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str\OneDrive - horizon.csueastbay.edu\2020 Spring - BAN 630 - Optimization for Analytics\"/>
    </mc:Choice>
  </mc:AlternateContent>
  <xr:revisionPtr revIDLastSave="71" documentId="8_{BE4D4BBF-323F-4BA0-A2BF-9B9B3432E8E4}" xr6:coauthVersionLast="44" xr6:coauthVersionMax="44" xr10:uidLastSave="{B649F508-60BC-48B7-85A7-61298C4ABEBF}"/>
  <bookViews>
    <workbookView xWindow="-98" yWindow="-98" windowWidth="20715" windowHeight="13276" xr2:uid="{4DA8896C-7217-4FC0-BC73-EB9316C7CE5A}"/>
  </bookViews>
  <sheets>
    <sheet name="Decision Tree" sheetId="4" r:id="rId1"/>
    <sheet name="treeCalc_2" sheetId="5" state="hidden" r:id="rId2"/>
    <sheet name="Optimal Tree" sheetId="9" r:id="rId3"/>
    <sheet name="Probability Chart" sheetId="8" r:id="rId4"/>
  </sheets>
  <externalReferences>
    <externalReference r:id="rId5"/>
  </externalReferences>
  <definedNames>
    <definedName name="PalisadeReportWorksheetCreatedBy" localSheetId="2">"PrecisionTree"</definedName>
    <definedName name="PalisadeReportWorksheetCreatedBy" localSheetId="3">"PrecisionTree"</definedName>
    <definedName name="PTree_PolicySuggestion_IncludeDecisionTable" hidden="1">FALSE</definedName>
    <definedName name="PTree_PolicySuggestion_IncludeOptimalDecisionTree" hidden="1">TRUE</definedName>
    <definedName name="PTree_PolicySuggestion_Model" hidden="1">PTreeObjectReference(PTDecisionTree_2,treeCalc_2!$A$1)</definedName>
    <definedName name="PTree_PolicySuggestion_ReportPlacement" hidden="1">0</definedName>
    <definedName name="PTree_PolicySuggestion_StartingNode" hidden="1">PTreeObjectReference(NULL,NULL)</definedName>
    <definedName name="PTree_RiskProfile_IncludeCumulativeChart" hidden="1">FALSE</definedName>
    <definedName name="PTree_RiskProfile_IncludeProbabilityChart" hidden="1">TRUE</definedName>
    <definedName name="PTree_RiskProfile_IncludeStatisticalSummary" hidden="1">FALSE</definedName>
    <definedName name="PTree_RiskProfile_Model" hidden="1">PTreeObjectReference(PTDecisionTree_2,treeCalc_2!$A$1)</definedName>
    <definedName name="PTree_RiskProfile_PathsToAnalyze" hidden="1">1</definedName>
    <definedName name="PTree_RiskProfile_ReportPlacement" hidden="1">0</definedName>
    <definedName name="PTree_RiskProfile_StartingNode" hidden="1">PTreeObjectReference(NULL,NULL)</definedName>
    <definedName name="PtreeOptimalTree" localSheetId="2">1</definedName>
    <definedName name="treeList" hidden="1">"01000000000000000000000000000000000000000000000000000000000000000000000000000000000000000000000000000000000000000000000000000000000000000000000000000000000000000000000000000000000000000000000000000000"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C14" i="4"/>
  <c r="C12" i="4"/>
  <c r="C10" i="4"/>
  <c r="I36" i="4" l="1"/>
  <c r="K21" i="5" s="1"/>
  <c r="I30" i="4"/>
  <c r="K18" i="5" s="1"/>
  <c r="D15" i="4"/>
  <c r="D14" i="4" s="1"/>
  <c r="D13" i="4"/>
  <c r="I22" i="4"/>
  <c r="K15" i="5" s="1"/>
  <c r="O14" i="5"/>
  <c r="O13" i="5"/>
  <c r="O12" i="5"/>
  <c r="K11" i="5"/>
  <c r="J11" i="5"/>
  <c r="O11" i="5"/>
  <c r="B11" i="5"/>
  <c r="B2" i="5"/>
  <c r="E7" i="4"/>
  <c r="E6" i="4"/>
  <c r="E5" i="4"/>
  <c r="I34" i="4" l="1"/>
  <c r="D12" i="4"/>
  <c r="I41" i="4"/>
  <c r="J23" i="5" s="1"/>
  <c r="E14" i="4"/>
  <c r="D10" i="4"/>
  <c r="D20" i="4"/>
  <c r="J21" i="5"/>
  <c r="I40" i="4"/>
  <c r="K23" i="5" s="1"/>
  <c r="K20" i="5"/>
  <c r="I26" i="4"/>
  <c r="J15" i="5"/>
  <c r="J18" i="5"/>
  <c r="I27" i="4" l="1"/>
  <c r="E10" i="4"/>
  <c r="E12" i="4"/>
  <c r="I35" i="4"/>
  <c r="H39" i="4"/>
  <c r="J14" i="5" s="1"/>
  <c r="D18" i="4"/>
  <c r="H25" i="4" s="1"/>
  <c r="D19" i="4"/>
  <c r="J20" i="5"/>
  <c r="K17" i="5"/>
  <c r="H33" i="4" l="1"/>
  <c r="J13" i="5" s="1"/>
  <c r="J12" i="5"/>
  <c r="J17" i="5"/>
  <c r="F2" i="5"/>
  <c r="I39" i="4"/>
  <c r="J37" i="4"/>
  <c r="H24" i="4"/>
  <c r="H38" i="4"/>
  <c r="H32" i="4"/>
  <c r="J27" i="4"/>
  <c r="J41" i="4"/>
  <c r="J36" i="4"/>
  <c r="I25" i="4"/>
  <c r="J35" i="4"/>
  <c r="J23" i="4"/>
  <c r="I33" i="4"/>
  <c r="J30" i="4"/>
  <c r="J40" i="4"/>
  <c r="J34" i="4"/>
  <c r="H29" i="4"/>
  <c r="J31" i="4"/>
  <c r="J26" i="4"/>
  <c r="J22" i="4"/>
  <c r="A23" i="5" l="1"/>
  <c r="A14" i="5"/>
  <c r="A21" i="5"/>
  <c r="A18" i="5"/>
  <c r="A15" i="5"/>
  <c r="A17" i="5"/>
  <c r="A12" i="5"/>
  <c r="A11" i="5"/>
  <c r="A13" i="5"/>
  <c r="A20" i="5"/>
</calcChain>
</file>

<file path=xl/sharedStrings.xml><?xml version="1.0" encoding="utf-8"?>
<sst xmlns="http://schemas.openxmlformats.org/spreadsheetml/2006/main" count="146" uniqueCount="82">
  <si>
    <t>Decisions</t>
  </si>
  <si>
    <t>Avg masks required</t>
  </si>
  <si>
    <t>Price, $</t>
  </si>
  <si>
    <t>Total Cost</t>
  </si>
  <si>
    <t>Supplier 1</t>
  </si>
  <si>
    <t>Supplier 2</t>
  </si>
  <si>
    <t>Outcomes</t>
  </si>
  <si>
    <t>Probabilities</t>
  </si>
  <si>
    <t>Value</t>
  </si>
  <si>
    <t>Supplier 3</t>
  </si>
  <si>
    <t>Name</t>
  </si>
  <si>
    <t>SheetRef</t>
  </si>
  <si>
    <t>GenInfo</t>
  </si>
  <si>
    <t>Def. Link</t>
  </si>
  <si>
    <t>EXT REFS</t>
  </si>
  <si>
    <t>Def. Form</t>
  </si>
  <si>
    <t>Calc Macro</t>
  </si>
  <si>
    <t>Highest#</t>
  </si>
  <si>
    <t>Ptree1 Compatibility</t>
  </si>
  <si>
    <t>Model GUID</t>
  </si>
  <si>
    <t>Eval. Function</t>
  </si>
  <si>
    <t>Creation Version</t>
  </si>
  <si>
    <t>Required Version</t>
  </si>
  <si>
    <t>Recommended Version</t>
  </si>
  <si>
    <t>Last Modified By Version</t>
  </si>
  <si>
    <t>Output Label</t>
  </si>
  <si>
    <t>Output Value NF</t>
  </si>
  <si>
    <t>Output Prob NF</t>
  </si>
  <si>
    <t>Input Value NF</t>
  </si>
  <si>
    <t>Input Prob NF</t>
  </si>
  <si>
    <t>R-Value Ref.</t>
  </si>
  <si>
    <t>Anchor Cell</t>
  </si>
  <si>
    <t>Branch Name</t>
  </si>
  <si>
    <t>bformtype</t>
  </si>
  <si>
    <t>valformula</t>
  </si>
  <si>
    <t>pbformula</t>
  </si>
  <si>
    <t>distribution</t>
  </si>
  <si>
    <t>cumPayoffFunction</t>
  </si>
  <si>
    <t>link</t>
  </si>
  <si>
    <t>ENDNODEFORMULA</t>
  </si>
  <si>
    <t>VAL</t>
  </si>
  <si>
    <t>PB</t>
  </si>
  <si>
    <t>IntRefs</t>
  </si>
  <si>
    <t>RefRefs</t>
  </si>
  <si>
    <t>NodeNames</t>
  </si>
  <si>
    <t>Collapsed</t>
  </si>
  <si>
    <t>=</t>
  </si>
  <si>
    <t>7.6.0</t>
  </si>
  <si>
    <t>5.0.0</t>
  </si>
  <si>
    <t>&lt;NF&gt;</t>
  </si>
  <si>
    <t>Automatic</t>
  </si>
  <si>
    <t/>
  </si>
  <si>
    <t>DEFAULT</t>
  </si>
  <si>
    <t>0</t>
  </si>
  <si>
    <t>Select Only 1 Supplier Decision</t>
  </si>
  <si>
    <t>Decision</t>
  </si>
  <si>
    <t>2,0,0,3,2,3,4,0,0,0</t>
  </si>
  <si>
    <t>Chance</t>
  </si>
  <si>
    <t>4,0,0,0,2,0,0</t>
  </si>
  <si>
    <t>4,0,0,0,3,0,0</t>
  </si>
  <si>
    <t>35C8C8AE</t>
  </si>
  <si>
    <t>4,0,0,0,4,0,0</t>
  </si>
  <si>
    <t>0,2,1,0,0,Exponential, 0,0,0,0,-1,-1,.0001</t>
  </si>
  <si>
    <t>1,0,0,2,5,7,1,0,0</t>
  </si>
  <si>
    <t>Defects</t>
  </si>
  <si>
    <t>No Defects</t>
  </si>
  <si>
    <t>1,0,0,2,8,10,1,0,0</t>
  </si>
  <si>
    <t>1,0,0,2,11,13,1,0,0</t>
  </si>
  <si>
    <t>Replacement Fee</t>
  </si>
  <si>
    <t>PrecisionTree Policy Suggestion - Optimal Decision Tree</t>
  </si>
  <si>
    <r>
      <t>Performed By:</t>
    </r>
    <r>
      <rPr>
        <sz val="8"/>
        <color theme="1"/>
        <rFont val="Tahoma"/>
        <family val="2"/>
      </rPr>
      <t xml:space="preserve"> Jeff Estrellanes</t>
    </r>
  </si>
  <si>
    <t>PrecisionTree Risk Profile - Probability Chart</t>
  </si>
  <si>
    <r>
      <t>Analysis:</t>
    </r>
    <r>
      <rPr>
        <sz val="8"/>
        <color theme="1"/>
        <rFont val="Tahoma"/>
        <family val="2"/>
      </rPr>
      <t xml:space="preserve"> Choice Comparison for Node 'Decision' (G28)</t>
    </r>
  </si>
  <si>
    <t>Chart Data</t>
  </si>
  <si>
    <t>#1</t>
  </si>
  <si>
    <t>#2</t>
  </si>
  <si>
    <t>Probability</t>
  </si>
  <si>
    <t>Defect Cost</t>
  </si>
  <si>
    <r>
      <t>Date:</t>
    </r>
    <r>
      <rPr>
        <sz val="8"/>
        <color theme="1"/>
        <rFont val="Tahoma"/>
        <family val="2"/>
      </rPr>
      <t xml:space="preserve"> Tuesday, May 12, 2020 7:22:02 PM</t>
    </r>
  </si>
  <si>
    <r>
      <t>Model:</t>
    </r>
    <r>
      <rPr>
        <sz val="8"/>
        <color theme="1"/>
        <rFont val="Tahoma"/>
        <family val="2"/>
      </rPr>
      <t xml:space="preserve"> Decision Tree 'Select Only 1 Supplier Decision' in [BAN630 Project - Decision Tree Analysis v02 05122020.xlsx]Decision Tree</t>
    </r>
  </si>
  <si>
    <r>
      <t>Date:</t>
    </r>
    <r>
      <rPr>
        <sz val="8"/>
        <color theme="1"/>
        <rFont val="Tahoma"/>
        <family val="2"/>
      </rPr>
      <t xml:space="preserve"> Tuesday, May 12, 2020 7:22:09 PM</t>
    </r>
  </si>
  <si>
    <t>Decision: Select One Supplier with Lowest Defect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</si>
</sst>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5" formatCode="&quot;$&quot;#,##0"/>
    <numFmt numFmtId="166" formatCode="[&gt;0.00001]0.0###%;[=0]0.0%;0.00E+00"/>
    <numFmt numFmtId="167" formatCode="[&gt;0.00001]0.0000%;[=0]0.0000%;0.00E+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0"/>
      <color theme="3"/>
      <name val="Arial"/>
      <family val="2"/>
    </font>
    <font>
      <sz val="10"/>
      <color theme="1"/>
      <name val="Arial"/>
      <family val="2"/>
    </font>
    <font>
      <b/>
      <i/>
      <sz val="10"/>
      <color theme="3"/>
      <name val="Arial"/>
      <family val="2"/>
    </font>
    <font>
      <b/>
      <sz val="8"/>
      <color rgb="FF00008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8000"/>
      <name val="Calibri"/>
      <family val="2"/>
      <scheme val="minor"/>
    </font>
    <font>
      <sz val="8"/>
      <color rgb="FF008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sz val="8"/>
      <color rgb="FF800000"/>
      <name val="Calibri"/>
      <family val="2"/>
      <scheme val="minor"/>
    </font>
    <font>
      <sz val="8"/>
      <color theme="1"/>
      <name val="Tahoma"/>
      <family val="2"/>
    </font>
    <font>
      <b/>
      <sz val="14"/>
      <color theme="1"/>
      <name val="Tahoma"/>
      <family val="2"/>
    </font>
    <font>
      <b/>
      <sz val="8"/>
      <color theme="1"/>
      <name val="Tahoma"/>
      <family val="2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u/>
      <sz val="14"/>
      <color theme="8" tint="-0.249977111117893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theme="6" tint="0.79998168889431442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theme="6" tint="0.79998168889431442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theme="6" tint="0.79998168889431442"/>
      </patternFill>
    </fill>
    <fill>
      <patternFill patternType="solid">
        <fgColor rgb="FFC0C0C0"/>
        <bgColor indexed="64"/>
      </patternFill>
    </fill>
    <fill>
      <patternFill patternType="solid">
        <fgColor indexed="22"/>
        <bgColor indexed="64"/>
      </patternFill>
    </fill>
  </fills>
  <borders count="2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medium">
        <color rgb="FF000000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thin">
        <color indexed="64"/>
      </right>
      <top/>
      <bottom/>
      <diagonal/>
    </border>
    <border>
      <left style="medium">
        <color rgb="FF000000"/>
      </left>
      <right style="thin">
        <color indexed="64"/>
      </right>
      <top/>
      <bottom style="medium">
        <color rgb="FF000000"/>
      </bottom>
      <diagonal/>
    </border>
    <border>
      <left/>
      <right style="thin">
        <color indexed="22"/>
      </right>
      <top style="medium">
        <color indexed="64"/>
      </top>
      <bottom/>
      <diagonal/>
    </border>
    <border>
      <left/>
      <right style="thin">
        <color indexed="22"/>
      </right>
      <top/>
      <bottom style="thin">
        <color indexed="64"/>
      </bottom>
      <diagonal/>
    </border>
    <border>
      <left/>
      <right style="thin">
        <color indexed="22"/>
      </right>
      <top/>
      <bottom/>
      <diagonal/>
    </border>
    <border>
      <left/>
      <right style="thin">
        <color indexed="22"/>
      </right>
      <top/>
      <bottom style="medium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2"/>
      </left>
      <right/>
      <top style="medium">
        <color indexed="64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72">
    <xf numFmtId="0" fontId="0" fillId="0" borderId="0" xfId="0"/>
    <xf numFmtId="0" fontId="4" fillId="0" borderId="0" xfId="0" applyFont="1"/>
    <xf numFmtId="3" fontId="6" fillId="3" borderId="2" xfId="0" applyNumberFormat="1" applyFont="1" applyFill="1" applyBorder="1" applyAlignment="1">
      <alignment horizontal="center"/>
    </xf>
    <xf numFmtId="3" fontId="6" fillId="5" borderId="2" xfId="0" applyNumberFormat="1" applyFont="1" applyFill="1" applyBorder="1" applyAlignment="1">
      <alignment horizontal="center"/>
    </xf>
    <xf numFmtId="3" fontId="6" fillId="7" borderId="2" xfId="0" applyNumberFormat="1" applyFont="1" applyFill="1" applyBorder="1" applyAlignment="1">
      <alignment horizontal="center"/>
    </xf>
    <xf numFmtId="0" fontId="6" fillId="6" borderId="2" xfId="0" applyFont="1" applyFill="1" applyBorder="1" applyAlignment="1">
      <alignment horizontal="center"/>
    </xf>
    <xf numFmtId="3" fontId="6" fillId="9" borderId="2" xfId="0" applyNumberFormat="1" applyFont="1" applyFill="1" applyBorder="1" applyAlignment="1">
      <alignment horizontal="center"/>
    </xf>
    <xf numFmtId="164" fontId="6" fillId="3" borderId="2" xfId="0" applyNumberFormat="1" applyFont="1" applyFill="1" applyBorder="1" applyAlignment="1">
      <alignment horizontal="center"/>
    </xf>
    <xf numFmtId="0" fontId="0" fillId="0" borderId="0" xfId="0" quotePrefix="1" applyAlignment="1">
      <alignment horizontal="left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0" fontId="8" fillId="0" borderId="0" xfId="0" applyFont="1" applyAlignment="1">
      <alignment horizontal="center"/>
    </xf>
    <xf numFmtId="166" fontId="8" fillId="0" borderId="0" xfId="0" applyNumberFormat="1" applyFont="1" applyAlignment="1">
      <alignment horizontal="center"/>
    </xf>
    <xf numFmtId="0" fontId="9" fillId="0" borderId="0" xfId="0" applyFont="1" applyAlignment="1">
      <alignment horizontal="right"/>
    </xf>
    <xf numFmtId="0" fontId="7" fillId="0" borderId="2" xfId="0" applyFont="1" applyBorder="1"/>
    <xf numFmtId="0" fontId="2" fillId="2" borderId="2" xfId="2" applyBorder="1"/>
    <xf numFmtId="0" fontId="6" fillId="8" borderId="2" xfId="0" applyFont="1" applyFill="1" applyBorder="1" applyAlignment="1">
      <alignment horizontal="center"/>
    </xf>
    <xf numFmtId="0" fontId="5" fillId="0" borderId="2" xfId="0" applyFont="1" applyBorder="1"/>
    <xf numFmtId="0" fontId="5" fillId="0" borderId="2" xfId="0" applyFont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 wrapText="1"/>
    </xf>
    <xf numFmtId="0" fontId="2" fillId="4" borderId="2" xfId="2" applyFill="1" applyBorder="1"/>
    <xf numFmtId="0" fontId="2" fillId="3" borderId="2" xfId="2" applyFill="1" applyBorder="1"/>
    <xf numFmtId="0" fontId="2" fillId="8" borderId="2" xfId="2" applyFill="1" applyBorder="1"/>
    <xf numFmtId="0" fontId="3" fillId="0" borderId="2" xfId="0" applyFont="1" applyBorder="1"/>
    <xf numFmtId="165" fontId="6" fillId="5" borderId="2" xfId="0" applyNumberFormat="1" applyFont="1" applyFill="1" applyBorder="1" applyAlignment="1">
      <alignment horizontal="center"/>
    </xf>
    <xf numFmtId="165" fontId="6" fillId="4" borderId="2" xfId="0" applyNumberFormat="1" applyFont="1" applyFill="1" applyBorder="1" applyAlignment="1">
      <alignment horizontal="center"/>
    </xf>
    <xf numFmtId="165" fontId="6" fillId="7" borderId="2" xfId="0" applyNumberFormat="1" applyFont="1" applyFill="1" applyBorder="1" applyAlignment="1">
      <alignment horizontal="center"/>
    </xf>
    <xf numFmtId="165" fontId="6" fillId="6" borderId="2" xfId="0" applyNumberFormat="1" applyFont="1" applyFill="1" applyBorder="1" applyAlignment="1">
      <alignment horizontal="center"/>
    </xf>
    <xf numFmtId="165" fontId="6" fillId="9" borderId="2" xfId="0" applyNumberFormat="1" applyFont="1" applyFill="1" applyBorder="1" applyAlignment="1">
      <alignment horizontal="center"/>
    </xf>
    <xf numFmtId="165" fontId="6" fillId="8" borderId="2" xfId="0" applyNumberFormat="1" applyFont="1" applyFill="1" applyBorder="1" applyAlignment="1">
      <alignment horizontal="center"/>
    </xf>
    <xf numFmtId="2" fontId="6" fillId="4" borderId="2" xfId="0" applyNumberFormat="1" applyFont="1" applyFill="1" applyBorder="1" applyAlignment="1">
      <alignment horizontal="center"/>
    </xf>
    <xf numFmtId="0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right"/>
    </xf>
    <xf numFmtId="165" fontId="9" fillId="0" borderId="0" xfId="0" applyNumberFormat="1" applyFont="1" applyAlignment="1">
      <alignment horizontal="right"/>
    </xf>
    <xf numFmtId="0" fontId="13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6" fontId="9" fillId="0" borderId="0" xfId="0" applyNumberFormat="1" applyFont="1" applyAlignment="1">
      <alignment horizontal="right"/>
    </xf>
    <xf numFmtId="2" fontId="6" fillId="6" borderId="2" xfId="0" applyNumberFormat="1" applyFont="1" applyFill="1" applyBorder="1" applyAlignment="1">
      <alignment horizontal="center"/>
    </xf>
    <xf numFmtId="2" fontId="6" fillId="8" borderId="2" xfId="0" applyNumberFormat="1" applyFont="1" applyFill="1" applyBorder="1" applyAlignment="1">
      <alignment horizontal="center"/>
    </xf>
    <xf numFmtId="165" fontId="10" fillId="0" borderId="0" xfId="0" applyNumberFormat="1" applyFont="1" applyAlignment="1">
      <alignment horizontal="center"/>
    </xf>
    <xf numFmtId="9" fontId="6" fillId="5" borderId="2" xfId="1" applyFont="1" applyFill="1" applyBorder="1" applyAlignment="1">
      <alignment horizontal="center"/>
    </xf>
    <xf numFmtId="9" fontId="6" fillId="7" borderId="2" xfId="1" applyFont="1" applyFill="1" applyBorder="1" applyAlignment="1">
      <alignment horizontal="center"/>
    </xf>
    <xf numFmtId="9" fontId="6" fillId="9" borderId="2" xfId="1" applyFont="1" applyFill="1" applyBorder="1" applyAlignment="1">
      <alignment horizontal="center"/>
    </xf>
    <xf numFmtId="0" fontId="15" fillId="10" borderId="0" xfId="0" applyFont="1" applyFill="1" applyBorder="1"/>
    <xf numFmtId="0" fontId="14" fillId="10" borderId="0" xfId="0" applyFont="1" applyFill="1" applyBorder="1"/>
    <xf numFmtId="0" fontId="14" fillId="10" borderId="4" xfId="0" applyFont="1" applyFill="1" applyBorder="1"/>
    <xf numFmtId="0" fontId="15" fillId="10" borderId="0" xfId="0" quotePrefix="1" applyFont="1" applyFill="1" applyBorder="1"/>
    <xf numFmtId="0" fontId="16" fillId="10" borderId="0" xfId="0" applyFont="1" applyFill="1" applyBorder="1"/>
    <xf numFmtId="0" fontId="16" fillId="10" borderId="4" xfId="0" applyFont="1" applyFill="1" applyBorder="1"/>
    <xf numFmtId="0" fontId="18" fillId="0" borderId="3" xfId="0" applyNumberFormat="1" applyFont="1" applyBorder="1" applyAlignment="1">
      <alignment horizontal="center"/>
    </xf>
    <xf numFmtId="0" fontId="18" fillId="0" borderId="12" xfId="0" applyNumberFormat="1" applyFont="1" applyBorder="1" applyAlignment="1">
      <alignment horizontal="center"/>
    </xf>
    <xf numFmtId="0" fontId="18" fillId="0" borderId="13" xfId="0" applyNumberFormat="1" applyFont="1" applyBorder="1" applyAlignment="1">
      <alignment horizontal="left"/>
    </xf>
    <xf numFmtId="0" fontId="18" fillId="0" borderId="14" xfId="0" applyNumberFormat="1" applyFont="1" applyBorder="1" applyAlignment="1">
      <alignment horizontal="left"/>
    </xf>
    <xf numFmtId="0" fontId="18" fillId="0" borderId="15" xfId="0" applyNumberFormat="1" applyFont="1" applyBorder="1" applyAlignment="1">
      <alignment horizontal="center" vertical="top"/>
    </xf>
    <xf numFmtId="0" fontId="18" fillId="0" borderId="16" xfId="0" applyNumberFormat="1" applyFont="1" applyBorder="1" applyAlignment="1">
      <alignment horizontal="center" vertical="top"/>
    </xf>
    <xf numFmtId="0" fontId="9" fillId="0" borderId="0" xfId="0" applyNumberFormat="1" applyFont="1" applyBorder="1" applyAlignment="1">
      <alignment horizontal="right" vertical="top"/>
    </xf>
    <xf numFmtId="0" fontId="9" fillId="0" borderId="10" xfId="0" applyNumberFormat="1" applyFont="1" applyBorder="1" applyAlignment="1">
      <alignment horizontal="right" vertical="top"/>
    </xf>
    <xf numFmtId="0" fontId="18" fillId="0" borderId="18" xfId="0" applyNumberFormat="1" applyFont="1" applyBorder="1" applyAlignment="1">
      <alignment horizontal="center"/>
    </xf>
    <xf numFmtId="167" fontId="9" fillId="0" borderId="19" xfId="0" applyNumberFormat="1" applyFont="1" applyBorder="1" applyAlignment="1">
      <alignment horizontal="right" vertical="top"/>
    </xf>
    <xf numFmtId="167" fontId="9" fillId="0" borderId="20" xfId="0" applyNumberFormat="1" applyFont="1" applyBorder="1" applyAlignment="1">
      <alignment horizontal="right" vertical="top"/>
    </xf>
    <xf numFmtId="167" fontId="9" fillId="0" borderId="5" xfId="0" applyNumberFormat="1" applyFont="1" applyBorder="1" applyAlignment="1">
      <alignment horizontal="right" vertical="top"/>
    </xf>
    <xf numFmtId="167" fontId="9" fillId="0" borderId="11" xfId="0" applyNumberFormat="1" applyFont="1" applyBorder="1" applyAlignment="1">
      <alignment horizontal="right" vertical="top"/>
    </xf>
    <xf numFmtId="164" fontId="0" fillId="0" borderId="0" xfId="0" applyNumberFormat="1"/>
    <xf numFmtId="0" fontId="19" fillId="0" borderId="0" xfId="0" applyFont="1"/>
    <xf numFmtId="0" fontId="17" fillId="11" borderId="7" xfId="0" quotePrefix="1" applyNumberFormat="1" applyFont="1" applyFill="1" applyBorder="1" applyAlignment="1">
      <alignment horizontal="left"/>
    </xf>
    <xf numFmtId="0" fontId="17" fillId="0" borderId="8" xfId="0" applyFont="1" applyBorder="1" applyAlignment="1">
      <alignment horizontal="left"/>
    </xf>
    <xf numFmtId="0" fontId="17" fillId="0" borderId="9" xfId="0" applyFont="1" applyBorder="1" applyAlignment="1">
      <alignment horizontal="left"/>
    </xf>
    <xf numFmtId="0" fontId="18" fillId="0" borderId="21" xfId="0" applyNumberFormat="1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8" fillId="0" borderId="22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/>
            </a:pPr>
            <a:r>
              <a:rPr lang="en-US"/>
              <a:t>Probabilities for Decision Tree 'Select Only 1 Supplier Decision'</a:t>
            </a:r>
            <a:r>
              <a:rPr lang="en-US" sz="800" b="0" i="0" u="none" strike="noStrike" baseline="0">
                <a:solidFill>
                  <a:srgbClr val="000000"/>
                </a:solidFill>
                <a:latin typeface="+mn-lt"/>
                <a:ea typeface="+mn-lt"/>
                <a:cs typeface="+mn-lt"/>
              </a:rPr>
              <a:t>
Choice Comparison for Node 'Decision' </a:t>
            </a:r>
            <a:endParaRPr lang="en-US"/>
          </a:p>
        </c:rich>
      </c:tx>
      <c:overlay val="0"/>
    </c:title>
    <c:autoTitleDeleted val="0"/>
    <c:plotArea>
      <c:layout>
        <c:manualLayout>
          <c:xMode val="edge"/>
          <c:yMode val="edge"/>
          <c:x val="2.5700934579439252E-2"/>
          <c:y val="0.14190108424945283"/>
          <c:w val="0.82386967400103028"/>
          <c:h val="0.74947271766748014"/>
        </c:manualLayout>
      </c:layout>
      <c:scatterChart>
        <c:scatterStyle val="lineMarker"/>
        <c:varyColors val="0"/>
        <c:ser>
          <c:idx val="0"/>
          <c:order val="0"/>
          <c:tx>
            <c:v>Supplier 1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3399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3399"/>
                </a:solidFill>
                <a:prstDash val="solid"/>
              </a:ln>
            </c:spPr>
          </c:errBars>
          <c:xVal>
            <c:numRef>
              <c:f>'Probability Chart'!$C$33:$C$34</c:f>
              <c:numCache>
                <c:formatCode>General</c:formatCode>
                <c:ptCount val="2"/>
                <c:pt idx="0">
                  <c:v>14847000</c:v>
                </c:pt>
                <c:pt idx="1">
                  <c:v>16317000</c:v>
                </c:pt>
              </c:numCache>
            </c:numRef>
          </c:xVal>
          <c:yVal>
            <c:numRef>
              <c:f>'Probability Chart'!$D$33:$D$34</c:f>
              <c:numCache>
                <c:formatCode>[&gt;0.00001]0.0000%;[=0]0.0000%;0.00E+00</c:formatCode>
                <c:ptCount val="2"/>
                <c:pt idx="0">
                  <c:v>0.9</c:v>
                </c:pt>
                <c:pt idx="1">
                  <c:v>9.9999999999999978E-2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AB-45AE-BA81-98D5A35D9FCA}"/>
            </c:ext>
          </c:extLst>
        </c:ser>
        <c:ser>
          <c:idx val="1"/>
          <c:order val="1"/>
          <c:tx>
            <c:v>Supplier 2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9933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993366"/>
                </a:solidFill>
                <a:prstDash val="solid"/>
              </a:ln>
            </c:spPr>
          </c:errBars>
          <c:xVal>
            <c:numRef>
              <c:f>'Probability Chart'!$E$33:$E$34</c:f>
              <c:numCache>
                <c:formatCode>General</c:formatCode>
                <c:ptCount val="2"/>
                <c:pt idx="0">
                  <c:v>14420000</c:v>
                </c:pt>
                <c:pt idx="1">
                  <c:v>17220000</c:v>
                </c:pt>
              </c:numCache>
            </c:numRef>
          </c:xVal>
          <c:yVal>
            <c:numRef>
              <c:f>'Probability Chart'!$F$33:$F$34</c:f>
              <c:numCache>
                <c:formatCode>[&gt;0.00001]0.0000%;[=0]0.0000%;0.00E+00</c:formatCode>
                <c:ptCount val="2"/>
                <c:pt idx="0">
                  <c:v>0.8</c:v>
                </c:pt>
                <c:pt idx="1">
                  <c:v>0.19999999999999996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AB-45AE-BA81-98D5A35D9FCA}"/>
            </c:ext>
          </c:extLst>
        </c:ser>
        <c:ser>
          <c:idx val="2"/>
          <c:order val="2"/>
          <c:tx>
            <c:v>Supplier 3</c:v>
          </c:tx>
          <c:spPr>
            <a:ln w="19050">
              <a:noFill/>
            </a:ln>
          </c:spPr>
          <c:marker>
            <c:symbol val="plus"/>
            <c:size val="5"/>
            <c:spPr>
              <a:noFill/>
              <a:ln>
                <a:solidFill>
                  <a:srgbClr val="339966"/>
                </a:solidFill>
                <a:prstDash val="solid"/>
              </a:ln>
            </c:spPr>
          </c:marker>
          <c:errBars>
            <c:errDir val="y"/>
            <c:errBarType val="minus"/>
            <c:errValType val="percentage"/>
            <c:noEndCap val="1"/>
            <c:val val="100"/>
            <c:spPr>
              <a:ln w="38100">
                <a:solidFill>
                  <a:srgbClr val="339966"/>
                </a:solidFill>
                <a:prstDash val="solid"/>
              </a:ln>
            </c:spPr>
          </c:errBars>
          <c:xVal>
            <c:numRef>
              <c:f>'Probability Chart'!$G$33:$G$34</c:f>
              <c:numCache>
                <c:formatCode>General</c:formatCode>
                <c:ptCount val="2"/>
                <c:pt idx="0">
                  <c:v>14098000</c:v>
                </c:pt>
                <c:pt idx="1">
                  <c:v>18088000</c:v>
                </c:pt>
              </c:numCache>
            </c:numRef>
          </c:xVal>
          <c:yVal>
            <c:numRef>
              <c:f>'Probability Chart'!$H$33:$H$34</c:f>
              <c:numCache>
                <c:formatCode>[&gt;0.00001]0.0000%;[=0]0.0000%;0.00E+00</c:formatCode>
                <c:ptCount val="2"/>
                <c:pt idx="0">
                  <c:v>0.7</c:v>
                </c:pt>
                <c:pt idx="1">
                  <c:v>0.30000000000000004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9AB-45AE-BA81-98D5A35D9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0448704"/>
        <c:axId val="900432016"/>
      </c:scatterChart>
      <c:valAx>
        <c:axId val="830448704"/>
        <c:scaling>
          <c:orientation val="minMax"/>
          <c:max val="18500000"/>
          <c:min val="14000000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 rot="-5400000" vert="horz"/>
          <a:lstStyle/>
          <a:p>
            <a:pPr>
              <a:defRPr sz="800" b="0"/>
            </a:pPr>
            <a:endParaRPr lang="en-US"/>
          </a:p>
        </c:txPr>
        <c:crossAx val="900432016"/>
        <c:crossesAt val="-1.0000000000000001E+300"/>
        <c:crossBetween val="midCat"/>
        <c:majorUnit val="500000"/>
      </c:valAx>
      <c:valAx>
        <c:axId val="900432016"/>
        <c:scaling>
          <c:orientation val="minMax"/>
          <c:max val="0.9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 sz="800" b="0"/>
                </a:pPr>
                <a:r>
                  <a:rPr lang="en-US"/>
                  <a:t>Probability</a:t>
                </a:r>
              </a:p>
            </c:rich>
          </c:tx>
          <c:overlay val="0"/>
        </c:title>
        <c:numFmt formatCode="0%" sourceLinked="0"/>
        <c:majorTickMark val="out"/>
        <c:minorTickMark val="none"/>
        <c:tickLblPos val="nextTo"/>
        <c:txPr>
          <a:bodyPr/>
          <a:lstStyle/>
          <a:p>
            <a:pPr>
              <a:defRPr sz="800" b="0"/>
            </a:pPr>
            <a:endParaRPr lang="en-US"/>
          </a:p>
        </c:txPr>
        <c:crossAx val="830448704"/>
        <c:crossesAt val="-1.0000000000000001E+300"/>
        <c:crossBetween val="midCat"/>
        <c:majorUnit val="0.1"/>
      </c:valAx>
    </c:plotArea>
    <c:legend>
      <c:legendPos val="r"/>
      <c:overlay val="0"/>
      <c:spPr>
        <a:ln w="25400">
          <a:noFill/>
        </a:ln>
      </c:spPr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25400"/>
  </c:spPr>
  <c:printSettings>
    <c:headerFooter/>
    <c:pageMargins b="0.75" l="0.7" r="0.7" t="0.75" header="0.3" footer="0.3"/>
    <c:pageSetup/>
  </c:printSettings>
  <c:userShapes r:id="rId1"/>
</c:chartSpac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237934</xdr:colOff>
      <xdr:row>39</xdr:row>
      <xdr:rowOff>175895</xdr:rowOff>
    </xdr:from>
    <xdr:to>
      <xdr:col>9</xdr:col>
      <xdr:colOff>127</xdr:colOff>
      <xdr:row>39</xdr:row>
      <xdr:rowOff>175895</xdr:rowOff>
    </xdr:to>
    <xdr:cxnSp macro="_xll.PtreeEvent_ObjectClick">
      <xdr:nvCxnSpPr>
        <xdr:cNvPr id="66" name="PTObj_DBranchHLine_2_13">
          <a:extLst>
            <a:ext uri="{FF2B5EF4-FFF2-40B4-BE49-F238E27FC236}">
              <a16:creationId xmlns:a16="http://schemas.microsoft.com/office/drawing/2014/main" id="{92D35C7B-AD3B-4707-9E81-96B0937C81BB}"/>
            </a:ext>
          </a:extLst>
        </xdr:cNvPr>
        <xdr:cNvCxnSpPr/>
      </xdr:nvCxnSpPr>
      <xdr:spPr>
        <a:xfrm>
          <a:off x="9100947" y="8538845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37</xdr:row>
      <xdr:rowOff>170814</xdr:rowOff>
    </xdr:from>
    <xdr:to>
      <xdr:col>8</xdr:col>
      <xdr:colOff>237934</xdr:colOff>
      <xdr:row>39</xdr:row>
      <xdr:rowOff>175895</xdr:rowOff>
    </xdr:to>
    <xdr:cxnSp macro="_xll.PtreeEvent_ObjectClick">
      <xdr:nvCxnSpPr>
        <xdr:cNvPr id="65" name="PTObj_DBranchDLine_2_13">
          <a:extLst>
            <a:ext uri="{FF2B5EF4-FFF2-40B4-BE49-F238E27FC236}">
              <a16:creationId xmlns:a16="http://schemas.microsoft.com/office/drawing/2014/main" id="{F8B6D12F-652D-4D37-9DAD-933DEB3BD2F4}"/>
            </a:ext>
          </a:extLst>
        </xdr:cNvPr>
        <xdr:cNvCxnSpPr/>
      </xdr:nvCxnSpPr>
      <xdr:spPr>
        <a:xfrm>
          <a:off x="8948547" y="7809864"/>
          <a:ext cx="152400" cy="72898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237934</xdr:colOff>
      <xdr:row>35</xdr:row>
      <xdr:rowOff>175895</xdr:rowOff>
    </xdr:from>
    <xdr:to>
      <xdr:col>9</xdr:col>
      <xdr:colOff>127</xdr:colOff>
      <xdr:row>35</xdr:row>
      <xdr:rowOff>175895</xdr:rowOff>
    </xdr:to>
    <xdr:cxnSp macro="_xll.PtreeEvent_ObjectClick">
      <xdr:nvCxnSpPr>
        <xdr:cNvPr id="58" name="PTObj_DBranchHLine_2_11">
          <a:extLst>
            <a:ext uri="{FF2B5EF4-FFF2-40B4-BE49-F238E27FC236}">
              <a16:creationId xmlns:a16="http://schemas.microsoft.com/office/drawing/2014/main" id="{46AD2A3E-980E-4CB9-89F1-7ECB4002F190}"/>
            </a:ext>
          </a:extLst>
        </xdr:cNvPr>
        <xdr:cNvCxnSpPr/>
      </xdr:nvCxnSpPr>
      <xdr:spPr>
        <a:xfrm>
          <a:off x="9100947" y="7452995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35</xdr:row>
      <xdr:rowOff>175895</xdr:rowOff>
    </xdr:from>
    <xdr:to>
      <xdr:col>8</xdr:col>
      <xdr:colOff>237934</xdr:colOff>
      <xdr:row>37</xdr:row>
      <xdr:rowOff>170814</xdr:rowOff>
    </xdr:to>
    <xdr:cxnSp macro="_xll.PtreeEvent_ObjectClick">
      <xdr:nvCxnSpPr>
        <xdr:cNvPr id="57" name="PTObj_DBranchDLine_2_11">
          <a:extLst>
            <a:ext uri="{FF2B5EF4-FFF2-40B4-BE49-F238E27FC236}">
              <a16:creationId xmlns:a16="http://schemas.microsoft.com/office/drawing/2014/main" id="{A2555DF8-7852-4B4C-8CD1-F0EF65E2698F}"/>
            </a:ext>
          </a:extLst>
        </xdr:cNvPr>
        <xdr:cNvCxnSpPr/>
      </xdr:nvCxnSpPr>
      <xdr:spPr>
        <a:xfrm flipV="1">
          <a:off x="8948547" y="7452995"/>
          <a:ext cx="152400" cy="35686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237934</xdr:colOff>
      <xdr:row>37</xdr:row>
      <xdr:rowOff>175895</xdr:rowOff>
    </xdr:from>
    <xdr:to>
      <xdr:col>8</xdr:col>
      <xdr:colOff>127</xdr:colOff>
      <xdr:row>37</xdr:row>
      <xdr:rowOff>175895</xdr:rowOff>
    </xdr:to>
    <xdr:cxnSp macro="_xll.PtreeEvent_ObjectClick">
      <xdr:nvCxnSpPr>
        <xdr:cNvPr id="54" name="PTObj_DBranchHLine_2_4">
          <a:extLst>
            <a:ext uri="{FF2B5EF4-FFF2-40B4-BE49-F238E27FC236}">
              <a16:creationId xmlns:a16="http://schemas.microsoft.com/office/drawing/2014/main" id="{74EEBAA8-D379-43EE-84A0-85710F30C183}"/>
            </a:ext>
          </a:extLst>
        </xdr:cNvPr>
        <xdr:cNvCxnSpPr/>
      </xdr:nvCxnSpPr>
      <xdr:spPr>
        <a:xfrm>
          <a:off x="7576947" y="7452995"/>
          <a:ext cx="1286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85534</xdr:colOff>
      <xdr:row>27</xdr:row>
      <xdr:rowOff>170816</xdr:rowOff>
    </xdr:from>
    <xdr:to>
      <xdr:col>7</xdr:col>
      <xdr:colOff>237934</xdr:colOff>
      <xdr:row>37</xdr:row>
      <xdr:rowOff>175895</xdr:rowOff>
    </xdr:to>
    <xdr:cxnSp macro="_xll.PtreeEvent_ObjectClick">
      <xdr:nvCxnSpPr>
        <xdr:cNvPr id="53" name="PTObj_DBranchDLine_2_4">
          <a:extLst>
            <a:ext uri="{FF2B5EF4-FFF2-40B4-BE49-F238E27FC236}">
              <a16:creationId xmlns:a16="http://schemas.microsoft.com/office/drawing/2014/main" id="{AB1B7480-60DB-4962-A77F-CA017006D0A5}"/>
            </a:ext>
          </a:extLst>
        </xdr:cNvPr>
        <xdr:cNvCxnSpPr/>
      </xdr:nvCxnSpPr>
      <xdr:spPr>
        <a:xfrm>
          <a:off x="7424547" y="5638166"/>
          <a:ext cx="152400" cy="18148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237934</xdr:colOff>
      <xdr:row>33</xdr:row>
      <xdr:rowOff>175895</xdr:rowOff>
    </xdr:from>
    <xdr:to>
      <xdr:col>9</xdr:col>
      <xdr:colOff>127</xdr:colOff>
      <xdr:row>33</xdr:row>
      <xdr:rowOff>175895</xdr:rowOff>
    </xdr:to>
    <xdr:cxnSp macro="_xll.PtreeEvent_ObjectClick">
      <xdr:nvCxnSpPr>
        <xdr:cNvPr id="50" name="PTObj_DBranchHLine_2_10">
          <a:extLst>
            <a:ext uri="{FF2B5EF4-FFF2-40B4-BE49-F238E27FC236}">
              <a16:creationId xmlns:a16="http://schemas.microsoft.com/office/drawing/2014/main" id="{46D6CDD9-663C-4B76-B469-10F22E8D4251}"/>
            </a:ext>
          </a:extLst>
        </xdr:cNvPr>
        <xdr:cNvCxnSpPr/>
      </xdr:nvCxnSpPr>
      <xdr:spPr>
        <a:xfrm>
          <a:off x="9100947" y="7091045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31</xdr:row>
      <xdr:rowOff>170816</xdr:rowOff>
    </xdr:from>
    <xdr:to>
      <xdr:col>8</xdr:col>
      <xdr:colOff>237934</xdr:colOff>
      <xdr:row>33</xdr:row>
      <xdr:rowOff>175895</xdr:rowOff>
    </xdr:to>
    <xdr:cxnSp macro="_xll.PtreeEvent_ObjectClick">
      <xdr:nvCxnSpPr>
        <xdr:cNvPr id="49" name="PTObj_DBranchDLine_2_10">
          <a:extLst>
            <a:ext uri="{FF2B5EF4-FFF2-40B4-BE49-F238E27FC236}">
              <a16:creationId xmlns:a16="http://schemas.microsoft.com/office/drawing/2014/main" id="{D62C9C4F-2D81-431F-9F82-4A8AF879DA58}"/>
            </a:ext>
          </a:extLst>
        </xdr:cNvPr>
        <xdr:cNvCxnSpPr/>
      </xdr:nvCxnSpPr>
      <xdr:spPr>
        <a:xfrm>
          <a:off x="8948547" y="6362066"/>
          <a:ext cx="152400" cy="728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237934</xdr:colOff>
      <xdr:row>29</xdr:row>
      <xdr:rowOff>175895</xdr:rowOff>
    </xdr:from>
    <xdr:to>
      <xdr:col>9</xdr:col>
      <xdr:colOff>127</xdr:colOff>
      <xdr:row>29</xdr:row>
      <xdr:rowOff>175895</xdr:rowOff>
    </xdr:to>
    <xdr:cxnSp macro="_xll.PtreeEvent_ObjectClick">
      <xdr:nvCxnSpPr>
        <xdr:cNvPr id="42" name="PTObj_DBranchHLine_2_8">
          <a:extLst>
            <a:ext uri="{FF2B5EF4-FFF2-40B4-BE49-F238E27FC236}">
              <a16:creationId xmlns:a16="http://schemas.microsoft.com/office/drawing/2014/main" id="{B4C12217-C1FD-4797-927F-B36A18F2B0C9}"/>
            </a:ext>
          </a:extLst>
        </xdr:cNvPr>
        <xdr:cNvCxnSpPr/>
      </xdr:nvCxnSpPr>
      <xdr:spPr>
        <a:xfrm>
          <a:off x="9100947" y="6005195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29</xdr:row>
      <xdr:rowOff>175895</xdr:rowOff>
    </xdr:from>
    <xdr:to>
      <xdr:col>8</xdr:col>
      <xdr:colOff>237934</xdr:colOff>
      <xdr:row>31</xdr:row>
      <xdr:rowOff>170816</xdr:rowOff>
    </xdr:to>
    <xdr:cxnSp macro="_xll.PtreeEvent_ObjectClick">
      <xdr:nvCxnSpPr>
        <xdr:cNvPr id="41" name="PTObj_DBranchDLine_2_8">
          <a:extLst>
            <a:ext uri="{FF2B5EF4-FFF2-40B4-BE49-F238E27FC236}">
              <a16:creationId xmlns:a16="http://schemas.microsoft.com/office/drawing/2014/main" id="{E09BC4A5-0183-42F2-B2A6-6C47E5DF59DA}"/>
            </a:ext>
          </a:extLst>
        </xdr:cNvPr>
        <xdr:cNvCxnSpPr/>
      </xdr:nvCxnSpPr>
      <xdr:spPr>
        <a:xfrm flipV="1">
          <a:off x="8948547" y="6005195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237934</xdr:colOff>
      <xdr:row>31</xdr:row>
      <xdr:rowOff>175895</xdr:rowOff>
    </xdr:from>
    <xdr:to>
      <xdr:col>8</xdr:col>
      <xdr:colOff>127</xdr:colOff>
      <xdr:row>31</xdr:row>
      <xdr:rowOff>175895</xdr:rowOff>
    </xdr:to>
    <xdr:cxnSp macro="_xll.PtreeEvent_ObjectClick">
      <xdr:nvCxnSpPr>
        <xdr:cNvPr id="38" name="PTObj_DBranchHLine_2_3">
          <a:extLst>
            <a:ext uri="{FF2B5EF4-FFF2-40B4-BE49-F238E27FC236}">
              <a16:creationId xmlns:a16="http://schemas.microsoft.com/office/drawing/2014/main" id="{7BCEC12A-518C-4A38-AED7-1D3A796D7F76}"/>
            </a:ext>
          </a:extLst>
        </xdr:cNvPr>
        <xdr:cNvCxnSpPr/>
      </xdr:nvCxnSpPr>
      <xdr:spPr>
        <a:xfrm>
          <a:off x="7576947" y="6005195"/>
          <a:ext cx="1286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85534</xdr:colOff>
      <xdr:row>27</xdr:row>
      <xdr:rowOff>170816</xdr:rowOff>
    </xdr:from>
    <xdr:to>
      <xdr:col>7</xdr:col>
      <xdr:colOff>237934</xdr:colOff>
      <xdr:row>31</xdr:row>
      <xdr:rowOff>175895</xdr:rowOff>
    </xdr:to>
    <xdr:cxnSp macro="_xll.PtreeEvent_ObjectClick">
      <xdr:nvCxnSpPr>
        <xdr:cNvPr id="37" name="PTObj_DBranchDLine_2_3">
          <a:extLst>
            <a:ext uri="{FF2B5EF4-FFF2-40B4-BE49-F238E27FC236}">
              <a16:creationId xmlns:a16="http://schemas.microsoft.com/office/drawing/2014/main" id="{C76DBCAC-A1EA-49DF-869D-26E1FA30445F}"/>
            </a:ext>
          </a:extLst>
        </xdr:cNvPr>
        <xdr:cNvCxnSpPr/>
      </xdr:nvCxnSpPr>
      <xdr:spPr>
        <a:xfrm>
          <a:off x="7424547" y="5638166"/>
          <a:ext cx="152400" cy="3670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237934</xdr:colOff>
      <xdr:row>25</xdr:row>
      <xdr:rowOff>175895</xdr:rowOff>
    </xdr:from>
    <xdr:to>
      <xdr:col>9</xdr:col>
      <xdr:colOff>127</xdr:colOff>
      <xdr:row>25</xdr:row>
      <xdr:rowOff>175895</xdr:rowOff>
    </xdr:to>
    <xdr:cxnSp macro="_xll.PtreeEvent_ObjectClick">
      <xdr:nvCxnSpPr>
        <xdr:cNvPr id="34" name="PTObj_DBranchHLine_2_7">
          <a:extLst>
            <a:ext uri="{FF2B5EF4-FFF2-40B4-BE49-F238E27FC236}">
              <a16:creationId xmlns:a16="http://schemas.microsoft.com/office/drawing/2014/main" id="{447EA0A5-CF96-4E5B-A111-C1CF957CA67E}"/>
            </a:ext>
          </a:extLst>
        </xdr:cNvPr>
        <xdr:cNvCxnSpPr/>
      </xdr:nvCxnSpPr>
      <xdr:spPr>
        <a:xfrm>
          <a:off x="9100947" y="5281295"/>
          <a:ext cx="1286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23</xdr:row>
      <xdr:rowOff>170816</xdr:rowOff>
    </xdr:from>
    <xdr:to>
      <xdr:col>8</xdr:col>
      <xdr:colOff>237934</xdr:colOff>
      <xdr:row>25</xdr:row>
      <xdr:rowOff>175895</xdr:rowOff>
    </xdr:to>
    <xdr:cxnSp macro="_xll.PtreeEvent_ObjectClick">
      <xdr:nvCxnSpPr>
        <xdr:cNvPr id="33" name="PTObj_DBranchDLine_2_7">
          <a:extLst>
            <a:ext uri="{FF2B5EF4-FFF2-40B4-BE49-F238E27FC236}">
              <a16:creationId xmlns:a16="http://schemas.microsoft.com/office/drawing/2014/main" id="{F64B4282-C669-4A36-B977-60FF3189677B}"/>
            </a:ext>
          </a:extLst>
        </xdr:cNvPr>
        <xdr:cNvCxnSpPr/>
      </xdr:nvCxnSpPr>
      <xdr:spPr>
        <a:xfrm>
          <a:off x="8948547" y="4552316"/>
          <a:ext cx="152400" cy="728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237934</xdr:colOff>
      <xdr:row>21</xdr:row>
      <xdr:rowOff>175895</xdr:rowOff>
    </xdr:from>
    <xdr:to>
      <xdr:col>9</xdr:col>
      <xdr:colOff>127</xdr:colOff>
      <xdr:row>21</xdr:row>
      <xdr:rowOff>175895</xdr:rowOff>
    </xdr:to>
    <xdr:cxnSp macro="_xll.PtreeEvent_ObjectClick">
      <xdr:nvCxnSpPr>
        <xdr:cNvPr id="26" name="PTObj_DBranchHLine_2_5">
          <a:extLst>
            <a:ext uri="{FF2B5EF4-FFF2-40B4-BE49-F238E27FC236}">
              <a16:creationId xmlns:a16="http://schemas.microsoft.com/office/drawing/2014/main" id="{5F3ABA72-C8A2-485C-B6D3-650A1254814A}"/>
            </a:ext>
          </a:extLst>
        </xdr:cNvPr>
        <xdr:cNvCxnSpPr/>
      </xdr:nvCxnSpPr>
      <xdr:spPr>
        <a:xfrm>
          <a:off x="9100947" y="4195445"/>
          <a:ext cx="948055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85534</xdr:colOff>
      <xdr:row>21</xdr:row>
      <xdr:rowOff>175895</xdr:rowOff>
    </xdr:from>
    <xdr:to>
      <xdr:col>8</xdr:col>
      <xdr:colOff>237934</xdr:colOff>
      <xdr:row>23</xdr:row>
      <xdr:rowOff>170816</xdr:rowOff>
    </xdr:to>
    <xdr:cxnSp macro="_xll.PtreeEvent_ObjectClick">
      <xdr:nvCxnSpPr>
        <xdr:cNvPr id="25" name="PTObj_DBranchDLine_2_5">
          <a:extLst>
            <a:ext uri="{FF2B5EF4-FFF2-40B4-BE49-F238E27FC236}">
              <a16:creationId xmlns:a16="http://schemas.microsoft.com/office/drawing/2014/main" id="{AED39B5D-ECB1-48A4-B825-0B1EC1E20663}"/>
            </a:ext>
          </a:extLst>
        </xdr:cNvPr>
        <xdr:cNvCxnSpPr/>
      </xdr:nvCxnSpPr>
      <xdr:spPr>
        <a:xfrm flipV="1">
          <a:off x="8948547" y="4195445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237934</xdr:colOff>
      <xdr:row>23</xdr:row>
      <xdr:rowOff>175895</xdr:rowOff>
    </xdr:from>
    <xdr:to>
      <xdr:col>8</xdr:col>
      <xdr:colOff>127</xdr:colOff>
      <xdr:row>23</xdr:row>
      <xdr:rowOff>175895</xdr:rowOff>
    </xdr:to>
    <xdr:cxnSp macro="_xll.PtreeEvent_ObjectClick">
      <xdr:nvCxnSpPr>
        <xdr:cNvPr id="22" name="PTObj_DBranchHLine_2_2">
          <a:extLst>
            <a:ext uri="{FF2B5EF4-FFF2-40B4-BE49-F238E27FC236}">
              <a16:creationId xmlns:a16="http://schemas.microsoft.com/office/drawing/2014/main" id="{026CD8F7-D1B8-49F4-9693-8BE148DB3022}"/>
            </a:ext>
          </a:extLst>
        </xdr:cNvPr>
        <xdr:cNvCxnSpPr/>
      </xdr:nvCxnSpPr>
      <xdr:spPr>
        <a:xfrm>
          <a:off x="7576947" y="4195445"/>
          <a:ext cx="1286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85534</xdr:colOff>
      <xdr:row>23</xdr:row>
      <xdr:rowOff>175895</xdr:rowOff>
    </xdr:from>
    <xdr:to>
      <xdr:col>7</xdr:col>
      <xdr:colOff>237934</xdr:colOff>
      <xdr:row>27</xdr:row>
      <xdr:rowOff>170816</xdr:rowOff>
    </xdr:to>
    <xdr:cxnSp macro="_xll.PtreeEvent_ObjectClick">
      <xdr:nvCxnSpPr>
        <xdr:cNvPr id="21" name="PTObj_DBranchDLine_2_2">
          <a:extLst>
            <a:ext uri="{FF2B5EF4-FFF2-40B4-BE49-F238E27FC236}">
              <a16:creationId xmlns:a16="http://schemas.microsoft.com/office/drawing/2014/main" id="{5DC060CA-B971-4E1A-86A1-6C7465EA3EDE}"/>
            </a:ext>
          </a:extLst>
        </xdr:cNvPr>
        <xdr:cNvCxnSpPr/>
      </xdr:nvCxnSpPr>
      <xdr:spPr>
        <a:xfrm flipV="1">
          <a:off x="7424547" y="4195445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177800</xdr:colOff>
      <xdr:row>27</xdr:row>
      <xdr:rowOff>175895</xdr:rowOff>
    </xdr:from>
    <xdr:to>
      <xdr:col>7</xdr:col>
      <xdr:colOff>127</xdr:colOff>
      <xdr:row>27</xdr:row>
      <xdr:rowOff>175895</xdr:rowOff>
    </xdr:to>
    <xdr:cxnSp macro="_xll.PtreeEvent_ObjectClick">
      <xdr:nvCxnSpPr>
        <xdr:cNvPr id="6" name="PTObj_DBranchHLine_2_1">
          <a:extLst>
            <a:ext uri="{FF2B5EF4-FFF2-40B4-BE49-F238E27FC236}">
              <a16:creationId xmlns:a16="http://schemas.microsoft.com/office/drawing/2014/main" id="{1207FD12-E5FF-488E-8942-668153398683}"/>
            </a:ext>
          </a:extLst>
        </xdr:cNvPr>
        <xdr:cNvCxnSpPr/>
      </xdr:nvCxnSpPr>
      <xdr:spPr>
        <a:xfrm>
          <a:off x="5530850" y="4195445"/>
          <a:ext cx="1803527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127</xdr:colOff>
      <xdr:row>27</xdr:row>
      <xdr:rowOff>85408</xdr:rowOff>
    </xdr:from>
    <xdr:to>
      <xdr:col>7</xdr:col>
      <xdr:colOff>181102</xdr:colOff>
      <xdr:row>28</xdr:row>
      <xdr:rowOff>85408</xdr:rowOff>
    </xdr:to>
    <xdr:sp macro="_xll.PtreeEvent_ObjectClick" textlink="">
      <xdr:nvSpPr>
        <xdr:cNvPr id="5" name="PTObj_DNode_2_1">
          <a:extLst>
            <a:ext uri="{FF2B5EF4-FFF2-40B4-BE49-F238E27FC236}">
              <a16:creationId xmlns:a16="http://schemas.microsoft.com/office/drawing/2014/main" id="{38F2F988-8896-4950-89EB-25B25D013DAB}"/>
            </a:ext>
          </a:extLst>
        </xdr:cNvPr>
        <xdr:cNvSpPr/>
      </xdr:nvSpPr>
      <xdr:spPr>
        <a:xfrm>
          <a:off x="7334377" y="4104958"/>
          <a:ext cx="180975" cy="1809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6</xdr:col>
      <xdr:colOff>215900</xdr:colOff>
      <xdr:row>27</xdr:row>
      <xdr:rowOff>85582</xdr:rowOff>
    </xdr:from>
    <xdr:ext cx="1338123" cy="180627"/>
    <xdr:sp macro="_xll.PtreeEvent_ObjectClick" textlink="">
      <xdr:nvSpPr>
        <xdr:cNvPr id="7" name="PTObj_DBranchName_2_1">
          <a:extLst>
            <a:ext uri="{FF2B5EF4-FFF2-40B4-BE49-F238E27FC236}">
              <a16:creationId xmlns:a16="http://schemas.microsoft.com/office/drawing/2014/main" id="{E59374BE-0DF6-48AE-A5DB-CA584752EA5C}"/>
            </a:ext>
          </a:extLst>
        </xdr:cNvPr>
        <xdr:cNvSpPr txBox="1"/>
      </xdr:nvSpPr>
      <xdr:spPr>
        <a:xfrm>
          <a:off x="5568950" y="4105132"/>
          <a:ext cx="13381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Select Only 1 Supplier Decision</a:t>
          </a:r>
        </a:p>
      </xdr:txBody>
    </xdr:sp>
    <xdr:clientData/>
  </xdr:oneCellAnchor>
  <xdr:twoCellAnchor editAs="oneCell">
    <xdr:from>
      <xdr:col>8</xdr:col>
      <xdr:colOff>127</xdr:colOff>
      <xdr:row>23</xdr:row>
      <xdr:rowOff>85408</xdr:rowOff>
    </xdr:from>
    <xdr:to>
      <xdr:col>8</xdr:col>
      <xdr:colOff>181102</xdr:colOff>
      <xdr:row>24</xdr:row>
      <xdr:rowOff>85408</xdr:rowOff>
    </xdr:to>
    <xdr:sp macro="_xll.PtreeEvent_ObjectClick" textlink="">
      <xdr:nvSpPr>
        <xdr:cNvPr id="20" name="PTObj_DNode_2_2">
          <a:extLst>
            <a:ext uri="{FF2B5EF4-FFF2-40B4-BE49-F238E27FC236}">
              <a16:creationId xmlns:a16="http://schemas.microsoft.com/office/drawing/2014/main" id="{8CA6E1AA-19D3-4D8F-8D54-5E08C04F48B6}"/>
            </a:ext>
          </a:extLst>
        </xdr:cNvPr>
        <xdr:cNvSpPr/>
      </xdr:nvSpPr>
      <xdr:spPr>
        <a:xfrm>
          <a:off x="8863140" y="4104958"/>
          <a:ext cx="180975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276034</xdr:colOff>
      <xdr:row>23</xdr:row>
      <xdr:rowOff>85582</xdr:rowOff>
    </xdr:from>
    <xdr:ext cx="473399" cy="180627"/>
    <xdr:sp macro="_xll.PtreeEvent_ObjectClick" textlink="">
      <xdr:nvSpPr>
        <xdr:cNvPr id="23" name="PTObj_DBranchName_2_2">
          <a:extLst>
            <a:ext uri="{FF2B5EF4-FFF2-40B4-BE49-F238E27FC236}">
              <a16:creationId xmlns:a16="http://schemas.microsoft.com/office/drawing/2014/main" id="{A149707E-6695-464F-AC09-800606AD9455}"/>
            </a:ext>
          </a:extLst>
        </xdr:cNvPr>
        <xdr:cNvSpPr txBox="1"/>
      </xdr:nvSpPr>
      <xdr:spPr>
        <a:xfrm>
          <a:off x="7615047" y="4105132"/>
          <a:ext cx="4733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Supplier 1</a:t>
          </a:r>
        </a:p>
      </xdr:txBody>
    </xdr:sp>
    <xdr:clientData/>
  </xdr:oneCellAnchor>
  <xdr:twoCellAnchor editAs="oneCell">
    <xdr:from>
      <xdr:col>9</xdr:col>
      <xdr:colOff>127</xdr:colOff>
      <xdr:row>21</xdr:row>
      <xdr:rowOff>85408</xdr:rowOff>
    </xdr:from>
    <xdr:to>
      <xdr:col>9</xdr:col>
      <xdr:colOff>181102</xdr:colOff>
      <xdr:row>22</xdr:row>
      <xdr:rowOff>85408</xdr:rowOff>
    </xdr:to>
    <xdr:sp macro="_xll.PtreeEvent_ObjectClick" textlink="">
      <xdr:nvSpPr>
        <xdr:cNvPr id="24" name="PTObj_DNode_2_5">
          <a:extLst>
            <a:ext uri="{FF2B5EF4-FFF2-40B4-BE49-F238E27FC236}">
              <a16:creationId xmlns:a16="http://schemas.microsoft.com/office/drawing/2014/main" id="{21F52743-AF26-490F-B3E1-351303328B2C}"/>
            </a:ext>
          </a:extLst>
        </xdr:cNvPr>
        <xdr:cNvSpPr/>
      </xdr:nvSpPr>
      <xdr:spPr>
        <a:xfrm rot="-5400000">
          <a:off x="10049002" y="4104958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21</xdr:row>
      <xdr:rowOff>85582</xdr:rowOff>
    </xdr:from>
    <xdr:ext cx="513346" cy="180627"/>
    <xdr:sp macro="_xll.PtreeEvent_ObjectClick" textlink="">
      <xdr:nvSpPr>
        <xdr:cNvPr id="27" name="PTObj_DBranchName_2_5">
          <a:extLst>
            <a:ext uri="{FF2B5EF4-FFF2-40B4-BE49-F238E27FC236}">
              <a16:creationId xmlns:a16="http://schemas.microsoft.com/office/drawing/2014/main" id="{B5CF3173-52D5-4BB3-BBF6-49E8992B592D}"/>
            </a:ext>
          </a:extLst>
        </xdr:cNvPr>
        <xdr:cNvSpPr txBox="1"/>
      </xdr:nvSpPr>
      <xdr:spPr>
        <a:xfrm>
          <a:off x="9591484" y="4257532"/>
          <a:ext cx="5133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Defects</a:t>
          </a:r>
        </a:p>
      </xdr:txBody>
    </xdr:sp>
    <xdr:clientData/>
  </xdr:oneCellAnchor>
  <xdr:twoCellAnchor editAs="oneCell">
    <xdr:from>
      <xdr:col>9</xdr:col>
      <xdr:colOff>127</xdr:colOff>
      <xdr:row>25</xdr:row>
      <xdr:rowOff>85408</xdr:rowOff>
    </xdr:from>
    <xdr:to>
      <xdr:col>9</xdr:col>
      <xdr:colOff>181102</xdr:colOff>
      <xdr:row>26</xdr:row>
      <xdr:rowOff>85408</xdr:rowOff>
    </xdr:to>
    <xdr:sp macro="_xll.PtreeEvent_ObjectClick" textlink="">
      <xdr:nvSpPr>
        <xdr:cNvPr id="32" name="PTObj_DNode_2_7">
          <a:extLst>
            <a:ext uri="{FF2B5EF4-FFF2-40B4-BE49-F238E27FC236}">
              <a16:creationId xmlns:a16="http://schemas.microsoft.com/office/drawing/2014/main" id="{917EF001-48F5-4012-97BF-5D6DBCA06DDD}"/>
            </a:ext>
          </a:extLst>
        </xdr:cNvPr>
        <xdr:cNvSpPr/>
      </xdr:nvSpPr>
      <xdr:spPr>
        <a:xfrm rot="-5400000">
          <a:off x="10387140" y="5190808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25</xdr:row>
      <xdr:rowOff>85582</xdr:rowOff>
    </xdr:from>
    <xdr:ext cx="369781" cy="180627"/>
    <xdr:sp macro="_xll.PtreeEvent_ObjectClick" textlink="">
      <xdr:nvSpPr>
        <xdr:cNvPr id="35" name="PTObj_DBranchName_2_7">
          <a:extLst>
            <a:ext uri="{FF2B5EF4-FFF2-40B4-BE49-F238E27FC236}">
              <a16:creationId xmlns:a16="http://schemas.microsoft.com/office/drawing/2014/main" id="{2AFAB6A0-18AD-4862-8AC5-BED9B8DB652C}"/>
            </a:ext>
          </a:extLst>
        </xdr:cNvPr>
        <xdr:cNvSpPr txBox="1"/>
      </xdr:nvSpPr>
      <xdr:spPr>
        <a:xfrm>
          <a:off x="9591484" y="4981432"/>
          <a:ext cx="369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Defects</a:t>
          </a:r>
        </a:p>
      </xdr:txBody>
    </xdr:sp>
    <xdr:clientData/>
  </xdr:oneCellAnchor>
  <xdr:twoCellAnchor editAs="oneCell">
    <xdr:from>
      <xdr:col>8</xdr:col>
      <xdr:colOff>127</xdr:colOff>
      <xdr:row>31</xdr:row>
      <xdr:rowOff>85408</xdr:rowOff>
    </xdr:from>
    <xdr:to>
      <xdr:col>8</xdr:col>
      <xdr:colOff>181102</xdr:colOff>
      <xdr:row>32</xdr:row>
      <xdr:rowOff>85408</xdr:rowOff>
    </xdr:to>
    <xdr:sp macro="_xll.PtreeEvent_ObjectClick" textlink="">
      <xdr:nvSpPr>
        <xdr:cNvPr id="36" name="PTObj_DNode_2_3">
          <a:extLst>
            <a:ext uri="{FF2B5EF4-FFF2-40B4-BE49-F238E27FC236}">
              <a16:creationId xmlns:a16="http://schemas.microsoft.com/office/drawing/2014/main" id="{17600E14-F54C-4F32-A1C3-B001DAC16666}"/>
            </a:ext>
          </a:extLst>
        </xdr:cNvPr>
        <xdr:cNvSpPr/>
      </xdr:nvSpPr>
      <xdr:spPr>
        <a:xfrm>
          <a:off x="8863140" y="5914708"/>
          <a:ext cx="180975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276034</xdr:colOff>
      <xdr:row>31</xdr:row>
      <xdr:rowOff>85582</xdr:rowOff>
    </xdr:from>
    <xdr:ext cx="473399" cy="180627"/>
    <xdr:sp macro="_xll.PtreeEvent_ObjectClick" textlink="">
      <xdr:nvSpPr>
        <xdr:cNvPr id="39" name="PTObj_DBranchName_2_3">
          <a:extLst>
            <a:ext uri="{FF2B5EF4-FFF2-40B4-BE49-F238E27FC236}">
              <a16:creationId xmlns:a16="http://schemas.microsoft.com/office/drawing/2014/main" id="{9422B920-3418-43D6-87F9-CABD921FB482}"/>
            </a:ext>
          </a:extLst>
        </xdr:cNvPr>
        <xdr:cNvSpPr txBox="1"/>
      </xdr:nvSpPr>
      <xdr:spPr>
        <a:xfrm>
          <a:off x="7615047" y="5914882"/>
          <a:ext cx="4733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Supplier 2</a:t>
          </a:r>
        </a:p>
      </xdr:txBody>
    </xdr:sp>
    <xdr:clientData/>
  </xdr:oneCellAnchor>
  <xdr:twoCellAnchor editAs="oneCell">
    <xdr:from>
      <xdr:col>9</xdr:col>
      <xdr:colOff>127</xdr:colOff>
      <xdr:row>29</xdr:row>
      <xdr:rowOff>85408</xdr:rowOff>
    </xdr:from>
    <xdr:to>
      <xdr:col>9</xdr:col>
      <xdr:colOff>181102</xdr:colOff>
      <xdr:row>30</xdr:row>
      <xdr:rowOff>85408</xdr:rowOff>
    </xdr:to>
    <xdr:sp macro="_xll.PtreeEvent_ObjectClick" textlink="">
      <xdr:nvSpPr>
        <xdr:cNvPr id="40" name="PTObj_DNode_2_8">
          <a:extLst>
            <a:ext uri="{FF2B5EF4-FFF2-40B4-BE49-F238E27FC236}">
              <a16:creationId xmlns:a16="http://schemas.microsoft.com/office/drawing/2014/main" id="{4F8B789C-AADE-42FD-8085-10D80EFEEAA7}"/>
            </a:ext>
          </a:extLst>
        </xdr:cNvPr>
        <xdr:cNvSpPr/>
      </xdr:nvSpPr>
      <xdr:spPr>
        <a:xfrm rot="-5400000">
          <a:off x="10425240" y="5914708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29</xdr:row>
      <xdr:rowOff>85582</xdr:rowOff>
    </xdr:from>
    <xdr:ext cx="513346" cy="180627"/>
    <xdr:sp macro="_xll.PtreeEvent_ObjectClick" textlink="">
      <xdr:nvSpPr>
        <xdr:cNvPr id="43" name="PTObj_DBranchName_2_8">
          <a:extLst>
            <a:ext uri="{FF2B5EF4-FFF2-40B4-BE49-F238E27FC236}">
              <a16:creationId xmlns:a16="http://schemas.microsoft.com/office/drawing/2014/main" id="{6A9D0999-1B46-4368-808B-DC4E8D923BA0}"/>
            </a:ext>
          </a:extLst>
        </xdr:cNvPr>
        <xdr:cNvSpPr txBox="1"/>
      </xdr:nvSpPr>
      <xdr:spPr>
        <a:xfrm>
          <a:off x="9591484" y="5705332"/>
          <a:ext cx="5133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Defects</a:t>
          </a:r>
        </a:p>
      </xdr:txBody>
    </xdr:sp>
    <xdr:clientData/>
  </xdr:oneCellAnchor>
  <xdr:twoCellAnchor editAs="oneCell">
    <xdr:from>
      <xdr:col>9</xdr:col>
      <xdr:colOff>127</xdr:colOff>
      <xdr:row>33</xdr:row>
      <xdr:rowOff>85407</xdr:rowOff>
    </xdr:from>
    <xdr:to>
      <xdr:col>9</xdr:col>
      <xdr:colOff>181102</xdr:colOff>
      <xdr:row>34</xdr:row>
      <xdr:rowOff>85407</xdr:rowOff>
    </xdr:to>
    <xdr:sp macro="_xll.PtreeEvent_ObjectClick" textlink="">
      <xdr:nvSpPr>
        <xdr:cNvPr id="48" name="PTObj_DNode_2_10">
          <a:extLst>
            <a:ext uri="{FF2B5EF4-FFF2-40B4-BE49-F238E27FC236}">
              <a16:creationId xmlns:a16="http://schemas.microsoft.com/office/drawing/2014/main" id="{F94DD997-A9B0-4494-84CA-49219790856D}"/>
            </a:ext>
          </a:extLst>
        </xdr:cNvPr>
        <xdr:cNvSpPr/>
      </xdr:nvSpPr>
      <xdr:spPr>
        <a:xfrm rot="-5400000">
          <a:off x="10425240" y="7000557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33</xdr:row>
      <xdr:rowOff>85582</xdr:rowOff>
    </xdr:from>
    <xdr:ext cx="369781" cy="180627"/>
    <xdr:sp macro="_xll.PtreeEvent_ObjectClick" textlink="">
      <xdr:nvSpPr>
        <xdr:cNvPr id="51" name="PTObj_DBranchName_2_10">
          <a:extLst>
            <a:ext uri="{FF2B5EF4-FFF2-40B4-BE49-F238E27FC236}">
              <a16:creationId xmlns:a16="http://schemas.microsoft.com/office/drawing/2014/main" id="{2FB44D96-6771-4113-A553-E1B9CE6D4D92}"/>
            </a:ext>
          </a:extLst>
        </xdr:cNvPr>
        <xdr:cNvSpPr txBox="1"/>
      </xdr:nvSpPr>
      <xdr:spPr>
        <a:xfrm>
          <a:off x="9591484" y="6429232"/>
          <a:ext cx="369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Defects</a:t>
          </a:r>
        </a:p>
      </xdr:txBody>
    </xdr:sp>
    <xdr:clientData/>
  </xdr:oneCellAnchor>
  <xdr:twoCellAnchor editAs="oneCell">
    <xdr:from>
      <xdr:col>8</xdr:col>
      <xdr:colOff>127</xdr:colOff>
      <xdr:row>37</xdr:row>
      <xdr:rowOff>85407</xdr:rowOff>
    </xdr:from>
    <xdr:to>
      <xdr:col>8</xdr:col>
      <xdr:colOff>181102</xdr:colOff>
      <xdr:row>38</xdr:row>
      <xdr:rowOff>85407</xdr:rowOff>
    </xdr:to>
    <xdr:sp macro="_xll.PtreeEvent_ObjectClick" textlink="">
      <xdr:nvSpPr>
        <xdr:cNvPr id="52" name="PTObj_DNode_2_4">
          <a:extLst>
            <a:ext uri="{FF2B5EF4-FFF2-40B4-BE49-F238E27FC236}">
              <a16:creationId xmlns:a16="http://schemas.microsoft.com/office/drawing/2014/main" id="{5254541C-F18C-4ECC-B280-5C4D7F8AAC12}"/>
            </a:ext>
          </a:extLst>
        </xdr:cNvPr>
        <xdr:cNvSpPr/>
      </xdr:nvSpPr>
      <xdr:spPr>
        <a:xfrm>
          <a:off x="8863140" y="7362507"/>
          <a:ext cx="180975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7</xdr:col>
      <xdr:colOff>276034</xdr:colOff>
      <xdr:row>37</xdr:row>
      <xdr:rowOff>85582</xdr:rowOff>
    </xdr:from>
    <xdr:ext cx="473399" cy="180627"/>
    <xdr:sp macro="_xll.PtreeEvent_ObjectClick" textlink="">
      <xdr:nvSpPr>
        <xdr:cNvPr id="55" name="PTObj_DBranchName_2_4">
          <a:extLst>
            <a:ext uri="{FF2B5EF4-FFF2-40B4-BE49-F238E27FC236}">
              <a16:creationId xmlns:a16="http://schemas.microsoft.com/office/drawing/2014/main" id="{A7D35269-E8CF-43DD-AF56-75EACEC02E57}"/>
            </a:ext>
          </a:extLst>
        </xdr:cNvPr>
        <xdr:cNvSpPr txBox="1"/>
      </xdr:nvSpPr>
      <xdr:spPr>
        <a:xfrm>
          <a:off x="7615047" y="7362682"/>
          <a:ext cx="473399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Supplier 3</a:t>
          </a:r>
        </a:p>
      </xdr:txBody>
    </xdr:sp>
    <xdr:clientData/>
  </xdr:oneCellAnchor>
  <xdr:twoCellAnchor editAs="oneCell">
    <xdr:from>
      <xdr:col>9</xdr:col>
      <xdr:colOff>127</xdr:colOff>
      <xdr:row>35</xdr:row>
      <xdr:rowOff>85407</xdr:rowOff>
    </xdr:from>
    <xdr:to>
      <xdr:col>9</xdr:col>
      <xdr:colOff>181102</xdr:colOff>
      <xdr:row>36</xdr:row>
      <xdr:rowOff>85407</xdr:rowOff>
    </xdr:to>
    <xdr:sp macro="_xll.PtreeEvent_ObjectClick" textlink="">
      <xdr:nvSpPr>
        <xdr:cNvPr id="56" name="PTObj_DNode_2_11">
          <a:extLst>
            <a:ext uri="{FF2B5EF4-FFF2-40B4-BE49-F238E27FC236}">
              <a16:creationId xmlns:a16="http://schemas.microsoft.com/office/drawing/2014/main" id="{55F3603C-6CE0-4476-862E-713DD3CAC313}"/>
            </a:ext>
          </a:extLst>
        </xdr:cNvPr>
        <xdr:cNvSpPr/>
      </xdr:nvSpPr>
      <xdr:spPr>
        <a:xfrm rot="-5400000">
          <a:off x="10425240" y="7362507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35</xdr:row>
      <xdr:rowOff>85582</xdr:rowOff>
    </xdr:from>
    <xdr:ext cx="513346" cy="180627"/>
    <xdr:sp macro="_xll.PtreeEvent_ObjectClick" textlink="">
      <xdr:nvSpPr>
        <xdr:cNvPr id="59" name="PTObj_DBranchName_2_11">
          <a:extLst>
            <a:ext uri="{FF2B5EF4-FFF2-40B4-BE49-F238E27FC236}">
              <a16:creationId xmlns:a16="http://schemas.microsoft.com/office/drawing/2014/main" id="{DA6695F0-887E-42E3-8E11-71CB45B9164D}"/>
            </a:ext>
          </a:extLst>
        </xdr:cNvPr>
        <xdr:cNvSpPr txBox="1"/>
      </xdr:nvSpPr>
      <xdr:spPr>
        <a:xfrm>
          <a:off x="9591484" y="6791182"/>
          <a:ext cx="5133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Defects</a:t>
          </a:r>
        </a:p>
      </xdr:txBody>
    </xdr:sp>
    <xdr:clientData/>
  </xdr:oneCellAnchor>
  <xdr:twoCellAnchor editAs="oneCell">
    <xdr:from>
      <xdr:col>9</xdr:col>
      <xdr:colOff>127</xdr:colOff>
      <xdr:row>39</xdr:row>
      <xdr:rowOff>85407</xdr:rowOff>
    </xdr:from>
    <xdr:to>
      <xdr:col>9</xdr:col>
      <xdr:colOff>181102</xdr:colOff>
      <xdr:row>40</xdr:row>
      <xdr:rowOff>85407</xdr:rowOff>
    </xdr:to>
    <xdr:sp macro="_xll.PtreeEvent_ObjectClick" textlink="">
      <xdr:nvSpPr>
        <xdr:cNvPr id="64" name="PTObj_DNode_2_13">
          <a:extLst>
            <a:ext uri="{FF2B5EF4-FFF2-40B4-BE49-F238E27FC236}">
              <a16:creationId xmlns:a16="http://schemas.microsoft.com/office/drawing/2014/main" id="{A77960C9-AF18-42BD-814F-93DC418FC719}"/>
            </a:ext>
          </a:extLst>
        </xdr:cNvPr>
        <xdr:cNvSpPr/>
      </xdr:nvSpPr>
      <xdr:spPr>
        <a:xfrm rot="-5400000">
          <a:off x="10425240" y="8448357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276034</xdr:colOff>
      <xdr:row>39</xdr:row>
      <xdr:rowOff>85582</xdr:rowOff>
    </xdr:from>
    <xdr:ext cx="369781" cy="180627"/>
    <xdr:sp macro="_xll.PtreeEvent_ObjectClick" textlink="">
      <xdr:nvSpPr>
        <xdr:cNvPr id="67" name="PTObj_DBranchName_2_13">
          <a:extLst>
            <a:ext uri="{FF2B5EF4-FFF2-40B4-BE49-F238E27FC236}">
              <a16:creationId xmlns:a16="http://schemas.microsoft.com/office/drawing/2014/main" id="{341000F7-D242-4A9C-9C9D-0006BB81FE1E}"/>
            </a:ext>
          </a:extLst>
        </xdr:cNvPr>
        <xdr:cNvSpPr txBox="1"/>
      </xdr:nvSpPr>
      <xdr:spPr>
        <a:xfrm>
          <a:off x="9591484" y="7515082"/>
          <a:ext cx="369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Defects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237934</xdr:colOff>
      <xdr:row>11</xdr:row>
      <xdr:rowOff>175895</xdr:rowOff>
    </xdr:from>
    <xdr:to>
      <xdr:col>3</xdr:col>
      <xdr:colOff>127</xdr:colOff>
      <xdr:row>11</xdr:row>
      <xdr:rowOff>175895</xdr:rowOff>
    </xdr:to>
    <xdr:cxnSp macro="">
      <xdr:nvCxnSpPr>
        <xdr:cNvPr id="8" name="PTObj_DBranchHLine_2_10">
          <a:extLst>
            <a:ext uri="{FF2B5EF4-FFF2-40B4-BE49-F238E27FC236}">
              <a16:creationId xmlns:a16="http://schemas.microsoft.com/office/drawing/2014/main" id="{C4E60E1C-812D-4F82-B191-4FC5168A4203}"/>
            </a:ext>
          </a:extLst>
        </xdr:cNvPr>
        <xdr:cNvCxnSpPr/>
      </xdr:nvCxnSpPr>
      <xdr:spPr>
        <a:xfrm>
          <a:off x="8624697" y="6357620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85534</xdr:colOff>
      <xdr:row>9</xdr:row>
      <xdr:rowOff>170816</xdr:rowOff>
    </xdr:from>
    <xdr:to>
      <xdr:col>2</xdr:col>
      <xdr:colOff>237934</xdr:colOff>
      <xdr:row>11</xdr:row>
      <xdr:rowOff>175895</xdr:rowOff>
    </xdr:to>
    <xdr:cxnSp macro="">
      <xdr:nvCxnSpPr>
        <xdr:cNvPr id="9" name="PTObj_DBranchDLine_2_10">
          <a:extLst>
            <a:ext uri="{FF2B5EF4-FFF2-40B4-BE49-F238E27FC236}">
              <a16:creationId xmlns:a16="http://schemas.microsoft.com/office/drawing/2014/main" id="{13A8AAA6-4BF7-4224-9DCB-D52E36B5B870}"/>
            </a:ext>
          </a:extLst>
        </xdr:cNvPr>
        <xdr:cNvCxnSpPr/>
      </xdr:nvCxnSpPr>
      <xdr:spPr>
        <a:xfrm>
          <a:off x="8472297" y="5990591"/>
          <a:ext cx="152400" cy="36702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237934</xdr:colOff>
      <xdr:row>7</xdr:row>
      <xdr:rowOff>175895</xdr:rowOff>
    </xdr:from>
    <xdr:to>
      <xdr:col>3</xdr:col>
      <xdr:colOff>127</xdr:colOff>
      <xdr:row>7</xdr:row>
      <xdr:rowOff>175895</xdr:rowOff>
    </xdr:to>
    <xdr:cxnSp macro="">
      <xdr:nvCxnSpPr>
        <xdr:cNvPr id="10" name="PTObj_DBranchHLine_2_8">
          <a:extLst>
            <a:ext uri="{FF2B5EF4-FFF2-40B4-BE49-F238E27FC236}">
              <a16:creationId xmlns:a16="http://schemas.microsoft.com/office/drawing/2014/main" id="{BCC19A52-856A-4DD7-8E26-E1875C5D39F9}"/>
            </a:ext>
          </a:extLst>
        </xdr:cNvPr>
        <xdr:cNvCxnSpPr/>
      </xdr:nvCxnSpPr>
      <xdr:spPr>
        <a:xfrm>
          <a:off x="8624697" y="5633720"/>
          <a:ext cx="13242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85534</xdr:colOff>
      <xdr:row>7</xdr:row>
      <xdr:rowOff>175895</xdr:rowOff>
    </xdr:from>
    <xdr:to>
      <xdr:col>2</xdr:col>
      <xdr:colOff>237934</xdr:colOff>
      <xdr:row>9</xdr:row>
      <xdr:rowOff>170816</xdr:rowOff>
    </xdr:to>
    <xdr:cxnSp macro="">
      <xdr:nvCxnSpPr>
        <xdr:cNvPr id="11" name="PTObj_DBranchDLine_2_8">
          <a:extLst>
            <a:ext uri="{FF2B5EF4-FFF2-40B4-BE49-F238E27FC236}">
              <a16:creationId xmlns:a16="http://schemas.microsoft.com/office/drawing/2014/main" id="{CEDE336C-3A7E-4278-8031-3E47BF6CFA62}"/>
            </a:ext>
          </a:extLst>
        </xdr:cNvPr>
        <xdr:cNvCxnSpPr/>
      </xdr:nvCxnSpPr>
      <xdr:spPr>
        <a:xfrm flipV="1">
          <a:off x="8472297" y="5633720"/>
          <a:ext cx="152400" cy="356871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237934</xdr:colOff>
      <xdr:row>9</xdr:row>
      <xdr:rowOff>175895</xdr:rowOff>
    </xdr:from>
    <xdr:to>
      <xdr:col>2</xdr:col>
      <xdr:colOff>127</xdr:colOff>
      <xdr:row>9</xdr:row>
      <xdr:rowOff>175895</xdr:rowOff>
    </xdr:to>
    <xdr:cxnSp macro="">
      <xdr:nvCxnSpPr>
        <xdr:cNvPr id="12" name="PTObj_DBranchHLine_2_3">
          <a:extLst>
            <a:ext uri="{FF2B5EF4-FFF2-40B4-BE49-F238E27FC236}">
              <a16:creationId xmlns:a16="http://schemas.microsoft.com/office/drawing/2014/main" id="{F58392DB-AAB3-4014-A09D-C4000A1E324C}"/>
            </a:ext>
          </a:extLst>
        </xdr:cNvPr>
        <xdr:cNvCxnSpPr/>
      </xdr:nvCxnSpPr>
      <xdr:spPr>
        <a:xfrm>
          <a:off x="7100697" y="5995670"/>
          <a:ext cx="1286193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85534</xdr:colOff>
      <xdr:row>5</xdr:row>
      <xdr:rowOff>170816</xdr:rowOff>
    </xdr:from>
    <xdr:to>
      <xdr:col>1</xdr:col>
      <xdr:colOff>237934</xdr:colOff>
      <xdr:row>9</xdr:row>
      <xdr:rowOff>175895</xdr:rowOff>
    </xdr:to>
    <xdr:cxnSp macro="">
      <xdr:nvCxnSpPr>
        <xdr:cNvPr id="13" name="PTObj_DBranchDLine_2_3">
          <a:extLst>
            <a:ext uri="{FF2B5EF4-FFF2-40B4-BE49-F238E27FC236}">
              <a16:creationId xmlns:a16="http://schemas.microsoft.com/office/drawing/2014/main" id="{B9E48B9D-0D10-4ED4-BAA7-699487C52C3E}"/>
            </a:ext>
          </a:extLst>
        </xdr:cNvPr>
        <xdr:cNvCxnSpPr/>
      </xdr:nvCxnSpPr>
      <xdr:spPr>
        <a:xfrm>
          <a:off x="6948297" y="5266691"/>
          <a:ext cx="152400" cy="728979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5</xdr:row>
      <xdr:rowOff>175895</xdr:rowOff>
    </xdr:from>
    <xdr:to>
      <xdr:col>1</xdr:col>
      <xdr:colOff>127</xdr:colOff>
      <xdr:row>5</xdr:row>
      <xdr:rowOff>175895</xdr:rowOff>
    </xdr:to>
    <xdr:cxnSp macro="">
      <xdr:nvCxnSpPr>
        <xdr:cNvPr id="20" name="PTObj_DBranchHLine_2_1">
          <a:extLst>
            <a:ext uri="{FF2B5EF4-FFF2-40B4-BE49-F238E27FC236}">
              <a16:creationId xmlns:a16="http://schemas.microsoft.com/office/drawing/2014/main" id="{2FFC4B18-E8C5-4C3F-9197-0B3356C5C438}"/>
            </a:ext>
          </a:extLst>
        </xdr:cNvPr>
        <xdr:cNvCxnSpPr/>
      </xdr:nvCxnSpPr>
      <xdr:spPr>
        <a:xfrm>
          <a:off x="5054600" y="5271770"/>
          <a:ext cx="1808290" cy="0"/>
        </a:xfrm>
        <a:prstGeom prst="line">
          <a:avLst/>
        </a:prstGeom>
        <a:ln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127</xdr:colOff>
      <xdr:row>5</xdr:row>
      <xdr:rowOff>85408</xdr:rowOff>
    </xdr:from>
    <xdr:to>
      <xdr:col>1</xdr:col>
      <xdr:colOff>181102</xdr:colOff>
      <xdr:row>6</xdr:row>
      <xdr:rowOff>85408</xdr:rowOff>
    </xdr:to>
    <xdr:sp macro="" textlink="">
      <xdr:nvSpPr>
        <xdr:cNvPr id="21" name="PTObj_DNode_2_1">
          <a:extLst>
            <a:ext uri="{FF2B5EF4-FFF2-40B4-BE49-F238E27FC236}">
              <a16:creationId xmlns:a16="http://schemas.microsoft.com/office/drawing/2014/main" id="{902E6355-1219-482B-8C6A-76FE2874BFD3}"/>
            </a:ext>
          </a:extLst>
        </xdr:cNvPr>
        <xdr:cNvSpPr/>
      </xdr:nvSpPr>
      <xdr:spPr>
        <a:xfrm>
          <a:off x="6862890" y="5181283"/>
          <a:ext cx="180975" cy="180975"/>
        </a:xfrm>
        <a:prstGeom prst="rect">
          <a:avLst/>
        </a:prstGeom>
        <a:solidFill>
          <a:srgbClr val="008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0</xdr:col>
      <xdr:colOff>215900</xdr:colOff>
      <xdr:row>5</xdr:row>
      <xdr:rowOff>85582</xdr:rowOff>
    </xdr:from>
    <xdr:ext cx="1338123" cy="180627"/>
    <xdr:sp macro="" textlink="">
      <xdr:nvSpPr>
        <xdr:cNvPr id="22" name="PTObj_DBranchName_2_1">
          <a:extLst>
            <a:ext uri="{FF2B5EF4-FFF2-40B4-BE49-F238E27FC236}">
              <a16:creationId xmlns:a16="http://schemas.microsoft.com/office/drawing/2014/main" id="{584DA04B-61C7-4A7A-B1DB-67E39C5E59EF}"/>
            </a:ext>
          </a:extLst>
        </xdr:cNvPr>
        <xdr:cNvSpPr txBox="1"/>
      </xdr:nvSpPr>
      <xdr:spPr>
        <a:xfrm>
          <a:off x="5092700" y="5181457"/>
          <a:ext cx="1338123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Select Only 1 Supplier Decision</a:t>
          </a:r>
        </a:p>
      </xdr:txBody>
    </xdr:sp>
    <xdr:clientData/>
  </xdr:oneCellAnchor>
  <xdr:twoCellAnchor editAs="oneCell">
    <xdr:from>
      <xdr:col>2</xdr:col>
      <xdr:colOff>127</xdr:colOff>
      <xdr:row>9</xdr:row>
      <xdr:rowOff>85408</xdr:rowOff>
    </xdr:from>
    <xdr:to>
      <xdr:col>2</xdr:col>
      <xdr:colOff>181102</xdr:colOff>
      <xdr:row>10</xdr:row>
      <xdr:rowOff>85408</xdr:rowOff>
    </xdr:to>
    <xdr:sp macro="" textlink="">
      <xdr:nvSpPr>
        <xdr:cNvPr id="29" name="PTObj_DNode_2_3">
          <a:extLst>
            <a:ext uri="{FF2B5EF4-FFF2-40B4-BE49-F238E27FC236}">
              <a16:creationId xmlns:a16="http://schemas.microsoft.com/office/drawing/2014/main" id="{60F1F8CA-A163-4F8D-9371-6E5E86ACE582}"/>
            </a:ext>
          </a:extLst>
        </xdr:cNvPr>
        <xdr:cNvSpPr/>
      </xdr:nvSpPr>
      <xdr:spPr>
        <a:xfrm>
          <a:off x="8386890" y="5905183"/>
          <a:ext cx="180975" cy="180975"/>
        </a:xfrm>
        <a:prstGeom prst="ellipse">
          <a:avLst/>
        </a:prstGeom>
        <a:solidFill>
          <a:srgbClr val="80000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</xdr:col>
      <xdr:colOff>276034</xdr:colOff>
      <xdr:row>9</xdr:row>
      <xdr:rowOff>85582</xdr:rowOff>
    </xdr:from>
    <xdr:ext cx="473399" cy="180627"/>
    <xdr:sp macro="" textlink="">
      <xdr:nvSpPr>
        <xdr:cNvPr id="30" name="PTObj_DBranchName_2_3">
          <a:extLst>
            <a:ext uri="{FF2B5EF4-FFF2-40B4-BE49-F238E27FC236}">
              <a16:creationId xmlns:a16="http://schemas.microsoft.com/office/drawing/2014/main" id="{8AE4D092-6F2A-46A9-8A4F-D958D074D346}"/>
            </a:ext>
          </a:extLst>
        </xdr:cNvPr>
        <xdr:cNvSpPr txBox="1"/>
      </xdr:nvSpPr>
      <xdr:spPr>
        <a:xfrm>
          <a:off x="7138797" y="5905357"/>
          <a:ext cx="473399" cy="180627"/>
        </a:xfrm>
        <a:prstGeom prst="rect">
          <a:avLst/>
        </a:prstGeom>
        <a:solidFill>
          <a:schemeClr val="lt1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Supplier 2</a:t>
          </a:r>
        </a:p>
      </xdr:txBody>
    </xdr:sp>
    <xdr:clientData/>
  </xdr:oneCellAnchor>
  <xdr:twoCellAnchor editAs="oneCell">
    <xdr:from>
      <xdr:col>3</xdr:col>
      <xdr:colOff>127</xdr:colOff>
      <xdr:row>7</xdr:row>
      <xdr:rowOff>85408</xdr:rowOff>
    </xdr:from>
    <xdr:to>
      <xdr:col>3</xdr:col>
      <xdr:colOff>181102</xdr:colOff>
      <xdr:row>8</xdr:row>
      <xdr:rowOff>85408</xdr:rowOff>
    </xdr:to>
    <xdr:sp macro="" textlink="">
      <xdr:nvSpPr>
        <xdr:cNvPr id="31" name="PTObj_DNode_2_8">
          <a:extLst>
            <a:ext uri="{FF2B5EF4-FFF2-40B4-BE49-F238E27FC236}">
              <a16:creationId xmlns:a16="http://schemas.microsoft.com/office/drawing/2014/main" id="{ABB04137-4663-4AD9-84F1-61989E6D56FF}"/>
            </a:ext>
          </a:extLst>
        </xdr:cNvPr>
        <xdr:cNvSpPr/>
      </xdr:nvSpPr>
      <xdr:spPr>
        <a:xfrm rot="-5400000">
          <a:off x="9948990" y="5543233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276034</xdr:colOff>
      <xdr:row>7</xdr:row>
      <xdr:rowOff>85582</xdr:rowOff>
    </xdr:from>
    <xdr:ext cx="513346" cy="180627"/>
    <xdr:sp macro="" textlink="">
      <xdr:nvSpPr>
        <xdr:cNvPr id="32" name="PTObj_DBranchName_2_8">
          <a:extLst>
            <a:ext uri="{FF2B5EF4-FFF2-40B4-BE49-F238E27FC236}">
              <a16:creationId xmlns:a16="http://schemas.microsoft.com/office/drawing/2014/main" id="{CFA01E5D-DE50-4580-9891-D34EFEDB5C66}"/>
            </a:ext>
          </a:extLst>
        </xdr:cNvPr>
        <xdr:cNvSpPr txBox="1"/>
      </xdr:nvSpPr>
      <xdr:spPr>
        <a:xfrm>
          <a:off x="8662797" y="5543407"/>
          <a:ext cx="513346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No Defects</a:t>
          </a:r>
        </a:p>
      </xdr:txBody>
    </xdr:sp>
    <xdr:clientData/>
  </xdr:oneCellAnchor>
  <xdr:twoCellAnchor editAs="oneCell">
    <xdr:from>
      <xdr:col>3</xdr:col>
      <xdr:colOff>127</xdr:colOff>
      <xdr:row>11</xdr:row>
      <xdr:rowOff>85407</xdr:rowOff>
    </xdr:from>
    <xdr:to>
      <xdr:col>3</xdr:col>
      <xdr:colOff>181102</xdr:colOff>
      <xdr:row>12</xdr:row>
      <xdr:rowOff>85407</xdr:rowOff>
    </xdr:to>
    <xdr:sp macro="" textlink="">
      <xdr:nvSpPr>
        <xdr:cNvPr id="33" name="PTObj_DNode_2_10">
          <a:extLst>
            <a:ext uri="{FF2B5EF4-FFF2-40B4-BE49-F238E27FC236}">
              <a16:creationId xmlns:a16="http://schemas.microsoft.com/office/drawing/2014/main" id="{C5643979-B545-4D08-A7C2-93C77DDBCD79}"/>
            </a:ext>
          </a:extLst>
        </xdr:cNvPr>
        <xdr:cNvSpPr/>
      </xdr:nvSpPr>
      <xdr:spPr>
        <a:xfrm rot="-5400000">
          <a:off x="9948990" y="6267132"/>
          <a:ext cx="180975" cy="180975"/>
        </a:xfrm>
        <a:prstGeom prst="triangle">
          <a:avLst/>
        </a:prstGeom>
        <a:solidFill>
          <a:srgbClr val="000080"/>
        </a:solidFill>
        <a:ln w="1270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</xdr:col>
      <xdr:colOff>276034</xdr:colOff>
      <xdr:row>11</xdr:row>
      <xdr:rowOff>85582</xdr:rowOff>
    </xdr:from>
    <xdr:ext cx="369781" cy="180627"/>
    <xdr:sp macro="" textlink="">
      <xdr:nvSpPr>
        <xdr:cNvPr id="34" name="PTObj_DBranchName_2_10">
          <a:extLst>
            <a:ext uri="{FF2B5EF4-FFF2-40B4-BE49-F238E27FC236}">
              <a16:creationId xmlns:a16="http://schemas.microsoft.com/office/drawing/2014/main" id="{0F10AADB-E906-48F0-B84B-8730F2F04776}"/>
            </a:ext>
          </a:extLst>
        </xdr:cNvPr>
        <xdr:cNvSpPr txBox="1"/>
      </xdr:nvSpPr>
      <xdr:spPr>
        <a:xfrm>
          <a:off x="8662797" y="6267307"/>
          <a:ext cx="369781" cy="180627"/>
        </a:xfrm>
        <a:prstGeom prst="rect">
          <a:avLst/>
        </a:prstGeom>
        <a:solidFill>
          <a:srgbClr val="FFFFFF"/>
        </a:solidFill>
        <a:ln w="9525" cmpd="sng">
          <a:solidFill>
            <a:srgbClr val="80808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27432" tIns="27432" rIns="27432" bIns="27432" rtlCol="0" anchor="ctr">
          <a:spAutoFit/>
        </a:bodyPr>
        <a:lstStyle/>
        <a:p>
          <a:pPr algn="ctr"/>
          <a:r>
            <a:rPr lang="en-US" sz="800"/>
            <a:t>Defects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</xdr:row>
      <xdr:rowOff>0</xdr:rowOff>
    </xdr:from>
    <xdr:to>
      <xdr:col>11</xdr:col>
      <xdr:colOff>1587</xdr:colOff>
      <xdr:row>27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3960A4-ADE6-4C35-8A32-DF10D69DF0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0.05607</cdr:x>
      <cdr:y>0.42492</cdr:y>
    </cdr:from>
    <cdr:to>
      <cdr:x>0.95093</cdr:x>
      <cdr:y>0.58466</cdr:y>
    </cdr:to>
    <cdr:sp macro="[1]!PtreeEvent_WatermarkClick" textlink="">
      <cdr:nvSpPr>
        <cdr:cNvPr id="2" name="gwm_20264          ">
          <a:extLst xmlns:a="http://schemas.openxmlformats.org/drawingml/2006/main">
            <a:ext uri="{FF2B5EF4-FFF2-40B4-BE49-F238E27FC236}">
              <a16:creationId xmlns:a16="http://schemas.microsoft.com/office/drawing/2014/main" id="{297FC42C-4BAE-42B6-A93D-9A318C51D4DF}"/>
            </a:ext>
          </a:extLst>
        </cdr:cNvPr>
        <cdr:cNvSpPr txBox="1"/>
      </cdr:nvSpPr>
      <cdr:spPr>
        <a:xfrm xmlns:a="http://schemas.openxmlformats.org/drawingml/2006/main">
          <a:off x="304800" y="16891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0.42492</cdr:y>
    </cdr:from>
    <cdr:to>
      <cdr:x>0.95093</cdr:x>
      <cdr:y>0.58466</cdr:y>
    </cdr:to>
    <cdr:sp macro="[1]!PtreeEvent_WatermarkClick" textlink="">
      <cdr:nvSpPr>
        <cdr:cNvPr id="3" name="gwm_20264         ">
          <a:extLst xmlns:a="http://schemas.openxmlformats.org/drawingml/2006/main">
            <a:ext uri="{FF2B5EF4-FFF2-40B4-BE49-F238E27FC236}">
              <a16:creationId xmlns:a16="http://schemas.microsoft.com/office/drawing/2014/main" id="{7B919F85-1DBD-4740-B3B2-EE0512F05447}"/>
            </a:ext>
          </a:extLst>
        </cdr:cNvPr>
        <cdr:cNvSpPr txBox="1"/>
      </cdr:nvSpPr>
      <cdr:spPr>
        <a:xfrm xmlns:a="http://schemas.openxmlformats.org/drawingml/2006/main">
          <a:off x="304800" y="16891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0.42492</cdr:y>
    </cdr:from>
    <cdr:to>
      <cdr:x>0.95093</cdr:x>
      <cdr:y>0.58466</cdr:y>
    </cdr:to>
    <cdr:sp macro="[1]!PtreeEvent_WatermarkClick" textlink="">
      <cdr:nvSpPr>
        <cdr:cNvPr id="4" name="gwm_20264        ">
          <a:extLst xmlns:a="http://schemas.openxmlformats.org/drawingml/2006/main">
            <a:ext uri="{FF2B5EF4-FFF2-40B4-BE49-F238E27FC236}">
              <a16:creationId xmlns:a16="http://schemas.microsoft.com/office/drawing/2014/main" id="{FC764F0C-944D-4AF2-89A2-C58F25C253ED}"/>
            </a:ext>
          </a:extLst>
        </cdr:cNvPr>
        <cdr:cNvSpPr txBox="1"/>
      </cdr:nvSpPr>
      <cdr:spPr>
        <a:xfrm xmlns:a="http://schemas.openxmlformats.org/drawingml/2006/main">
          <a:off x="304800" y="16891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0.42492</cdr:y>
    </cdr:from>
    <cdr:to>
      <cdr:x>0.95093</cdr:x>
      <cdr:y>0.58466</cdr:y>
    </cdr:to>
    <cdr:sp macro="[1]!PtreeEvent_WatermarkClick" textlink="">
      <cdr:nvSpPr>
        <cdr:cNvPr id="5" name="gwm_20264       ">
          <a:extLst xmlns:a="http://schemas.openxmlformats.org/drawingml/2006/main">
            <a:ext uri="{FF2B5EF4-FFF2-40B4-BE49-F238E27FC236}">
              <a16:creationId xmlns:a16="http://schemas.microsoft.com/office/drawing/2014/main" id="{1CD22F98-3416-49AA-8A83-8142EF8461DF}"/>
            </a:ext>
          </a:extLst>
        </cdr:cNvPr>
        <cdr:cNvSpPr txBox="1"/>
      </cdr:nvSpPr>
      <cdr:spPr>
        <a:xfrm xmlns:a="http://schemas.openxmlformats.org/drawingml/2006/main">
          <a:off x="304800" y="16891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  <cdr:relSizeAnchor xmlns:cdr="http://schemas.openxmlformats.org/drawingml/2006/chartDrawing">
    <cdr:from>
      <cdr:x>0.05607</cdr:x>
      <cdr:y>0.42492</cdr:y>
    </cdr:from>
    <cdr:to>
      <cdr:x>0.95093</cdr:x>
      <cdr:y>0.58466</cdr:y>
    </cdr:to>
    <cdr:sp macro="[1]!PtreeEvent_WatermarkClick" textlink="">
      <cdr:nvSpPr>
        <cdr:cNvPr id="6" name="gwm_20264      ">
          <a:extLst xmlns:a="http://schemas.openxmlformats.org/drawingml/2006/main">
            <a:ext uri="{FF2B5EF4-FFF2-40B4-BE49-F238E27FC236}">
              <a16:creationId xmlns:a16="http://schemas.microsoft.com/office/drawing/2014/main" id="{F40C118A-8492-4C5C-842D-075D249A86BD}"/>
            </a:ext>
          </a:extLst>
        </cdr:cNvPr>
        <cdr:cNvSpPr txBox="1"/>
      </cdr:nvSpPr>
      <cdr:spPr>
        <a:xfrm xmlns:a="http://schemas.openxmlformats.org/drawingml/2006/main">
          <a:off x="304800" y="1689100"/>
          <a:ext cx="4864100" cy="635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horz" wrap="square" rtlCol="0" anchor="ctr">
          <a:noAutofit/>
        </a:bodyPr>
        <a:lstStyle xmlns:a="http://schemas.openxmlformats.org/drawingml/2006/main"/>
        <a:p xmlns:a="http://schemas.openxmlformats.org/drawingml/2006/main">
          <a:pPr algn="ctr"/>
          <a:r>
            <a:rPr lang="en-US" sz="1400" b="0" i="0">
              <a:solidFill>
                <a:srgbClr val="C0C0C0"/>
              </a:solidFill>
              <a:latin typeface="Arial" panose="020B0604020202020204" pitchFamily="34" charset="0"/>
            </a:rPr>
            <a:t>PrecisionTree Textbook Version
</a:t>
          </a:r>
          <a:r>
            <a:rPr lang="en-US" sz="1000" b="0" i="0">
              <a:solidFill>
                <a:srgbClr val="C0C0C0"/>
              </a:solidFill>
              <a:latin typeface="Arial" panose="020B0604020202020204" pitchFamily="34" charset="0"/>
            </a:rPr>
            <a:t>For Academic Use Only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Palisade\PrecisionTree7\Ptree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_PTreeMain"/>
    </sheetNames>
    <definedNames>
      <definedName name="PtreeEvent_WatermarkClick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B2CC2-C163-4E46-B1A9-8C04F260F3D6}">
  <dimension ref="B2:J41"/>
  <sheetViews>
    <sheetView showGridLines="0" tabSelected="1" workbookViewId="0">
      <selection activeCell="G16" sqref="G16"/>
    </sheetView>
  </sheetViews>
  <sheetFormatPr defaultRowHeight="14.25" x14ac:dyDescent="0.45"/>
  <cols>
    <col min="2" max="2" width="14.86328125" customWidth="1"/>
    <col min="3" max="5" width="13.3984375" bestFit="1" customWidth="1"/>
    <col min="6" max="6" width="13.19921875" bestFit="1" customWidth="1"/>
    <col min="7" max="7" width="27.796875" customWidth="1"/>
    <col min="8" max="8" width="21.33203125" customWidth="1"/>
    <col min="9" max="9" width="21.86328125" customWidth="1"/>
    <col min="10" max="10" width="16.59765625" customWidth="1"/>
  </cols>
  <sheetData>
    <row r="2" spans="2:7" ht="18" x14ac:dyDescent="0.55000000000000004">
      <c r="B2" s="64" t="s">
        <v>81</v>
      </c>
    </row>
    <row r="3" spans="2:7" x14ac:dyDescent="0.45">
      <c r="B3" s="1"/>
    </row>
    <row r="4" spans="2:7" ht="26.25" x14ac:dyDescent="0.45">
      <c r="B4" s="17" t="s">
        <v>0</v>
      </c>
      <c r="C4" s="18" t="s">
        <v>1</v>
      </c>
      <c r="D4" s="18" t="s">
        <v>2</v>
      </c>
      <c r="E4" s="18" t="s">
        <v>3</v>
      </c>
    </row>
    <row r="5" spans="2:7" x14ac:dyDescent="0.45">
      <c r="B5" s="24" t="s">
        <v>4</v>
      </c>
      <c r="C5" s="2">
        <v>700000</v>
      </c>
      <c r="D5" s="7">
        <v>21</v>
      </c>
      <c r="E5" s="19">
        <f>C5*D5</f>
        <v>14700000</v>
      </c>
    </row>
    <row r="6" spans="2:7" x14ac:dyDescent="0.45">
      <c r="B6" s="15" t="s">
        <v>5</v>
      </c>
      <c r="C6" s="2">
        <v>700000</v>
      </c>
      <c r="D6" s="7">
        <v>20</v>
      </c>
      <c r="E6" s="19">
        <f t="shared" ref="E6:E7" si="0">C6*D6</f>
        <v>14000000</v>
      </c>
    </row>
    <row r="7" spans="2:7" x14ac:dyDescent="0.45">
      <c r="B7" s="15" t="s">
        <v>9</v>
      </c>
      <c r="C7" s="2">
        <v>700000</v>
      </c>
      <c r="D7" s="7">
        <v>19</v>
      </c>
      <c r="E7" s="19">
        <f t="shared" si="0"/>
        <v>13300000</v>
      </c>
    </row>
    <row r="9" spans="2:7" x14ac:dyDescent="0.45">
      <c r="B9" s="14" t="s">
        <v>6</v>
      </c>
      <c r="C9" s="20" t="s">
        <v>65</v>
      </c>
      <c r="D9" s="20" t="s">
        <v>64</v>
      </c>
      <c r="E9" s="20" t="s">
        <v>77</v>
      </c>
    </row>
    <row r="10" spans="2:7" x14ac:dyDescent="0.45">
      <c r="B10" s="21" t="s">
        <v>4</v>
      </c>
      <c r="C10" s="3">
        <f>(C11)*$C$5</f>
        <v>630000</v>
      </c>
      <c r="D10" s="3">
        <f>(D11)*$C$5</f>
        <v>69999.999999999985</v>
      </c>
      <c r="E10" s="25">
        <f>D10*D5</f>
        <v>1469999.9999999998</v>
      </c>
      <c r="F10" s="63"/>
      <c r="G10" s="63"/>
    </row>
    <row r="11" spans="2:7" x14ac:dyDescent="0.45">
      <c r="B11" s="21" t="s">
        <v>7</v>
      </c>
      <c r="C11" s="31">
        <v>0.9</v>
      </c>
      <c r="D11" s="31">
        <f>1-C11</f>
        <v>9.9999999999999978E-2</v>
      </c>
      <c r="E11" s="26"/>
    </row>
    <row r="12" spans="2:7" x14ac:dyDescent="0.45">
      <c r="B12" s="22" t="s">
        <v>5</v>
      </c>
      <c r="C12" s="4">
        <f>(C13)*$C$6</f>
        <v>560000</v>
      </c>
      <c r="D12" s="4">
        <f>(D13)*$C$6</f>
        <v>139999.99999999997</v>
      </c>
      <c r="E12" s="27">
        <f>D12*D6</f>
        <v>2799999.9999999995</v>
      </c>
    </row>
    <row r="13" spans="2:7" x14ac:dyDescent="0.45">
      <c r="B13" s="22" t="s">
        <v>7</v>
      </c>
      <c r="C13" s="5">
        <v>0.8</v>
      </c>
      <c r="D13" s="38">
        <f>1-C13</f>
        <v>0.19999999999999996</v>
      </c>
      <c r="E13" s="28"/>
    </row>
    <row r="14" spans="2:7" x14ac:dyDescent="0.45">
      <c r="B14" s="23" t="s">
        <v>9</v>
      </c>
      <c r="C14" s="6">
        <f>(C15)*$C$7</f>
        <v>489999.99999999994</v>
      </c>
      <c r="D14" s="6">
        <f>(D15)*$C$7</f>
        <v>210000.00000000003</v>
      </c>
      <c r="E14" s="29">
        <f>D14*D7</f>
        <v>3990000.0000000005</v>
      </c>
    </row>
    <row r="15" spans="2:7" x14ac:dyDescent="0.45">
      <c r="B15" s="23" t="s">
        <v>7</v>
      </c>
      <c r="C15" s="16">
        <v>0.7</v>
      </c>
      <c r="D15" s="39">
        <f>1-C15</f>
        <v>0.30000000000000004</v>
      </c>
      <c r="E15" s="30"/>
    </row>
    <row r="17" spans="2:10" ht="26.25" x14ac:dyDescent="0.45">
      <c r="B17" s="14" t="s">
        <v>6</v>
      </c>
      <c r="C17" s="20" t="s">
        <v>68</v>
      </c>
      <c r="D17" s="20" t="s">
        <v>68</v>
      </c>
    </row>
    <row r="18" spans="2:10" x14ac:dyDescent="0.45">
      <c r="B18" s="21" t="s">
        <v>4</v>
      </c>
      <c r="C18" s="41">
        <v>0.1</v>
      </c>
      <c r="D18" s="25">
        <f>C18*D10*D5</f>
        <v>146999.99999999997</v>
      </c>
    </row>
    <row r="19" spans="2:10" x14ac:dyDescent="0.45">
      <c r="B19" s="22" t="s">
        <v>5</v>
      </c>
      <c r="C19" s="42">
        <v>0.15</v>
      </c>
      <c r="D19" s="27">
        <f>C19*D12*D6</f>
        <v>419999.99999999994</v>
      </c>
    </row>
    <row r="20" spans="2:10" x14ac:dyDescent="0.45">
      <c r="B20" s="23" t="s">
        <v>9</v>
      </c>
      <c r="C20" s="43">
        <v>0.2</v>
      </c>
      <c r="D20" s="29">
        <f>C20*D14*D7</f>
        <v>798000.00000000012</v>
      </c>
    </row>
    <row r="22" spans="2:10" ht="14.35" customHeight="1" x14ac:dyDescent="0.45">
      <c r="I22" s="37">
        <f>C11</f>
        <v>0.9</v>
      </c>
      <c r="J22" s="12">
        <f>_xll.PTreeNodeProbability(treeCalc_2!$F$2,5)</f>
        <v>0</v>
      </c>
    </row>
    <row r="23" spans="2:10" ht="14.35" customHeight="1" x14ac:dyDescent="0.45">
      <c r="I23" s="34">
        <v>0</v>
      </c>
      <c r="J23" s="11">
        <f>_xll.PTreeNodeValue(treeCalc_2!$F$2,5)</f>
        <v>14847000</v>
      </c>
    </row>
    <row r="24" spans="2:10" ht="14.35" customHeight="1" x14ac:dyDescent="0.45">
      <c r="H24" s="33" t="b">
        <f>_xll.PTreeNodeDecision(treeCalc_2!$F$2,2)</f>
        <v>0</v>
      </c>
      <c r="I24" s="35" t="s">
        <v>57</v>
      </c>
    </row>
    <row r="25" spans="2:10" ht="14.35" customHeight="1" x14ac:dyDescent="0.45">
      <c r="H25" s="34">
        <f>D18+E5</f>
        <v>14847000</v>
      </c>
      <c r="I25" s="36">
        <f>_xll.PTreeNodeValue(treeCalc_2!$F$2,2)</f>
        <v>14994000</v>
      </c>
    </row>
    <row r="26" spans="2:10" ht="14.35" customHeight="1" x14ac:dyDescent="0.45">
      <c r="I26" s="37">
        <f>D11</f>
        <v>9.9999999999999978E-2</v>
      </c>
      <c r="J26" s="12">
        <f>_xll.PTreeNodeProbability(treeCalc_2!$F$2,7)</f>
        <v>0</v>
      </c>
    </row>
    <row r="27" spans="2:10" ht="14.35" customHeight="1" x14ac:dyDescent="0.45">
      <c r="I27" s="34">
        <f>D10*D5</f>
        <v>1469999.9999999998</v>
      </c>
      <c r="J27" s="11">
        <f>_xll.PTreeNodeValue(treeCalc_2!$F$2,7)</f>
        <v>16317000</v>
      </c>
    </row>
    <row r="28" spans="2:10" ht="14.35" customHeight="1" x14ac:dyDescent="0.45">
      <c r="G28" s="13"/>
      <c r="H28" s="32" t="s">
        <v>55</v>
      </c>
    </row>
    <row r="29" spans="2:10" ht="14.35" customHeight="1" x14ac:dyDescent="0.45">
      <c r="G29" s="13"/>
      <c r="H29" s="40">
        <f>_xll.PTreeNodeValue(treeCalc_2!$F$2,1)</f>
        <v>14980000</v>
      </c>
    </row>
    <row r="30" spans="2:10" ht="14.35" customHeight="1" x14ac:dyDescent="0.45">
      <c r="I30" s="37">
        <f>C13</f>
        <v>0.8</v>
      </c>
      <c r="J30" s="12">
        <f>_xll.PTreeNodeProbability(treeCalc_2!$F$2,8)</f>
        <v>0.8</v>
      </c>
    </row>
    <row r="31" spans="2:10" ht="14.35" customHeight="1" x14ac:dyDescent="0.45">
      <c r="I31" s="34">
        <v>0</v>
      </c>
      <c r="J31" s="11">
        <f>_xll.PTreeNodeValue(treeCalc_2!$F$2,8)</f>
        <v>14420000</v>
      </c>
    </row>
    <row r="32" spans="2:10" ht="14.35" customHeight="1" x14ac:dyDescent="0.45">
      <c r="H32" s="33" t="b">
        <f>_xll.PTreeNodeDecision(treeCalc_2!$F$2,3)</f>
        <v>1</v>
      </c>
      <c r="I32" s="35" t="s">
        <v>57</v>
      </c>
    </row>
    <row r="33" spans="8:10" ht="14.35" customHeight="1" x14ac:dyDescent="0.45">
      <c r="H33" s="34">
        <f>D19+E6</f>
        <v>14420000</v>
      </c>
      <c r="I33" s="36">
        <f>_xll.PTreeNodeValue(treeCalc_2!$F$2,3)</f>
        <v>14980000</v>
      </c>
    </row>
    <row r="34" spans="8:10" ht="14.35" customHeight="1" x14ac:dyDescent="0.45">
      <c r="I34" s="37">
        <f>D13</f>
        <v>0.19999999999999996</v>
      </c>
      <c r="J34" s="12">
        <f>_xll.PTreeNodeProbability(treeCalc_2!$F$2,10)</f>
        <v>0.19999999999999996</v>
      </c>
    </row>
    <row r="35" spans="8:10" ht="14.35" customHeight="1" x14ac:dyDescent="0.45">
      <c r="I35" s="34">
        <f>$D$12*$D$6</f>
        <v>2799999.9999999995</v>
      </c>
      <c r="J35" s="11">
        <f>_xll.PTreeNodeValue(treeCalc_2!$F$2,10)</f>
        <v>17220000</v>
      </c>
    </row>
    <row r="36" spans="8:10" ht="14.35" customHeight="1" x14ac:dyDescent="0.45">
      <c r="I36" s="37">
        <f>C15</f>
        <v>0.7</v>
      </c>
      <c r="J36" s="12">
        <f>_xll.PTreeNodeProbability(treeCalc_2!$F$2,11)</f>
        <v>0</v>
      </c>
    </row>
    <row r="37" spans="8:10" ht="14.35" customHeight="1" x14ac:dyDescent="0.45">
      <c r="I37" s="34">
        <v>0</v>
      </c>
      <c r="J37" s="11">
        <f>_xll.PTreeNodeValue(treeCalc_2!$F$2,11)</f>
        <v>14098000</v>
      </c>
    </row>
    <row r="38" spans="8:10" ht="14.35" customHeight="1" x14ac:dyDescent="0.45">
      <c r="H38" s="33" t="b">
        <f>_xll.PTreeNodeDecision(treeCalc_2!$F$2,4)</f>
        <v>0</v>
      </c>
      <c r="I38" s="35" t="s">
        <v>57</v>
      </c>
    </row>
    <row r="39" spans="8:10" ht="14.35" customHeight="1" x14ac:dyDescent="0.45">
      <c r="H39" s="34">
        <f>D20+E7</f>
        <v>14098000</v>
      </c>
      <c r="I39" s="36">
        <f>_xll.PTreeNodeValue(treeCalc_2!$F$2,4)</f>
        <v>15295000</v>
      </c>
    </row>
    <row r="40" spans="8:10" ht="14.35" customHeight="1" x14ac:dyDescent="0.45">
      <c r="I40" s="37">
        <f>D15</f>
        <v>0.30000000000000004</v>
      </c>
      <c r="J40" s="12">
        <f>_xll.PTreeNodeProbability(treeCalc_2!$F$2,13)</f>
        <v>0</v>
      </c>
    </row>
    <row r="41" spans="8:10" ht="14.35" customHeight="1" x14ac:dyDescent="0.45">
      <c r="I41" s="34">
        <f>$D$14*$D$7</f>
        <v>3990000.0000000005</v>
      </c>
      <c r="J41" s="11">
        <f>_xll.PTreeNodeValue(treeCalc_2!$F$2,13)</f>
        <v>18088000</v>
      </c>
    </row>
  </sheetData>
  <pageMargins left="0.7" right="0.7" top="0.75" bottom="0.75" header="0.3" footer="0.3"/>
  <ignoredErrors>
    <ignoredError sqref="D15 D13 D12 D14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F42AB-BFCE-4152-AF8F-288BADA712AF}">
  <dimension ref="A1:P23"/>
  <sheetViews>
    <sheetView workbookViewId="0"/>
  </sheetViews>
  <sheetFormatPr defaultColWidth="15.59765625" defaultRowHeight="14.25" x14ac:dyDescent="0.45"/>
  <cols>
    <col min="1" max="16384" width="15.59765625" style="9"/>
  </cols>
  <sheetData>
    <row r="1" spans="1:16" x14ac:dyDescent="0.45">
      <c r="A1" s="9" t="s">
        <v>10</v>
      </c>
      <c r="B1" s="8" t="s">
        <v>54</v>
      </c>
      <c r="E1" s="9" t="s">
        <v>18</v>
      </c>
      <c r="F1" s="9">
        <v>3</v>
      </c>
      <c r="H1" s="9" t="s">
        <v>25</v>
      </c>
      <c r="I1" s="8" t="s">
        <v>51</v>
      </c>
      <c r="K1" s="9" t="s">
        <v>30</v>
      </c>
      <c r="L1" s="9">
        <v>100</v>
      </c>
    </row>
    <row r="2" spans="1:16" x14ac:dyDescent="0.45">
      <c r="A2" s="9" t="s">
        <v>11</v>
      </c>
      <c r="B2" s="9" t="e">
        <f>'Decision Tree'!#REF!</f>
        <v>#REF!</v>
      </c>
      <c r="E2" s="9" t="s">
        <v>20</v>
      </c>
      <c r="F2" s="9">
        <f>_xll.PTreeEvaluate5(B3,$L$11:$L$23,$J$11:$J$23,$K$11:$K$23,$N$11:$N$23,$G$11:$G$23,,L1)</f>
        <v>7718402</v>
      </c>
    </row>
    <row r="3" spans="1:16" x14ac:dyDescent="0.45">
      <c r="A3" s="9" t="s">
        <v>12</v>
      </c>
      <c r="B3" s="9" t="s">
        <v>62</v>
      </c>
      <c r="E3" s="9" t="s">
        <v>21</v>
      </c>
      <c r="F3" s="8" t="s">
        <v>47</v>
      </c>
      <c r="H3" s="9" t="s">
        <v>26</v>
      </c>
      <c r="I3" s="10" t="s">
        <v>49</v>
      </c>
    </row>
    <row r="4" spans="1:16" x14ac:dyDescent="0.45">
      <c r="A4" s="9" t="s">
        <v>13</v>
      </c>
      <c r="B4" s="9" t="s">
        <v>46</v>
      </c>
      <c r="E4" s="9" t="s">
        <v>22</v>
      </c>
      <c r="F4" s="8" t="s">
        <v>48</v>
      </c>
      <c r="H4" s="9" t="s">
        <v>27</v>
      </c>
      <c r="I4" s="8" t="s">
        <v>50</v>
      </c>
    </row>
    <row r="5" spans="1:16" x14ac:dyDescent="0.45">
      <c r="A5" s="9" t="s">
        <v>14</v>
      </c>
      <c r="B5" s="9">
        <v>0</v>
      </c>
      <c r="E5" s="9" t="s">
        <v>23</v>
      </c>
      <c r="F5" s="8" t="s">
        <v>48</v>
      </c>
      <c r="H5" s="9" t="s">
        <v>28</v>
      </c>
      <c r="I5" s="10" t="s">
        <v>49</v>
      </c>
    </row>
    <row r="6" spans="1:16" x14ac:dyDescent="0.45">
      <c r="A6" s="9" t="s">
        <v>15</v>
      </c>
      <c r="E6" s="9" t="s">
        <v>24</v>
      </c>
      <c r="F6" s="8" t="s">
        <v>47</v>
      </c>
      <c r="H6" s="9" t="s">
        <v>29</v>
      </c>
      <c r="I6" s="8" t="s">
        <v>50</v>
      </c>
    </row>
    <row r="7" spans="1:16" x14ac:dyDescent="0.45">
      <c r="A7" s="9" t="s">
        <v>16</v>
      </c>
      <c r="E7" s="9" t="s">
        <v>19</v>
      </c>
      <c r="F7" s="8" t="s">
        <v>60</v>
      </c>
    </row>
    <row r="8" spans="1:16" x14ac:dyDescent="0.45">
      <c r="A8" s="9" t="s">
        <v>17</v>
      </c>
      <c r="B8" s="9">
        <v>13</v>
      </c>
    </row>
    <row r="10" spans="1:16" x14ac:dyDescent="0.45">
      <c r="A10" s="9" t="s">
        <v>31</v>
      </c>
      <c r="B10" s="9" t="s">
        <v>32</v>
      </c>
      <c r="C10" s="9" t="s">
        <v>33</v>
      </c>
      <c r="D10" s="9" t="s">
        <v>34</v>
      </c>
      <c r="E10" s="9" t="s">
        <v>35</v>
      </c>
      <c r="F10" s="9" t="s">
        <v>36</v>
      </c>
      <c r="G10" s="9" t="s">
        <v>37</v>
      </c>
      <c r="H10" s="9" t="s">
        <v>38</v>
      </c>
      <c r="I10" s="9" t="s">
        <v>39</v>
      </c>
      <c r="J10" s="9" t="s">
        <v>40</v>
      </c>
      <c r="K10" s="9" t="s">
        <v>41</v>
      </c>
      <c r="L10" s="9" t="s">
        <v>12</v>
      </c>
      <c r="M10" s="9" t="s">
        <v>42</v>
      </c>
      <c r="N10" s="9" t="s">
        <v>43</v>
      </c>
      <c r="O10" s="9" t="s">
        <v>44</v>
      </c>
      <c r="P10" s="9" t="s">
        <v>45</v>
      </c>
    </row>
    <row r="11" spans="1:16" x14ac:dyDescent="0.45">
      <c r="A11" s="9">
        <f>'Decision Tree'!$H$29</f>
        <v>14980000</v>
      </c>
      <c r="B11" s="9" t="str">
        <f>B1</f>
        <v>Select Only 1 Supplier Decision</v>
      </c>
      <c r="C11" s="9">
        <v>0</v>
      </c>
      <c r="I11" s="9" t="s">
        <v>52</v>
      </c>
      <c r="J11" s="9">
        <f>'Decision Tree'!$G$29</f>
        <v>0</v>
      </c>
      <c r="K11" s="9">
        <f>'Decision Tree'!$G$28</f>
        <v>0</v>
      </c>
      <c r="L11" s="9" t="s">
        <v>56</v>
      </c>
      <c r="M11" s="8" t="s">
        <v>53</v>
      </c>
      <c r="O11" s="9" t="str">
        <f>'Decision Tree'!$H$28</f>
        <v>Decision</v>
      </c>
      <c r="P11" s="9" t="b">
        <v>0</v>
      </c>
    </row>
    <row r="12" spans="1:16" x14ac:dyDescent="0.45">
      <c r="A12" s="9">
        <f>'Decision Tree'!$I$25</f>
        <v>14994000</v>
      </c>
      <c r="B12" s="8" t="s">
        <v>4</v>
      </c>
      <c r="C12" s="9">
        <v>0</v>
      </c>
      <c r="I12" s="9" t="s">
        <v>52</v>
      </c>
      <c r="J12" s="9">
        <f>'Decision Tree'!$H$25</f>
        <v>14847000</v>
      </c>
      <c r="L12" s="9" t="s">
        <v>63</v>
      </c>
      <c r="M12" s="8" t="s">
        <v>53</v>
      </c>
      <c r="O12" s="9" t="str">
        <f>'Decision Tree'!$I$24</f>
        <v>Chance</v>
      </c>
      <c r="P12" s="9" t="b">
        <v>0</v>
      </c>
    </row>
    <row r="13" spans="1:16" x14ac:dyDescent="0.45">
      <c r="A13" s="9">
        <f>'Decision Tree'!$I$33</f>
        <v>14980000</v>
      </c>
      <c r="B13" s="8" t="s">
        <v>5</v>
      </c>
      <c r="C13" s="9">
        <v>0</v>
      </c>
      <c r="I13" s="9" t="s">
        <v>52</v>
      </c>
      <c r="J13" s="9">
        <f>'Decision Tree'!$H$33</f>
        <v>14420000</v>
      </c>
      <c r="L13" s="9" t="s">
        <v>66</v>
      </c>
      <c r="M13" s="8" t="s">
        <v>53</v>
      </c>
      <c r="O13" s="9" t="str">
        <f>'Decision Tree'!$I$32</f>
        <v>Chance</v>
      </c>
      <c r="P13" s="9" t="b">
        <v>0</v>
      </c>
    </row>
    <row r="14" spans="1:16" x14ac:dyDescent="0.45">
      <c r="A14" s="9">
        <f>'Decision Tree'!$I$39</f>
        <v>15295000</v>
      </c>
      <c r="B14" s="8" t="s">
        <v>9</v>
      </c>
      <c r="C14" s="9">
        <v>0</v>
      </c>
      <c r="I14" s="9" t="s">
        <v>52</v>
      </c>
      <c r="J14" s="9">
        <f>'Decision Tree'!$H$39</f>
        <v>14098000</v>
      </c>
      <c r="L14" s="9" t="s">
        <v>67</v>
      </c>
      <c r="M14" s="8" t="s">
        <v>53</v>
      </c>
      <c r="O14" s="9" t="str">
        <f>'Decision Tree'!$I$38</f>
        <v>Chance</v>
      </c>
      <c r="P14" s="9" t="b">
        <v>0</v>
      </c>
    </row>
    <row r="15" spans="1:16" x14ac:dyDescent="0.45">
      <c r="A15" s="9">
        <f>'Decision Tree'!$J$23</f>
        <v>14847000</v>
      </c>
      <c r="B15" s="8" t="s">
        <v>65</v>
      </c>
      <c r="C15" s="9">
        <v>0</v>
      </c>
      <c r="H15" s="9" t="s">
        <v>52</v>
      </c>
      <c r="I15" s="9" t="s">
        <v>52</v>
      </c>
      <c r="J15" s="9">
        <f>'Decision Tree'!$I$23</f>
        <v>0</v>
      </c>
      <c r="K15" s="9">
        <f>'Decision Tree'!$I$22</f>
        <v>0.9</v>
      </c>
      <c r="L15" s="9" t="s">
        <v>58</v>
      </c>
      <c r="M15" s="8" t="s">
        <v>53</v>
      </c>
      <c r="P15" s="9" t="b">
        <v>0</v>
      </c>
    </row>
    <row r="16" spans="1:16" x14ac:dyDescent="0.45">
      <c r="B16" s="8"/>
      <c r="M16" s="8"/>
    </row>
    <row r="17" spans="1:16" x14ac:dyDescent="0.45">
      <c r="A17" s="9">
        <f>'Decision Tree'!$J$27</f>
        <v>16317000</v>
      </c>
      <c r="B17" s="8" t="s">
        <v>64</v>
      </c>
      <c r="C17" s="9">
        <v>0</v>
      </c>
      <c r="H17" s="9" t="s">
        <v>52</v>
      </c>
      <c r="I17" s="9" t="s">
        <v>52</v>
      </c>
      <c r="J17" s="9">
        <f>'Decision Tree'!$I$27</f>
        <v>1469999.9999999998</v>
      </c>
      <c r="K17" s="9">
        <f>'Decision Tree'!$I$26</f>
        <v>9.9999999999999978E-2</v>
      </c>
      <c r="L17" s="9" t="s">
        <v>58</v>
      </c>
      <c r="M17" s="8" t="s">
        <v>53</v>
      </c>
      <c r="P17" s="9" t="b">
        <v>0</v>
      </c>
    </row>
    <row r="18" spans="1:16" x14ac:dyDescent="0.45">
      <c r="A18" s="9">
        <f>'Decision Tree'!$J$31</f>
        <v>14420000</v>
      </c>
      <c r="B18" s="8" t="s">
        <v>65</v>
      </c>
      <c r="C18" s="9">
        <v>0</v>
      </c>
      <c r="H18" s="9" t="s">
        <v>52</v>
      </c>
      <c r="I18" s="9" t="s">
        <v>52</v>
      </c>
      <c r="J18" s="9">
        <f>'Decision Tree'!$I$31</f>
        <v>0</v>
      </c>
      <c r="K18" s="9">
        <f>'Decision Tree'!$I$30</f>
        <v>0.8</v>
      </c>
      <c r="L18" s="9" t="s">
        <v>59</v>
      </c>
      <c r="M18" s="8" t="s">
        <v>53</v>
      </c>
      <c r="P18" s="9" t="b">
        <v>0</v>
      </c>
    </row>
    <row r="19" spans="1:16" x14ac:dyDescent="0.45">
      <c r="B19" s="8"/>
      <c r="M19" s="8"/>
    </row>
    <row r="20" spans="1:16" x14ac:dyDescent="0.45">
      <c r="A20" s="9">
        <f>'Decision Tree'!$J$35</f>
        <v>17220000</v>
      </c>
      <c r="B20" s="8" t="s">
        <v>64</v>
      </c>
      <c r="C20" s="9">
        <v>0</v>
      </c>
      <c r="H20" s="9" t="s">
        <v>52</v>
      </c>
      <c r="I20" s="9" t="s">
        <v>52</v>
      </c>
      <c r="J20" s="9">
        <f>'Decision Tree'!$I$35</f>
        <v>2799999.9999999995</v>
      </c>
      <c r="K20" s="9">
        <f>'Decision Tree'!$I$34</f>
        <v>0.19999999999999996</v>
      </c>
      <c r="L20" s="9" t="s">
        <v>59</v>
      </c>
      <c r="M20" s="8" t="s">
        <v>53</v>
      </c>
      <c r="P20" s="9" t="b">
        <v>0</v>
      </c>
    </row>
    <row r="21" spans="1:16" x14ac:dyDescent="0.45">
      <c r="A21" s="9">
        <f>'Decision Tree'!$J$37</f>
        <v>14098000</v>
      </c>
      <c r="B21" s="8" t="s">
        <v>65</v>
      </c>
      <c r="C21" s="9">
        <v>0</v>
      </c>
      <c r="H21" s="9" t="s">
        <v>52</v>
      </c>
      <c r="I21" s="9" t="s">
        <v>52</v>
      </c>
      <c r="J21" s="9">
        <f>'Decision Tree'!$I$37</f>
        <v>0</v>
      </c>
      <c r="K21" s="9">
        <f>'Decision Tree'!$I$36</f>
        <v>0.7</v>
      </c>
      <c r="L21" s="9" t="s">
        <v>61</v>
      </c>
      <c r="M21" s="8" t="s">
        <v>53</v>
      </c>
      <c r="P21" s="9" t="b">
        <v>0</v>
      </c>
    </row>
    <row r="22" spans="1:16" x14ac:dyDescent="0.45">
      <c r="B22" s="8"/>
      <c r="M22" s="8"/>
    </row>
    <row r="23" spans="1:16" x14ac:dyDescent="0.45">
      <c r="A23" s="9">
        <f>'Decision Tree'!$J$41</f>
        <v>18088000</v>
      </c>
      <c r="B23" s="8" t="s">
        <v>64</v>
      </c>
      <c r="C23" s="9">
        <v>0</v>
      </c>
      <c r="H23" s="9" t="s">
        <v>52</v>
      </c>
      <c r="I23" s="9" t="s">
        <v>52</v>
      </c>
      <c r="J23" s="9">
        <f>'Decision Tree'!$I$41</f>
        <v>3990000.0000000005</v>
      </c>
      <c r="K23" s="9">
        <f>'Decision Tree'!$I$40</f>
        <v>0.30000000000000004</v>
      </c>
      <c r="L23" s="9" t="s">
        <v>61</v>
      </c>
      <c r="M23" s="8" t="s">
        <v>53</v>
      </c>
      <c r="P23" s="9" t="b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6D70D-1B48-49A8-A7C3-1994E9D17BDE}">
  <dimension ref="A1:D13"/>
  <sheetViews>
    <sheetView showGridLines="0" workbookViewId="0">
      <selection activeCell="A22" sqref="A22"/>
    </sheetView>
  </sheetViews>
  <sheetFormatPr defaultRowHeight="14.25" x14ac:dyDescent="0.45"/>
  <cols>
    <col min="1" max="1" width="27.796875" customWidth="1"/>
    <col min="2" max="2" width="21.33203125" customWidth="1"/>
    <col min="3" max="3" width="21.86328125" customWidth="1"/>
    <col min="4" max="4" width="16.59765625" customWidth="1"/>
  </cols>
  <sheetData>
    <row r="1" spans="1:4" s="44" customFormat="1" ht="17.25" x14ac:dyDescent="0.45">
      <c r="A1" s="47" t="s">
        <v>69</v>
      </c>
    </row>
    <row r="2" spans="1:4" s="45" customFormat="1" ht="9.75" x14ac:dyDescent="0.25">
      <c r="A2" s="48" t="s">
        <v>70</v>
      </c>
    </row>
    <row r="3" spans="1:4" s="45" customFormat="1" ht="9.75" x14ac:dyDescent="0.25">
      <c r="A3" s="48" t="s">
        <v>80</v>
      </c>
    </row>
    <row r="4" spans="1:4" s="46" customFormat="1" ht="9.75" x14ac:dyDescent="0.25">
      <c r="A4" s="49" t="s">
        <v>79</v>
      </c>
    </row>
    <row r="6" spans="1:4" ht="14.45" customHeight="1" x14ac:dyDescent="0.45">
      <c r="A6" s="13"/>
      <c r="B6" s="32" t="s">
        <v>55</v>
      </c>
    </row>
    <row r="7" spans="1:4" ht="14.45" customHeight="1" x14ac:dyDescent="0.45">
      <c r="A7" s="13"/>
      <c r="B7" s="40">
        <v>14980000</v>
      </c>
    </row>
    <row r="8" spans="1:4" ht="14.45" customHeight="1" x14ac:dyDescent="0.45">
      <c r="C8" s="37">
        <v>0.8</v>
      </c>
      <c r="D8" s="12">
        <v>0.8</v>
      </c>
    </row>
    <row r="9" spans="1:4" ht="14.45" customHeight="1" x14ac:dyDescent="0.45">
      <c r="C9" s="34">
        <v>0</v>
      </c>
      <c r="D9" s="11">
        <v>14420000</v>
      </c>
    </row>
    <row r="10" spans="1:4" ht="14.45" customHeight="1" x14ac:dyDescent="0.45">
      <c r="B10" s="33" t="b">
        <v>1</v>
      </c>
      <c r="C10" s="35" t="s">
        <v>57</v>
      </c>
    </row>
    <row r="11" spans="1:4" ht="14.45" customHeight="1" x14ac:dyDescent="0.45">
      <c r="B11" s="34">
        <v>14420000</v>
      </c>
      <c r="C11" s="36">
        <v>14980000</v>
      </c>
    </row>
    <row r="12" spans="1:4" ht="14.45" customHeight="1" x14ac:dyDescent="0.45">
      <c r="C12" s="37">
        <v>0.19999999999999996</v>
      </c>
      <c r="D12" s="12">
        <v>0.19999999999999996</v>
      </c>
    </row>
    <row r="13" spans="1:4" ht="14.45" customHeight="1" x14ac:dyDescent="0.45">
      <c r="C13" s="34">
        <v>2799999.9999999995</v>
      </c>
      <c r="D13" s="11">
        <v>17220000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FFCC2-FB6F-4537-B75D-3D2BD20B9A1E}">
  <dimension ref="B1:H34"/>
  <sheetViews>
    <sheetView showGridLines="0" workbookViewId="0">
      <selection activeCell="O30" sqref="O30"/>
    </sheetView>
  </sheetViews>
  <sheetFormatPr defaultRowHeight="14.25" x14ac:dyDescent="0.45"/>
  <cols>
    <col min="1" max="1" width="0.265625" customWidth="1"/>
    <col min="3" max="3" width="6.46484375" bestFit="1" customWidth="1"/>
    <col min="4" max="4" width="6.796875" bestFit="1" customWidth="1"/>
    <col min="5" max="5" width="6.46484375" bestFit="1" customWidth="1"/>
    <col min="6" max="6" width="6.796875" bestFit="1" customWidth="1"/>
    <col min="7" max="7" width="6.46484375" bestFit="1" customWidth="1"/>
    <col min="8" max="8" width="6.796875" bestFit="1" customWidth="1"/>
  </cols>
  <sheetData>
    <row r="1" spans="2:2" s="44" customFormat="1" ht="17.25" x14ac:dyDescent="0.45">
      <c r="B1" s="47" t="s">
        <v>71</v>
      </c>
    </row>
    <row r="2" spans="2:2" s="45" customFormat="1" ht="9.75" x14ac:dyDescent="0.25">
      <c r="B2" s="48" t="s">
        <v>70</v>
      </c>
    </row>
    <row r="3" spans="2:2" s="45" customFormat="1" ht="9.75" x14ac:dyDescent="0.25">
      <c r="B3" s="48" t="s">
        <v>78</v>
      </c>
    </row>
    <row r="4" spans="2:2" s="45" customFormat="1" ht="9.75" x14ac:dyDescent="0.25">
      <c r="B4" s="48" t="s">
        <v>79</v>
      </c>
    </row>
    <row r="5" spans="2:2" s="46" customFormat="1" ht="9.75" x14ac:dyDescent="0.25">
      <c r="B5" s="49" t="s">
        <v>72</v>
      </c>
    </row>
    <row r="29" spans="2:8" ht="14.65" thickBot="1" x14ac:dyDescent="0.5"/>
    <row r="30" spans="2:8" ht="14.65" thickBot="1" x14ac:dyDescent="0.5">
      <c r="B30" s="65" t="s">
        <v>73</v>
      </c>
      <c r="C30" s="66"/>
      <c r="D30" s="66"/>
      <c r="E30" s="66"/>
      <c r="F30" s="66"/>
      <c r="G30" s="66"/>
      <c r="H30" s="67"/>
    </row>
    <row r="31" spans="2:8" x14ac:dyDescent="0.45">
      <c r="B31" s="52"/>
      <c r="C31" s="68" t="s">
        <v>4</v>
      </c>
      <c r="D31" s="69"/>
      <c r="E31" s="70" t="s">
        <v>5</v>
      </c>
      <c r="F31" s="69"/>
      <c r="G31" s="70" t="s">
        <v>9</v>
      </c>
      <c r="H31" s="71"/>
    </row>
    <row r="32" spans="2:8" x14ac:dyDescent="0.45">
      <c r="B32" s="53"/>
      <c r="C32" s="50" t="s">
        <v>8</v>
      </c>
      <c r="D32" s="58" t="s">
        <v>76</v>
      </c>
      <c r="E32" s="50" t="s">
        <v>8</v>
      </c>
      <c r="F32" s="58" t="s">
        <v>76</v>
      </c>
      <c r="G32" s="50" t="s">
        <v>8</v>
      </c>
      <c r="H32" s="51" t="s">
        <v>76</v>
      </c>
    </row>
    <row r="33" spans="2:8" x14ac:dyDescent="0.45">
      <c r="B33" s="54" t="s">
        <v>74</v>
      </c>
      <c r="C33" s="56">
        <v>14847000</v>
      </c>
      <c r="D33" s="59">
        <v>0.9</v>
      </c>
      <c r="E33" s="56">
        <v>14420000</v>
      </c>
      <c r="F33" s="59">
        <v>0.8</v>
      </c>
      <c r="G33" s="56">
        <v>14098000</v>
      </c>
      <c r="H33" s="61">
        <v>0.7</v>
      </c>
    </row>
    <row r="34" spans="2:8" ht="14.65" thickBot="1" x14ac:dyDescent="0.5">
      <c r="B34" s="55" t="s">
        <v>75</v>
      </c>
      <c r="C34" s="57">
        <v>16317000</v>
      </c>
      <c r="D34" s="60">
        <v>9.9999999999999978E-2</v>
      </c>
      <c r="E34" s="57">
        <v>17220000</v>
      </c>
      <c r="F34" s="60">
        <v>0.19999999999999996</v>
      </c>
      <c r="G34" s="57">
        <v>18088000</v>
      </c>
      <c r="H34" s="62">
        <v>0.30000000000000004</v>
      </c>
    </row>
  </sheetData>
  <mergeCells count="4">
    <mergeCell ref="B30:H30"/>
    <mergeCell ref="C31:D31"/>
    <mergeCell ref="E31:F31"/>
    <mergeCell ref="G31:H31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757C66CE09DE41BD29AF6D77D74C3B" ma:contentTypeVersion="7" ma:contentTypeDescription="Create a new document." ma:contentTypeScope="" ma:versionID="96805580f7345adf91649a5097420aaa">
  <xsd:schema xmlns:xsd="http://www.w3.org/2001/XMLSchema" xmlns:xs="http://www.w3.org/2001/XMLSchema" xmlns:p="http://schemas.microsoft.com/office/2006/metadata/properties" xmlns:ns3="b2eddf4e-d5f0-4bd9-90f3-4f8dd89135c6" xmlns:ns4="0c0c3da0-4aac-4f0a-8c6d-9b6ef2e0651d" targetNamespace="http://schemas.microsoft.com/office/2006/metadata/properties" ma:root="true" ma:fieldsID="2938ec0faf0af8cb3deb82e5d2dc3071" ns3:_="" ns4:_="">
    <xsd:import namespace="b2eddf4e-d5f0-4bd9-90f3-4f8dd89135c6"/>
    <xsd:import namespace="0c0c3da0-4aac-4f0a-8c6d-9b6ef2e0651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eddf4e-d5f0-4bd9-90f3-4f8dd89135c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0c3da0-4aac-4f0a-8c6d-9b6ef2e0651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28A30F4-BEA8-43F9-8C4B-6D00B94845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2eddf4e-d5f0-4bd9-90f3-4f8dd89135c6"/>
    <ds:schemaRef ds:uri="0c0c3da0-4aac-4f0a-8c6d-9b6ef2e0651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803ADA-3DF6-4410-A9E0-8118A02DDB9E}">
  <ds:schemaRefs>
    <ds:schemaRef ds:uri="http://schemas.microsoft.com/office/2006/documentManagement/types"/>
    <ds:schemaRef ds:uri="http://purl.org/dc/terms/"/>
    <ds:schemaRef ds:uri="http://www.w3.org/XML/1998/namespace"/>
    <ds:schemaRef ds:uri="0c0c3da0-4aac-4f0a-8c6d-9b6ef2e0651d"/>
    <ds:schemaRef ds:uri="http://schemas.microsoft.com/office/2006/metadata/properties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b2eddf4e-d5f0-4bd9-90f3-4f8dd89135c6"/>
  </ds:schemaRefs>
</ds:datastoreItem>
</file>

<file path=customXml/itemProps3.xml><?xml version="1.0" encoding="utf-8"?>
<ds:datastoreItem xmlns:ds="http://schemas.openxmlformats.org/officeDocument/2006/customXml" ds:itemID="{30177625-DEE8-4D77-9CC6-62CEADA886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Decision Tree</vt:lpstr>
      <vt:lpstr>treeCalc_2</vt:lpstr>
      <vt:lpstr>Optimal Tree</vt:lpstr>
      <vt:lpstr>Probability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Estrellanes</dc:creator>
  <cp:lastModifiedBy>Jeff</cp:lastModifiedBy>
  <dcterms:created xsi:type="dcterms:W3CDTF">2020-05-13T00:29:08Z</dcterms:created>
  <dcterms:modified xsi:type="dcterms:W3CDTF">2020-05-13T03:18:06Z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0x01010085757C66CE09DE41BD29AF6D77D74C3B</vt:lpwstr>
  </property>
</Properties>
</file>