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ylvaingautier/MyHubiC/Training/Exigences/0 Templates LEX/"/>
    </mc:Choice>
  </mc:AlternateContent>
  <bookViews>
    <workbookView xWindow="13980" yWindow="2220" windowWidth="51600" windowHeight="25680" tabRatio="500"/>
  </bookViews>
  <sheets>
    <sheet name="Exigences fonctionnelles" sheetId="1" r:id="rId1"/>
    <sheet name="Exigences non fonctionnelles" sheetId="4" r:id="rId2"/>
    <sheet name="Paramètres" sheetId="2" r:id="rId3"/>
    <sheet name="Matrice Risque" sheetId="3" r:id="rId4"/>
  </sheets>
  <definedNames>
    <definedName name="Benefices">Paramètres!$B$4:$B$9</definedName>
    <definedName name="_xlnm.Print_Titles" localSheetId="0">'Exigences fonctionnelles'!$5:$5</definedName>
    <definedName name="MatriceRisque">'Matrice Risque'!$C$3:$K$19</definedName>
    <definedName name="points">Paramètres!$C$12:$C$21</definedName>
    <definedName name="prejudices">Paramètres!$B$19:$B$24</definedName>
    <definedName name="risques">Paramètres!$C$4:$C$9</definedName>
    <definedName name="service">Paramètres!$B$12:$B$16</definedName>
    <definedName name="_xlnm.Print_Area" localSheetId="0">'Exigences fonctionnelles'!$A:$F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7" i="1" l="1"/>
  <c r="J37" i="1"/>
  <c r="K37" i="1"/>
  <c r="L37" i="1"/>
  <c r="P36" i="1"/>
  <c r="J36" i="1"/>
  <c r="K36" i="1"/>
  <c r="L36" i="1"/>
  <c r="P35" i="1"/>
  <c r="J35" i="1"/>
  <c r="K35" i="1"/>
  <c r="L35" i="1"/>
  <c r="P34" i="1"/>
  <c r="J34" i="1"/>
  <c r="K34" i="1"/>
  <c r="L34" i="1"/>
  <c r="P33" i="1"/>
  <c r="J33" i="1"/>
  <c r="K33" i="1"/>
  <c r="L33" i="1"/>
  <c r="P32" i="1"/>
  <c r="J32" i="1"/>
  <c r="K32" i="1"/>
  <c r="L32" i="1"/>
  <c r="P31" i="1"/>
  <c r="J31" i="1"/>
  <c r="K31" i="1"/>
  <c r="L31" i="1"/>
  <c r="P30" i="1"/>
  <c r="J30" i="1"/>
  <c r="K30" i="1"/>
  <c r="L30" i="1"/>
  <c r="P29" i="1"/>
  <c r="J29" i="1"/>
  <c r="K29" i="1"/>
  <c r="L29" i="1"/>
  <c r="P28" i="1"/>
  <c r="J28" i="1"/>
  <c r="K28" i="1"/>
  <c r="L28" i="1"/>
  <c r="P27" i="1"/>
  <c r="J27" i="1"/>
  <c r="K27" i="1"/>
  <c r="L27" i="1"/>
  <c r="P26" i="1"/>
  <c r="J26" i="1"/>
  <c r="K26" i="1"/>
  <c r="L26" i="1"/>
  <c r="P25" i="1"/>
  <c r="J25" i="1"/>
  <c r="K25" i="1"/>
  <c r="L25" i="1"/>
  <c r="P24" i="1"/>
  <c r="J24" i="1"/>
  <c r="K24" i="1"/>
  <c r="L24" i="1"/>
  <c r="P23" i="1"/>
  <c r="J23" i="1"/>
  <c r="K23" i="1"/>
  <c r="L23" i="1"/>
  <c r="P22" i="1"/>
  <c r="J22" i="1"/>
  <c r="K22" i="1"/>
  <c r="L22" i="1"/>
  <c r="P21" i="1"/>
  <c r="J21" i="1"/>
  <c r="K21" i="1"/>
  <c r="L21" i="1"/>
  <c r="P20" i="1"/>
  <c r="J20" i="1"/>
  <c r="K20" i="1"/>
  <c r="L20" i="1"/>
  <c r="P19" i="1"/>
  <c r="J19" i="1"/>
  <c r="K19" i="1"/>
  <c r="L19" i="1"/>
  <c r="P18" i="1"/>
  <c r="J18" i="1"/>
  <c r="K18" i="1"/>
  <c r="L18" i="1"/>
  <c r="P17" i="1"/>
  <c r="J17" i="1"/>
  <c r="K17" i="1"/>
  <c r="L17" i="1"/>
  <c r="P16" i="1"/>
  <c r="J16" i="1"/>
  <c r="K16" i="1"/>
  <c r="L16" i="1"/>
  <c r="P15" i="1"/>
  <c r="J15" i="1"/>
  <c r="K15" i="1"/>
  <c r="L15" i="1"/>
  <c r="P14" i="1"/>
  <c r="J14" i="1"/>
  <c r="K14" i="1"/>
  <c r="L14" i="1"/>
  <c r="P13" i="1"/>
  <c r="J13" i="1"/>
  <c r="K13" i="1"/>
  <c r="L13" i="1"/>
  <c r="P12" i="1"/>
  <c r="J12" i="1"/>
  <c r="K12" i="1"/>
  <c r="L12" i="1"/>
  <c r="P11" i="1"/>
  <c r="J11" i="1"/>
  <c r="K11" i="1"/>
  <c r="L11" i="1"/>
  <c r="P10" i="1"/>
  <c r="J10" i="1"/>
  <c r="K10" i="1"/>
  <c r="L10" i="1"/>
  <c r="P9" i="1"/>
  <c r="J9" i="1"/>
  <c r="K9" i="1"/>
  <c r="L9" i="1"/>
  <c r="P7" i="1"/>
  <c r="J7" i="1"/>
  <c r="K7" i="1"/>
  <c r="L7" i="1"/>
  <c r="P6" i="1"/>
  <c r="J6" i="1"/>
  <c r="K6" i="1"/>
  <c r="L6" i="1"/>
  <c r="G7" i="4"/>
  <c r="H7" i="4"/>
  <c r="I7" i="4"/>
  <c r="M30" i="4"/>
  <c r="M40" i="4"/>
  <c r="G40" i="4"/>
  <c r="H40" i="4"/>
  <c r="I40" i="4"/>
  <c r="M39" i="4"/>
  <c r="G39" i="4"/>
  <c r="H39" i="4"/>
  <c r="I39" i="4"/>
  <c r="M38" i="4"/>
  <c r="G38" i="4"/>
  <c r="H38" i="4"/>
  <c r="I38" i="4"/>
  <c r="M37" i="4"/>
  <c r="G37" i="4"/>
  <c r="H37" i="4"/>
  <c r="I37" i="4"/>
  <c r="M36" i="4"/>
  <c r="G36" i="4"/>
  <c r="H36" i="4"/>
  <c r="I36" i="4"/>
  <c r="M35" i="4"/>
  <c r="G35" i="4"/>
  <c r="H35" i="4"/>
  <c r="I35" i="4"/>
  <c r="M34" i="4"/>
  <c r="G34" i="4"/>
  <c r="H34" i="4"/>
  <c r="I34" i="4"/>
  <c r="M33" i="4"/>
  <c r="G33" i="4"/>
  <c r="H33" i="4"/>
  <c r="I33" i="4"/>
  <c r="M32" i="4"/>
  <c r="G32" i="4"/>
  <c r="H32" i="4"/>
  <c r="I32" i="4"/>
  <c r="M31" i="4"/>
  <c r="G31" i="4"/>
  <c r="H31" i="4"/>
  <c r="I31" i="4"/>
  <c r="G30" i="4"/>
  <c r="H30" i="4"/>
  <c r="I30" i="4"/>
  <c r="M29" i="4"/>
  <c r="G29" i="4"/>
  <c r="H29" i="4"/>
  <c r="I29" i="4"/>
  <c r="M28" i="4"/>
  <c r="G28" i="4"/>
  <c r="H28" i="4"/>
  <c r="I28" i="4"/>
  <c r="M27" i="4"/>
  <c r="G27" i="4"/>
  <c r="H27" i="4"/>
  <c r="I27" i="4"/>
  <c r="M26" i="4"/>
  <c r="G26" i="4"/>
  <c r="H26" i="4"/>
  <c r="I26" i="4"/>
  <c r="M25" i="4"/>
  <c r="G25" i="4"/>
  <c r="H25" i="4"/>
  <c r="I25" i="4"/>
  <c r="M24" i="4"/>
  <c r="G24" i="4"/>
  <c r="H24" i="4"/>
  <c r="I24" i="4"/>
  <c r="M23" i="4"/>
  <c r="G23" i="4"/>
  <c r="H23" i="4"/>
  <c r="I23" i="4"/>
  <c r="M22" i="4"/>
  <c r="G22" i="4"/>
  <c r="H22" i="4"/>
  <c r="I22" i="4"/>
  <c r="M21" i="4"/>
  <c r="G21" i="4"/>
  <c r="H21" i="4"/>
  <c r="I21" i="4"/>
  <c r="M20" i="4"/>
  <c r="G20" i="4"/>
  <c r="H20" i="4"/>
  <c r="I20" i="4"/>
  <c r="M19" i="4"/>
  <c r="G19" i="4"/>
  <c r="H19" i="4"/>
  <c r="I19" i="4"/>
  <c r="M18" i="4"/>
  <c r="G18" i="4"/>
  <c r="H18" i="4"/>
  <c r="I18" i="4"/>
  <c r="M17" i="4"/>
  <c r="G17" i="4"/>
  <c r="H17" i="4"/>
  <c r="I17" i="4"/>
  <c r="M16" i="4"/>
  <c r="G16" i="4"/>
  <c r="H16" i="4"/>
  <c r="I16" i="4"/>
  <c r="M15" i="4"/>
  <c r="G15" i="4"/>
  <c r="H15" i="4"/>
  <c r="I15" i="4"/>
  <c r="M14" i="4"/>
  <c r="M13" i="4"/>
  <c r="M12" i="4"/>
  <c r="M11" i="4"/>
  <c r="M10" i="4"/>
  <c r="M9" i="4"/>
  <c r="M8" i="4"/>
  <c r="M7" i="4"/>
  <c r="M6" i="4"/>
  <c r="M5" i="4"/>
  <c r="G14" i="4"/>
  <c r="H14" i="4"/>
  <c r="I14" i="4"/>
  <c r="G13" i="4"/>
  <c r="H13" i="4"/>
  <c r="I13" i="4"/>
  <c r="G12" i="4"/>
  <c r="H12" i="4"/>
  <c r="I12" i="4"/>
  <c r="G11" i="4"/>
  <c r="H11" i="4"/>
  <c r="I11" i="4"/>
  <c r="G10" i="4"/>
  <c r="H10" i="4"/>
  <c r="I10" i="4"/>
  <c r="G9" i="4"/>
  <c r="H9" i="4"/>
  <c r="I9" i="4"/>
  <c r="G8" i="4"/>
  <c r="H8" i="4"/>
  <c r="I8" i="4"/>
  <c r="G6" i="4"/>
  <c r="H6" i="4"/>
  <c r="I6" i="4"/>
  <c r="G5" i="4"/>
  <c r="H5" i="4"/>
  <c r="I5" i="4"/>
  <c r="P8" i="1"/>
  <c r="J8" i="1"/>
  <c r="K8" i="1"/>
  <c r="L8" i="1"/>
</calcChain>
</file>

<file path=xl/sharedStrings.xml><?xml version="1.0" encoding="utf-8"?>
<sst xmlns="http://schemas.openxmlformats.org/spreadsheetml/2006/main" count="498" uniqueCount="122">
  <si>
    <t>Préjudice métier</t>
  </si>
  <si>
    <t>Bénéfice métier</t>
  </si>
  <si>
    <t>Risque de fabrication</t>
  </si>
  <si>
    <t>1. Pas de préjudice – On pourrait se passer de le faire</t>
  </si>
  <si>
    <t>2. Faible – Cela ne remet pas en cause le service standard</t>
  </si>
  <si>
    <t>2. Faible – Utile mais non nécessaire</t>
  </si>
  <si>
    <t>1. Nice to have</t>
  </si>
  <si>
    <t>3. Moyen – Utile et nécessaire</t>
  </si>
  <si>
    <t>0. ?</t>
  </si>
  <si>
    <t>1- Exigences fonctionnelles</t>
  </si>
  <si>
    <t>?</t>
  </si>
  <si>
    <t>Risques de fabrication - risques</t>
  </si>
  <si>
    <t>Points - points</t>
  </si>
  <si>
    <t>3. Customisation simple</t>
  </si>
  <si>
    <t>Jours * Hommes</t>
  </si>
  <si>
    <t>3. Moyen – Cela nuit à la qualité de service</t>
  </si>
  <si>
    <t>Coûts</t>
  </si>
  <si>
    <t>Commentaire solution</t>
  </si>
  <si>
    <t>Risque</t>
  </si>
  <si>
    <t>Priorité</t>
  </si>
  <si>
    <t>RISQUE</t>
  </si>
  <si>
    <t>Réaliser ….</t>
  </si>
  <si>
    <t>Points</t>
  </si>
  <si>
    <t>2 - Exigences non fonctionnelles</t>
  </si>
  <si>
    <t>Type d'exigence</t>
  </si>
  <si>
    <t>Exigence non fonctionnelle (NFR + SLR)</t>
  </si>
  <si>
    <t>ID Exigence</t>
  </si>
  <si>
    <t>Outils Cible</t>
  </si>
  <si>
    <t>Valeur</t>
  </si>
  <si>
    <t>VALEUR</t>
  </si>
  <si>
    <t>Bénéfices métiers</t>
  </si>
  <si>
    <t>Sujet / Cas d'usage</t>
  </si>
  <si>
    <t>Description User Story</t>
  </si>
  <si>
    <t>Matrice de priorisation par la valeur vs le risque</t>
  </si>
  <si>
    <t>Types SLRs / NFRs</t>
  </si>
  <si>
    <t>1 - Plages horaires d’utilisation</t>
  </si>
  <si>
    <t>2 - Plages horaires de maintenance</t>
  </si>
  <si>
    <t>3 - Taux de disponibilité</t>
  </si>
  <si>
    <t>4 - Mise à disposition de données</t>
  </si>
  <si>
    <t>5 - Temps de réponse</t>
  </si>
  <si>
    <t>6 - Sauvegarde</t>
  </si>
  <si>
    <t>7 - Restauration</t>
  </si>
  <si>
    <t>8 - Archivage</t>
  </si>
  <si>
    <t>9 - DRP</t>
  </si>
  <si>
    <t>10 - PCA</t>
  </si>
  <si>
    <t>11 - Capacité</t>
  </si>
  <si>
    <t>12 - Support</t>
  </si>
  <si>
    <t>13 - Confidentialité</t>
  </si>
  <si>
    <t>14 - Sécurité d'accès</t>
  </si>
  <si>
    <t>15 - Intégrité de données</t>
  </si>
  <si>
    <t>16 - Preuve</t>
  </si>
  <si>
    <t>1. Générique outil (Out Of The Box)</t>
  </si>
  <si>
    <t>2. Paramétrage d'outil</t>
  </si>
  <si>
    <t>Time Criticality</t>
  </si>
  <si>
    <t>3. Mise en service dans les 6 mois</t>
  </si>
  <si>
    <t>2. Mise en service dans les 12 mois</t>
  </si>
  <si>
    <t>1. Mise en service dans les 24 mois</t>
  </si>
  <si>
    <t xml:space="preserve">Risk Reduction &amp; Opportunity </t>
  </si>
  <si>
    <t>5. Important – Fort impact</t>
  </si>
  <si>
    <t>8. Stratégique – Non négociable</t>
  </si>
  <si>
    <t>5. Important – Non-conformité ou perte d’image</t>
  </si>
  <si>
    <t>8. Grave – Non négociable</t>
  </si>
  <si>
    <t>5. Customisation complexe (impacte d’autres fonctionnalités)</t>
  </si>
  <si>
    <t>8. Stratégique – On n'a jamais fait aussi compliqué</t>
  </si>
  <si>
    <t>5. Mise en service dans les 3 mois</t>
  </si>
  <si>
    <t>8. Mise en service dans les 2 mois</t>
  </si>
  <si>
    <t>8. Forte réduction du risque opérationnel</t>
  </si>
  <si>
    <t>Produit_US001</t>
  </si>
  <si>
    <t>Liste des exigences : &lt;Produit&gt;</t>
  </si>
  <si>
    <t>WSJF</t>
  </si>
  <si>
    <t>Risk Reduction</t>
  </si>
  <si>
    <t>Produit_ENF01</t>
  </si>
  <si>
    <t>Produit_ENF02</t>
  </si>
  <si>
    <t>Produit_ENF03</t>
  </si>
  <si>
    <t>Produit_ENF04</t>
  </si>
  <si>
    <t>Produit_ENF05</t>
  </si>
  <si>
    <t>Produit_ENF06</t>
  </si>
  <si>
    <t>Produit_ENF07</t>
  </si>
  <si>
    <t>Produit_ENF08</t>
  </si>
  <si>
    <t>Produit_ENF09</t>
  </si>
  <si>
    <t>Produit_ENF10</t>
  </si>
  <si>
    <t>Produit_ENF11</t>
  </si>
  <si>
    <t>Produit_ENF12</t>
  </si>
  <si>
    <t>Produit_ENF13</t>
  </si>
  <si>
    <t>Produit_ENF14</t>
  </si>
  <si>
    <t>Produit_ENF15</t>
  </si>
  <si>
    <t>Produit_ENF16</t>
  </si>
  <si>
    <t>Produit_ENF17</t>
  </si>
  <si>
    <t>Produit_ENF18</t>
  </si>
  <si>
    <t>Produit_ENF19</t>
  </si>
  <si>
    <t>Produit_ENF20</t>
  </si>
  <si>
    <t>Produit_ENF21</t>
  </si>
  <si>
    <t>Produit_ENF22</t>
  </si>
  <si>
    <t>Produit_ENF23</t>
  </si>
  <si>
    <t>Produit_ENF24</t>
  </si>
  <si>
    <t>Produit_ENF25</t>
  </si>
  <si>
    <t>Produit_ENF26</t>
  </si>
  <si>
    <t>Produit_ENF27</t>
  </si>
  <si>
    <t>Produit_ENF28</t>
  </si>
  <si>
    <t>Produit_ENF29</t>
  </si>
  <si>
    <t>Produit_ENF30</t>
  </si>
  <si>
    <t>Produit_ENF31</t>
  </si>
  <si>
    <t>Produit_ENF32</t>
  </si>
  <si>
    <t>Produit_ENF33</t>
  </si>
  <si>
    <t>Produit_ENF34</t>
  </si>
  <si>
    <t>Produit_ENF35</t>
  </si>
  <si>
    <t>Produit_ENF36</t>
  </si>
  <si>
    <t>17 - Contrainte outils</t>
  </si>
  <si>
    <t>18 - Contrainte budget</t>
  </si>
  <si>
    <t>2. Aucun impact sur le risque opérationnel</t>
  </si>
  <si>
    <t>5. Baisse significative du refactoring</t>
  </si>
  <si>
    <t>3. Réduction du risque opérationnel</t>
  </si>
  <si>
    <t>1. Impact négatif sur le risque opérationnel</t>
  </si>
  <si>
    <t>Produit Cible</t>
  </si>
  <si>
    <t>Produit 1</t>
  </si>
  <si>
    <t>Produit 2</t>
  </si>
  <si>
    <t>Produit 3</t>
  </si>
  <si>
    <t>Produit 4</t>
  </si>
  <si>
    <t>Bénéfice attendu</t>
  </si>
  <si>
    <t>ID</t>
  </si>
  <si>
    <t>Persona</t>
  </si>
  <si>
    <t>J*H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</si>
</sst>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6"/>
      <color indexed="56"/>
      <name val="Calibri"/>
      <family val="2"/>
    </font>
    <font>
      <b/>
      <sz val="12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sz val="1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AFF8D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3EE437"/>
        <bgColor indexed="64"/>
      </patternFill>
    </fill>
    <fill>
      <patternFill patternType="solid">
        <fgColor rgb="FFFFF754"/>
        <bgColor indexed="64"/>
      </patternFill>
    </fill>
    <fill>
      <patternFill patternType="solid">
        <fgColor rgb="FFFF8D39"/>
        <bgColor indexed="64"/>
      </patternFill>
    </fill>
    <fill>
      <patternFill patternType="solid">
        <fgColor rgb="FFFF6863"/>
        <bgColor indexed="64"/>
      </patternFill>
    </fill>
    <fill>
      <patternFill patternType="solid">
        <fgColor rgb="FFFAFFD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auto="1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0"/>
      </top>
      <bottom style="thin">
        <color indexed="0"/>
      </bottom>
      <diagonal/>
    </border>
  </borders>
  <cellStyleXfs count="122">
    <xf numFmtId="0" fontId="0" fillId="0" borderId="0"/>
    <xf numFmtId="0" fontId="3" fillId="2" borderId="8" applyNumberFormat="0" applyAlignment="0" applyProtection="0"/>
    <xf numFmtId="0" fontId="4" fillId="3" borderId="0" applyNumberFormat="0" applyBorder="0" applyAlignment="0" applyProtection="0"/>
    <xf numFmtId="0" fontId="5" fillId="0" borderId="9" applyNumberFormat="0" applyFill="0" applyAlignment="0" applyProtection="0"/>
    <xf numFmtId="0" fontId="6" fillId="0" borderId="10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vertical="center" wrapText="1"/>
    </xf>
    <xf numFmtId="0" fontId="2" fillId="0" borderId="3" xfId="4" applyFont="1" applyBorder="1"/>
    <xf numFmtId="0" fontId="0" fillId="0" borderId="0" xfId="0" applyBorder="1" applyAlignment="1">
      <alignment horizontal="right"/>
    </xf>
    <xf numFmtId="0" fontId="0" fillId="0" borderId="5" xfId="0" applyBorder="1" applyAlignment="1">
      <alignment vertical="center" wrapText="1"/>
    </xf>
    <xf numFmtId="0" fontId="0" fillId="0" borderId="1" xfId="0" applyBorder="1"/>
    <xf numFmtId="0" fontId="4" fillId="3" borderId="1" xfId="2" applyBorder="1"/>
    <xf numFmtId="0" fontId="4" fillId="3" borderId="4" xfId="2" applyBorder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11" xfId="0" applyFill="1" applyBorder="1" applyAlignment="1">
      <alignment horizontal="right" vertical="center" wrapText="1"/>
    </xf>
    <xf numFmtId="0" fontId="0" fillId="0" borderId="11" xfId="0" applyFill="1" applyBorder="1" applyAlignment="1">
      <alignment vertical="center" wrapText="1"/>
    </xf>
    <xf numFmtId="0" fontId="10" fillId="0" borderId="11" xfId="1" applyFont="1" applyFill="1" applyBorder="1" applyAlignment="1">
      <alignment horizontal="right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3" xfId="0" applyFill="1" applyBorder="1" applyAlignment="1">
      <alignment horizontal="right" vertical="center" wrapText="1"/>
    </xf>
    <xf numFmtId="0" fontId="0" fillId="0" borderId="13" xfId="0" applyFill="1" applyBorder="1" applyAlignment="1">
      <alignment vertical="center" wrapText="1"/>
    </xf>
    <xf numFmtId="0" fontId="0" fillId="5" borderId="0" xfId="0" applyFill="1" applyBorder="1"/>
    <xf numFmtId="0" fontId="12" fillId="0" borderId="0" xfId="0" applyFont="1"/>
    <xf numFmtId="0" fontId="6" fillId="0" borderId="0" xfId="4" applyBorder="1" applyAlignment="1">
      <alignment wrapText="1"/>
    </xf>
    <xf numFmtId="0" fontId="0" fillId="0" borderId="2" xfId="0" applyBorder="1" applyAlignment="1">
      <alignment wrapText="1"/>
    </xf>
    <xf numFmtId="9" fontId="0" fillId="0" borderId="11" xfId="0" applyNumberFormat="1" applyBorder="1" applyAlignment="1">
      <alignment horizontal="left" vertical="center" wrapText="1"/>
    </xf>
    <xf numFmtId="9" fontId="0" fillId="0" borderId="11" xfId="0" applyNumberFormat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6" borderId="11" xfId="0" applyFill="1" applyBorder="1" applyAlignment="1">
      <alignment vertical="center" wrapText="1"/>
    </xf>
    <xf numFmtId="0" fontId="0" fillId="6" borderId="13" xfId="0" applyFill="1" applyBorder="1" applyAlignment="1">
      <alignment vertical="center" wrapText="1"/>
    </xf>
    <xf numFmtId="0" fontId="12" fillId="7" borderId="0" xfId="0" applyFont="1" applyFill="1" applyAlignment="1">
      <alignment horizontal="center"/>
    </xf>
    <xf numFmtId="0" fontId="0" fillId="8" borderId="11" xfId="0" applyFill="1" applyBorder="1"/>
    <xf numFmtId="0" fontId="0" fillId="9" borderId="11" xfId="0" applyFill="1" applyBorder="1"/>
    <xf numFmtId="0" fontId="0" fillId="10" borderId="11" xfId="0" applyFill="1" applyBorder="1"/>
    <xf numFmtId="0" fontId="0" fillId="11" borderId="11" xfId="0" applyFill="1" applyBorder="1"/>
    <xf numFmtId="0" fontId="0" fillId="0" borderId="4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2" borderId="11" xfId="0" applyFill="1" applyBorder="1" applyAlignment="1">
      <alignment vertical="center" wrapText="1"/>
    </xf>
    <xf numFmtId="0" fontId="0" fillId="0" borderId="18" xfId="0" applyBorder="1"/>
    <xf numFmtId="0" fontId="4" fillId="13" borderId="1" xfId="2" applyFill="1" applyBorder="1"/>
    <xf numFmtId="0" fontId="1" fillId="16" borderId="11" xfId="0" applyFont="1" applyFill="1" applyBorder="1" applyAlignment="1">
      <alignment wrapText="1"/>
    </xf>
    <xf numFmtId="0" fontId="1" fillId="16" borderId="14" xfId="0" applyFont="1" applyFill="1" applyBorder="1" applyAlignment="1">
      <alignment wrapText="1"/>
    </xf>
    <xf numFmtId="0" fontId="0" fillId="14" borderId="4" xfId="0" applyFill="1" applyBorder="1" applyAlignment="1">
      <alignment vertical="center" wrapText="1"/>
    </xf>
    <xf numFmtId="1" fontId="0" fillId="14" borderId="4" xfId="0" applyNumberFormat="1" applyFill="1" applyBorder="1" applyAlignment="1">
      <alignment horizontal="right" vertical="center" wrapText="1"/>
    </xf>
    <xf numFmtId="1" fontId="0" fillId="14" borderId="11" xfId="0" applyNumberFormat="1" applyFill="1" applyBorder="1" applyAlignment="1">
      <alignment horizontal="right" vertical="center" wrapText="1"/>
    </xf>
    <xf numFmtId="1" fontId="0" fillId="14" borderId="13" xfId="0" applyNumberFormat="1" applyFill="1" applyBorder="1" applyAlignment="1">
      <alignment horizontal="right" vertical="center" wrapText="1"/>
    </xf>
    <xf numFmtId="2" fontId="0" fillId="15" borderId="4" xfId="0" applyNumberFormat="1" applyFill="1" applyBorder="1" applyAlignment="1">
      <alignment vertical="center" wrapText="1"/>
    </xf>
    <xf numFmtId="0" fontId="16" fillId="16" borderId="20" xfId="0" applyFont="1" applyFill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3" fillId="0" borderId="20" xfId="0" applyFont="1" applyBorder="1" applyAlignment="1">
      <alignment vertical="center" wrapText="1"/>
    </xf>
    <xf numFmtId="0" fontId="15" fillId="12" borderId="20" xfId="0" applyFont="1" applyFill="1" applyBorder="1" applyAlignment="1">
      <alignment vertical="center" wrapText="1"/>
    </xf>
    <xf numFmtId="0" fontId="1" fillId="15" borderId="20" xfId="0" applyFont="1" applyFill="1" applyBorder="1" applyAlignment="1">
      <alignment wrapText="1"/>
    </xf>
    <xf numFmtId="0" fontId="1" fillId="14" borderId="20" xfId="0" applyFont="1" applyFill="1" applyBorder="1" applyAlignment="1">
      <alignment wrapText="1"/>
    </xf>
    <xf numFmtId="0" fontId="16" fillId="16" borderId="19" xfId="0" applyFont="1" applyFill="1" applyBorder="1" applyAlignment="1">
      <alignment vertical="center" wrapText="1"/>
    </xf>
    <xf numFmtId="0" fontId="0" fillId="14" borderId="11" xfId="0" applyFill="1" applyBorder="1" applyAlignment="1">
      <alignment vertical="center" wrapText="1"/>
    </xf>
    <xf numFmtId="2" fontId="0" fillId="15" borderId="11" xfId="0" applyNumberFormat="1" applyFill="1" applyBorder="1" applyAlignment="1">
      <alignment vertical="center" wrapText="1"/>
    </xf>
    <xf numFmtId="0" fontId="0" fillId="0" borderId="11" xfId="0" applyBorder="1"/>
    <xf numFmtId="0" fontId="0" fillId="0" borderId="2" xfId="0" applyBorder="1"/>
    <xf numFmtId="0" fontId="0" fillId="0" borderId="16" xfId="0" applyBorder="1" applyAlignment="1">
      <alignment vertical="center" wrapText="1"/>
    </xf>
    <xf numFmtId="0" fontId="0" fillId="12" borderId="13" xfId="0" applyFill="1" applyBorder="1" applyAlignment="1">
      <alignment vertical="center" wrapText="1"/>
    </xf>
    <xf numFmtId="0" fontId="0" fillId="14" borderId="13" xfId="0" applyFill="1" applyBorder="1" applyAlignment="1">
      <alignment vertical="center" wrapText="1"/>
    </xf>
    <xf numFmtId="2" fontId="0" fillId="15" borderId="13" xfId="0" applyNumberFormat="1" applyFill="1" applyBorder="1" applyAlignment="1">
      <alignment vertical="center" wrapText="1"/>
    </xf>
    <xf numFmtId="0" fontId="0" fillId="0" borderId="13" xfId="0" applyBorder="1"/>
    <xf numFmtId="0" fontId="0" fillId="12" borderId="5" xfId="0" applyFill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" xfId="0" applyFill="1" applyBorder="1" applyAlignment="1">
      <alignment horizontal="right" vertical="center" wrapText="1"/>
    </xf>
    <xf numFmtId="0" fontId="1" fillId="16" borderId="20" xfId="0" applyFont="1" applyFill="1" applyBorder="1" applyAlignment="1">
      <alignment wrapText="1"/>
    </xf>
    <xf numFmtId="0" fontId="1" fillId="16" borderId="20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wrapText="1"/>
    </xf>
    <xf numFmtId="0" fontId="11" fillId="0" borderId="0" xfId="9" applyFill="1" applyBorder="1"/>
    <xf numFmtId="0" fontId="7" fillId="0" borderId="6" xfId="3" applyFont="1" applyBorder="1" applyAlignment="1"/>
    <xf numFmtId="0" fontId="0" fillId="0" borderId="7" xfId="0" applyBorder="1" applyAlignment="1"/>
    <xf numFmtId="0" fontId="2" fillId="0" borderId="6" xfId="4" applyFont="1" applyBorder="1" applyAlignment="1"/>
    <xf numFmtId="0" fontId="14" fillId="0" borderId="6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12" borderId="1" xfId="0" applyFill="1" applyBorder="1" applyAlignment="1">
      <alignment horizontal="left" vertical="center" wrapText="1"/>
    </xf>
    <xf numFmtId="0" fontId="1" fillId="12" borderId="11" xfId="0" applyFont="1" applyFill="1" applyBorder="1" applyAlignment="1">
      <alignment horizontal="center" wrapText="1"/>
    </xf>
    <xf numFmtId="0" fontId="0" fillId="17" borderId="2" xfId="0" applyFill="1" applyBorder="1" applyAlignment="1">
      <alignment vertical="center" wrapText="1"/>
    </xf>
    <xf numFmtId="0" fontId="0" fillId="17" borderId="22" xfId="0" applyFill="1" applyBorder="1" applyAlignment="1">
      <alignment vertical="center" wrapText="1"/>
    </xf>
    <xf numFmtId="0" fontId="0" fillId="18" borderId="2" xfId="0" applyFill="1" applyBorder="1" applyAlignment="1">
      <alignment vertical="center" wrapText="1"/>
    </xf>
    <xf numFmtId="0" fontId="0" fillId="18" borderId="24" xfId="0" applyFill="1" applyBorder="1" applyAlignment="1">
      <alignment vertical="center" wrapText="1"/>
    </xf>
  </cellXfs>
  <cellStyles count="122">
    <cellStyle name="Insatisfaisant" xfId="9" builtinId="27"/>
    <cellStyle name="Lien hypertexte" xfId="5" builtinId="8" hidden="1"/>
    <cellStyle name="Lien hypertexte" xfId="7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" xfId="38" builtinId="8" hidden="1"/>
    <cellStyle name="Lien hypertexte" xfId="40" builtinId="8" hidden="1"/>
    <cellStyle name="Lien hypertexte" xfId="42" builtinId="8" hidden="1"/>
    <cellStyle name="Lien hypertexte" xfId="44" builtinId="8" hidden="1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 visité" xfId="6" builtinId="9" hidden="1"/>
    <cellStyle name="Lien hypertexte visité" xfId="8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Lien hypertexte visité" xfId="39" builtinId="9" hidden="1"/>
    <cellStyle name="Lien hypertexte visité" xfId="41" builtinId="9" hidden="1"/>
    <cellStyle name="Lien hypertexte visité" xfId="43" builtinId="9" hidden="1"/>
    <cellStyle name="Lien hypertexte visité" xfId="45" builtinId="9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Normal" xfId="0" builtinId="0"/>
    <cellStyle name="Satisfaisant" xfId="2" builtinId="26"/>
    <cellStyle name="Titre 1" xfId="3" builtinId="16"/>
    <cellStyle name="Titre 2" xfId="4" builtinId="17"/>
    <cellStyle name="Vérification" xfId="1" builtinId="23"/>
  </cellStyles>
  <dxfs count="79">
    <dxf>
      <font>
        <color rgb="FF9C0006"/>
      </font>
      <fill>
        <patternFill patternType="solid">
          <fgColor indexed="64"/>
          <bgColor rgb="FF89D982"/>
        </patternFill>
      </fill>
    </dxf>
    <dxf>
      <font>
        <color rgb="FF9C0006"/>
      </font>
      <fill>
        <patternFill patternType="solid">
          <fgColor indexed="64"/>
          <bgColor rgb="FFFFFF66"/>
        </patternFill>
      </fill>
    </dxf>
    <dxf>
      <font>
        <color rgb="FF9C0006"/>
      </font>
      <fill>
        <patternFill patternType="solid">
          <fgColor indexed="64"/>
          <bgColor rgb="FFFFCC66"/>
        </patternFill>
      </fill>
    </dxf>
    <dxf>
      <font>
        <color rgb="FF9C0006"/>
      </font>
      <fill>
        <patternFill patternType="solid">
          <fgColor indexed="64"/>
          <bgColor rgb="FFFF6E6B"/>
        </patternFill>
      </fill>
    </dxf>
    <dxf>
      <font>
        <color rgb="FF9C0006"/>
      </font>
      <fill>
        <patternFill patternType="solid">
          <fgColor indexed="64"/>
          <bgColor rgb="FF89D982"/>
        </patternFill>
      </fill>
    </dxf>
    <dxf>
      <font>
        <color rgb="FF9C0006"/>
      </font>
      <fill>
        <patternFill patternType="solid">
          <fgColor indexed="64"/>
          <bgColor rgb="FFFFFF66"/>
        </patternFill>
      </fill>
    </dxf>
    <dxf>
      <font>
        <color rgb="FF9C0006"/>
      </font>
      <fill>
        <patternFill patternType="solid">
          <fgColor indexed="64"/>
          <bgColor rgb="FFFFCC66"/>
        </patternFill>
      </fill>
    </dxf>
    <dxf>
      <font>
        <color rgb="FF9C0006"/>
      </font>
      <fill>
        <patternFill patternType="solid">
          <fgColor indexed="64"/>
          <bgColor rgb="FFFF6E6B"/>
        </patternFill>
      </fill>
    </dxf>
    <dxf>
      <font>
        <color rgb="FF9C0006"/>
      </font>
      <fill>
        <patternFill patternType="solid">
          <fgColor indexed="64"/>
          <bgColor rgb="FFFFFF66"/>
        </patternFill>
      </fill>
    </dxf>
    <dxf>
      <font>
        <color rgb="FF9C0006"/>
      </font>
      <fill>
        <patternFill patternType="solid">
          <fgColor indexed="64"/>
          <bgColor rgb="FFFFCC66"/>
        </patternFill>
      </fill>
    </dxf>
    <dxf>
      <font>
        <color rgb="FF9C0006"/>
      </font>
      <fill>
        <patternFill patternType="solid">
          <fgColor indexed="64"/>
          <bgColor rgb="FFFF6E6B"/>
        </patternFill>
      </fill>
    </dxf>
    <dxf>
      <font>
        <color rgb="FF9C0006"/>
      </font>
      <fill>
        <patternFill patternType="solid">
          <fgColor indexed="64"/>
          <bgColor rgb="FF89D982"/>
        </patternFill>
      </fill>
    </dxf>
    <dxf>
      <font>
        <color rgb="FF9C0006"/>
      </font>
      <fill>
        <patternFill patternType="solid">
          <fgColor indexed="64"/>
          <bgColor rgb="FFFFFF66"/>
        </patternFill>
      </fill>
    </dxf>
    <dxf>
      <font>
        <color rgb="FF9C0006"/>
      </font>
      <fill>
        <patternFill patternType="solid">
          <fgColor indexed="64"/>
          <bgColor rgb="FFFFCC66"/>
        </patternFill>
      </fill>
    </dxf>
    <dxf>
      <font>
        <color rgb="FF9C0006"/>
      </font>
      <fill>
        <patternFill patternType="solid">
          <fgColor indexed="64"/>
          <bgColor rgb="FFFF6E6B"/>
        </patternFill>
      </fill>
    </dxf>
    <dxf>
      <font>
        <color rgb="FF9C0006"/>
      </font>
      <fill>
        <patternFill patternType="solid">
          <fgColor indexed="64"/>
          <bgColor rgb="FFFFFF66"/>
        </patternFill>
      </fill>
    </dxf>
    <dxf>
      <font>
        <color rgb="FF9C0006"/>
      </font>
      <fill>
        <patternFill patternType="solid">
          <fgColor indexed="64"/>
          <bgColor rgb="FFFFCC66"/>
        </patternFill>
      </fill>
    </dxf>
    <dxf>
      <font>
        <color rgb="FF9C0006"/>
      </font>
      <fill>
        <patternFill patternType="solid">
          <fgColor indexed="64"/>
          <bgColor rgb="FFFF6E6B"/>
        </patternFill>
      </fill>
    </dxf>
    <dxf>
      <font>
        <color rgb="FF9C0006"/>
      </font>
      <fill>
        <patternFill patternType="solid">
          <fgColor indexed="64"/>
          <bgColor rgb="FF89D982"/>
        </patternFill>
      </fill>
    </dxf>
    <dxf>
      <font>
        <color rgb="FF9C0006"/>
      </font>
      <fill>
        <patternFill patternType="solid">
          <fgColor indexed="64"/>
          <bgColor rgb="FFFFFF66"/>
        </patternFill>
      </fill>
    </dxf>
    <dxf>
      <font>
        <color rgb="FF9C0006"/>
      </font>
      <fill>
        <patternFill patternType="solid">
          <fgColor indexed="64"/>
          <bgColor rgb="FFFFCC66"/>
        </patternFill>
      </fill>
    </dxf>
    <dxf>
      <font>
        <color rgb="FF9C0006"/>
      </font>
      <fill>
        <patternFill patternType="solid">
          <fgColor indexed="64"/>
          <bgColor rgb="FFFF6E6B"/>
        </patternFill>
      </fill>
    </dxf>
    <dxf>
      <font>
        <color rgb="FF9C0006"/>
      </font>
      <fill>
        <patternFill patternType="solid">
          <fgColor indexed="64"/>
          <bgColor rgb="FFFFFF66"/>
        </patternFill>
      </fill>
    </dxf>
    <dxf>
      <font>
        <color rgb="FF9C0006"/>
      </font>
      <fill>
        <patternFill patternType="solid">
          <fgColor indexed="64"/>
          <bgColor rgb="FFFFCC66"/>
        </patternFill>
      </fill>
    </dxf>
    <dxf>
      <font>
        <color rgb="FF9C0006"/>
      </font>
      <fill>
        <patternFill patternType="solid">
          <fgColor indexed="64"/>
          <bgColor rgb="FFFF6E6B"/>
        </patternFill>
      </fill>
    </dxf>
    <dxf>
      <font>
        <color rgb="FF9C0006"/>
      </font>
      <fill>
        <patternFill patternType="solid">
          <fgColor indexed="64"/>
          <bgColor rgb="FF89D982"/>
        </patternFill>
      </fill>
    </dxf>
    <dxf>
      <font>
        <color rgb="FF9C0006"/>
      </font>
      <fill>
        <patternFill patternType="solid">
          <fgColor indexed="64"/>
          <bgColor rgb="FFFFFF66"/>
        </patternFill>
      </fill>
    </dxf>
    <dxf>
      <font>
        <color rgb="FF9C0006"/>
      </font>
      <fill>
        <patternFill patternType="solid">
          <fgColor indexed="64"/>
          <bgColor rgb="FFFFCC66"/>
        </patternFill>
      </fill>
    </dxf>
    <dxf>
      <font>
        <color rgb="FF9C0006"/>
      </font>
      <fill>
        <patternFill patternType="solid">
          <fgColor indexed="64"/>
          <bgColor rgb="FFFF6E6B"/>
        </patternFill>
      </fill>
    </dxf>
    <dxf>
      <font>
        <color rgb="FF9C0006"/>
      </font>
      <fill>
        <patternFill patternType="solid">
          <fgColor indexed="64"/>
          <bgColor rgb="FF89D982"/>
        </patternFill>
      </fill>
    </dxf>
    <dxf>
      <font>
        <color rgb="FF9C0006"/>
      </font>
      <fill>
        <patternFill patternType="solid">
          <fgColor indexed="64"/>
          <bgColor rgb="FFFFFF66"/>
        </patternFill>
      </fill>
    </dxf>
    <dxf>
      <font>
        <color rgb="FF9C0006"/>
      </font>
      <fill>
        <patternFill patternType="solid">
          <fgColor indexed="64"/>
          <bgColor rgb="FFFFCC66"/>
        </patternFill>
      </fill>
    </dxf>
    <dxf>
      <font>
        <color rgb="FF9C0006"/>
      </font>
      <fill>
        <patternFill patternType="solid">
          <fgColor indexed="64"/>
          <bgColor rgb="FFFF6E6B"/>
        </patternFill>
      </fill>
    </dxf>
    <dxf>
      <font>
        <color rgb="FF9C0006"/>
      </font>
      <fill>
        <patternFill patternType="solid">
          <fgColor indexed="64"/>
          <bgColor rgb="FF89D982"/>
        </patternFill>
      </fill>
    </dxf>
    <dxf>
      <font>
        <color rgb="FF9C0006"/>
      </font>
      <fill>
        <patternFill patternType="solid">
          <fgColor indexed="64"/>
          <bgColor rgb="FFFFFF66"/>
        </patternFill>
      </fill>
    </dxf>
    <dxf>
      <font>
        <color rgb="FF9C0006"/>
      </font>
      <fill>
        <patternFill patternType="solid">
          <fgColor indexed="64"/>
          <bgColor rgb="FFFFCC66"/>
        </patternFill>
      </fill>
    </dxf>
    <dxf>
      <font>
        <color rgb="FF9C0006"/>
      </font>
      <fill>
        <patternFill patternType="solid">
          <fgColor indexed="64"/>
          <bgColor rgb="FFFF6E6B"/>
        </patternFill>
      </fill>
    </dxf>
    <dxf>
      <fill>
        <patternFill patternType="solid">
          <fgColor indexed="64"/>
          <bgColor theme="6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0"/>
        </top>
        <bottom style="thin">
          <color indexed="0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rgb="FFFCD5B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rgb="FFFCD5B4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rgb="FFFCD5B4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none">
          <fgColor indexed="64"/>
          <bgColor theme="6" tint="0.39997558519241921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rgb="FFFAFF8D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solid">
          <fgColor indexed="64"/>
          <bgColor rgb="FF8DB4E2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rgb="FF8DB4E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AFFD5"/>
        </patternFill>
      </fill>
      <alignment horizontal="general" vertical="center" textRotation="0" wrapTex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center" textRotation="0" wrapText="1" justifyLastLine="0" shrinkToFit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solid">
          <fgColor indexed="64"/>
          <bgColor rgb="FFFAFF8D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rgb="FFFAFF8D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fill>
        <patternFill patternType="solid">
          <fgColor indexed="64"/>
          <bgColor rgb="FFC4D79B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C4D79B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0"/>
        </left>
        <right style="thin">
          <color auto="1"/>
        </right>
        <top style="thin">
          <color indexed="0"/>
        </top>
        <bottom style="thin">
          <color indexed="0"/>
        </bottom>
      </border>
    </dxf>
    <dxf>
      <fill>
        <patternFill patternType="none">
          <fgColor indexed="64"/>
          <bgColor theme="6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ill>
        <patternFill patternType="solid">
          <fgColor indexed="64"/>
          <bgColor rgb="FFFAFFD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top style="thin">
          <color indexed="0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indexed="64"/>
        </horizontal>
      </border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5B3D7"/>
      <color rgb="FFC4D79B"/>
      <color rgb="FFFCD5B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5" name="Table25" displayName="Table25" ref="A5:R37" totalsRowShown="0" headerRowDxfId="78" headerRowBorderDxfId="77" tableBorderDxfId="76" totalsRowBorderDxfId="75">
  <autoFilter ref="A5:R37"/>
  <tableColumns count="18">
    <tableColumn id="1" name="Sujet / Cas d'usage" dataDxfId="38"/>
    <tableColumn id="19" name="Persona" dataDxfId="37"/>
    <tableColumn id="3" name="ID" dataDxfId="74"/>
    <tableColumn id="4" name="Description User Story" dataDxfId="73"/>
    <tableColumn id="16" name="Bénéfice attendu" dataDxfId="39"/>
    <tableColumn id="9" name="Produit Cible" dataDxfId="72"/>
    <tableColumn id="5" name="Bénéfice métier" dataDxfId="71"/>
    <tableColumn id="6" name="Préjudice métier" dataDxfId="70"/>
    <tableColumn id="7" name="Risque de fabrication" dataDxfId="69"/>
    <tableColumn id="8" name="Valeur" dataDxfId="68"/>
    <tableColumn id="13" name="Risque" dataDxfId="67">
      <calculatedColumnFormula>LEFT(I6,1)</calculatedColumnFormula>
    </tableColumn>
    <tableColumn id="14" name="Priorité" dataDxfId="66">
      <calculatedColumnFormula>INDEX(MatriceRisque,Table25[[#This Row],[Valeur]]+1,Table25[[#This Row],[Risque]]+1)</calculatedColumnFormula>
    </tableColumn>
    <tableColumn id="18" name="Points" dataDxfId="65"/>
    <tableColumn id="2" name="Time Criticality" dataDxfId="64"/>
    <tableColumn id="15" name="Risk Reduction" dataDxfId="63"/>
    <tableColumn id="17" name="WSJF" dataDxfId="62">
      <calculatedColumnFormula>(LEFT(G6,1)+LEFT(N6,1)+LEFT(O6,1))/Table25[[#This Row],[Points]]</calculatedColumnFormula>
    </tableColumn>
    <tableColumn id="10" name="J*H" dataDxfId="61"/>
    <tableColumn id="11" name="Commentaire solution" dataDxfId="6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92" displayName="Table92" ref="A4:P40" totalsRowShown="0" headerRowDxfId="59" headerRowBorderDxfId="58" tableBorderDxfId="57" totalsRowBorderDxfId="56">
  <autoFilter ref="A4:P40"/>
  <tableColumns count="16">
    <tableColumn id="1" name="Type d'exigence" dataDxfId="55"/>
    <tableColumn id="2" name="Exigence non fonctionnelle (NFR + SLR)" dataDxfId="54"/>
    <tableColumn id="3" name="ID Exigence" dataDxfId="53"/>
    <tableColumn id="5" name="Bénéfice métier" dataDxfId="52"/>
    <tableColumn id="6" name="Préjudice métier" dataDxfId="51"/>
    <tableColumn id="7" name="Risque de fabrication" dataDxfId="50"/>
    <tableColumn id="8" name="Valeur" dataDxfId="49"/>
    <tableColumn id="9" name="Risque" dataDxfId="48"/>
    <tableColumn id="13" name="Priorité" dataDxfId="47"/>
    <tableColumn id="14" name="Points" dataDxfId="46"/>
    <tableColumn id="10" name="Time Criticality" dataDxfId="45"/>
    <tableColumn id="12" name="Risk Reduction" dataDxfId="44"/>
    <tableColumn id="11" name="WSJF" dataDxfId="43"/>
    <tableColumn id="4" name="Jours * Hommes" dataDxfId="42"/>
    <tableColumn id="15" name="Coûts" dataDxfId="41"/>
    <tableColumn id="16" name="Commentaire solution" dataDxfId="4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C24:C46" totalsRowShown="0">
  <autoFilter ref="C24:C46"/>
  <tableColumns count="1">
    <tableColumn id="1" name="Types SLRs / NFR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W37"/>
  <sheetViews>
    <sheetView tabSelected="1" workbookViewId="0">
      <pane ySplit="5" topLeftCell="A6" activePane="bottomLeft" state="frozen"/>
      <selection pane="bottomLeft" activeCell="A6" sqref="A6"/>
    </sheetView>
  </sheetViews>
  <sheetFormatPr baseColWidth="10" defaultRowHeight="16" outlineLevelCol="1" x14ac:dyDescent="0.2"/>
  <cols>
    <col min="1" max="1" width="32.83203125" customWidth="1"/>
    <col min="2" max="2" width="27" customWidth="1"/>
    <col min="3" max="3" width="16.1640625" style="1" customWidth="1"/>
    <col min="4" max="4" width="61" style="1" customWidth="1"/>
    <col min="5" max="5" width="26.83203125" style="1" customWidth="1"/>
    <col min="6" max="6" width="18.1640625" style="1" customWidth="1"/>
    <col min="7" max="7" width="25.5" customWidth="1"/>
    <col min="8" max="8" width="24.83203125" style="3" customWidth="1" outlineLevel="1"/>
    <col min="9" max="9" width="27.1640625" style="3" customWidth="1" outlineLevel="1"/>
    <col min="10" max="10" width="12.6640625" style="3" customWidth="1" outlineLevel="1"/>
    <col min="11" max="11" width="10.6640625" style="3" customWidth="1" outlineLevel="1"/>
    <col min="12" max="12" width="21.33203125" style="8" customWidth="1" outlineLevel="1"/>
    <col min="13" max="13" width="10.6640625" style="3" customWidth="1"/>
    <col min="14" max="14" width="20.33203125" style="3" customWidth="1" outlineLevel="1"/>
    <col min="15" max="15" width="20.1640625" style="3" customWidth="1" outlineLevel="1"/>
    <col min="16" max="16" width="13.1640625" style="3" customWidth="1" outlineLevel="1"/>
    <col min="17" max="17" width="7.6640625" style="3" bestFit="1" customWidth="1"/>
    <col min="18" max="18" width="59.1640625" customWidth="1"/>
  </cols>
  <sheetData>
    <row r="1" spans="1:23" ht="25" thickBot="1" x14ac:dyDescent="0.35">
      <c r="A1" s="76" t="s">
        <v>68</v>
      </c>
      <c r="B1" s="77"/>
      <c r="C1" s="70"/>
      <c r="D1" s="70"/>
      <c r="E1" s="70"/>
      <c r="F1" s="70"/>
      <c r="G1" s="71"/>
      <c r="H1" s="72"/>
      <c r="I1" s="72"/>
      <c r="J1" s="72"/>
      <c r="K1" s="72"/>
      <c r="L1" s="73"/>
      <c r="M1" s="72"/>
      <c r="N1" s="72"/>
      <c r="O1" s="72"/>
      <c r="P1" s="72"/>
    </row>
    <row r="2" spans="1:23" ht="17" thickBot="1" x14ac:dyDescent="0.25">
      <c r="C2" s="74"/>
      <c r="D2" s="74"/>
      <c r="E2" s="74"/>
      <c r="F2" s="74"/>
      <c r="G2" s="72"/>
      <c r="H2" s="72"/>
      <c r="I2" s="72"/>
      <c r="J2" s="72"/>
      <c r="K2" s="72"/>
      <c r="L2" s="73"/>
      <c r="M2" s="72"/>
      <c r="N2" s="72"/>
      <c r="O2" s="72"/>
      <c r="P2" s="72"/>
    </row>
    <row r="3" spans="1:23" ht="22" thickBot="1" x14ac:dyDescent="0.3">
      <c r="A3" s="7" t="s">
        <v>9</v>
      </c>
      <c r="C3" s="74"/>
      <c r="D3" s="74"/>
      <c r="E3" s="74"/>
      <c r="F3" s="74"/>
      <c r="G3" s="72"/>
      <c r="H3" s="72"/>
      <c r="I3" s="72"/>
      <c r="J3" s="72"/>
      <c r="K3" s="72"/>
      <c r="L3" s="73"/>
      <c r="M3" s="72"/>
      <c r="N3" s="72"/>
      <c r="O3" s="72"/>
      <c r="P3" s="72"/>
    </row>
    <row r="4" spans="1:23" x14ac:dyDescent="0.2">
      <c r="C4" s="74"/>
      <c r="D4" s="74"/>
      <c r="E4" s="74"/>
      <c r="F4" s="74"/>
      <c r="G4" s="75"/>
      <c r="H4" s="75"/>
      <c r="I4" s="75"/>
      <c r="J4" s="75"/>
      <c r="K4" s="75"/>
      <c r="L4" s="75"/>
      <c r="M4" s="75"/>
      <c r="N4" s="72"/>
      <c r="O4" s="72"/>
      <c r="P4" s="72"/>
    </row>
    <row r="5" spans="1:23" ht="21" x14ac:dyDescent="0.25">
      <c r="A5" s="42" t="s">
        <v>31</v>
      </c>
      <c r="B5" s="42" t="s">
        <v>120</v>
      </c>
      <c r="C5" s="85" t="s">
        <v>119</v>
      </c>
      <c r="D5" s="68" t="s">
        <v>32</v>
      </c>
      <c r="E5" s="68" t="s">
        <v>118</v>
      </c>
      <c r="F5" s="68" t="s">
        <v>113</v>
      </c>
      <c r="G5" s="53" t="s">
        <v>1</v>
      </c>
      <c r="H5" s="54" t="s">
        <v>0</v>
      </c>
      <c r="I5" s="54" t="s">
        <v>2</v>
      </c>
      <c r="J5" s="54" t="s">
        <v>28</v>
      </c>
      <c r="K5" s="54" t="s">
        <v>18</v>
      </c>
      <c r="L5" s="54" t="s">
        <v>19</v>
      </c>
      <c r="M5" s="53" t="s">
        <v>22</v>
      </c>
      <c r="N5" s="53" t="s">
        <v>53</v>
      </c>
      <c r="O5" s="53" t="s">
        <v>70</v>
      </c>
      <c r="P5" s="53" t="s">
        <v>69</v>
      </c>
      <c r="Q5" s="69" t="s">
        <v>121</v>
      </c>
      <c r="R5" s="43" t="s">
        <v>17</v>
      </c>
      <c r="S5" s="4"/>
      <c r="T5" s="4"/>
      <c r="U5" s="4"/>
      <c r="V5" s="4"/>
      <c r="W5" s="4"/>
    </row>
    <row r="6" spans="1:23" x14ac:dyDescent="0.2">
      <c r="A6" s="86"/>
      <c r="B6" s="88"/>
      <c r="C6" s="84" t="s">
        <v>67</v>
      </c>
      <c r="D6" s="2" t="s">
        <v>21</v>
      </c>
      <c r="E6" s="18"/>
      <c r="F6" s="18"/>
      <c r="G6" s="2" t="s">
        <v>8</v>
      </c>
      <c r="H6" s="2" t="s">
        <v>8</v>
      </c>
      <c r="I6" s="2" t="s">
        <v>8</v>
      </c>
      <c r="J6" s="44">
        <f t="shared" ref="J6:J7" si="0">LEFT(G6,1)+LEFT(H6,1)</f>
        <v>0</v>
      </c>
      <c r="K6" s="45" t="str">
        <f t="shared" ref="K6:K7" si="1">LEFT(I6,1)</f>
        <v>0</v>
      </c>
      <c r="L6" s="29">
        <f>INDEX(MatriceRisque,Table25[[#This Row],[Valeur]]+1,Table25[[#This Row],[Risque]]+1)</f>
        <v>3</v>
      </c>
      <c r="M6" s="37">
        <v>1</v>
      </c>
      <c r="N6" s="37" t="s">
        <v>8</v>
      </c>
      <c r="O6" s="37" t="s">
        <v>8</v>
      </c>
      <c r="P6" s="48">
        <f>(LEFT(G6,1)+LEFT(N6,1)+LEFT(O6,1))/Table25[[#This Row],[Points]]</f>
        <v>0</v>
      </c>
      <c r="Q6" s="15"/>
      <c r="R6" s="16"/>
      <c r="S6" s="5"/>
      <c r="T6" s="5"/>
      <c r="U6" s="5"/>
      <c r="V6" s="5"/>
      <c r="W6" s="5"/>
    </row>
    <row r="7" spans="1:23" x14ac:dyDescent="0.2">
      <c r="A7" s="86"/>
      <c r="B7" s="88"/>
      <c r="C7" s="38"/>
      <c r="D7" s="9"/>
      <c r="E7" s="82"/>
      <c r="F7" s="18"/>
      <c r="G7" s="2" t="s">
        <v>8</v>
      </c>
      <c r="H7" s="2" t="s">
        <v>8</v>
      </c>
      <c r="I7" s="2" t="s">
        <v>8</v>
      </c>
      <c r="J7" s="44">
        <f t="shared" si="0"/>
        <v>0</v>
      </c>
      <c r="K7" s="45" t="str">
        <f t="shared" si="1"/>
        <v>0</v>
      </c>
      <c r="L7" s="29">
        <f>INDEX(MatriceRisque,Table25[[#This Row],[Valeur]]+1,Table25[[#This Row],[Risque]]+1)</f>
        <v>3</v>
      </c>
      <c r="M7" s="37">
        <v>1</v>
      </c>
      <c r="N7" s="37" t="s">
        <v>8</v>
      </c>
      <c r="O7" s="37" t="s">
        <v>8</v>
      </c>
      <c r="P7" s="48">
        <f>(LEFT(G7,1)+LEFT(N7,1)+LEFT(O7,1))/Table25[[#This Row],[Points]]</f>
        <v>0</v>
      </c>
      <c r="Q7" s="17"/>
      <c r="R7" s="16"/>
      <c r="S7" s="5"/>
      <c r="T7" s="5"/>
      <c r="U7" s="5"/>
      <c r="V7" s="5"/>
      <c r="W7" s="5"/>
    </row>
    <row r="8" spans="1:23" x14ac:dyDescent="0.2">
      <c r="A8" s="86"/>
      <c r="B8" s="88"/>
      <c r="C8" s="38"/>
      <c r="D8" s="2"/>
      <c r="E8" s="18"/>
      <c r="F8" s="18"/>
      <c r="G8" s="2" t="s">
        <v>8</v>
      </c>
      <c r="H8" s="2" t="s">
        <v>8</v>
      </c>
      <c r="I8" s="2" t="s">
        <v>8</v>
      </c>
      <c r="J8" s="44">
        <f t="shared" ref="J8" si="2">LEFT(G8,1)+LEFT(H8,1)</f>
        <v>0</v>
      </c>
      <c r="K8" s="45" t="str">
        <f t="shared" ref="K8" si="3">LEFT(I8,1)</f>
        <v>0</v>
      </c>
      <c r="L8" s="29">
        <f>INDEX(MatriceRisque,Table25[[#This Row],[Valeur]]+1,Table25[[#This Row],[Risque]]+1)</f>
        <v>3</v>
      </c>
      <c r="M8" s="37">
        <v>1</v>
      </c>
      <c r="N8" s="37" t="s">
        <v>8</v>
      </c>
      <c r="O8" s="37" t="s">
        <v>8</v>
      </c>
      <c r="P8" s="48">
        <f>(LEFT(G8,1)+LEFT(N8,1)+LEFT(O8,1))/Table25[[#This Row],[Points]]</f>
        <v>0</v>
      </c>
      <c r="Q8" s="15"/>
      <c r="R8" s="16"/>
      <c r="S8" s="5"/>
      <c r="T8" s="5"/>
      <c r="U8" s="5"/>
      <c r="V8" s="5"/>
      <c r="W8" s="5"/>
    </row>
    <row r="9" spans="1:23" x14ac:dyDescent="0.2">
      <c r="A9" s="87"/>
      <c r="B9" s="89"/>
      <c r="C9" s="65"/>
      <c r="D9" s="66"/>
      <c r="E9" s="83"/>
      <c r="F9" s="18"/>
      <c r="G9" s="2" t="s">
        <v>8</v>
      </c>
      <c r="H9" s="2" t="s">
        <v>8</v>
      </c>
      <c r="I9" s="2" t="s">
        <v>8</v>
      </c>
      <c r="J9" s="44">
        <f t="shared" ref="J9:J37" si="4">LEFT(G9,1)+LEFT(H9,1)</f>
        <v>0</v>
      </c>
      <c r="K9" s="45" t="str">
        <f t="shared" ref="K9:K37" si="5">LEFT(I9,1)</f>
        <v>0</v>
      </c>
      <c r="L9" s="29">
        <f>INDEX(MatriceRisque,Table25[[#This Row],[Valeur]]+1,Table25[[#This Row],[Risque]]+1)</f>
        <v>3</v>
      </c>
      <c r="M9" s="37">
        <v>1</v>
      </c>
      <c r="N9" s="37" t="s">
        <v>8</v>
      </c>
      <c r="O9" s="37" t="s">
        <v>8</v>
      </c>
      <c r="P9" s="48">
        <f>(LEFT(G9,1)+LEFT(N9,1)+LEFT(O9,1))/Table25[[#This Row],[Points]]</f>
        <v>0</v>
      </c>
      <c r="Q9" s="67"/>
      <c r="R9" s="16"/>
      <c r="S9" s="5"/>
      <c r="T9" s="5"/>
      <c r="U9" s="5"/>
      <c r="V9" s="5"/>
      <c r="W9" s="5"/>
    </row>
    <row r="10" spans="1:23" x14ac:dyDescent="0.2">
      <c r="A10" s="87"/>
      <c r="B10" s="89"/>
      <c r="C10" s="65"/>
      <c r="D10" s="66"/>
      <c r="E10" s="83"/>
      <c r="F10" s="18"/>
      <c r="G10" s="2" t="s">
        <v>8</v>
      </c>
      <c r="H10" s="2" t="s">
        <v>8</v>
      </c>
      <c r="I10" s="2" t="s">
        <v>8</v>
      </c>
      <c r="J10" s="44">
        <f t="shared" si="4"/>
        <v>0</v>
      </c>
      <c r="K10" s="45" t="str">
        <f t="shared" si="5"/>
        <v>0</v>
      </c>
      <c r="L10" s="29">
        <f>INDEX(MatriceRisque,Table25[[#This Row],[Valeur]]+1,Table25[[#This Row],[Risque]]+1)</f>
        <v>3</v>
      </c>
      <c r="M10" s="37">
        <v>1</v>
      </c>
      <c r="N10" s="37" t="s">
        <v>8</v>
      </c>
      <c r="O10" s="37" t="s">
        <v>8</v>
      </c>
      <c r="P10" s="48">
        <f>(LEFT(G10,1)+LEFT(N10,1)+LEFT(O10,1))/Table25[[#This Row],[Points]]</f>
        <v>0</v>
      </c>
      <c r="Q10" s="67"/>
      <c r="R10" s="16"/>
      <c r="S10" s="5"/>
      <c r="T10" s="5"/>
      <c r="U10" s="5"/>
      <c r="V10" s="5"/>
      <c r="W10" s="5"/>
    </row>
    <row r="11" spans="1:23" x14ac:dyDescent="0.2">
      <c r="A11" s="87"/>
      <c r="B11" s="89"/>
      <c r="C11" s="65"/>
      <c r="D11" s="66"/>
      <c r="E11" s="83"/>
      <c r="F11" s="18"/>
      <c r="G11" s="2" t="s">
        <v>8</v>
      </c>
      <c r="H11" s="2" t="s">
        <v>8</v>
      </c>
      <c r="I11" s="2" t="s">
        <v>8</v>
      </c>
      <c r="J11" s="44">
        <f t="shared" si="4"/>
        <v>0</v>
      </c>
      <c r="K11" s="45" t="str">
        <f t="shared" si="5"/>
        <v>0</v>
      </c>
      <c r="L11" s="29">
        <f>INDEX(MatriceRisque,Table25[[#This Row],[Valeur]]+1,Table25[[#This Row],[Risque]]+1)</f>
        <v>3</v>
      </c>
      <c r="M11" s="37">
        <v>1</v>
      </c>
      <c r="N11" s="37" t="s">
        <v>8</v>
      </c>
      <c r="O11" s="37" t="s">
        <v>8</v>
      </c>
      <c r="P11" s="48">
        <f>(LEFT(G11,1)+LEFT(N11,1)+LEFT(O11,1))/Table25[[#This Row],[Points]]</f>
        <v>0</v>
      </c>
      <c r="Q11" s="67"/>
      <c r="R11" s="16"/>
      <c r="S11" s="5"/>
      <c r="T11" s="5"/>
      <c r="U11" s="5"/>
      <c r="V11" s="5"/>
      <c r="W11" s="5"/>
    </row>
    <row r="12" spans="1:23" x14ac:dyDescent="0.2">
      <c r="A12" s="87"/>
      <c r="B12" s="89"/>
      <c r="C12" s="65"/>
      <c r="D12" s="66"/>
      <c r="E12" s="83"/>
      <c r="F12" s="18"/>
      <c r="G12" s="2" t="s">
        <v>8</v>
      </c>
      <c r="H12" s="2" t="s">
        <v>8</v>
      </c>
      <c r="I12" s="2" t="s">
        <v>8</v>
      </c>
      <c r="J12" s="44">
        <f t="shared" si="4"/>
        <v>0</v>
      </c>
      <c r="K12" s="45" t="str">
        <f t="shared" si="5"/>
        <v>0</v>
      </c>
      <c r="L12" s="29">
        <f>INDEX(MatriceRisque,Table25[[#This Row],[Valeur]]+1,Table25[[#This Row],[Risque]]+1)</f>
        <v>3</v>
      </c>
      <c r="M12" s="37">
        <v>1</v>
      </c>
      <c r="N12" s="37" t="s">
        <v>8</v>
      </c>
      <c r="O12" s="37" t="s">
        <v>8</v>
      </c>
      <c r="P12" s="48">
        <f>(LEFT(G12,1)+LEFT(N12,1)+LEFT(O12,1))/Table25[[#This Row],[Points]]</f>
        <v>0</v>
      </c>
      <c r="Q12" s="67"/>
      <c r="R12" s="16"/>
      <c r="S12" s="5"/>
      <c r="T12" s="5"/>
      <c r="U12" s="5"/>
      <c r="V12" s="5"/>
      <c r="W12" s="5"/>
    </row>
    <row r="13" spans="1:23" x14ac:dyDescent="0.2">
      <c r="A13" s="87"/>
      <c r="B13" s="89"/>
      <c r="C13" s="65"/>
      <c r="D13" s="66"/>
      <c r="E13" s="83"/>
      <c r="F13" s="18"/>
      <c r="G13" s="2" t="s">
        <v>8</v>
      </c>
      <c r="H13" s="2" t="s">
        <v>8</v>
      </c>
      <c r="I13" s="2" t="s">
        <v>8</v>
      </c>
      <c r="J13" s="44">
        <f t="shared" si="4"/>
        <v>0</v>
      </c>
      <c r="K13" s="45" t="str">
        <f t="shared" si="5"/>
        <v>0</v>
      </c>
      <c r="L13" s="29">
        <f>INDEX(MatriceRisque,Table25[[#This Row],[Valeur]]+1,Table25[[#This Row],[Risque]]+1)</f>
        <v>3</v>
      </c>
      <c r="M13" s="37">
        <v>1</v>
      </c>
      <c r="N13" s="37" t="s">
        <v>8</v>
      </c>
      <c r="O13" s="37" t="s">
        <v>8</v>
      </c>
      <c r="P13" s="48">
        <f>(LEFT(G13,1)+LEFT(N13,1)+LEFT(O13,1))/Table25[[#This Row],[Points]]</f>
        <v>0</v>
      </c>
      <c r="Q13" s="67"/>
      <c r="R13" s="16"/>
      <c r="S13" s="5"/>
      <c r="T13" s="5"/>
      <c r="U13" s="5"/>
      <c r="V13" s="5"/>
      <c r="W13" s="5"/>
    </row>
    <row r="14" spans="1:23" x14ac:dyDescent="0.2">
      <c r="A14" s="87"/>
      <c r="B14" s="89"/>
      <c r="C14" s="65"/>
      <c r="D14" s="66"/>
      <c r="E14" s="83"/>
      <c r="F14" s="18"/>
      <c r="G14" s="2" t="s">
        <v>8</v>
      </c>
      <c r="H14" s="2" t="s">
        <v>8</v>
      </c>
      <c r="I14" s="2" t="s">
        <v>8</v>
      </c>
      <c r="J14" s="44">
        <f t="shared" si="4"/>
        <v>0</v>
      </c>
      <c r="K14" s="45" t="str">
        <f t="shared" si="5"/>
        <v>0</v>
      </c>
      <c r="L14" s="29">
        <f>INDEX(MatriceRisque,Table25[[#This Row],[Valeur]]+1,Table25[[#This Row],[Risque]]+1)</f>
        <v>3</v>
      </c>
      <c r="M14" s="37">
        <v>1</v>
      </c>
      <c r="N14" s="37" t="s">
        <v>8</v>
      </c>
      <c r="O14" s="37" t="s">
        <v>8</v>
      </c>
      <c r="P14" s="48">
        <f>(LEFT(G14,1)+LEFT(N14,1)+LEFT(O14,1))/Table25[[#This Row],[Points]]</f>
        <v>0</v>
      </c>
      <c r="Q14" s="67"/>
      <c r="R14" s="16"/>
      <c r="S14" s="3"/>
      <c r="T14" s="3"/>
      <c r="U14" s="3"/>
    </row>
    <row r="15" spans="1:23" x14ac:dyDescent="0.2">
      <c r="A15" s="87"/>
      <c r="B15" s="89"/>
      <c r="C15" s="65"/>
      <c r="D15" s="66"/>
      <c r="E15" s="83"/>
      <c r="F15" s="18"/>
      <c r="G15" s="2" t="s">
        <v>8</v>
      </c>
      <c r="H15" s="2" t="s">
        <v>8</v>
      </c>
      <c r="I15" s="2" t="s">
        <v>8</v>
      </c>
      <c r="J15" s="44">
        <f t="shared" si="4"/>
        <v>0</v>
      </c>
      <c r="K15" s="45" t="str">
        <f t="shared" si="5"/>
        <v>0</v>
      </c>
      <c r="L15" s="29">
        <f>INDEX(MatriceRisque,Table25[[#This Row],[Valeur]]+1,Table25[[#This Row],[Risque]]+1)</f>
        <v>3</v>
      </c>
      <c r="M15" s="37">
        <v>1</v>
      </c>
      <c r="N15" s="37" t="s">
        <v>8</v>
      </c>
      <c r="O15" s="37" t="s">
        <v>8</v>
      </c>
      <c r="P15" s="48">
        <f>(LEFT(G15,1)+LEFT(N15,1)+LEFT(O15,1))/Table25[[#This Row],[Points]]</f>
        <v>0</v>
      </c>
      <c r="Q15" s="67"/>
      <c r="R15" s="16"/>
    </row>
    <row r="16" spans="1:23" x14ac:dyDescent="0.2">
      <c r="A16" s="87"/>
      <c r="B16" s="89"/>
      <c r="C16" s="65"/>
      <c r="D16" s="66"/>
      <c r="E16" s="83"/>
      <c r="F16" s="18"/>
      <c r="G16" s="2" t="s">
        <v>8</v>
      </c>
      <c r="H16" s="2" t="s">
        <v>8</v>
      </c>
      <c r="I16" s="2" t="s">
        <v>8</v>
      </c>
      <c r="J16" s="44">
        <f t="shared" si="4"/>
        <v>0</v>
      </c>
      <c r="K16" s="45" t="str">
        <f t="shared" si="5"/>
        <v>0</v>
      </c>
      <c r="L16" s="29">
        <f>INDEX(MatriceRisque,Table25[[#This Row],[Valeur]]+1,Table25[[#This Row],[Risque]]+1)</f>
        <v>3</v>
      </c>
      <c r="M16" s="37">
        <v>1</v>
      </c>
      <c r="N16" s="37" t="s">
        <v>8</v>
      </c>
      <c r="O16" s="37" t="s">
        <v>8</v>
      </c>
      <c r="P16" s="48">
        <f>(LEFT(G16,1)+LEFT(N16,1)+LEFT(O16,1))/Table25[[#This Row],[Points]]</f>
        <v>0</v>
      </c>
      <c r="Q16" s="67"/>
      <c r="R16" s="16"/>
    </row>
    <row r="17" spans="1:18" x14ac:dyDescent="0.2">
      <c r="A17" s="87"/>
      <c r="B17" s="89"/>
      <c r="C17" s="65"/>
      <c r="D17" s="66"/>
      <c r="E17" s="83"/>
      <c r="F17" s="18"/>
      <c r="G17" s="2" t="s">
        <v>8</v>
      </c>
      <c r="H17" s="2" t="s">
        <v>8</v>
      </c>
      <c r="I17" s="2" t="s">
        <v>8</v>
      </c>
      <c r="J17" s="44">
        <f t="shared" si="4"/>
        <v>0</v>
      </c>
      <c r="K17" s="45" t="str">
        <f t="shared" si="5"/>
        <v>0</v>
      </c>
      <c r="L17" s="29">
        <f>INDEX(MatriceRisque,Table25[[#This Row],[Valeur]]+1,Table25[[#This Row],[Risque]]+1)</f>
        <v>3</v>
      </c>
      <c r="M17" s="37">
        <v>1</v>
      </c>
      <c r="N17" s="37" t="s">
        <v>8</v>
      </c>
      <c r="O17" s="37" t="s">
        <v>8</v>
      </c>
      <c r="P17" s="48">
        <f>(LEFT(G17,1)+LEFT(N17,1)+LEFT(O17,1))/Table25[[#This Row],[Points]]</f>
        <v>0</v>
      </c>
      <c r="Q17" s="67"/>
      <c r="R17" s="16"/>
    </row>
    <row r="18" spans="1:18" x14ac:dyDescent="0.2">
      <c r="A18" s="87"/>
      <c r="B18" s="89"/>
      <c r="C18" s="65"/>
      <c r="D18" s="66"/>
      <c r="E18" s="83"/>
      <c r="F18" s="18"/>
      <c r="G18" s="2" t="s">
        <v>8</v>
      </c>
      <c r="H18" s="2" t="s">
        <v>8</v>
      </c>
      <c r="I18" s="2" t="s">
        <v>8</v>
      </c>
      <c r="J18" s="44">
        <f t="shared" si="4"/>
        <v>0</v>
      </c>
      <c r="K18" s="45" t="str">
        <f t="shared" si="5"/>
        <v>0</v>
      </c>
      <c r="L18" s="29">
        <f>INDEX(MatriceRisque,Table25[[#This Row],[Valeur]]+1,Table25[[#This Row],[Risque]]+1)</f>
        <v>3</v>
      </c>
      <c r="M18" s="37">
        <v>1</v>
      </c>
      <c r="N18" s="37" t="s">
        <v>8</v>
      </c>
      <c r="O18" s="37" t="s">
        <v>8</v>
      </c>
      <c r="P18" s="48">
        <f>(LEFT(G18,1)+LEFT(N18,1)+LEFT(O18,1))/Table25[[#This Row],[Points]]</f>
        <v>0</v>
      </c>
      <c r="Q18" s="67"/>
      <c r="R18" s="16"/>
    </row>
    <row r="19" spans="1:18" x14ac:dyDescent="0.2">
      <c r="A19" s="87"/>
      <c r="B19" s="89"/>
      <c r="C19" s="65"/>
      <c r="D19" s="66"/>
      <c r="E19" s="83"/>
      <c r="F19" s="18"/>
      <c r="G19" s="2" t="s">
        <v>8</v>
      </c>
      <c r="H19" s="2" t="s">
        <v>8</v>
      </c>
      <c r="I19" s="2" t="s">
        <v>8</v>
      </c>
      <c r="J19" s="44">
        <f t="shared" si="4"/>
        <v>0</v>
      </c>
      <c r="K19" s="45" t="str">
        <f t="shared" si="5"/>
        <v>0</v>
      </c>
      <c r="L19" s="29">
        <f>INDEX(MatriceRisque,Table25[[#This Row],[Valeur]]+1,Table25[[#This Row],[Risque]]+1)</f>
        <v>3</v>
      </c>
      <c r="M19" s="37">
        <v>1</v>
      </c>
      <c r="N19" s="37" t="s">
        <v>8</v>
      </c>
      <c r="O19" s="37" t="s">
        <v>8</v>
      </c>
      <c r="P19" s="48">
        <f>(LEFT(G19,1)+LEFT(N19,1)+LEFT(O19,1))/Table25[[#This Row],[Points]]</f>
        <v>0</v>
      </c>
      <c r="Q19" s="67"/>
      <c r="R19" s="16"/>
    </row>
    <row r="20" spans="1:18" x14ac:dyDescent="0.2">
      <c r="A20" s="87"/>
      <c r="B20" s="89"/>
      <c r="C20" s="65"/>
      <c r="D20" s="66"/>
      <c r="E20" s="83"/>
      <c r="F20" s="18"/>
      <c r="G20" s="2" t="s">
        <v>8</v>
      </c>
      <c r="H20" s="2" t="s">
        <v>8</v>
      </c>
      <c r="I20" s="2" t="s">
        <v>8</v>
      </c>
      <c r="J20" s="44">
        <f t="shared" si="4"/>
        <v>0</v>
      </c>
      <c r="K20" s="45" t="str">
        <f t="shared" si="5"/>
        <v>0</v>
      </c>
      <c r="L20" s="29">
        <f>INDEX(MatriceRisque,Table25[[#This Row],[Valeur]]+1,Table25[[#This Row],[Risque]]+1)</f>
        <v>3</v>
      </c>
      <c r="M20" s="37">
        <v>1</v>
      </c>
      <c r="N20" s="37" t="s">
        <v>8</v>
      </c>
      <c r="O20" s="37" t="s">
        <v>8</v>
      </c>
      <c r="P20" s="48">
        <f>(LEFT(G20,1)+LEFT(N20,1)+LEFT(O20,1))/Table25[[#This Row],[Points]]</f>
        <v>0</v>
      </c>
      <c r="Q20" s="67"/>
      <c r="R20" s="16"/>
    </row>
    <row r="21" spans="1:18" x14ac:dyDescent="0.2">
      <c r="A21" s="87"/>
      <c r="B21" s="89"/>
      <c r="C21" s="65"/>
      <c r="D21" s="66"/>
      <c r="E21" s="83"/>
      <c r="F21" s="18"/>
      <c r="G21" s="2" t="s">
        <v>8</v>
      </c>
      <c r="H21" s="2" t="s">
        <v>8</v>
      </c>
      <c r="I21" s="2" t="s">
        <v>8</v>
      </c>
      <c r="J21" s="44">
        <f t="shared" si="4"/>
        <v>0</v>
      </c>
      <c r="K21" s="45" t="str">
        <f t="shared" si="5"/>
        <v>0</v>
      </c>
      <c r="L21" s="29">
        <f>INDEX(MatriceRisque,Table25[[#This Row],[Valeur]]+1,Table25[[#This Row],[Risque]]+1)</f>
        <v>3</v>
      </c>
      <c r="M21" s="37">
        <v>1</v>
      </c>
      <c r="N21" s="37" t="s">
        <v>8</v>
      </c>
      <c r="O21" s="37" t="s">
        <v>8</v>
      </c>
      <c r="P21" s="48">
        <f>(LEFT(G21,1)+LEFT(N21,1)+LEFT(O21,1))/Table25[[#This Row],[Points]]</f>
        <v>0</v>
      </c>
      <c r="Q21" s="67"/>
      <c r="R21" s="16"/>
    </row>
    <row r="22" spans="1:18" x14ac:dyDescent="0.2">
      <c r="A22" s="86"/>
      <c r="B22" s="88"/>
      <c r="C22" s="38"/>
      <c r="D22" s="2"/>
      <c r="E22" s="18"/>
      <c r="F22" s="18"/>
      <c r="G22" s="2" t="s">
        <v>8</v>
      </c>
      <c r="H22" s="2" t="s">
        <v>8</v>
      </c>
      <c r="I22" s="2" t="s">
        <v>8</v>
      </c>
      <c r="J22" s="44">
        <f t="shared" si="4"/>
        <v>0</v>
      </c>
      <c r="K22" s="45" t="str">
        <f t="shared" si="5"/>
        <v>0</v>
      </c>
      <c r="L22" s="29">
        <f>INDEX(MatriceRisque,Table25[[#This Row],[Valeur]]+1,Table25[[#This Row],[Risque]]+1)</f>
        <v>3</v>
      </c>
      <c r="M22" s="37">
        <v>1</v>
      </c>
      <c r="N22" s="37" t="s">
        <v>8</v>
      </c>
      <c r="O22" s="37" t="s">
        <v>8</v>
      </c>
      <c r="P22" s="48">
        <f>(LEFT(G22,1)+LEFT(N22,1)+LEFT(O22,1))/Table25[[#This Row],[Points]]</f>
        <v>0</v>
      </c>
      <c r="Q22" s="15"/>
      <c r="R22" s="16"/>
    </row>
    <row r="23" spans="1:18" x14ac:dyDescent="0.2">
      <c r="A23" s="87"/>
      <c r="B23" s="89"/>
      <c r="C23" s="65"/>
      <c r="D23" s="66"/>
      <c r="E23" s="83"/>
      <c r="F23" s="18"/>
      <c r="G23" s="2" t="s">
        <v>8</v>
      </c>
      <c r="H23" s="2" t="s">
        <v>8</v>
      </c>
      <c r="I23" s="2" t="s">
        <v>8</v>
      </c>
      <c r="J23" s="44">
        <f t="shared" si="4"/>
        <v>0</v>
      </c>
      <c r="K23" s="45" t="str">
        <f t="shared" si="5"/>
        <v>0</v>
      </c>
      <c r="L23" s="29">
        <f>INDEX(MatriceRisque,Table25[[#This Row],[Valeur]]+1,Table25[[#This Row],[Risque]]+1)</f>
        <v>3</v>
      </c>
      <c r="M23" s="37">
        <v>1</v>
      </c>
      <c r="N23" s="37" t="s">
        <v>8</v>
      </c>
      <c r="O23" s="37" t="s">
        <v>8</v>
      </c>
      <c r="P23" s="48">
        <f>(LEFT(G23,1)+LEFT(N23,1)+LEFT(O23,1))/Table25[[#This Row],[Points]]</f>
        <v>0</v>
      </c>
      <c r="Q23" s="67"/>
      <c r="R23" s="16"/>
    </row>
    <row r="24" spans="1:18" x14ac:dyDescent="0.2">
      <c r="A24" s="87"/>
      <c r="B24" s="89"/>
      <c r="C24" s="65"/>
      <c r="D24" s="66"/>
      <c r="E24" s="83"/>
      <c r="F24" s="18"/>
      <c r="G24" s="2" t="s">
        <v>8</v>
      </c>
      <c r="H24" s="2" t="s">
        <v>8</v>
      </c>
      <c r="I24" s="2" t="s">
        <v>8</v>
      </c>
      <c r="J24" s="44">
        <f t="shared" si="4"/>
        <v>0</v>
      </c>
      <c r="K24" s="45" t="str">
        <f t="shared" si="5"/>
        <v>0</v>
      </c>
      <c r="L24" s="29">
        <f>INDEX(MatriceRisque,Table25[[#This Row],[Valeur]]+1,Table25[[#This Row],[Risque]]+1)</f>
        <v>3</v>
      </c>
      <c r="M24" s="37">
        <v>1</v>
      </c>
      <c r="N24" s="37" t="s">
        <v>8</v>
      </c>
      <c r="O24" s="37" t="s">
        <v>8</v>
      </c>
      <c r="P24" s="48">
        <f>(LEFT(G24,1)+LEFT(N24,1)+LEFT(O24,1))/Table25[[#This Row],[Points]]</f>
        <v>0</v>
      </c>
      <c r="Q24" s="67"/>
      <c r="R24" s="16"/>
    </row>
    <row r="25" spans="1:18" x14ac:dyDescent="0.2">
      <c r="A25" s="87"/>
      <c r="B25" s="89"/>
      <c r="C25" s="65"/>
      <c r="D25" s="66"/>
      <c r="E25" s="83"/>
      <c r="F25" s="18"/>
      <c r="G25" s="2" t="s">
        <v>8</v>
      </c>
      <c r="H25" s="2" t="s">
        <v>8</v>
      </c>
      <c r="I25" s="2" t="s">
        <v>8</v>
      </c>
      <c r="J25" s="44">
        <f t="shared" si="4"/>
        <v>0</v>
      </c>
      <c r="K25" s="45" t="str">
        <f t="shared" si="5"/>
        <v>0</v>
      </c>
      <c r="L25" s="29">
        <f>INDEX(MatriceRisque,Table25[[#This Row],[Valeur]]+1,Table25[[#This Row],[Risque]]+1)</f>
        <v>3</v>
      </c>
      <c r="M25" s="37">
        <v>1</v>
      </c>
      <c r="N25" s="37" t="s">
        <v>8</v>
      </c>
      <c r="O25" s="37" t="s">
        <v>8</v>
      </c>
      <c r="P25" s="48">
        <f>(LEFT(G25,1)+LEFT(N25,1)+LEFT(O25,1))/Table25[[#This Row],[Points]]</f>
        <v>0</v>
      </c>
      <c r="Q25" s="67"/>
      <c r="R25" s="16"/>
    </row>
    <row r="26" spans="1:18" x14ac:dyDescent="0.2">
      <c r="A26" s="87"/>
      <c r="B26" s="89"/>
      <c r="C26" s="65"/>
      <c r="D26" s="66"/>
      <c r="E26" s="83"/>
      <c r="F26" s="18"/>
      <c r="G26" s="2" t="s">
        <v>8</v>
      </c>
      <c r="H26" s="2" t="s">
        <v>8</v>
      </c>
      <c r="I26" s="2" t="s">
        <v>8</v>
      </c>
      <c r="J26" s="44">
        <f t="shared" si="4"/>
        <v>0</v>
      </c>
      <c r="K26" s="45" t="str">
        <f t="shared" si="5"/>
        <v>0</v>
      </c>
      <c r="L26" s="29">
        <f>INDEX(MatriceRisque,Table25[[#This Row],[Valeur]]+1,Table25[[#This Row],[Risque]]+1)</f>
        <v>3</v>
      </c>
      <c r="M26" s="37">
        <v>1</v>
      </c>
      <c r="N26" s="37" t="s">
        <v>8</v>
      </c>
      <c r="O26" s="37" t="s">
        <v>8</v>
      </c>
      <c r="P26" s="48">
        <f>(LEFT(G26,1)+LEFT(N26,1)+LEFT(O26,1))/Table25[[#This Row],[Points]]</f>
        <v>0</v>
      </c>
      <c r="Q26" s="67"/>
      <c r="R26" s="16"/>
    </row>
    <row r="27" spans="1:18" x14ac:dyDescent="0.2">
      <c r="A27" s="87"/>
      <c r="B27" s="89"/>
      <c r="C27" s="65"/>
      <c r="D27" s="66"/>
      <c r="E27" s="83"/>
      <c r="F27" s="18"/>
      <c r="G27" s="2" t="s">
        <v>8</v>
      </c>
      <c r="H27" s="2" t="s">
        <v>8</v>
      </c>
      <c r="I27" s="2" t="s">
        <v>8</v>
      </c>
      <c r="J27" s="44">
        <f t="shared" si="4"/>
        <v>0</v>
      </c>
      <c r="K27" s="45" t="str">
        <f t="shared" si="5"/>
        <v>0</v>
      </c>
      <c r="L27" s="29">
        <f>INDEX(MatriceRisque,Table25[[#This Row],[Valeur]]+1,Table25[[#This Row],[Risque]]+1)</f>
        <v>3</v>
      </c>
      <c r="M27" s="37">
        <v>1</v>
      </c>
      <c r="N27" s="37" t="s">
        <v>8</v>
      </c>
      <c r="O27" s="37" t="s">
        <v>8</v>
      </c>
      <c r="P27" s="48">
        <f>(LEFT(G27,1)+LEFT(N27,1)+LEFT(O27,1))/Table25[[#This Row],[Points]]</f>
        <v>0</v>
      </c>
      <c r="Q27" s="67"/>
      <c r="R27" s="16"/>
    </row>
    <row r="28" spans="1:18" x14ac:dyDescent="0.2">
      <c r="A28" s="87"/>
      <c r="B28" s="89"/>
      <c r="C28" s="65"/>
      <c r="D28" s="66"/>
      <c r="E28" s="83"/>
      <c r="F28" s="18"/>
      <c r="G28" s="2" t="s">
        <v>8</v>
      </c>
      <c r="H28" s="2" t="s">
        <v>8</v>
      </c>
      <c r="I28" s="2" t="s">
        <v>8</v>
      </c>
      <c r="J28" s="44">
        <f t="shared" si="4"/>
        <v>0</v>
      </c>
      <c r="K28" s="45" t="str">
        <f t="shared" si="5"/>
        <v>0</v>
      </c>
      <c r="L28" s="29">
        <f>INDEX(MatriceRisque,Table25[[#This Row],[Valeur]]+1,Table25[[#This Row],[Risque]]+1)</f>
        <v>3</v>
      </c>
      <c r="M28" s="37">
        <v>1</v>
      </c>
      <c r="N28" s="37" t="s">
        <v>8</v>
      </c>
      <c r="O28" s="37" t="s">
        <v>8</v>
      </c>
      <c r="P28" s="48">
        <f>(LEFT(G28,1)+LEFT(N28,1)+LEFT(O28,1))/Table25[[#This Row],[Points]]</f>
        <v>0</v>
      </c>
      <c r="Q28" s="67"/>
      <c r="R28" s="16"/>
    </row>
    <row r="29" spans="1:18" x14ac:dyDescent="0.2">
      <c r="A29" s="87"/>
      <c r="B29" s="89"/>
      <c r="C29" s="65"/>
      <c r="D29" s="66"/>
      <c r="E29" s="83"/>
      <c r="F29" s="18"/>
      <c r="G29" s="2" t="s">
        <v>8</v>
      </c>
      <c r="H29" s="2" t="s">
        <v>8</v>
      </c>
      <c r="I29" s="2" t="s">
        <v>8</v>
      </c>
      <c r="J29" s="44">
        <f t="shared" si="4"/>
        <v>0</v>
      </c>
      <c r="K29" s="45" t="str">
        <f t="shared" si="5"/>
        <v>0</v>
      </c>
      <c r="L29" s="29">
        <f>INDEX(MatriceRisque,Table25[[#This Row],[Valeur]]+1,Table25[[#This Row],[Risque]]+1)</f>
        <v>3</v>
      </c>
      <c r="M29" s="37">
        <v>1</v>
      </c>
      <c r="N29" s="37" t="s">
        <v>8</v>
      </c>
      <c r="O29" s="37" t="s">
        <v>8</v>
      </c>
      <c r="P29" s="48">
        <f>(LEFT(G29,1)+LEFT(N29,1)+LEFT(O29,1))/Table25[[#This Row],[Points]]</f>
        <v>0</v>
      </c>
      <c r="Q29" s="67"/>
      <c r="R29" s="16"/>
    </row>
    <row r="30" spans="1:18" x14ac:dyDescent="0.2">
      <c r="A30" s="87"/>
      <c r="B30" s="89"/>
      <c r="C30" s="65"/>
      <c r="D30" s="66"/>
      <c r="E30" s="83"/>
      <c r="F30" s="18"/>
      <c r="G30" s="2" t="s">
        <v>8</v>
      </c>
      <c r="H30" s="2" t="s">
        <v>8</v>
      </c>
      <c r="I30" s="2" t="s">
        <v>8</v>
      </c>
      <c r="J30" s="44">
        <f t="shared" si="4"/>
        <v>0</v>
      </c>
      <c r="K30" s="45" t="str">
        <f t="shared" si="5"/>
        <v>0</v>
      </c>
      <c r="L30" s="29">
        <f>INDEX(MatriceRisque,Table25[[#This Row],[Valeur]]+1,Table25[[#This Row],[Risque]]+1)</f>
        <v>3</v>
      </c>
      <c r="M30" s="37">
        <v>1</v>
      </c>
      <c r="N30" s="37" t="s">
        <v>8</v>
      </c>
      <c r="O30" s="37" t="s">
        <v>8</v>
      </c>
      <c r="P30" s="48">
        <f>(LEFT(G30,1)+LEFT(N30,1)+LEFT(O30,1))/Table25[[#This Row],[Points]]</f>
        <v>0</v>
      </c>
      <c r="Q30" s="67"/>
      <c r="R30" s="16"/>
    </row>
    <row r="31" spans="1:18" x14ac:dyDescent="0.2">
      <c r="A31" s="87"/>
      <c r="B31" s="89"/>
      <c r="C31" s="65"/>
      <c r="D31" s="66"/>
      <c r="E31" s="83"/>
      <c r="F31" s="18"/>
      <c r="G31" s="2" t="s">
        <v>8</v>
      </c>
      <c r="H31" s="2" t="s">
        <v>8</v>
      </c>
      <c r="I31" s="2" t="s">
        <v>8</v>
      </c>
      <c r="J31" s="44">
        <f t="shared" si="4"/>
        <v>0</v>
      </c>
      <c r="K31" s="45" t="str">
        <f t="shared" si="5"/>
        <v>0</v>
      </c>
      <c r="L31" s="29">
        <f>INDEX(MatriceRisque,Table25[[#This Row],[Valeur]]+1,Table25[[#This Row],[Risque]]+1)</f>
        <v>3</v>
      </c>
      <c r="M31" s="37">
        <v>1</v>
      </c>
      <c r="N31" s="37" t="s">
        <v>8</v>
      </c>
      <c r="O31" s="37" t="s">
        <v>8</v>
      </c>
      <c r="P31" s="48">
        <f>(LEFT(G31,1)+LEFT(N31,1)+LEFT(O31,1))/Table25[[#This Row],[Points]]</f>
        <v>0</v>
      </c>
      <c r="Q31" s="67"/>
      <c r="R31" s="16"/>
    </row>
    <row r="32" spans="1:18" x14ac:dyDescent="0.2">
      <c r="A32" s="87"/>
      <c r="B32" s="89"/>
      <c r="C32" s="65"/>
      <c r="D32" s="66"/>
      <c r="E32" s="83"/>
      <c r="F32" s="18"/>
      <c r="G32" s="2" t="s">
        <v>8</v>
      </c>
      <c r="H32" s="2" t="s">
        <v>8</v>
      </c>
      <c r="I32" s="2" t="s">
        <v>8</v>
      </c>
      <c r="J32" s="44">
        <f t="shared" si="4"/>
        <v>0</v>
      </c>
      <c r="K32" s="45" t="str">
        <f t="shared" si="5"/>
        <v>0</v>
      </c>
      <c r="L32" s="29">
        <f>INDEX(MatriceRisque,Table25[[#This Row],[Valeur]]+1,Table25[[#This Row],[Risque]]+1)</f>
        <v>3</v>
      </c>
      <c r="M32" s="37">
        <v>1</v>
      </c>
      <c r="N32" s="37" t="s">
        <v>8</v>
      </c>
      <c r="O32" s="37" t="s">
        <v>8</v>
      </c>
      <c r="P32" s="48">
        <f>(LEFT(G32,1)+LEFT(N32,1)+LEFT(O32,1))/Table25[[#This Row],[Points]]</f>
        <v>0</v>
      </c>
      <c r="Q32" s="67"/>
      <c r="R32" s="16"/>
    </row>
    <row r="33" spans="1:18" x14ac:dyDescent="0.2">
      <c r="A33" s="86"/>
      <c r="B33" s="88"/>
      <c r="C33" s="38"/>
      <c r="D33" s="2"/>
      <c r="E33" s="18"/>
      <c r="F33" s="18"/>
      <c r="G33" s="2" t="s">
        <v>8</v>
      </c>
      <c r="H33" s="2" t="s">
        <v>8</v>
      </c>
      <c r="I33" s="2" t="s">
        <v>8</v>
      </c>
      <c r="J33" s="44">
        <f t="shared" si="4"/>
        <v>0</v>
      </c>
      <c r="K33" s="45" t="str">
        <f t="shared" si="5"/>
        <v>0</v>
      </c>
      <c r="L33" s="29">
        <f>INDEX(MatriceRisque,Table25[[#This Row],[Valeur]]+1,Table25[[#This Row],[Risque]]+1)</f>
        <v>3</v>
      </c>
      <c r="M33" s="37">
        <v>1</v>
      </c>
      <c r="N33" s="37" t="s">
        <v>8</v>
      </c>
      <c r="O33" s="37" t="s">
        <v>8</v>
      </c>
      <c r="P33" s="48">
        <f>(LEFT(G33,1)+LEFT(N33,1)+LEFT(O33,1))/Table25[[#This Row],[Points]]</f>
        <v>0</v>
      </c>
      <c r="Q33" s="15"/>
      <c r="R33" s="16"/>
    </row>
    <row r="34" spans="1:18" x14ac:dyDescent="0.2">
      <c r="A34" s="86"/>
      <c r="B34" s="88"/>
      <c r="C34" s="38"/>
      <c r="D34" s="2"/>
      <c r="E34" s="18"/>
      <c r="F34" s="18"/>
      <c r="G34" s="2" t="s">
        <v>8</v>
      </c>
      <c r="H34" s="2" t="s">
        <v>8</v>
      </c>
      <c r="I34" s="2" t="s">
        <v>8</v>
      </c>
      <c r="J34" s="44">
        <f t="shared" si="4"/>
        <v>0</v>
      </c>
      <c r="K34" s="45" t="str">
        <f t="shared" si="5"/>
        <v>0</v>
      </c>
      <c r="L34" s="29">
        <f>INDEX(MatriceRisque,Table25[[#This Row],[Valeur]]+1,Table25[[#This Row],[Risque]]+1)</f>
        <v>3</v>
      </c>
      <c r="M34" s="37">
        <v>1</v>
      </c>
      <c r="N34" s="37" t="s">
        <v>8</v>
      </c>
      <c r="O34" s="37" t="s">
        <v>8</v>
      </c>
      <c r="P34" s="48">
        <f>(LEFT(G34,1)+LEFT(N34,1)+LEFT(O34,1))/Table25[[#This Row],[Points]]</f>
        <v>0</v>
      </c>
      <c r="Q34" s="15"/>
      <c r="R34" s="16"/>
    </row>
    <row r="35" spans="1:18" x14ac:dyDescent="0.2">
      <c r="A35" s="86"/>
      <c r="B35" s="88"/>
      <c r="C35" s="38"/>
      <c r="D35" s="2"/>
      <c r="E35" s="18"/>
      <c r="F35" s="18"/>
      <c r="G35" s="2" t="s">
        <v>8</v>
      </c>
      <c r="H35" s="2" t="s">
        <v>8</v>
      </c>
      <c r="I35" s="2" t="s">
        <v>8</v>
      </c>
      <c r="J35" s="44">
        <f t="shared" si="4"/>
        <v>0</v>
      </c>
      <c r="K35" s="45" t="str">
        <f t="shared" si="5"/>
        <v>0</v>
      </c>
      <c r="L35" s="29">
        <f>INDEX(MatriceRisque,Table25[[#This Row],[Valeur]]+1,Table25[[#This Row],[Risque]]+1)</f>
        <v>3</v>
      </c>
      <c r="M35" s="37">
        <v>1</v>
      </c>
      <c r="N35" s="37" t="s">
        <v>8</v>
      </c>
      <c r="O35" s="37" t="s">
        <v>8</v>
      </c>
      <c r="P35" s="48">
        <f>(LEFT(G35,1)+LEFT(N35,1)+LEFT(O35,1))/Table25[[#This Row],[Points]]</f>
        <v>0</v>
      </c>
      <c r="Q35" s="15"/>
      <c r="R35" s="16"/>
    </row>
    <row r="36" spans="1:18" x14ac:dyDescent="0.2">
      <c r="A36" s="86"/>
      <c r="B36" s="88"/>
      <c r="C36" s="38"/>
      <c r="D36" s="2"/>
      <c r="E36" s="18"/>
      <c r="F36" s="18"/>
      <c r="G36" s="2" t="s">
        <v>8</v>
      </c>
      <c r="H36" s="2" t="s">
        <v>8</v>
      </c>
      <c r="I36" s="2" t="s">
        <v>8</v>
      </c>
      <c r="J36" s="44">
        <f t="shared" si="4"/>
        <v>0</v>
      </c>
      <c r="K36" s="45" t="str">
        <f t="shared" si="5"/>
        <v>0</v>
      </c>
      <c r="L36" s="29">
        <f>INDEX(MatriceRisque,Table25[[#This Row],[Valeur]]+1,Table25[[#This Row],[Risque]]+1)</f>
        <v>3</v>
      </c>
      <c r="M36" s="37">
        <v>1</v>
      </c>
      <c r="N36" s="37" t="s">
        <v>8</v>
      </c>
      <c r="O36" s="37" t="s">
        <v>8</v>
      </c>
      <c r="P36" s="48">
        <f>(LEFT(G36,1)+LEFT(N36,1)+LEFT(O36,1))/Table25[[#This Row],[Points]]</f>
        <v>0</v>
      </c>
      <c r="Q36" s="15"/>
      <c r="R36" s="16"/>
    </row>
    <row r="37" spans="1:18" x14ac:dyDescent="0.2">
      <c r="A37" s="86"/>
      <c r="B37" s="88"/>
      <c r="C37" s="38"/>
      <c r="D37" s="19"/>
      <c r="E37" s="82"/>
      <c r="F37" s="18"/>
      <c r="G37" s="2" t="s">
        <v>8</v>
      </c>
      <c r="H37" s="2" t="s">
        <v>8</v>
      </c>
      <c r="I37" s="2" t="s">
        <v>8</v>
      </c>
      <c r="J37" s="44">
        <f t="shared" si="4"/>
        <v>0</v>
      </c>
      <c r="K37" s="45" t="str">
        <f t="shared" si="5"/>
        <v>0</v>
      </c>
      <c r="L37" s="29">
        <f>INDEX(MatriceRisque,Table25[[#This Row],[Valeur]]+1,Table25[[#This Row],[Risque]]+1)</f>
        <v>3</v>
      </c>
      <c r="M37" s="37">
        <v>1</v>
      </c>
      <c r="N37" s="37" t="s">
        <v>8</v>
      </c>
      <c r="O37" s="37" t="s">
        <v>8</v>
      </c>
      <c r="P37" s="48">
        <f>(LEFT(G37,1)+LEFT(N37,1)+LEFT(O37,1))/Table25[[#This Row],[Points]]</f>
        <v>0</v>
      </c>
      <c r="Q37" s="21"/>
      <c r="R37" s="22"/>
    </row>
  </sheetData>
  <mergeCells count="1">
    <mergeCell ref="A1:B1"/>
  </mergeCells>
  <phoneticPr fontId="0" type="noConversion"/>
  <conditionalFormatting sqref="L8 N8:P8">
    <cfRule type="cellIs" dxfId="36" priority="15" operator="equal">
      <formula>4</formula>
    </cfRule>
    <cfRule type="cellIs" dxfId="35" priority="16" operator="equal">
      <formula>3</formula>
    </cfRule>
    <cfRule type="cellIs" dxfId="34" priority="17" operator="equal">
      <formula>2</formula>
    </cfRule>
  </conditionalFormatting>
  <conditionalFormatting sqref="L8">
    <cfRule type="cellIs" dxfId="33" priority="18" operator="equal">
      <formula>1</formula>
    </cfRule>
  </conditionalFormatting>
  <conditionalFormatting sqref="L6:L7 N6:P7">
    <cfRule type="cellIs" dxfId="32" priority="9" operator="equal">
      <formula>4</formula>
    </cfRule>
    <cfRule type="cellIs" dxfId="31" priority="10" operator="equal">
      <formula>3</formula>
    </cfRule>
    <cfRule type="cellIs" dxfId="30" priority="11" operator="equal">
      <formula>2</formula>
    </cfRule>
  </conditionalFormatting>
  <conditionalFormatting sqref="N6:N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:O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:L7">
    <cfRule type="cellIs" dxfId="29" priority="12" operator="equal">
      <formula>1</formula>
    </cfRule>
  </conditionalFormatting>
  <conditionalFormatting sqref="N8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:L37 N9:P37">
    <cfRule type="cellIs" dxfId="28" priority="1" operator="equal">
      <formula>4</formula>
    </cfRule>
    <cfRule type="cellIs" dxfId="27" priority="2" operator="equal">
      <formula>3</formula>
    </cfRule>
    <cfRule type="cellIs" dxfId="26" priority="3" operator="equal">
      <formula>2</formula>
    </cfRule>
  </conditionalFormatting>
  <conditionalFormatting sqref="L9:L37">
    <cfRule type="cellIs" dxfId="25" priority="4" operator="equal">
      <formula>1</formula>
    </cfRule>
  </conditionalFormatting>
  <conditionalFormatting sqref="N9:N3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:O3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G6:G37">
      <formula1>Benefices</formula1>
    </dataValidation>
  </dataValidations>
  <pageMargins left="0.78740157480314965" right="0.78740157480314965" top="0.98425196850393704" bottom="0.98425196850393704" header="0.51181102362204722" footer="0.51181102362204722"/>
  <pageSetup paperSize="8" scale="80" orientation="landscape" horizontalDpi="4294967292" verticalDpi="4294967292"/>
  <headerFooter alignWithMargins="0">
    <oddFooter>&amp;C&amp;P/&amp;N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Paramètres!$B$12:$B$16</xm:f>
          </x14:formula1>
          <xm:sqref>F6:F37</xm:sqref>
        </x14:dataValidation>
        <x14:dataValidation type="list" allowBlank="1" showInputMessage="1" showErrorMessage="1">
          <x14:formula1>
            <xm:f>Paramètres!$B$19:$B$24</xm:f>
          </x14:formula1>
          <xm:sqref>H6:H37</xm:sqref>
        </x14:dataValidation>
        <x14:dataValidation type="list" allowBlank="1" showInputMessage="1" showErrorMessage="1">
          <x14:formula1>
            <xm:f>Paramètres!$C$4:$C$9</xm:f>
          </x14:formula1>
          <xm:sqref>I6:I37</xm:sqref>
        </x14:dataValidation>
        <x14:dataValidation type="list" allowBlank="1" showInputMessage="1" showErrorMessage="1">
          <x14:formula1>
            <xm:f>Paramètres!$C$12:$C$21</xm:f>
          </x14:formula1>
          <xm:sqref>M6:M37</xm:sqref>
        </x14:dataValidation>
        <x14:dataValidation type="list" allowBlank="1" showInputMessage="1" showErrorMessage="1">
          <x14:formula1>
            <xm:f>Paramètres!$B$29:$B$34</xm:f>
          </x14:formula1>
          <xm:sqref>N6:N37</xm:sqref>
        </x14:dataValidation>
        <x14:dataValidation type="list" allowBlank="1" showInputMessage="1" showErrorMessage="1">
          <x14:formula1>
            <xm:f>Paramètres!$B$37:$B$42</xm:f>
          </x14:formula1>
          <xm:sqref>O6:O37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F7FA0"/>
  </sheetPr>
  <dimension ref="A1:P40"/>
  <sheetViews>
    <sheetView workbookViewId="0">
      <pane ySplit="4" topLeftCell="A5" activePane="bottomLeft" state="frozen"/>
      <selection activeCell="C1" sqref="C1"/>
      <selection pane="bottomLeft" activeCell="A3" sqref="A3"/>
    </sheetView>
  </sheetViews>
  <sheetFormatPr baseColWidth="10" defaultRowHeight="16" outlineLevelCol="1" x14ac:dyDescent="0.2"/>
  <cols>
    <col min="1" max="1" width="31.33203125" customWidth="1"/>
    <col min="2" max="2" width="63.6640625" customWidth="1"/>
    <col min="3" max="3" width="17" bestFit="1" customWidth="1"/>
    <col min="4" max="4" width="22.1640625" style="1" customWidth="1"/>
    <col min="5" max="5" width="23.33203125" style="1" customWidth="1" outlineLevel="1"/>
    <col min="6" max="6" width="22.83203125" customWidth="1" outlineLevel="1"/>
    <col min="7" max="7" width="10.33203125" style="3" customWidth="1" outlineLevel="1"/>
    <col min="8" max="8" width="11.6640625" style="3" customWidth="1" outlineLevel="1"/>
    <col min="9" max="9" width="12.6640625" style="3" customWidth="1" outlineLevel="1"/>
    <col min="10" max="10" width="10.6640625" style="3" bestFit="1" customWidth="1"/>
    <col min="11" max="11" width="21.33203125" style="8" customWidth="1" outlineLevel="1"/>
    <col min="12" max="12" width="20.6640625" style="3" customWidth="1" outlineLevel="1"/>
    <col min="13" max="13" width="12.5" style="3" customWidth="1" outlineLevel="1"/>
    <col min="14" max="14" width="15.5" style="3" customWidth="1"/>
    <col min="15" max="15" width="13.1640625" style="3" customWidth="1"/>
    <col min="16" max="16" width="80.33203125" style="3" customWidth="1"/>
  </cols>
  <sheetData>
    <row r="1" spans="1:16" ht="17" thickBot="1" x14ac:dyDescent="0.25"/>
    <row r="2" spans="1:16" ht="22" thickBot="1" x14ac:dyDescent="0.3">
      <c r="A2" s="78" t="s">
        <v>23</v>
      </c>
      <c r="B2" s="77"/>
      <c r="C2" s="5"/>
    </row>
    <row r="3" spans="1:16" ht="17" x14ac:dyDescent="0.2">
      <c r="A3" s="25"/>
      <c r="B3" s="5"/>
      <c r="C3" s="5"/>
      <c r="E3" s="5"/>
      <c r="F3" s="3"/>
    </row>
    <row r="4" spans="1:16" ht="42" x14ac:dyDescent="0.25">
      <c r="A4" s="50" t="s">
        <v>24</v>
      </c>
      <c r="B4" s="51" t="s">
        <v>25</v>
      </c>
      <c r="C4" s="52" t="s">
        <v>26</v>
      </c>
      <c r="D4" s="53" t="s">
        <v>1</v>
      </c>
      <c r="E4" s="54" t="s">
        <v>0</v>
      </c>
      <c r="F4" s="54" t="s">
        <v>2</v>
      </c>
      <c r="G4" s="54" t="s">
        <v>28</v>
      </c>
      <c r="H4" s="54" t="s">
        <v>18</v>
      </c>
      <c r="I4" s="54" t="s">
        <v>19</v>
      </c>
      <c r="J4" s="53" t="s">
        <v>22</v>
      </c>
      <c r="K4" s="53" t="s">
        <v>53</v>
      </c>
      <c r="L4" s="53" t="s">
        <v>70</v>
      </c>
      <c r="M4" s="53" t="s">
        <v>69</v>
      </c>
      <c r="N4" s="49" t="s">
        <v>14</v>
      </c>
      <c r="O4" s="49" t="s">
        <v>16</v>
      </c>
      <c r="P4" s="55" t="s">
        <v>17</v>
      </c>
    </row>
    <row r="5" spans="1:16" x14ac:dyDescent="0.2">
      <c r="A5" s="26" t="s">
        <v>35</v>
      </c>
      <c r="B5" s="18"/>
      <c r="C5" s="39" t="s">
        <v>71</v>
      </c>
      <c r="D5" s="18" t="s">
        <v>8</v>
      </c>
      <c r="E5" s="18" t="s">
        <v>8</v>
      </c>
      <c r="F5" s="18" t="s">
        <v>8</v>
      </c>
      <c r="G5" s="56">
        <f>LEFT(D5,1)+LEFT(E5,1)</f>
        <v>0</v>
      </c>
      <c r="H5" s="46" t="str">
        <f t="shared" ref="H5" si="0">LEFT(F5,1)</f>
        <v>0</v>
      </c>
      <c r="I5" s="30">
        <f>INDEX(MatriceRisque,Table92[[#This Row],[Valeur]]+1,Table92[[#This Row],[Risque]]+1)</f>
        <v>3</v>
      </c>
      <c r="J5" s="16">
        <v>1</v>
      </c>
      <c r="K5" s="16" t="s">
        <v>8</v>
      </c>
      <c r="L5" s="16" t="s">
        <v>8</v>
      </c>
      <c r="M5" s="57">
        <f>(LEFT(D5,1)+LEFT(K5,1)+LEFT(L5,1))/Table92[[#This Row],[Points]]</f>
        <v>0</v>
      </c>
      <c r="N5" s="15"/>
      <c r="O5" s="15"/>
      <c r="P5" s="37"/>
    </row>
    <row r="6" spans="1:16" x14ac:dyDescent="0.2">
      <c r="A6" s="6" t="s">
        <v>36</v>
      </c>
      <c r="B6" s="18"/>
      <c r="C6" s="39" t="s">
        <v>72</v>
      </c>
      <c r="D6" s="18" t="s">
        <v>8</v>
      </c>
      <c r="E6" s="18" t="s">
        <v>8</v>
      </c>
      <c r="F6" s="18" t="s">
        <v>8</v>
      </c>
      <c r="G6" s="56">
        <f>LEFT(D6,1)+LEFT(E6,1)</f>
        <v>0</v>
      </c>
      <c r="H6" s="46" t="str">
        <f t="shared" ref="H6:H14" si="1">LEFT(F6,1)</f>
        <v>0</v>
      </c>
      <c r="I6" s="30">
        <f>INDEX(MatriceRisque,Table92[[#This Row],[Valeur]]+1,Table92[[#This Row],[Risque]]+1)</f>
        <v>3</v>
      </c>
      <c r="J6" s="16">
        <v>1</v>
      </c>
      <c r="K6" s="16" t="s">
        <v>8</v>
      </c>
      <c r="L6" s="16" t="s">
        <v>8</v>
      </c>
      <c r="M6" s="57">
        <f>(LEFT(D6,1)+LEFT(K6,1)+LEFT(L6,1))/Table92[[#This Row],[Points]]</f>
        <v>0</v>
      </c>
      <c r="N6" s="15"/>
      <c r="O6" s="15"/>
      <c r="P6" s="37"/>
    </row>
    <row r="7" spans="1:16" x14ac:dyDescent="0.2">
      <c r="A7" s="6" t="s">
        <v>37</v>
      </c>
      <c r="B7" s="18"/>
      <c r="C7" s="39" t="s">
        <v>73</v>
      </c>
      <c r="D7" s="18" t="s">
        <v>8</v>
      </c>
      <c r="E7" s="18" t="s">
        <v>8</v>
      </c>
      <c r="F7" s="18" t="s">
        <v>8</v>
      </c>
      <c r="G7" s="56">
        <f t="shared" ref="G7" si="2">LEFT(D7,1)+LEFT(E7,1)</f>
        <v>0</v>
      </c>
      <c r="H7" s="46" t="str">
        <f t="shared" ref="H7" si="3">LEFT(F7,1)</f>
        <v>0</v>
      </c>
      <c r="I7" s="30">
        <f>INDEX(MatriceRisque,Table92[[#This Row],[Valeur]]+1,Table92[[#This Row],[Risque]]+1)</f>
        <v>3</v>
      </c>
      <c r="J7" s="16">
        <v>1</v>
      </c>
      <c r="K7" s="16" t="s">
        <v>8</v>
      </c>
      <c r="L7" s="16" t="s">
        <v>8</v>
      </c>
      <c r="M7" s="57">
        <f>(LEFT(D7,1)+LEFT(K7,1)+LEFT(L7,1))/Table92[[#This Row],[Points]]</f>
        <v>0</v>
      </c>
      <c r="N7" s="17"/>
      <c r="O7" s="17"/>
      <c r="P7" s="37"/>
    </row>
    <row r="8" spans="1:16" x14ac:dyDescent="0.2">
      <c r="A8" s="6" t="s">
        <v>38</v>
      </c>
      <c r="B8" s="18"/>
      <c r="C8" s="39" t="s">
        <v>74</v>
      </c>
      <c r="D8" s="18" t="s">
        <v>8</v>
      </c>
      <c r="E8" s="18" t="s">
        <v>8</v>
      </c>
      <c r="F8" s="18" t="s">
        <v>8</v>
      </c>
      <c r="G8" s="56">
        <f t="shared" ref="G8:G14" si="4">LEFT(D8,1)+LEFT(E8,1)</f>
        <v>0</v>
      </c>
      <c r="H8" s="46" t="str">
        <f t="shared" si="1"/>
        <v>0</v>
      </c>
      <c r="I8" s="30">
        <f>INDEX(MatriceRisque,Table92[[#This Row],[Valeur]]+1,Table92[[#This Row],[Risque]]+1)</f>
        <v>3</v>
      </c>
      <c r="J8" s="16">
        <v>1</v>
      </c>
      <c r="K8" s="16" t="s">
        <v>8</v>
      </c>
      <c r="L8" s="16" t="s">
        <v>8</v>
      </c>
      <c r="M8" s="57">
        <f>(LEFT(D8,1)+LEFT(K8,1)+LEFT(L8,1))/Table92[[#This Row],[Points]]</f>
        <v>0</v>
      </c>
      <c r="N8" s="15"/>
      <c r="O8" s="15"/>
      <c r="P8" s="37"/>
    </row>
    <row r="9" spans="1:16" x14ac:dyDescent="0.2">
      <c r="A9" s="6" t="s">
        <v>39</v>
      </c>
      <c r="B9" s="27"/>
      <c r="C9" s="39" t="s">
        <v>75</v>
      </c>
      <c r="D9" s="18" t="s">
        <v>8</v>
      </c>
      <c r="E9" s="18" t="s">
        <v>8</v>
      </c>
      <c r="F9" s="18" t="s">
        <v>8</v>
      </c>
      <c r="G9" s="56">
        <f t="shared" si="4"/>
        <v>0</v>
      </c>
      <c r="H9" s="46" t="str">
        <f t="shared" si="1"/>
        <v>0</v>
      </c>
      <c r="I9" s="30">
        <f>INDEX(MatriceRisque,Table92[[#This Row],[Valeur]]+1,Table92[[#This Row],[Risque]]+1)</f>
        <v>3</v>
      </c>
      <c r="J9" s="16">
        <v>1</v>
      </c>
      <c r="K9" s="16" t="s">
        <v>8</v>
      </c>
      <c r="L9" s="16" t="s">
        <v>8</v>
      </c>
      <c r="M9" s="57">
        <f>(LEFT(D9,1)+LEFT(K9,1)+LEFT(L9,1))/Table92[[#This Row],[Points]]</f>
        <v>0</v>
      </c>
      <c r="N9" s="15"/>
      <c r="O9" s="15"/>
      <c r="P9" s="37"/>
    </row>
    <row r="10" spans="1:16" x14ac:dyDescent="0.2">
      <c r="A10" s="6" t="s">
        <v>40</v>
      </c>
      <c r="B10" s="27"/>
      <c r="C10" s="39" t="s">
        <v>76</v>
      </c>
      <c r="D10" s="18" t="s">
        <v>8</v>
      </c>
      <c r="E10" s="18" t="s">
        <v>8</v>
      </c>
      <c r="F10" s="18" t="s">
        <v>8</v>
      </c>
      <c r="G10" s="56">
        <f t="shared" si="4"/>
        <v>0</v>
      </c>
      <c r="H10" s="46" t="str">
        <f t="shared" si="1"/>
        <v>0</v>
      </c>
      <c r="I10" s="30">
        <f>INDEX(MatriceRisque,Table92[[#This Row],[Valeur]]+1,Table92[[#This Row],[Risque]]+1)</f>
        <v>3</v>
      </c>
      <c r="J10" s="16">
        <v>1</v>
      </c>
      <c r="K10" s="16" t="s">
        <v>8</v>
      </c>
      <c r="L10" s="16" t="s">
        <v>8</v>
      </c>
      <c r="M10" s="57">
        <f>(LEFT(D10,1)+LEFT(K10,1)+LEFT(L10,1))/Table92[[#This Row],[Points]]</f>
        <v>0</v>
      </c>
      <c r="N10" s="15"/>
      <c r="O10" s="15"/>
      <c r="P10" s="37"/>
    </row>
    <row r="11" spans="1:16" x14ac:dyDescent="0.2">
      <c r="A11" s="6" t="s">
        <v>41</v>
      </c>
      <c r="B11" s="27"/>
      <c r="C11" s="39" t="s">
        <v>77</v>
      </c>
      <c r="D11" s="18" t="s">
        <v>8</v>
      </c>
      <c r="E11" s="18" t="s">
        <v>8</v>
      </c>
      <c r="F11" s="18" t="s">
        <v>8</v>
      </c>
      <c r="G11" s="56">
        <f t="shared" si="4"/>
        <v>0</v>
      </c>
      <c r="H11" s="46" t="str">
        <f t="shared" si="1"/>
        <v>0</v>
      </c>
      <c r="I11" s="30">
        <f>INDEX(MatriceRisque,Table92[[#This Row],[Valeur]]+1,Table92[[#This Row],[Risque]]+1)</f>
        <v>3</v>
      </c>
      <c r="J11" s="16">
        <v>1</v>
      </c>
      <c r="K11" s="16" t="s">
        <v>8</v>
      </c>
      <c r="L11" s="16" t="s">
        <v>8</v>
      </c>
      <c r="M11" s="57">
        <f>(LEFT(D11,1)+LEFT(K11,1)+LEFT(L11,1))/Table92[[#This Row],[Points]]</f>
        <v>0</v>
      </c>
      <c r="N11" s="15"/>
      <c r="O11" s="15"/>
      <c r="P11" s="37"/>
    </row>
    <row r="12" spans="1:16" x14ac:dyDescent="0.2">
      <c r="A12" s="6" t="s">
        <v>42</v>
      </c>
      <c r="B12" s="28"/>
      <c r="C12" s="39" t="s">
        <v>78</v>
      </c>
      <c r="D12" s="18" t="s">
        <v>8</v>
      </c>
      <c r="E12" s="18" t="s">
        <v>8</v>
      </c>
      <c r="F12" s="18" t="s">
        <v>8</v>
      </c>
      <c r="G12" s="56">
        <f t="shared" si="4"/>
        <v>0</v>
      </c>
      <c r="H12" s="46" t="str">
        <f t="shared" si="1"/>
        <v>0</v>
      </c>
      <c r="I12" s="30">
        <f>INDEX(MatriceRisque,Table92[[#This Row],[Valeur]]+1,Table92[[#This Row],[Risque]]+1)</f>
        <v>3</v>
      </c>
      <c r="J12" s="16">
        <v>1</v>
      </c>
      <c r="K12" s="16" t="s">
        <v>8</v>
      </c>
      <c r="L12" s="16" t="s">
        <v>8</v>
      </c>
      <c r="M12" s="57">
        <f>(LEFT(D12,1)+LEFT(K12,1)+LEFT(L12,1))/Table92[[#This Row],[Points]]</f>
        <v>0</v>
      </c>
      <c r="N12" s="15"/>
      <c r="O12" s="15"/>
      <c r="P12" s="37"/>
    </row>
    <row r="13" spans="1:16" x14ac:dyDescent="0.2">
      <c r="A13" s="6" t="s">
        <v>43</v>
      </c>
      <c r="B13" s="28"/>
      <c r="C13" s="39" t="s">
        <v>79</v>
      </c>
      <c r="D13" s="18" t="s">
        <v>8</v>
      </c>
      <c r="E13" s="18" t="s">
        <v>8</v>
      </c>
      <c r="F13" s="18" t="s">
        <v>8</v>
      </c>
      <c r="G13" s="56">
        <f t="shared" si="4"/>
        <v>0</v>
      </c>
      <c r="H13" s="46" t="str">
        <f t="shared" si="1"/>
        <v>0</v>
      </c>
      <c r="I13" s="30">
        <f>INDEX(MatriceRisque,Table92[[#This Row],[Valeur]]+1,Table92[[#This Row],[Risque]]+1)</f>
        <v>3</v>
      </c>
      <c r="J13" s="16">
        <v>1</v>
      </c>
      <c r="K13" s="16" t="s">
        <v>8</v>
      </c>
      <c r="L13" s="16" t="s">
        <v>8</v>
      </c>
      <c r="M13" s="57">
        <f>(LEFT(D13,1)+LEFT(K13,1)+LEFT(L13,1))/Table92[[#This Row],[Points]]</f>
        <v>0</v>
      </c>
      <c r="N13" s="15"/>
      <c r="O13" s="15"/>
      <c r="P13" s="37"/>
    </row>
    <row r="14" spans="1:16" x14ac:dyDescent="0.2">
      <c r="A14" s="6" t="s">
        <v>44</v>
      </c>
      <c r="B14" s="28"/>
      <c r="C14" s="39" t="s">
        <v>80</v>
      </c>
      <c r="D14" s="18" t="s">
        <v>8</v>
      </c>
      <c r="E14" s="18" t="s">
        <v>8</v>
      </c>
      <c r="F14" s="18" t="s">
        <v>8</v>
      </c>
      <c r="G14" s="56">
        <f t="shared" si="4"/>
        <v>0</v>
      </c>
      <c r="H14" s="46" t="str">
        <f t="shared" si="1"/>
        <v>0</v>
      </c>
      <c r="I14" s="30">
        <f>INDEX(MatriceRisque,Table92[[#This Row],[Valeur]]+1,Table92[[#This Row],[Risque]]+1)</f>
        <v>3</v>
      </c>
      <c r="J14" s="16">
        <v>1</v>
      </c>
      <c r="K14" s="16" t="s">
        <v>8</v>
      </c>
      <c r="L14" s="16" t="s">
        <v>8</v>
      </c>
      <c r="M14" s="57">
        <f>(LEFT(D14,1)+LEFT(K14,1)+LEFT(L14,1))/Table92[[#This Row],[Points]]</f>
        <v>0</v>
      </c>
      <c r="N14" s="15"/>
      <c r="O14" s="15"/>
      <c r="P14" s="37"/>
    </row>
    <row r="15" spans="1:16" x14ac:dyDescent="0.2">
      <c r="A15" s="6" t="s">
        <v>45</v>
      </c>
      <c r="B15" s="28"/>
      <c r="C15" s="39" t="s">
        <v>81</v>
      </c>
      <c r="D15" s="18" t="s">
        <v>8</v>
      </c>
      <c r="E15" s="18" t="s">
        <v>8</v>
      </c>
      <c r="F15" s="18" t="s">
        <v>8</v>
      </c>
      <c r="G15" s="56">
        <f t="shared" ref="G15:G40" si="5">LEFT(D15,1)+LEFT(E15,1)</f>
        <v>0</v>
      </c>
      <c r="H15" s="46" t="str">
        <f t="shared" ref="H15:H40" si="6">LEFT(F15,1)</f>
        <v>0</v>
      </c>
      <c r="I15" s="30">
        <f>INDEX(MatriceRisque,Table92[[#This Row],[Valeur]]+1,Table92[[#This Row],[Risque]]+1)</f>
        <v>3</v>
      </c>
      <c r="J15" s="16">
        <v>1</v>
      </c>
      <c r="K15" s="16" t="s">
        <v>8</v>
      </c>
      <c r="L15" s="16" t="s">
        <v>8</v>
      </c>
      <c r="M15" s="57">
        <f>(LEFT(D15,1)+LEFT(K15,1)+LEFT(L15,1))/Table92[[#This Row],[Points]]</f>
        <v>0</v>
      </c>
      <c r="N15" s="58"/>
      <c r="O15" s="58"/>
      <c r="P15" s="13"/>
    </row>
    <row r="16" spans="1:16" x14ac:dyDescent="0.2">
      <c r="A16" s="6" t="s">
        <v>46</v>
      </c>
      <c r="B16" s="18"/>
      <c r="C16" s="39" t="s">
        <v>82</v>
      </c>
      <c r="D16" s="18" t="s">
        <v>8</v>
      </c>
      <c r="E16" s="18" t="s">
        <v>8</v>
      </c>
      <c r="F16" s="18" t="s">
        <v>8</v>
      </c>
      <c r="G16" s="56">
        <f t="shared" si="5"/>
        <v>0</v>
      </c>
      <c r="H16" s="46" t="str">
        <f t="shared" si="6"/>
        <v>0</v>
      </c>
      <c r="I16" s="30">
        <f>INDEX(MatriceRisque,Table92[[#This Row],[Valeur]]+1,Table92[[#This Row],[Risque]]+1)</f>
        <v>3</v>
      </c>
      <c r="J16" s="16">
        <v>1</v>
      </c>
      <c r="K16" s="16" t="s">
        <v>8</v>
      </c>
      <c r="L16" s="16" t="s">
        <v>8</v>
      </c>
      <c r="M16" s="57">
        <f>(LEFT(D16,1)+LEFT(K16,1)+LEFT(L16,1))/Table92[[#This Row],[Points]]</f>
        <v>0</v>
      </c>
      <c r="N16" s="58"/>
      <c r="O16" s="58"/>
      <c r="P16" s="13"/>
    </row>
    <row r="17" spans="1:16" x14ac:dyDescent="0.2">
      <c r="A17" s="6" t="s">
        <v>47</v>
      </c>
      <c r="B17" s="18"/>
      <c r="C17" s="39" t="s">
        <v>83</v>
      </c>
      <c r="D17" s="18" t="s">
        <v>8</v>
      </c>
      <c r="E17" s="18" t="s">
        <v>8</v>
      </c>
      <c r="F17" s="18" t="s">
        <v>8</v>
      </c>
      <c r="G17" s="56">
        <f t="shared" si="5"/>
        <v>0</v>
      </c>
      <c r="H17" s="46" t="str">
        <f t="shared" si="6"/>
        <v>0</v>
      </c>
      <c r="I17" s="30">
        <f>INDEX(MatriceRisque,Table92[[#This Row],[Valeur]]+1,Table92[[#This Row],[Risque]]+1)</f>
        <v>3</v>
      </c>
      <c r="J17" s="16">
        <v>1</v>
      </c>
      <c r="K17" s="16" t="s">
        <v>8</v>
      </c>
      <c r="L17" s="16" t="s">
        <v>8</v>
      </c>
      <c r="M17" s="57">
        <f>(LEFT(D17,1)+LEFT(K17,1)+LEFT(L17,1))/Table92[[#This Row],[Points]]</f>
        <v>0</v>
      </c>
      <c r="N17" s="58"/>
      <c r="O17" s="58"/>
      <c r="P17" s="13"/>
    </row>
    <row r="18" spans="1:16" x14ac:dyDescent="0.2">
      <c r="A18" s="6" t="s">
        <v>48</v>
      </c>
      <c r="B18" s="18"/>
      <c r="C18" s="39" t="s">
        <v>84</v>
      </c>
      <c r="D18" s="18" t="s">
        <v>8</v>
      </c>
      <c r="E18" s="18" t="s">
        <v>8</v>
      </c>
      <c r="F18" s="18" t="s">
        <v>8</v>
      </c>
      <c r="G18" s="56">
        <f t="shared" si="5"/>
        <v>0</v>
      </c>
      <c r="H18" s="46" t="str">
        <f t="shared" si="6"/>
        <v>0</v>
      </c>
      <c r="I18" s="30">
        <f>INDEX(MatriceRisque,Table92[[#This Row],[Valeur]]+1,Table92[[#This Row],[Risque]]+1)</f>
        <v>3</v>
      </c>
      <c r="J18" s="16">
        <v>1</v>
      </c>
      <c r="K18" s="16" t="s">
        <v>8</v>
      </c>
      <c r="L18" s="16" t="s">
        <v>8</v>
      </c>
      <c r="M18" s="57">
        <f>(LEFT(D18,1)+LEFT(K18,1)+LEFT(L18,1))/Table92[[#This Row],[Points]]</f>
        <v>0</v>
      </c>
      <c r="N18" s="58"/>
      <c r="O18" s="58"/>
      <c r="P18" s="13"/>
    </row>
    <row r="19" spans="1:16" x14ac:dyDescent="0.2">
      <c r="A19" s="6" t="s">
        <v>49</v>
      </c>
      <c r="B19" s="18"/>
      <c r="C19" s="39" t="s">
        <v>85</v>
      </c>
      <c r="D19" s="18" t="s">
        <v>8</v>
      </c>
      <c r="E19" s="18" t="s">
        <v>8</v>
      </c>
      <c r="F19" s="18" t="s">
        <v>8</v>
      </c>
      <c r="G19" s="56">
        <f t="shared" si="5"/>
        <v>0</v>
      </c>
      <c r="H19" s="46" t="str">
        <f t="shared" si="6"/>
        <v>0</v>
      </c>
      <c r="I19" s="30">
        <f>INDEX(MatriceRisque,Table92[[#This Row],[Valeur]]+1,Table92[[#This Row],[Risque]]+1)</f>
        <v>3</v>
      </c>
      <c r="J19" s="16">
        <v>1</v>
      </c>
      <c r="K19" s="16" t="s">
        <v>8</v>
      </c>
      <c r="L19" s="16" t="s">
        <v>8</v>
      </c>
      <c r="M19" s="57">
        <f>(LEFT(D19,1)+LEFT(K19,1)+LEFT(L19,1))/Table92[[#This Row],[Points]]</f>
        <v>0</v>
      </c>
      <c r="N19" s="58"/>
      <c r="O19" s="58"/>
      <c r="P19" s="13"/>
    </row>
    <row r="20" spans="1:16" x14ac:dyDescent="0.2">
      <c r="A20" s="6" t="s">
        <v>50</v>
      </c>
      <c r="B20" s="18"/>
      <c r="C20" s="39" t="s">
        <v>86</v>
      </c>
      <c r="D20" s="18" t="s">
        <v>8</v>
      </c>
      <c r="E20" s="18" t="s">
        <v>8</v>
      </c>
      <c r="F20" s="18" t="s">
        <v>8</v>
      </c>
      <c r="G20" s="56">
        <f t="shared" si="5"/>
        <v>0</v>
      </c>
      <c r="H20" s="46" t="str">
        <f t="shared" si="6"/>
        <v>0</v>
      </c>
      <c r="I20" s="30">
        <f>INDEX(MatriceRisque,Table92[[#This Row],[Valeur]]+1,Table92[[#This Row],[Risque]]+1)</f>
        <v>3</v>
      </c>
      <c r="J20" s="16">
        <v>1</v>
      </c>
      <c r="K20" s="16" t="s">
        <v>8</v>
      </c>
      <c r="L20" s="16" t="s">
        <v>8</v>
      </c>
      <c r="M20" s="57">
        <f>(LEFT(D20,1)+LEFT(K20,1)+LEFT(L20,1))/Table92[[#This Row],[Points]]</f>
        <v>0</v>
      </c>
      <c r="N20" s="58"/>
      <c r="O20" s="58"/>
      <c r="P20" s="13"/>
    </row>
    <row r="21" spans="1:16" x14ac:dyDescent="0.2">
      <c r="A21" s="6" t="s">
        <v>107</v>
      </c>
      <c r="B21" s="18"/>
      <c r="C21" s="39" t="s">
        <v>87</v>
      </c>
      <c r="D21" s="18" t="s">
        <v>8</v>
      </c>
      <c r="E21" s="18" t="s">
        <v>8</v>
      </c>
      <c r="F21" s="18" t="s">
        <v>8</v>
      </c>
      <c r="G21" s="56">
        <f t="shared" si="5"/>
        <v>0</v>
      </c>
      <c r="H21" s="46" t="str">
        <f t="shared" si="6"/>
        <v>0</v>
      </c>
      <c r="I21" s="30">
        <f>INDEX(MatriceRisque,Table92[[#This Row],[Valeur]]+1,Table92[[#This Row],[Risque]]+1)</f>
        <v>3</v>
      </c>
      <c r="J21" s="16">
        <v>1</v>
      </c>
      <c r="K21" s="16" t="s">
        <v>8</v>
      </c>
      <c r="L21" s="16" t="s">
        <v>8</v>
      </c>
      <c r="M21" s="57">
        <f>(LEFT(D21,1)+LEFT(K21,1)+LEFT(L21,1))/Table92[[#This Row],[Points]]</f>
        <v>0</v>
      </c>
      <c r="N21" s="58"/>
      <c r="O21" s="58"/>
      <c r="P21" s="13"/>
    </row>
    <row r="22" spans="1:16" x14ac:dyDescent="0.2">
      <c r="A22" s="6" t="s">
        <v>108</v>
      </c>
      <c r="B22" s="18"/>
      <c r="C22" s="39" t="s">
        <v>88</v>
      </c>
      <c r="D22" s="18" t="s">
        <v>8</v>
      </c>
      <c r="E22" s="18" t="s">
        <v>8</v>
      </c>
      <c r="F22" s="18" t="s">
        <v>8</v>
      </c>
      <c r="G22" s="56">
        <f t="shared" si="5"/>
        <v>0</v>
      </c>
      <c r="H22" s="46" t="str">
        <f t="shared" si="6"/>
        <v>0</v>
      </c>
      <c r="I22" s="30">
        <f>INDEX(MatriceRisque,Table92[[#This Row],[Valeur]]+1,Table92[[#This Row],[Risque]]+1)</f>
        <v>3</v>
      </c>
      <c r="J22" s="16">
        <v>1</v>
      </c>
      <c r="K22" s="16" t="s">
        <v>8</v>
      </c>
      <c r="L22" s="16" t="s">
        <v>8</v>
      </c>
      <c r="M22" s="57">
        <f>(LEFT(D22,1)+LEFT(K22,1)+LEFT(L22,1))/Table92[[#This Row],[Points]]</f>
        <v>0</v>
      </c>
      <c r="N22" s="58"/>
      <c r="O22" s="58"/>
      <c r="P22" s="13"/>
    </row>
    <row r="23" spans="1:16" x14ac:dyDescent="0.2">
      <c r="A23" s="6"/>
      <c r="B23" s="18"/>
      <c r="C23" s="39" t="s">
        <v>89</v>
      </c>
      <c r="D23" s="18" t="s">
        <v>8</v>
      </c>
      <c r="E23" s="18" t="s">
        <v>8</v>
      </c>
      <c r="F23" s="18" t="s">
        <v>8</v>
      </c>
      <c r="G23" s="56">
        <f t="shared" si="5"/>
        <v>0</v>
      </c>
      <c r="H23" s="46" t="str">
        <f t="shared" si="6"/>
        <v>0</v>
      </c>
      <c r="I23" s="30">
        <f>INDEX(MatriceRisque,Table92[[#This Row],[Valeur]]+1,Table92[[#This Row],[Risque]]+1)</f>
        <v>3</v>
      </c>
      <c r="J23" s="16">
        <v>1</v>
      </c>
      <c r="K23" s="16" t="s">
        <v>8</v>
      </c>
      <c r="L23" s="16" t="s">
        <v>8</v>
      </c>
      <c r="M23" s="57">
        <f>(LEFT(D23,1)+LEFT(K23,1)+LEFT(L23,1))/Table92[[#This Row],[Points]]</f>
        <v>0</v>
      </c>
      <c r="N23" s="58"/>
      <c r="O23" s="58"/>
      <c r="P23" s="13"/>
    </row>
    <row r="24" spans="1:16" x14ac:dyDescent="0.2">
      <c r="A24" s="6"/>
      <c r="B24" s="18"/>
      <c r="C24" s="39" t="s">
        <v>90</v>
      </c>
      <c r="D24" s="18" t="s">
        <v>8</v>
      </c>
      <c r="E24" s="18" t="s">
        <v>8</v>
      </c>
      <c r="F24" s="18" t="s">
        <v>8</v>
      </c>
      <c r="G24" s="56">
        <f t="shared" si="5"/>
        <v>0</v>
      </c>
      <c r="H24" s="46" t="str">
        <f t="shared" si="6"/>
        <v>0</v>
      </c>
      <c r="I24" s="30">
        <f>INDEX(MatriceRisque,Table92[[#This Row],[Valeur]]+1,Table92[[#This Row],[Risque]]+1)</f>
        <v>3</v>
      </c>
      <c r="J24" s="16">
        <v>1</v>
      </c>
      <c r="K24" s="16" t="s">
        <v>8</v>
      </c>
      <c r="L24" s="16" t="s">
        <v>8</v>
      </c>
      <c r="M24" s="57">
        <f>(LEFT(D24,1)+LEFT(K24,1)+LEFT(L24,1))/Table92[[#This Row],[Points]]</f>
        <v>0</v>
      </c>
      <c r="N24" s="58"/>
      <c r="O24" s="58"/>
      <c r="P24" s="13"/>
    </row>
    <row r="25" spans="1:16" x14ac:dyDescent="0.2">
      <c r="A25" s="6"/>
      <c r="B25" s="18"/>
      <c r="C25" s="39" t="s">
        <v>91</v>
      </c>
      <c r="D25" s="18" t="s">
        <v>8</v>
      </c>
      <c r="E25" s="18" t="s">
        <v>8</v>
      </c>
      <c r="F25" s="18" t="s">
        <v>8</v>
      </c>
      <c r="G25" s="56">
        <f t="shared" si="5"/>
        <v>0</v>
      </c>
      <c r="H25" s="46" t="str">
        <f t="shared" si="6"/>
        <v>0</v>
      </c>
      <c r="I25" s="30">
        <f>INDEX(MatriceRisque,Table92[[#This Row],[Valeur]]+1,Table92[[#This Row],[Risque]]+1)</f>
        <v>3</v>
      </c>
      <c r="J25" s="16">
        <v>1</v>
      </c>
      <c r="K25" s="16" t="s">
        <v>8</v>
      </c>
      <c r="L25" s="16" t="s">
        <v>8</v>
      </c>
      <c r="M25" s="57">
        <f>(LEFT(D25,1)+LEFT(K25,1)+LEFT(L25,1))/Table92[[#This Row],[Points]]</f>
        <v>0</v>
      </c>
      <c r="N25" s="58"/>
      <c r="O25" s="58"/>
      <c r="P25" s="13"/>
    </row>
    <row r="26" spans="1:16" x14ac:dyDescent="0.2">
      <c r="A26" s="6"/>
      <c r="B26" s="18"/>
      <c r="C26" s="39" t="s">
        <v>92</v>
      </c>
      <c r="D26" s="18" t="s">
        <v>8</v>
      </c>
      <c r="E26" s="18" t="s">
        <v>8</v>
      </c>
      <c r="F26" s="18" t="s">
        <v>8</v>
      </c>
      <c r="G26" s="56">
        <f t="shared" si="5"/>
        <v>0</v>
      </c>
      <c r="H26" s="46" t="str">
        <f t="shared" si="6"/>
        <v>0</v>
      </c>
      <c r="I26" s="30">
        <f>INDEX(MatriceRisque,Table92[[#This Row],[Valeur]]+1,Table92[[#This Row],[Risque]]+1)</f>
        <v>3</v>
      </c>
      <c r="J26" s="16">
        <v>1</v>
      </c>
      <c r="K26" s="16" t="s">
        <v>8</v>
      </c>
      <c r="L26" s="16" t="s">
        <v>8</v>
      </c>
      <c r="M26" s="57">
        <f>(LEFT(D26,1)+LEFT(K26,1)+LEFT(L26,1))/Table92[[#This Row],[Points]]</f>
        <v>0</v>
      </c>
      <c r="N26" s="58"/>
      <c r="O26" s="58"/>
      <c r="P26" s="13"/>
    </row>
    <row r="27" spans="1:16" x14ac:dyDescent="0.2">
      <c r="A27" s="6"/>
      <c r="B27" s="18"/>
      <c r="C27" s="39" t="s">
        <v>93</v>
      </c>
      <c r="D27" s="18" t="s">
        <v>8</v>
      </c>
      <c r="E27" s="18" t="s">
        <v>8</v>
      </c>
      <c r="F27" s="18" t="s">
        <v>8</v>
      </c>
      <c r="G27" s="56">
        <f t="shared" si="5"/>
        <v>0</v>
      </c>
      <c r="H27" s="46" t="str">
        <f t="shared" si="6"/>
        <v>0</v>
      </c>
      <c r="I27" s="30">
        <f>INDEX(MatriceRisque,Table92[[#This Row],[Valeur]]+1,Table92[[#This Row],[Risque]]+1)</f>
        <v>3</v>
      </c>
      <c r="J27" s="16">
        <v>1</v>
      </c>
      <c r="K27" s="16" t="s">
        <v>8</v>
      </c>
      <c r="L27" s="16" t="s">
        <v>8</v>
      </c>
      <c r="M27" s="57">
        <f>(LEFT(D27,1)+LEFT(K27,1)+LEFT(L27,1))/Table92[[#This Row],[Points]]</f>
        <v>0</v>
      </c>
      <c r="N27" s="58"/>
      <c r="O27" s="58"/>
      <c r="P27" s="13"/>
    </row>
    <row r="28" spans="1:16" x14ac:dyDescent="0.2">
      <c r="A28" s="6"/>
      <c r="B28" s="18"/>
      <c r="C28" s="39" t="s">
        <v>94</v>
      </c>
      <c r="D28" s="18" t="s">
        <v>8</v>
      </c>
      <c r="E28" s="18" t="s">
        <v>8</v>
      </c>
      <c r="F28" s="18" t="s">
        <v>8</v>
      </c>
      <c r="G28" s="56">
        <f t="shared" si="5"/>
        <v>0</v>
      </c>
      <c r="H28" s="46" t="str">
        <f t="shared" si="6"/>
        <v>0</v>
      </c>
      <c r="I28" s="30">
        <f>INDEX(MatriceRisque,Table92[[#This Row],[Valeur]]+1,Table92[[#This Row],[Risque]]+1)</f>
        <v>3</v>
      </c>
      <c r="J28" s="16">
        <v>1</v>
      </c>
      <c r="K28" s="16" t="s">
        <v>8</v>
      </c>
      <c r="L28" s="16" t="s">
        <v>8</v>
      </c>
      <c r="M28" s="57">
        <f>(LEFT(D28,1)+LEFT(K28,1)+LEFT(L28,1))/Table92[[#This Row],[Points]]</f>
        <v>0</v>
      </c>
      <c r="N28" s="58"/>
      <c r="O28" s="58"/>
      <c r="P28" s="13"/>
    </row>
    <row r="29" spans="1:16" x14ac:dyDescent="0.2">
      <c r="A29" s="6"/>
      <c r="B29" s="18"/>
      <c r="C29" s="39" t="s">
        <v>95</v>
      </c>
      <c r="D29" s="18" t="s">
        <v>8</v>
      </c>
      <c r="E29" s="18" t="s">
        <v>8</v>
      </c>
      <c r="F29" s="18" t="s">
        <v>8</v>
      </c>
      <c r="G29" s="56">
        <f t="shared" si="5"/>
        <v>0</v>
      </c>
      <c r="H29" s="46" t="str">
        <f t="shared" si="6"/>
        <v>0</v>
      </c>
      <c r="I29" s="30">
        <f>INDEX(MatriceRisque,Table92[[#This Row],[Valeur]]+1,Table92[[#This Row],[Risque]]+1)</f>
        <v>3</v>
      </c>
      <c r="J29" s="16">
        <v>1</v>
      </c>
      <c r="K29" s="16" t="s">
        <v>8</v>
      </c>
      <c r="L29" s="16" t="s">
        <v>8</v>
      </c>
      <c r="M29" s="57">
        <f>(LEFT(D29,1)+LEFT(K29,1)+LEFT(L29,1))/Table92[[#This Row],[Points]]</f>
        <v>0</v>
      </c>
      <c r="N29" s="58"/>
      <c r="O29" s="58"/>
      <c r="P29" s="13"/>
    </row>
    <row r="30" spans="1:16" x14ac:dyDescent="0.2">
      <c r="A30" s="6"/>
      <c r="B30" s="18"/>
      <c r="C30" s="39" t="s">
        <v>96</v>
      </c>
      <c r="D30" s="18" t="s">
        <v>8</v>
      </c>
      <c r="E30" s="18" t="s">
        <v>8</v>
      </c>
      <c r="F30" s="18" t="s">
        <v>8</v>
      </c>
      <c r="G30" s="56">
        <f t="shared" si="5"/>
        <v>0</v>
      </c>
      <c r="H30" s="46" t="str">
        <f t="shared" si="6"/>
        <v>0</v>
      </c>
      <c r="I30" s="30">
        <f>INDEX(MatriceRisque,Table92[[#This Row],[Valeur]]+1,Table92[[#This Row],[Risque]]+1)</f>
        <v>3</v>
      </c>
      <c r="J30" s="16">
        <v>1</v>
      </c>
      <c r="K30" s="16" t="s">
        <v>8</v>
      </c>
      <c r="L30" s="16" t="s">
        <v>8</v>
      </c>
      <c r="M30" s="57">
        <f>(LEFT(D30,1)+LEFT(K30,1)+LEFT(L30,1))/Table92[[#This Row],[Points]]</f>
        <v>0</v>
      </c>
      <c r="N30" s="58"/>
      <c r="O30" s="58"/>
      <c r="P30" s="13"/>
    </row>
    <row r="31" spans="1:16" x14ac:dyDescent="0.2">
      <c r="A31" s="6"/>
      <c r="B31" s="18"/>
      <c r="C31" s="39" t="s">
        <v>97</v>
      </c>
      <c r="D31" s="18" t="s">
        <v>8</v>
      </c>
      <c r="E31" s="18" t="s">
        <v>8</v>
      </c>
      <c r="F31" s="18" t="s">
        <v>8</v>
      </c>
      <c r="G31" s="56">
        <f t="shared" si="5"/>
        <v>0</v>
      </c>
      <c r="H31" s="46" t="str">
        <f t="shared" si="6"/>
        <v>0</v>
      </c>
      <c r="I31" s="30">
        <f>INDEX(MatriceRisque,Table92[[#This Row],[Valeur]]+1,Table92[[#This Row],[Risque]]+1)</f>
        <v>3</v>
      </c>
      <c r="J31" s="16">
        <v>1</v>
      </c>
      <c r="K31" s="16" t="s">
        <v>8</v>
      </c>
      <c r="L31" s="16" t="s">
        <v>8</v>
      </c>
      <c r="M31" s="57">
        <f>(LEFT(D31,1)+LEFT(K31,1)+LEFT(L31,1))/Table92[[#This Row],[Points]]</f>
        <v>0</v>
      </c>
      <c r="N31" s="58"/>
      <c r="O31" s="58"/>
      <c r="P31" s="13"/>
    </row>
    <row r="32" spans="1:16" x14ac:dyDescent="0.2">
      <c r="A32" s="6"/>
      <c r="B32" s="18"/>
      <c r="C32" s="39" t="s">
        <v>98</v>
      </c>
      <c r="D32" s="18" t="s">
        <v>8</v>
      </c>
      <c r="E32" s="18" t="s">
        <v>8</v>
      </c>
      <c r="F32" s="18" t="s">
        <v>8</v>
      </c>
      <c r="G32" s="56">
        <f t="shared" si="5"/>
        <v>0</v>
      </c>
      <c r="H32" s="46" t="str">
        <f t="shared" si="6"/>
        <v>0</v>
      </c>
      <c r="I32" s="30">
        <f>INDEX(MatriceRisque,Table92[[#This Row],[Valeur]]+1,Table92[[#This Row],[Risque]]+1)</f>
        <v>3</v>
      </c>
      <c r="J32" s="16">
        <v>1</v>
      </c>
      <c r="K32" s="16" t="s">
        <v>8</v>
      </c>
      <c r="L32" s="16" t="s">
        <v>8</v>
      </c>
      <c r="M32" s="57">
        <f>(LEFT(D32,1)+LEFT(K32,1)+LEFT(L32,1))/Table92[[#This Row],[Points]]</f>
        <v>0</v>
      </c>
      <c r="N32" s="58"/>
      <c r="O32" s="58"/>
      <c r="P32" s="13"/>
    </row>
    <row r="33" spans="1:16" x14ac:dyDescent="0.2">
      <c r="A33" s="59"/>
      <c r="B33" s="18"/>
      <c r="C33" s="39" t="s">
        <v>99</v>
      </c>
      <c r="D33" s="18" t="s">
        <v>8</v>
      </c>
      <c r="E33" s="18" t="s">
        <v>8</v>
      </c>
      <c r="F33" s="18" t="s">
        <v>8</v>
      </c>
      <c r="G33" s="56">
        <f t="shared" si="5"/>
        <v>0</v>
      </c>
      <c r="H33" s="46" t="str">
        <f t="shared" si="6"/>
        <v>0</v>
      </c>
      <c r="I33" s="30">
        <f>INDEX(MatriceRisque,Table92[[#This Row],[Valeur]]+1,Table92[[#This Row],[Risque]]+1)</f>
        <v>3</v>
      </c>
      <c r="J33" s="16">
        <v>1</v>
      </c>
      <c r="K33" s="16" t="s">
        <v>8</v>
      </c>
      <c r="L33" s="16" t="s">
        <v>8</v>
      </c>
      <c r="M33" s="57">
        <f>(LEFT(D33,1)+LEFT(K33,1)+LEFT(L33,1))/Table92[[#This Row],[Points]]</f>
        <v>0</v>
      </c>
      <c r="N33" s="58"/>
      <c r="O33" s="58"/>
      <c r="P33" s="13"/>
    </row>
    <row r="34" spans="1:16" x14ac:dyDescent="0.2">
      <c r="A34" s="59"/>
      <c r="B34" s="18"/>
      <c r="C34" s="39" t="s">
        <v>100</v>
      </c>
      <c r="D34" s="18" t="s">
        <v>8</v>
      </c>
      <c r="E34" s="18" t="s">
        <v>8</v>
      </c>
      <c r="F34" s="18" t="s">
        <v>8</v>
      </c>
      <c r="G34" s="56">
        <f t="shared" si="5"/>
        <v>0</v>
      </c>
      <c r="H34" s="46" t="str">
        <f t="shared" si="6"/>
        <v>0</v>
      </c>
      <c r="I34" s="30">
        <f>INDEX(MatriceRisque,Table92[[#This Row],[Valeur]]+1,Table92[[#This Row],[Risque]]+1)</f>
        <v>3</v>
      </c>
      <c r="J34" s="16">
        <v>1</v>
      </c>
      <c r="K34" s="16" t="s">
        <v>8</v>
      </c>
      <c r="L34" s="16" t="s">
        <v>8</v>
      </c>
      <c r="M34" s="57">
        <f>(LEFT(D34,1)+LEFT(K34,1)+LEFT(L34,1))/Table92[[#This Row],[Points]]</f>
        <v>0</v>
      </c>
      <c r="N34" s="58"/>
      <c r="O34" s="58"/>
      <c r="P34" s="13"/>
    </row>
    <row r="35" spans="1:16" x14ac:dyDescent="0.2">
      <c r="A35" s="59"/>
      <c r="B35" s="18"/>
      <c r="C35" s="39" t="s">
        <v>101</v>
      </c>
      <c r="D35" s="18" t="s">
        <v>8</v>
      </c>
      <c r="E35" s="18" t="s">
        <v>8</v>
      </c>
      <c r="F35" s="18" t="s">
        <v>8</v>
      </c>
      <c r="G35" s="56">
        <f t="shared" si="5"/>
        <v>0</v>
      </c>
      <c r="H35" s="46" t="str">
        <f t="shared" si="6"/>
        <v>0</v>
      </c>
      <c r="I35" s="30">
        <f>INDEX(MatriceRisque,Table92[[#This Row],[Valeur]]+1,Table92[[#This Row],[Risque]]+1)</f>
        <v>3</v>
      </c>
      <c r="J35" s="16">
        <v>1</v>
      </c>
      <c r="K35" s="16" t="s">
        <v>8</v>
      </c>
      <c r="L35" s="16" t="s">
        <v>8</v>
      </c>
      <c r="M35" s="57">
        <f>(LEFT(D35,1)+LEFT(K35,1)+LEFT(L35,1))/Table92[[#This Row],[Points]]</f>
        <v>0</v>
      </c>
      <c r="N35" s="58"/>
      <c r="O35" s="58"/>
      <c r="P35" s="13"/>
    </row>
    <row r="36" spans="1:16" x14ac:dyDescent="0.2">
      <c r="A36" s="59"/>
      <c r="B36" s="18"/>
      <c r="C36" s="39" t="s">
        <v>102</v>
      </c>
      <c r="D36" s="18" t="s">
        <v>8</v>
      </c>
      <c r="E36" s="18" t="s">
        <v>8</v>
      </c>
      <c r="F36" s="18" t="s">
        <v>8</v>
      </c>
      <c r="G36" s="56">
        <f t="shared" si="5"/>
        <v>0</v>
      </c>
      <c r="H36" s="46" t="str">
        <f t="shared" si="6"/>
        <v>0</v>
      </c>
      <c r="I36" s="30">
        <f>INDEX(MatriceRisque,Table92[[#This Row],[Valeur]]+1,Table92[[#This Row],[Risque]]+1)</f>
        <v>3</v>
      </c>
      <c r="J36" s="16">
        <v>1</v>
      </c>
      <c r="K36" s="16" t="s">
        <v>8</v>
      </c>
      <c r="L36" s="16" t="s">
        <v>8</v>
      </c>
      <c r="M36" s="57">
        <f>(LEFT(D36,1)+LEFT(K36,1)+LEFT(L36,1))/Table92[[#This Row],[Points]]</f>
        <v>0</v>
      </c>
      <c r="N36" s="58"/>
      <c r="O36" s="58"/>
      <c r="P36" s="13"/>
    </row>
    <row r="37" spans="1:16" x14ac:dyDescent="0.2">
      <c r="A37" s="59"/>
      <c r="B37" s="18"/>
      <c r="C37" s="39" t="s">
        <v>103</v>
      </c>
      <c r="D37" s="18" t="s">
        <v>8</v>
      </c>
      <c r="E37" s="18" t="s">
        <v>8</v>
      </c>
      <c r="F37" s="18" t="s">
        <v>8</v>
      </c>
      <c r="G37" s="56">
        <f t="shared" si="5"/>
        <v>0</v>
      </c>
      <c r="H37" s="46" t="str">
        <f t="shared" si="6"/>
        <v>0</v>
      </c>
      <c r="I37" s="30">
        <f>INDEX(MatriceRisque,Table92[[#This Row],[Valeur]]+1,Table92[[#This Row],[Risque]]+1)</f>
        <v>3</v>
      </c>
      <c r="J37" s="16">
        <v>1</v>
      </c>
      <c r="K37" s="16" t="s">
        <v>8</v>
      </c>
      <c r="L37" s="16" t="s">
        <v>8</v>
      </c>
      <c r="M37" s="57">
        <f>(LEFT(D37,1)+LEFT(K37,1)+LEFT(L37,1))/Table92[[#This Row],[Points]]</f>
        <v>0</v>
      </c>
      <c r="N37" s="58"/>
      <c r="O37" s="58"/>
      <c r="P37" s="13"/>
    </row>
    <row r="38" spans="1:16" x14ac:dyDescent="0.2">
      <c r="A38" s="59"/>
      <c r="B38" s="18"/>
      <c r="C38" s="39" t="s">
        <v>104</v>
      </c>
      <c r="D38" s="18" t="s">
        <v>8</v>
      </c>
      <c r="E38" s="18" t="s">
        <v>8</v>
      </c>
      <c r="F38" s="18" t="s">
        <v>8</v>
      </c>
      <c r="G38" s="56">
        <f t="shared" si="5"/>
        <v>0</v>
      </c>
      <c r="H38" s="46" t="str">
        <f t="shared" si="6"/>
        <v>0</v>
      </c>
      <c r="I38" s="30">
        <f>INDEX(MatriceRisque,Table92[[#This Row],[Valeur]]+1,Table92[[#This Row],[Risque]]+1)</f>
        <v>3</v>
      </c>
      <c r="J38" s="16">
        <v>1</v>
      </c>
      <c r="K38" s="16" t="s">
        <v>8</v>
      </c>
      <c r="L38" s="16" t="s">
        <v>8</v>
      </c>
      <c r="M38" s="57">
        <f>(LEFT(D38,1)+LEFT(K38,1)+LEFT(L38,1))/Table92[[#This Row],[Points]]</f>
        <v>0</v>
      </c>
      <c r="N38" s="58"/>
      <c r="O38" s="58"/>
      <c r="P38" s="13"/>
    </row>
    <row r="39" spans="1:16" x14ac:dyDescent="0.2">
      <c r="A39" s="6"/>
      <c r="B39" s="18"/>
      <c r="C39" s="39" t="s">
        <v>105</v>
      </c>
      <c r="D39" s="18" t="s">
        <v>8</v>
      </c>
      <c r="E39" s="18" t="s">
        <v>8</v>
      </c>
      <c r="F39" s="18" t="s">
        <v>8</v>
      </c>
      <c r="G39" s="56">
        <f t="shared" si="5"/>
        <v>0</v>
      </c>
      <c r="H39" s="46" t="str">
        <f t="shared" si="6"/>
        <v>0</v>
      </c>
      <c r="I39" s="30">
        <f>INDEX(MatriceRisque,Table92[[#This Row],[Valeur]]+1,Table92[[#This Row],[Risque]]+1)</f>
        <v>3</v>
      </c>
      <c r="J39" s="16">
        <v>1</v>
      </c>
      <c r="K39" s="16" t="s">
        <v>8</v>
      </c>
      <c r="L39" s="16" t="s">
        <v>8</v>
      </c>
      <c r="M39" s="57">
        <f>(LEFT(D39,1)+LEFT(K39,1)+LEFT(L39,1))/Table92[[#This Row],[Points]]</f>
        <v>0</v>
      </c>
      <c r="N39" s="58"/>
      <c r="O39" s="58"/>
      <c r="P39" s="13"/>
    </row>
    <row r="40" spans="1:16" x14ac:dyDescent="0.2">
      <c r="A40" s="60"/>
      <c r="B40" s="20"/>
      <c r="C40" s="61" t="s">
        <v>106</v>
      </c>
      <c r="D40" s="20" t="s">
        <v>8</v>
      </c>
      <c r="E40" s="20" t="s">
        <v>8</v>
      </c>
      <c r="F40" s="20" t="s">
        <v>8</v>
      </c>
      <c r="G40" s="62">
        <f t="shared" si="5"/>
        <v>0</v>
      </c>
      <c r="H40" s="47" t="str">
        <f t="shared" si="6"/>
        <v>0</v>
      </c>
      <c r="I40" s="31">
        <f>INDEX(MatriceRisque,Table92[[#This Row],[Valeur]]+1,Table92[[#This Row],[Risque]]+1)</f>
        <v>3</v>
      </c>
      <c r="J40" s="22">
        <v>1</v>
      </c>
      <c r="K40" s="22" t="s">
        <v>8</v>
      </c>
      <c r="L40" s="22" t="s">
        <v>8</v>
      </c>
      <c r="M40" s="63">
        <f>(LEFT(D40,1)+LEFT(K40,1)+LEFT(L40,1))/Table92[[#This Row],[Points]]</f>
        <v>0</v>
      </c>
      <c r="N40" s="64"/>
      <c r="O40" s="64"/>
      <c r="P40" s="40"/>
    </row>
  </sheetData>
  <mergeCells count="1">
    <mergeCell ref="A2:B2"/>
  </mergeCells>
  <conditionalFormatting sqref="K5:L6 K8:L14">
    <cfRule type="cellIs" dxfId="24" priority="42" operator="equal">
      <formula>4</formula>
    </cfRule>
    <cfRule type="cellIs" dxfId="23" priority="43" operator="equal">
      <formula>3</formula>
    </cfRule>
    <cfRule type="cellIs" dxfId="22" priority="44" operator="equal">
      <formula>2</formula>
    </cfRule>
  </conditionalFormatting>
  <conditionalFormatting sqref="K5:K6 K8:K1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L6 L8:L14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 I8:I14">
    <cfRule type="cellIs" dxfId="21" priority="32" operator="equal">
      <formula>4</formula>
    </cfRule>
    <cfRule type="cellIs" dxfId="20" priority="33" operator="equal">
      <formula>3</formula>
    </cfRule>
    <cfRule type="cellIs" dxfId="19" priority="34" operator="equal">
      <formula>2</formula>
    </cfRule>
  </conditionalFormatting>
  <conditionalFormatting sqref="I6 I8:I14">
    <cfRule type="cellIs" dxfId="18" priority="35" operator="equal">
      <formula>1</formula>
    </cfRule>
  </conditionalFormatting>
  <conditionalFormatting sqref="K15:L40">
    <cfRule type="cellIs" dxfId="17" priority="23" operator="equal">
      <formula>4</formula>
    </cfRule>
    <cfRule type="cellIs" dxfId="16" priority="24" operator="equal">
      <formula>3</formula>
    </cfRule>
    <cfRule type="cellIs" dxfId="15" priority="25" operator="equal">
      <formula>2</formula>
    </cfRule>
  </conditionalFormatting>
  <conditionalFormatting sqref="K15:K4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L4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6 I8:I40">
    <cfRule type="cellIs" dxfId="14" priority="17" operator="equal">
      <formula>4</formula>
    </cfRule>
    <cfRule type="cellIs" dxfId="13" priority="18" operator="equal">
      <formula>3</formula>
    </cfRule>
    <cfRule type="cellIs" dxfId="12" priority="19" operator="equal">
      <formula>2</formula>
    </cfRule>
    <cfRule type="cellIs" dxfId="11" priority="20" operator="equal">
      <formula>1</formula>
    </cfRule>
  </conditionalFormatting>
  <conditionalFormatting sqref="K7:L7">
    <cfRule type="cellIs" dxfId="10" priority="11" operator="equal">
      <formula>4</formula>
    </cfRule>
    <cfRule type="cellIs" dxfId="9" priority="12" operator="equal">
      <formula>3</formula>
    </cfRule>
    <cfRule type="cellIs" dxfId="8" priority="13" operator="equal">
      <formula>2</formula>
    </cfRule>
  </conditionalFormatting>
  <conditionalFormatting sqref="K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">
    <cfRule type="cellIs" dxfId="7" priority="5" operator="equal">
      <formula>4</formula>
    </cfRule>
    <cfRule type="cellIs" dxfId="6" priority="6" operator="equal">
      <formula>3</formula>
    </cfRule>
    <cfRule type="cellIs" dxfId="5" priority="7" operator="equal">
      <formula>2</formula>
    </cfRule>
  </conditionalFormatting>
  <conditionalFormatting sqref="I7">
    <cfRule type="cellIs" dxfId="4" priority="8" operator="equal">
      <formula>1</formula>
    </cfRule>
  </conditionalFormatting>
  <conditionalFormatting sqref="I7">
    <cfRule type="cellIs" dxfId="3" priority="1" operator="equal">
      <formula>4</formula>
    </cfRule>
    <cfRule type="cellIs" dxfId="2" priority="2" operator="equal">
      <formula>3</formula>
    </cfRule>
    <cfRule type="cellIs" dxfId="1" priority="3" operator="equal">
      <formula>2</formula>
    </cfRule>
    <cfRule type="cellIs" dxfId="0" priority="4" operator="equal">
      <formula>1</formula>
    </cfRule>
  </conditionalFormatting>
  <dataValidations count="1">
    <dataValidation type="list" allowBlank="1" showInputMessage="1" showErrorMessage="1" sqref="D5:D40">
      <formula1>Benefices</formula1>
    </dataValidation>
  </dataValidation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Paramètres!$C$25:$C$46</xm:f>
          </x14:formula1>
          <xm:sqref>A5:A40</xm:sqref>
        </x14:dataValidation>
        <x14:dataValidation type="list" allowBlank="1" showInputMessage="1" showErrorMessage="1">
          <x14:formula1>
            <xm:f>Paramètres!$C$12:$C$21</xm:f>
          </x14:formula1>
          <xm:sqref>J5:J40</xm:sqref>
        </x14:dataValidation>
        <x14:dataValidation type="list" allowBlank="1" showInputMessage="1" showErrorMessage="1">
          <x14:formula1>
            <xm:f>Paramètres!$B$37:$B$42</xm:f>
          </x14:formula1>
          <xm:sqref>L5:L40</xm:sqref>
        </x14:dataValidation>
        <x14:dataValidation type="list" allowBlank="1" showInputMessage="1" showErrorMessage="1">
          <x14:formula1>
            <xm:f>Paramètres!$B$29:$B$34</xm:f>
          </x14:formula1>
          <xm:sqref>K5:K40</xm:sqref>
        </x14:dataValidation>
        <x14:dataValidation type="list" allowBlank="1" showInputMessage="1" showErrorMessage="1">
          <x14:formula1>
            <xm:f>Paramètres!$C$4:$C$9</xm:f>
          </x14:formula1>
          <xm:sqref>F5:F40</xm:sqref>
        </x14:dataValidation>
        <x14:dataValidation type="list" allowBlank="1" showInputMessage="1" showErrorMessage="1">
          <x14:formula1>
            <xm:f>Paramètres!$B$19:$B$24</xm:f>
          </x14:formula1>
          <xm:sqref>E5:E40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B3:C43"/>
  <sheetViews>
    <sheetView workbookViewId="0">
      <selection activeCell="B13" sqref="B13:B16"/>
    </sheetView>
  </sheetViews>
  <sheetFormatPr baseColWidth="10" defaultRowHeight="16" x14ac:dyDescent="0.2"/>
  <cols>
    <col min="2" max="2" width="51.5" bestFit="1" customWidth="1"/>
    <col min="3" max="3" width="79.1640625" bestFit="1" customWidth="1"/>
  </cols>
  <sheetData>
    <row r="3" spans="2:3" x14ac:dyDescent="0.2">
      <c r="B3" s="41" t="s">
        <v>30</v>
      </c>
      <c r="C3" s="11" t="s">
        <v>11</v>
      </c>
    </row>
    <row r="4" spans="2:3" x14ac:dyDescent="0.2">
      <c r="B4" s="10" t="s">
        <v>8</v>
      </c>
      <c r="C4" s="10" t="s">
        <v>8</v>
      </c>
    </row>
    <row r="5" spans="2:3" x14ac:dyDescent="0.2">
      <c r="B5" s="10" t="s">
        <v>6</v>
      </c>
      <c r="C5" s="10" t="s">
        <v>51</v>
      </c>
    </row>
    <row r="6" spans="2:3" x14ac:dyDescent="0.2">
      <c r="B6" s="10" t="s">
        <v>5</v>
      </c>
      <c r="C6" s="10" t="s">
        <v>52</v>
      </c>
    </row>
    <row r="7" spans="2:3" x14ac:dyDescent="0.2">
      <c r="B7" s="10" t="s">
        <v>7</v>
      </c>
      <c r="C7" s="10" t="s">
        <v>13</v>
      </c>
    </row>
    <row r="8" spans="2:3" x14ac:dyDescent="0.2">
      <c r="B8" s="10" t="s">
        <v>58</v>
      </c>
      <c r="C8" s="10" t="s">
        <v>62</v>
      </c>
    </row>
    <row r="9" spans="2:3" x14ac:dyDescent="0.2">
      <c r="B9" s="10" t="s">
        <v>59</v>
      </c>
      <c r="C9" s="10" t="s">
        <v>63</v>
      </c>
    </row>
    <row r="11" spans="2:3" x14ac:dyDescent="0.2">
      <c r="B11" s="12" t="s">
        <v>27</v>
      </c>
      <c r="C11" s="11" t="s">
        <v>12</v>
      </c>
    </row>
    <row r="12" spans="2:3" x14ac:dyDescent="0.2">
      <c r="B12" s="13" t="s">
        <v>10</v>
      </c>
      <c r="C12" s="14">
        <v>0.5</v>
      </c>
    </row>
    <row r="13" spans="2:3" x14ac:dyDescent="0.2">
      <c r="B13" s="13" t="s">
        <v>114</v>
      </c>
      <c r="C13" s="14">
        <v>1</v>
      </c>
    </row>
    <row r="14" spans="2:3" x14ac:dyDescent="0.2">
      <c r="B14" s="13" t="s">
        <v>115</v>
      </c>
      <c r="C14" s="14">
        <v>2</v>
      </c>
    </row>
    <row r="15" spans="2:3" x14ac:dyDescent="0.2">
      <c r="B15" s="13" t="s">
        <v>116</v>
      </c>
      <c r="C15" s="14">
        <v>3</v>
      </c>
    </row>
    <row r="16" spans="2:3" x14ac:dyDescent="0.2">
      <c r="B16" s="13" t="s">
        <v>117</v>
      </c>
      <c r="C16" s="14">
        <v>5</v>
      </c>
    </row>
    <row r="17" spans="2:3" x14ac:dyDescent="0.2">
      <c r="C17" s="14">
        <v>8</v>
      </c>
    </row>
    <row r="18" spans="2:3" x14ac:dyDescent="0.2">
      <c r="B18" s="11" t="s">
        <v>0</v>
      </c>
      <c r="C18" s="14">
        <v>13</v>
      </c>
    </row>
    <row r="19" spans="2:3" x14ac:dyDescent="0.2">
      <c r="B19" s="10" t="s">
        <v>8</v>
      </c>
      <c r="C19" s="14">
        <v>20</v>
      </c>
    </row>
    <row r="20" spans="2:3" x14ac:dyDescent="0.2">
      <c r="B20" s="10" t="s">
        <v>3</v>
      </c>
      <c r="C20" s="14">
        <v>40</v>
      </c>
    </row>
    <row r="21" spans="2:3" x14ac:dyDescent="0.2">
      <c r="B21" s="10" t="s">
        <v>4</v>
      </c>
      <c r="C21" s="14">
        <v>100</v>
      </c>
    </row>
    <row r="22" spans="2:3" x14ac:dyDescent="0.2">
      <c r="B22" s="10" t="s">
        <v>15</v>
      </c>
    </row>
    <row r="23" spans="2:3" x14ac:dyDescent="0.2">
      <c r="B23" s="10" t="s">
        <v>60</v>
      </c>
    </row>
    <row r="24" spans="2:3" x14ac:dyDescent="0.2">
      <c r="B24" s="10" t="s">
        <v>61</v>
      </c>
      <c r="C24" t="s">
        <v>34</v>
      </c>
    </row>
    <row r="25" spans="2:3" x14ac:dyDescent="0.2">
      <c r="C25" t="s">
        <v>10</v>
      </c>
    </row>
    <row r="26" spans="2:3" x14ac:dyDescent="0.2">
      <c r="C26" s="1" t="s">
        <v>35</v>
      </c>
    </row>
    <row r="27" spans="2:3" x14ac:dyDescent="0.2">
      <c r="C27" t="s">
        <v>36</v>
      </c>
    </row>
    <row r="28" spans="2:3" x14ac:dyDescent="0.2">
      <c r="B28" s="41" t="s">
        <v>53</v>
      </c>
      <c r="C28" t="s">
        <v>37</v>
      </c>
    </row>
    <row r="29" spans="2:3" x14ac:dyDescent="0.2">
      <c r="B29" s="10" t="s">
        <v>8</v>
      </c>
      <c r="C29" t="s">
        <v>38</v>
      </c>
    </row>
    <row r="30" spans="2:3" x14ac:dyDescent="0.2">
      <c r="B30" s="10" t="s">
        <v>56</v>
      </c>
      <c r="C30" t="s">
        <v>39</v>
      </c>
    </row>
    <row r="31" spans="2:3" x14ac:dyDescent="0.2">
      <c r="B31" s="10" t="s">
        <v>55</v>
      </c>
      <c r="C31" t="s">
        <v>40</v>
      </c>
    </row>
    <row r="32" spans="2:3" x14ac:dyDescent="0.2">
      <c r="B32" s="10" t="s">
        <v>54</v>
      </c>
      <c r="C32" t="s">
        <v>41</v>
      </c>
    </row>
    <row r="33" spans="2:3" x14ac:dyDescent="0.2">
      <c r="B33" s="10" t="s">
        <v>64</v>
      </c>
      <c r="C33" t="s">
        <v>42</v>
      </c>
    </row>
    <row r="34" spans="2:3" x14ac:dyDescent="0.2">
      <c r="B34" s="10" t="s">
        <v>65</v>
      </c>
      <c r="C34" t="s">
        <v>43</v>
      </c>
    </row>
    <row r="35" spans="2:3" x14ac:dyDescent="0.2">
      <c r="C35" t="s">
        <v>44</v>
      </c>
    </row>
    <row r="36" spans="2:3" x14ac:dyDescent="0.2">
      <c r="B36" s="41" t="s">
        <v>57</v>
      </c>
      <c r="C36" t="s">
        <v>45</v>
      </c>
    </row>
    <row r="37" spans="2:3" x14ac:dyDescent="0.2">
      <c r="B37" s="10" t="s">
        <v>8</v>
      </c>
      <c r="C37" t="s">
        <v>46</v>
      </c>
    </row>
    <row r="38" spans="2:3" x14ac:dyDescent="0.2">
      <c r="B38" s="10" t="s">
        <v>112</v>
      </c>
      <c r="C38" t="s">
        <v>47</v>
      </c>
    </row>
    <row r="39" spans="2:3" x14ac:dyDescent="0.2">
      <c r="B39" s="10" t="s">
        <v>109</v>
      </c>
      <c r="C39" t="s">
        <v>48</v>
      </c>
    </row>
    <row r="40" spans="2:3" x14ac:dyDescent="0.2">
      <c r="B40" s="10" t="s">
        <v>111</v>
      </c>
      <c r="C40" t="s">
        <v>49</v>
      </c>
    </row>
    <row r="41" spans="2:3" x14ac:dyDescent="0.2">
      <c r="B41" s="10" t="s">
        <v>110</v>
      </c>
      <c r="C41" t="s">
        <v>50</v>
      </c>
    </row>
    <row r="42" spans="2:3" x14ac:dyDescent="0.2">
      <c r="B42" s="10" t="s">
        <v>66</v>
      </c>
      <c r="C42" t="s">
        <v>107</v>
      </c>
    </row>
    <row r="43" spans="2:3" x14ac:dyDescent="0.2">
      <c r="C43" t="s">
        <v>108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A2" sqref="A2"/>
    </sheetView>
  </sheetViews>
  <sheetFormatPr baseColWidth="10" defaultRowHeight="16" x14ac:dyDescent="0.2"/>
  <sheetData>
    <row r="1" spans="1:14" ht="30" thickBot="1" x14ac:dyDescent="0.4">
      <c r="A1" s="79" t="s">
        <v>33</v>
      </c>
      <c r="B1" s="80"/>
      <c r="C1" s="80"/>
      <c r="D1" s="80"/>
      <c r="E1" s="80"/>
      <c r="F1" s="80"/>
      <c r="G1" s="80"/>
      <c r="H1" s="80"/>
      <c r="I1" s="81"/>
    </row>
    <row r="2" spans="1:14" x14ac:dyDescent="0.2">
      <c r="B2" s="23"/>
      <c r="C2" s="23">
        <v>0</v>
      </c>
      <c r="D2" s="23">
        <v>1</v>
      </c>
      <c r="E2" s="23">
        <v>2</v>
      </c>
      <c r="F2" s="23">
        <v>3</v>
      </c>
      <c r="G2" s="23">
        <v>4</v>
      </c>
      <c r="H2" s="23">
        <v>5</v>
      </c>
      <c r="I2" s="23">
        <v>6</v>
      </c>
      <c r="J2" s="23">
        <v>7</v>
      </c>
      <c r="K2" s="23">
        <v>8</v>
      </c>
      <c r="L2" s="32" t="s">
        <v>20</v>
      </c>
    </row>
    <row r="3" spans="1:14" x14ac:dyDescent="0.2">
      <c r="B3" s="23">
        <v>0</v>
      </c>
      <c r="C3" s="35">
        <v>3</v>
      </c>
      <c r="D3" s="35">
        <v>3</v>
      </c>
      <c r="E3" s="35">
        <v>3</v>
      </c>
      <c r="F3" s="35">
        <v>3</v>
      </c>
      <c r="G3" s="35">
        <v>3</v>
      </c>
      <c r="H3" s="36">
        <v>4</v>
      </c>
      <c r="I3" s="36">
        <v>4</v>
      </c>
      <c r="J3" s="36">
        <v>4</v>
      </c>
      <c r="K3" s="36">
        <v>4</v>
      </c>
    </row>
    <row r="4" spans="1:14" x14ac:dyDescent="0.2">
      <c r="B4" s="23">
        <v>1</v>
      </c>
      <c r="C4" s="35">
        <v>3</v>
      </c>
      <c r="D4" s="35">
        <v>3</v>
      </c>
      <c r="E4" s="35">
        <v>3</v>
      </c>
      <c r="F4" s="35">
        <v>3</v>
      </c>
      <c r="G4" s="35">
        <v>3</v>
      </c>
      <c r="H4" s="36">
        <v>4</v>
      </c>
      <c r="I4" s="36">
        <v>4</v>
      </c>
      <c r="J4" s="36">
        <v>4</v>
      </c>
      <c r="K4" s="36">
        <v>4</v>
      </c>
    </row>
    <row r="5" spans="1:14" x14ac:dyDescent="0.2">
      <c r="B5" s="23">
        <v>2</v>
      </c>
      <c r="C5" s="35">
        <v>3</v>
      </c>
      <c r="D5" s="35">
        <v>3</v>
      </c>
      <c r="E5" s="35">
        <v>3</v>
      </c>
      <c r="F5" s="35">
        <v>3</v>
      </c>
      <c r="G5" s="35">
        <v>3</v>
      </c>
      <c r="H5" s="36">
        <v>4</v>
      </c>
      <c r="I5" s="36">
        <v>4</v>
      </c>
      <c r="J5" s="36">
        <v>4</v>
      </c>
      <c r="K5" s="36">
        <v>4</v>
      </c>
    </row>
    <row r="6" spans="1:14" x14ac:dyDescent="0.2">
      <c r="B6" s="23">
        <v>3</v>
      </c>
      <c r="C6" s="35">
        <v>3</v>
      </c>
      <c r="D6" s="35">
        <v>3</v>
      </c>
      <c r="E6" s="35">
        <v>3</v>
      </c>
      <c r="F6" s="35">
        <v>3</v>
      </c>
      <c r="G6" s="35">
        <v>3</v>
      </c>
      <c r="H6" s="36">
        <v>4</v>
      </c>
      <c r="I6" s="36">
        <v>4</v>
      </c>
      <c r="J6" s="36">
        <v>4</v>
      </c>
      <c r="K6" s="36">
        <v>4</v>
      </c>
      <c r="M6" s="3"/>
      <c r="N6" s="3"/>
    </row>
    <row r="7" spans="1:14" x14ac:dyDescent="0.2">
      <c r="B7" s="23">
        <v>4</v>
      </c>
      <c r="C7" s="35">
        <v>3</v>
      </c>
      <c r="D7" s="35">
        <v>3</v>
      </c>
      <c r="E7" s="35">
        <v>3</v>
      </c>
      <c r="F7" s="35">
        <v>3</v>
      </c>
      <c r="G7" s="35">
        <v>3</v>
      </c>
      <c r="H7" s="36">
        <v>4</v>
      </c>
      <c r="I7" s="36">
        <v>4</v>
      </c>
      <c r="J7" s="36">
        <v>4</v>
      </c>
      <c r="K7" s="36">
        <v>4</v>
      </c>
      <c r="M7" s="3"/>
      <c r="N7" s="3"/>
    </row>
    <row r="8" spans="1:14" x14ac:dyDescent="0.2">
      <c r="B8" s="23">
        <v>5</v>
      </c>
      <c r="C8" s="35">
        <v>3</v>
      </c>
      <c r="D8" s="35">
        <v>3</v>
      </c>
      <c r="E8" s="35">
        <v>3</v>
      </c>
      <c r="F8" s="35">
        <v>3</v>
      </c>
      <c r="G8" s="35">
        <v>3</v>
      </c>
      <c r="H8" s="36">
        <v>4</v>
      </c>
      <c r="I8" s="36">
        <v>4</v>
      </c>
      <c r="J8" s="36">
        <v>4</v>
      </c>
      <c r="K8" s="36">
        <v>4</v>
      </c>
      <c r="M8" s="3"/>
      <c r="N8" s="3"/>
    </row>
    <row r="9" spans="1:14" x14ac:dyDescent="0.2">
      <c r="B9" s="23">
        <v>6</v>
      </c>
      <c r="C9" s="35">
        <v>3</v>
      </c>
      <c r="D9" s="35">
        <v>3</v>
      </c>
      <c r="E9" s="35">
        <v>3</v>
      </c>
      <c r="F9" s="35">
        <v>3</v>
      </c>
      <c r="G9" s="35">
        <v>3</v>
      </c>
      <c r="H9" s="36">
        <v>4</v>
      </c>
      <c r="I9" s="36">
        <v>4</v>
      </c>
      <c r="J9" s="36">
        <v>4</v>
      </c>
      <c r="K9" s="36">
        <v>4</v>
      </c>
      <c r="M9" s="3"/>
      <c r="N9" s="3"/>
    </row>
    <row r="10" spans="1:14" x14ac:dyDescent="0.2">
      <c r="B10" s="23">
        <v>7</v>
      </c>
      <c r="C10" s="35">
        <v>3</v>
      </c>
      <c r="D10" s="35">
        <v>3</v>
      </c>
      <c r="E10" s="35">
        <v>3</v>
      </c>
      <c r="F10" s="35">
        <v>3</v>
      </c>
      <c r="G10" s="35">
        <v>3</v>
      </c>
      <c r="H10" s="36">
        <v>4</v>
      </c>
      <c r="I10" s="36">
        <v>4</v>
      </c>
      <c r="J10" s="36">
        <v>4</v>
      </c>
      <c r="K10" s="36">
        <v>4</v>
      </c>
    </row>
    <row r="11" spans="1:14" x14ac:dyDescent="0.2">
      <c r="B11" s="23">
        <v>8</v>
      </c>
      <c r="C11" s="35">
        <v>3</v>
      </c>
      <c r="D11" s="35">
        <v>3</v>
      </c>
      <c r="E11" s="35">
        <v>3</v>
      </c>
      <c r="F11" s="35">
        <v>3</v>
      </c>
      <c r="G11" s="35">
        <v>3</v>
      </c>
      <c r="H11" s="36">
        <v>4</v>
      </c>
      <c r="I11" s="36">
        <v>4</v>
      </c>
      <c r="J11" s="36">
        <v>4</v>
      </c>
      <c r="K11" s="36">
        <v>4</v>
      </c>
    </row>
    <row r="12" spans="1:14" x14ac:dyDescent="0.2">
      <c r="B12" s="23">
        <v>9</v>
      </c>
      <c r="C12" s="34">
        <v>2</v>
      </c>
      <c r="D12" s="34">
        <v>2</v>
      </c>
      <c r="E12" s="34">
        <v>2</v>
      </c>
      <c r="F12" s="34">
        <v>2</v>
      </c>
      <c r="G12" s="34">
        <v>2</v>
      </c>
      <c r="H12" s="33">
        <v>1</v>
      </c>
      <c r="I12" s="33">
        <v>1</v>
      </c>
      <c r="J12" s="33">
        <v>1</v>
      </c>
      <c r="K12" s="33">
        <v>1</v>
      </c>
    </row>
    <row r="13" spans="1:14" x14ac:dyDescent="0.2">
      <c r="B13" s="23">
        <v>10</v>
      </c>
      <c r="C13" s="34">
        <v>2</v>
      </c>
      <c r="D13" s="34">
        <v>2</v>
      </c>
      <c r="E13" s="34">
        <v>2</v>
      </c>
      <c r="F13" s="34">
        <v>2</v>
      </c>
      <c r="G13" s="34">
        <v>2</v>
      </c>
      <c r="H13" s="33">
        <v>1</v>
      </c>
      <c r="I13" s="33">
        <v>1</v>
      </c>
      <c r="J13" s="33">
        <v>1</v>
      </c>
      <c r="K13" s="33">
        <v>1</v>
      </c>
    </row>
    <row r="14" spans="1:14" x14ac:dyDescent="0.2">
      <c r="B14" s="23">
        <v>11</v>
      </c>
      <c r="C14" s="34">
        <v>2</v>
      </c>
      <c r="D14" s="34">
        <v>2</v>
      </c>
      <c r="E14" s="34">
        <v>2</v>
      </c>
      <c r="F14" s="34">
        <v>2</v>
      </c>
      <c r="G14" s="34">
        <v>2</v>
      </c>
      <c r="H14" s="33">
        <v>1</v>
      </c>
      <c r="I14" s="33">
        <v>1</v>
      </c>
      <c r="J14" s="33">
        <v>1</v>
      </c>
      <c r="K14" s="33">
        <v>1</v>
      </c>
    </row>
    <row r="15" spans="1:14" x14ac:dyDescent="0.2">
      <c r="B15" s="23">
        <v>12</v>
      </c>
      <c r="C15" s="34">
        <v>2</v>
      </c>
      <c r="D15" s="34">
        <v>2</v>
      </c>
      <c r="E15" s="34">
        <v>2</v>
      </c>
      <c r="F15" s="34">
        <v>2</v>
      </c>
      <c r="G15" s="34">
        <v>2</v>
      </c>
      <c r="H15" s="33">
        <v>1</v>
      </c>
      <c r="I15" s="33">
        <v>1</v>
      </c>
      <c r="J15" s="33">
        <v>1</v>
      </c>
      <c r="K15" s="33">
        <v>1</v>
      </c>
    </row>
    <row r="16" spans="1:14" x14ac:dyDescent="0.2">
      <c r="B16" s="23">
        <v>13</v>
      </c>
      <c r="C16" s="34">
        <v>2</v>
      </c>
      <c r="D16" s="34">
        <v>2</v>
      </c>
      <c r="E16" s="34">
        <v>2</v>
      </c>
      <c r="F16" s="34">
        <v>2</v>
      </c>
      <c r="G16" s="34">
        <v>2</v>
      </c>
      <c r="H16" s="33">
        <v>1</v>
      </c>
      <c r="I16" s="33">
        <v>1</v>
      </c>
      <c r="J16" s="33">
        <v>1</v>
      </c>
      <c r="K16" s="33">
        <v>1</v>
      </c>
    </row>
    <row r="17" spans="2:11" x14ac:dyDescent="0.2">
      <c r="B17" s="23">
        <v>14</v>
      </c>
      <c r="C17" s="34">
        <v>2</v>
      </c>
      <c r="D17" s="34">
        <v>2</v>
      </c>
      <c r="E17" s="34">
        <v>2</v>
      </c>
      <c r="F17" s="34">
        <v>2</v>
      </c>
      <c r="G17" s="34">
        <v>2</v>
      </c>
      <c r="H17" s="33">
        <v>1</v>
      </c>
      <c r="I17" s="33">
        <v>1</v>
      </c>
      <c r="J17" s="33">
        <v>1</v>
      </c>
      <c r="K17" s="33">
        <v>1</v>
      </c>
    </row>
    <row r="18" spans="2:11" x14ac:dyDescent="0.2">
      <c r="B18" s="23">
        <v>15</v>
      </c>
      <c r="C18" s="34">
        <v>2</v>
      </c>
      <c r="D18" s="34">
        <v>2</v>
      </c>
      <c r="E18" s="34">
        <v>2</v>
      </c>
      <c r="F18" s="34">
        <v>2</v>
      </c>
      <c r="G18" s="34">
        <v>2</v>
      </c>
      <c r="H18" s="33">
        <v>1</v>
      </c>
      <c r="I18" s="33">
        <v>1</v>
      </c>
      <c r="J18" s="33">
        <v>1</v>
      </c>
      <c r="K18" s="33">
        <v>1</v>
      </c>
    </row>
    <row r="19" spans="2:11" x14ac:dyDescent="0.2">
      <c r="B19" s="23">
        <v>16</v>
      </c>
      <c r="C19" s="34">
        <v>2</v>
      </c>
      <c r="D19" s="34">
        <v>2</v>
      </c>
      <c r="E19" s="34">
        <v>2</v>
      </c>
      <c r="F19" s="34">
        <v>2</v>
      </c>
      <c r="G19" s="34">
        <v>2</v>
      </c>
      <c r="H19" s="33">
        <v>1</v>
      </c>
      <c r="I19" s="33">
        <v>1</v>
      </c>
      <c r="J19" s="33">
        <v>1</v>
      </c>
      <c r="K19" s="33">
        <v>1</v>
      </c>
    </row>
    <row r="20" spans="2:11" x14ac:dyDescent="0.2">
      <c r="B20" s="32" t="s">
        <v>29</v>
      </c>
    </row>
    <row r="30" spans="2:11" x14ac:dyDescent="0.2">
      <c r="G30" s="24"/>
    </row>
  </sheetData>
  <mergeCells count="1">
    <mergeCell ref="A1:I1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Exigences fonctionnelles</vt:lpstr>
      <vt:lpstr>Exigences non fonctionnelles</vt:lpstr>
      <vt:lpstr>Paramètres</vt:lpstr>
      <vt:lpstr>Matrice Risque</vt:lpstr>
    </vt:vector>
  </TitlesOfParts>
  <Company>SYGIT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Gautier</dc:creator>
  <cp:lastModifiedBy>Sylvain Gautier</cp:lastModifiedBy>
  <cp:lastPrinted>2013-05-13T11:55:33Z</cp:lastPrinted>
  <dcterms:created xsi:type="dcterms:W3CDTF">2012-09-27T08:45:00Z</dcterms:created>
  <dcterms:modified xsi:type="dcterms:W3CDTF">2017-12-30T19:16:01Z</dcterms:modified>
</cp:coreProperties>
</file>