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s/GoogleDrive/SAPT-EFP/sapt_efp_paper/"/>
    </mc:Choice>
  </mc:AlternateContent>
  <bookViews>
    <workbookView xWindow="1520" yWindow="460" windowWidth="37280" windowHeight="16060" tabRatio="500" activeTab="2"/>
  </bookViews>
  <sheets>
    <sheet name="C1mim BF4" sheetId="1" r:id="rId1"/>
    <sheet name="C1mpyr BF4" sheetId="2" r:id="rId2"/>
    <sheet name="Induction" sheetId="3" r:id="rId3"/>
  </sheets>
  <definedNames>
    <definedName name="solver_adj" localSheetId="2" hidden="1">Induction!$J$2,Induction!$J$3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opt" localSheetId="2" hidden="1">Induction!$F$36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1" l="1"/>
  <c r="M37" i="1"/>
  <c r="I38" i="1"/>
  <c r="L38" i="1"/>
  <c r="N38" i="1"/>
  <c r="K38" i="1"/>
  <c r="J38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1" i="3"/>
  <c r="R1" i="3"/>
  <c r="Q1" i="3"/>
  <c r="T1" i="3"/>
  <c r="O2" i="3"/>
  <c r="R2" i="3"/>
  <c r="Q2" i="3"/>
  <c r="T2" i="3"/>
  <c r="O3" i="3"/>
  <c r="R3" i="3"/>
  <c r="Q3" i="3"/>
  <c r="T3" i="3"/>
  <c r="O4" i="3"/>
  <c r="R4" i="3"/>
  <c r="Q4" i="3"/>
  <c r="T4" i="3"/>
  <c r="O5" i="3"/>
  <c r="R5" i="3"/>
  <c r="Q5" i="3"/>
  <c r="T5" i="3"/>
  <c r="O6" i="3"/>
  <c r="R6" i="3"/>
  <c r="Q6" i="3"/>
  <c r="T6" i="3"/>
  <c r="O7" i="3"/>
  <c r="R7" i="3"/>
  <c r="Q7" i="3"/>
  <c r="T7" i="3"/>
  <c r="O8" i="3"/>
  <c r="R8" i="3"/>
  <c r="Q8" i="3"/>
  <c r="T8" i="3"/>
  <c r="O9" i="3"/>
  <c r="R9" i="3"/>
  <c r="Q9" i="3"/>
  <c r="T9" i="3"/>
  <c r="O10" i="3"/>
  <c r="R10" i="3"/>
  <c r="Q10" i="3"/>
  <c r="T10" i="3"/>
  <c r="O11" i="3"/>
  <c r="R11" i="3"/>
  <c r="Q11" i="3"/>
  <c r="T11" i="3"/>
  <c r="O12" i="3"/>
  <c r="R12" i="3"/>
  <c r="Q12" i="3"/>
  <c r="T12" i="3"/>
  <c r="O13" i="3"/>
  <c r="R13" i="3"/>
  <c r="Q13" i="3"/>
  <c r="T13" i="3"/>
  <c r="O14" i="3"/>
  <c r="R14" i="3"/>
  <c r="Q14" i="3"/>
  <c r="T14" i="3"/>
  <c r="O15" i="3"/>
  <c r="R15" i="3"/>
  <c r="Q15" i="3"/>
  <c r="T15" i="3"/>
  <c r="O16" i="3"/>
  <c r="R16" i="3"/>
  <c r="Q16" i="3"/>
  <c r="T16" i="3"/>
  <c r="O17" i="3"/>
  <c r="R17" i="3"/>
  <c r="Q17" i="3"/>
  <c r="T17" i="3"/>
  <c r="O18" i="3"/>
  <c r="R18" i="3"/>
  <c r="Q18" i="3"/>
  <c r="T18" i="3"/>
  <c r="O19" i="3"/>
  <c r="R19" i="3"/>
  <c r="Q19" i="3"/>
  <c r="T19" i="3"/>
  <c r="O20" i="3"/>
  <c r="R20" i="3"/>
  <c r="Q20" i="3"/>
  <c r="T20" i="3"/>
  <c r="O21" i="3"/>
  <c r="R21" i="3"/>
  <c r="Q21" i="3"/>
  <c r="T21" i="3"/>
  <c r="O22" i="3"/>
  <c r="R22" i="3"/>
  <c r="Q22" i="3"/>
  <c r="T22" i="3"/>
  <c r="O23" i="3"/>
  <c r="R23" i="3"/>
  <c r="Q23" i="3"/>
  <c r="T23" i="3"/>
  <c r="O24" i="3"/>
  <c r="R24" i="3"/>
  <c r="Q24" i="3"/>
  <c r="T24" i="3"/>
  <c r="O25" i="3"/>
  <c r="R25" i="3"/>
  <c r="Q25" i="3"/>
  <c r="T25" i="3"/>
  <c r="O26" i="3"/>
  <c r="R26" i="3"/>
  <c r="Q26" i="3"/>
  <c r="T26" i="3"/>
  <c r="O27" i="3"/>
  <c r="R27" i="3"/>
  <c r="Q27" i="3"/>
  <c r="T27" i="3"/>
  <c r="O28" i="3"/>
  <c r="R28" i="3"/>
  <c r="Q28" i="3"/>
  <c r="T28" i="3"/>
  <c r="O29" i="3"/>
  <c r="R29" i="3"/>
  <c r="Q29" i="3"/>
  <c r="T29" i="3"/>
  <c r="O30" i="3"/>
  <c r="R30" i="3"/>
  <c r="Q30" i="3"/>
  <c r="T30" i="3"/>
  <c r="O31" i="3"/>
  <c r="R31" i="3"/>
  <c r="Q31" i="3"/>
  <c r="T31" i="3"/>
  <c r="O32" i="3"/>
  <c r="R32" i="3"/>
  <c r="Q32" i="3"/>
  <c r="T32" i="3"/>
  <c r="O33" i="3"/>
  <c r="R33" i="3"/>
  <c r="Q33" i="3"/>
  <c r="T33" i="3"/>
  <c r="O34" i="3"/>
  <c r="R34" i="3"/>
  <c r="Q34" i="3"/>
  <c r="T34" i="3"/>
  <c r="T36" i="3"/>
  <c r="S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D1" i="3"/>
  <c r="G1" i="3"/>
  <c r="D2" i="3"/>
  <c r="G2" i="3"/>
  <c r="D3" i="3"/>
  <c r="G3" i="3"/>
  <c r="D4" i="3"/>
  <c r="G4" i="3"/>
  <c r="D5" i="3"/>
  <c r="G5" i="3"/>
  <c r="D6" i="3"/>
  <c r="G6" i="3"/>
  <c r="D7" i="3"/>
  <c r="G7" i="3"/>
  <c r="D8" i="3"/>
  <c r="G8" i="3"/>
  <c r="D9" i="3"/>
  <c r="G9" i="3"/>
  <c r="D10" i="3"/>
  <c r="G10" i="3"/>
  <c r="D11" i="3"/>
  <c r="G11" i="3"/>
  <c r="D12" i="3"/>
  <c r="G12" i="3"/>
  <c r="D13" i="3"/>
  <c r="G13" i="3"/>
  <c r="D14" i="3"/>
  <c r="G14" i="3"/>
  <c r="D15" i="3"/>
  <c r="G15" i="3"/>
  <c r="D16" i="3"/>
  <c r="G16" i="3"/>
  <c r="D17" i="3"/>
  <c r="G17" i="3"/>
  <c r="D18" i="3"/>
  <c r="G18" i="3"/>
  <c r="D19" i="3"/>
  <c r="G19" i="3"/>
  <c r="D20" i="3"/>
  <c r="G20" i="3"/>
  <c r="D21" i="3"/>
  <c r="G21" i="3"/>
  <c r="D22" i="3"/>
  <c r="G22" i="3"/>
  <c r="D23" i="3"/>
  <c r="G23" i="3"/>
  <c r="D24" i="3"/>
  <c r="G24" i="3"/>
  <c r="D25" i="3"/>
  <c r="G25" i="3"/>
  <c r="D26" i="3"/>
  <c r="G26" i="3"/>
  <c r="D27" i="3"/>
  <c r="G27" i="3"/>
  <c r="D28" i="3"/>
  <c r="G28" i="3"/>
  <c r="D29" i="3"/>
  <c r="G29" i="3"/>
  <c r="D30" i="3"/>
  <c r="G30" i="3"/>
  <c r="D31" i="3"/>
  <c r="G31" i="3"/>
  <c r="D32" i="3"/>
  <c r="G32" i="3"/>
  <c r="D33" i="3"/>
  <c r="G33" i="3"/>
  <c r="D34" i="3"/>
  <c r="G34" i="3"/>
  <c r="G36" i="3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6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T3" i="2"/>
  <c r="AB2" i="2"/>
  <c r="AB3" i="2"/>
  <c r="U3" i="2"/>
  <c r="W3" i="2"/>
  <c r="T4" i="2"/>
  <c r="U4" i="2"/>
  <c r="W4" i="2"/>
  <c r="T5" i="2"/>
  <c r="U5" i="2"/>
  <c r="W5" i="2"/>
  <c r="T6" i="2"/>
  <c r="U6" i="2"/>
  <c r="W6" i="2"/>
  <c r="T7" i="2"/>
  <c r="U7" i="2"/>
  <c r="W7" i="2"/>
  <c r="T8" i="2"/>
  <c r="U8" i="2"/>
  <c r="W8" i="2"/>
  <c r="T9" i="2"/>
  <c r="U9" i="2"/>
  <c r="W9" i="2"/>
  <c r="T10" i="2"/>
  <c r="U10" i="2"/>
  <c r="W10" i="2"/>
  <c r="T11" i="2"/>
  <c r="U11" i="2"/>
  <c r="W11" i="2"/>
  <c r="T12" i="2"/>
  <c r="U12" i="2"/>
  <c r="W12" i="2"/>
  <c r="T13" i="2"/>
  <c r="U13" i="2"/>
  <c r="W13" i="2"/>
  <c r="T14" i="2"/>
  <c r="U14" i="2"/>
  <c r="W14" i="2"/>
  <c r="T15" i="2"/>
  <c r="U15" i="2"/>
  <c r="W15" i="2"/>
  <c r="T16" i="2"/>
  <c r="U16" i="2"/>
  <c r="W16" i="2"/>
  <c r="T17" i="2"/>
  <c r="U17" i="2"/>
  <c r="W17" i="2"/>
  <c r="T18" i="2"/>
  <c r="U18" i="2"/>
  <c r="W18" i="2"/>
  <c r="T19" i="2"/>
  <c r="U19" i="2"/>
  <c r="W19" i="2"/>
  <c r="T20" i="2"/>
  <c r="U20" i="2"/>
  <c r="W20" i="2"/>
  <c r="T21" i="2"/>
  <c r="U21" i="2"/>
  <c r="W21" i="2"/>
  <c r="T22" i="2"/>
  <c r="U22" i="2"/>
  <c r="W22" i="2"/>
  <c r="T23" i="2"/>
  <c r="U23" i="2"/>
  <c r="W23" i="2"/>
  <c r="T24" i="2"/>
  <c r="U24" i="2"/>
  <c r="W24" i="2"/>
  <c r="T25" i="2"/>
  <c r="U25" i="2"/>
  <c r="W25" i="2"/>
  <c r="T26" i="2"/>
  <c r="U26" i="2"/>
  <c r="W26" i="2"/>
  <c r="T27" i="2"/>
  <c r="U27" i="2"/>
  <c r="W27" i="2"/>
  <c r="T28" i="2"/>
  <c r="U28" i="2"/>
  <c r="W28" i="2"/>
  <c r="T29" i="2"/>
  <c r="U29" i="2"/>
  <c r="W29" i="2"/>
  <c r="T30" i="2"/>
  <c r="U30" i="2"/>
  <c r="W30" i="2"/>
  <c r="T31" i="2"/>
  <c r="U31" i="2"/>
  <c r="W31" i="2"/>
  <c r="T32" i="2"/>
  <c r="U32" i="2"/>
  <c r="W32" i="2"/>
  <c r="T33" i="2"/>
  <c r="U33" i="2"/>
  <c r="W33" i="2"/>
  <c r="T34" i="2"/>
  <c r="U34" i="2"/>
  <c r="W34" i="2"/>
  <c r="T35" i="2"/>
  <c r="U35" i="2"/>
  <c r="W35" i="2"/>
  <c r="T2" i="2"/>
  <c r="U2" i="2"/>
  <c r="W2" i="2"/>
  <c r="L35" i="2"/>
  <c r="V35" i="2"/>
  <c r="L34" i="2"/>
  <c r="V34" i="2"/>
  <c r="L33" i="2"/>
  <c r="V33" i="2"/>
  <c r="L32" i="2"/>
  <c r="V32" i="2"/>
  <c r="L31" i="2"/>
  <c r="V31" i="2"/>
  <c r="L30" i="2"/>
  <c r="V30" i="2"/>
  <c r="L29" i="2"/>
  <c r="V29" i="2"/>
  <c r="L28" i="2"/>
  <c r="V28" i="2"/>
  <c r="L27" i="2"/>
  <c r="V27" i="2"/>
  <c r="L26" i="2"/>
  <c r="V26" i="2"/>
  <c r="L25" i="2"/>
  <c r="V25" i="2"/>
  <c r="L24" i="2"/>
  <c r="V24" i="2"/>
  <c r="L23" i="2"/>
  <c r="V23" i="2"/>
  <c r="L22" i="2"/>
  <c r="V22" i="2"/>
  <c r="L21" i="2"/>
  <c r="V21" i="2"/>
  <c r="L20" i="2"/>
  <c r="V20" i="2"/>
  <c r="L19" i="2"/>
  <c r="V19" i="2"/>
  <c r="L18" i="2"/>
  <c r="V18" i="2"/>
  <c r="L17" i="2"/>
  <c r="V17" i="2"/>
  <c r="L16" i="2"/>
  <c r="V16" i="2"/>
  <c r="L15" i="2"/>
  <c r="V15" i="2"/>
  <c r="L14" i="2"/>
  <c r="V14" i="2"/>
  <c r="L13" i="2"/>
  <c r="V13" i="2"/>
  <c r="L12" i="2"/>
  <c r="V12" i="2"/>
  <c r="L11" i="2"/>
  <c r="V11" i="2"/>
  <c r="L10" i="2"/>
  <c r="V10" i="2"/>
  <c r="L9" i="2"/>
  <c r="V9" i="2"/>
  <c r="L8" i="2"/>
  <c r="V8" i="2"/>
  <c r="L7" i="2"/>
  <c r="V7" i="2"/>
  <c r="L6" i="2"/>
  <c r="V6" i="2"/>
  <c r="L5" i="2"/>
  <c r="V5" i="2"/>
  <c r="L4" i="2"/>
  <c r="V4" i="2"/>
  <c r="L3" i="2"/>
  <c r="V3" i="2"/>
  <c r="L2" i="2"/>
  <c r="V2" i="2"/>
  <c r="N35" i="2"/>
  <c r="K35" i="2"/>
  <c r="J3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N34" i="2"/>
  <c r="K34" i="2"/>
  <c r="J34" i="2"/>
  <c r="N33" i="2"/>
  <c r="K33" i="2"/>
  <c r="J33" i="2"/>
  <c r="N32" i="2"/>
  <c r="K32" i="2"/>
  <c r="J32" i="2"/>
  <c r="N31" i="2"/>
  <c r="K31" i="2"/>
  <c r="J31" i="2"/>
  <c r="N30" i="2"/>
  <c r="K30" i="2"/>
  <c r="J30" i="2"/>
  <c r="N29" i="2"/>
  <c r="K29" i="2"/>
  <c r="J29" i="2"/>
  <c r="N28" i="2"/>
  <c r="K28" i="2"/>
  <c r="J28" i="2"/>
  <c r="N27" i="2"/>
  <c r="K27" i="2"/>
  <c r="J27" i="2"/>
  <c r="N26" i="2"/>
  <c r="K26" i="2"/>
  <c r="J26" i="2"/>
  <c r="N25" i="2"/>
  <c r="K25" i="2"/>
  <c r="J25" i="2"/>
  <c r="N24" i="2"/>
  <c r="K24" i="2"/>
  <c r="J24" i="2"/>
  <c r="N23" i="2"/>
  <c r="K23" i="2"/>
  <c r="J23" i="2"/>
  <c r="N22" i="2"/>
  <c r="K22" i="2"/>
  <c r="J22" i="2"/>
  <c r="N21" i="2"/>
  <c r="K21" i="2"/>
  <c r="J21" i="2"/>
  <c r="N20" i="2"/>
  <c r="K20" i="2"/>
  <c r="J20" i="2"/>
  <c r="N19" i="2"/>
  <c r="K19" i="2"/>
  <c r="J19" i="2"/>
  <c r="N18" i="2"/>
  <c r="K18" i="2"/>
  <c r="J18" i="2"/>
  <c r="N17" i="2"/>
  <c r="K17" i="2"/>
  <c r="J17" i="2"/>
  <c r="N16" i="2"/>
  <c r="K16" i="2"/>
  <c r="J16" i="2"/>
  <c r="N15" i="2"/>
  <c r="K15" i="2"/>
  <c r="J15" i="2"/>
  <c r="N14" i="2"/>
  <c r="K14" i="2"/>
  <c r="J14" i="2"/>
  <c r="N13" i="2"/>
  <c r="K13" i="2"/>
  <c r="J13" i="2"/>
  <c r="N12" i="2"/>
  <c r="K12" i="2"/>
  <c r="J12" i="2"/>
  <c r="N11" i="2"/>
  <c r="K11" i="2"/>
  <c r="J11" i="2"/>
  <c r="N10" i="2"/>
  <c r="K10" i="2"/>
  <c r="J10" i="2"/>
  <c r="N9" i="2"/>
  <c r="K9" i="2"/>
  <c r="J9" i="2"/>
  <c r="N8" i="2"/>
  <c r="K8" i="2"/>
  <c r="J8" i="2"/>
  <c r="N7" i="2"/>
  <c r="K7" i="2"/>
  <c r="J7" i="2"/>
  <c r="N6" i="2"/>
  <c r="K6" i="2"/>
  <c r="J6" i="2"/>
  <c r="N5" i="2"/>
  <c r="K5" i="2"/>
  <c r="J5" i="2"/>
  <c r="N4" i="2"/>
  <c r="K4" i="2"/>
  <c r="J4" i="2"/>
  <c r="N3" i="2"/>
  <c r="K3" i="2"/>
  <c r="J3" i="2"/>
  <c r="N2" i="2"/>
  <c r="K2" i="2"/>
  <c r="J2" i="2"/>
  <c r="I37" i="1"/>
  <c r="L37" i="1"/>
  <c r="N37" i="1"/>
  <c r="K37" i="1"/>
  <c r="J3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L3" i="1"/>
  <c r="T3" i="1"/>
  <c r="AB2" i="1"/>
  <c r="AB3" i="1"/>
  <c r="U3" i="1"/>
  <c r="V3" i="1"/>
  <c r="L4" i="1"/>
  <c r="T4" i="1"/>
  <c r="U4" i="1"/>
  <c r="V4" i="1"/>
  <c r="L5" i="1"/>
  <c r="T5" i="1"/>
  <c r="U5" i="1"/>
  <c r="V5" i="1"/>
  <c r="L6" i="1"/>
  <c r="T6" i="1"/>
  <c r="U6" i="1"/>
  <c r="V6" i="1"/>
  <c r="L7" i="1"/>
  <c r="T7" i="1"/>
  <c r="U7" i="1"/>
  <c r="V7" i="1"/>
  <c r="L8" i="1"/>
  <c r="T8" i="1"/>
  <c r="U8" i="1"/>
  <c r="V8" i="1"/>
  <c r="L9" i="1"/>
  <c r="T9" i="1"/>
  <c r="U9" i="1"/>
  <c r="V9" i="1"/>
  <c r="L10" i="1"/>
  <c r="T10" i="1"/>
  <c r="U10" i="1"/>
  <c r="V10" i="1"/>
  <c r="L11" i="1"/>
  <c r="T11" i="1"/>
  <c r="U11" i="1"/>
  <c r="V11" i="1"/>
  <c r="L12" i="1"/>
  <c r="T12" i="1"/>
  <c r="U12" i="1"/>
  <c r="V12" i="1"/>
  <c r="L13" i="1"/>
  <c r="T13" i="1"/>
  <c r="U13" i="1"/>
  <c r="V13" i="1"/>
  <c r="L14" i="1"/>
  <c r="T14" i="1"/>
  <c r="U14" i="1"/>
  <c r="V14" i="1"/>
  <c r="L15" i="1"/>
  <c r="T15" i="1"/>
  <c r="U15" i="1"/>
  <c r="V15" i="1"/>
  <c r="L16" i="1"/>
  <c r="T16" i="1"/>
  <c r="U16" i="1"/>
  <c r="V16" i="1"/>
  <c r="L17" i="1"/>
  <c r="T17" i="1"/>
  <c r="U17" i="1"/>
  <c r="V17" i="1"/>
  <c r="L18" i="1"/>
  <c r="T18" i="1"/>
  <c r="U18" i="1"/>
  <c r="V18" i="1"/>
  <c r="L19" i="1"/>
  <c r="T19" i="1"/>
  <c r="U19" i="1"/>
  <c r="V19" i="1"/>
  <c r="L20" i="1"/>
  <c r="T20" i="1"/>
  <c r="U20" i="1"/>
  <c r="V20" i="1"/>
  <c r="L21" i="1"/>
  <c r="T21" i="1"/>
  <c r="U21" i="1"/>
  <c r="V21" i="1"/>
  <c r="L22" i="1"/>
  <c r="T22" i="1"/>
  <c r="U22" i="1"/>
  <c r="V22" i="1"/>
  <c r="L23" i="1"/>
  <c r="T23" i="1"/>
  <c r="U23" i="1"/>
  <c r="V23" i="1"/>
  <c r="L24" i="1"/>
  <c r="T24" i="1"/>
  <c r="U24" i="1"/>
  <c r="V24" i="1"/>
  <c r="L25" i="1"/>
  <c r="T25" i="1"/>
  <c r="U25" i="1"/>
  <c r="V25" i="1"/>
  <c r="L26" i="1"/>
  <c r="T26" i="1"/>
  <c r="U26" i="1"/>
  <c r="V26" i="1"/>
  <c r="L27" i="1"/>
  <c r="T27" i="1"/>
  <c r="U27" i="1"/>
  <c r="V27" i="1"/>
  <c r="L28" i="1"/>
  <c r="T28" i="1"/>
  <c r="U28" i="1"/>
  <c r="V28" i="1"/>
  <c r="L29" i="1"/>
  <c r="T29" i="1"/>
  <c r="U29" i="1"/>
  <c r="V29" i="1"/>
  <c r="L30" i="1"/>
  <c r="T30" i="1"/>
  <c r="U30" i="1"/>
  <c r="V30" i="1"/>
  <c r="L31" i="1"/>
  <c r="T31" i="1"/>
  <c r="U31" i="1"/>
  <c r="V31" i="1"/>
  <c r="L32" i="1"/>
  <c r="T32" i="1"/>
  <c r="U32" i="1"/>
  <c r="V32" i="1"/>
  <c r="L33" i="1"/>
  <c r="T33" i="1"/>
  <c r="U33" i="1"/>
  <c r="V33" i="1"/>
  <c r="L34" i="1"/>
  <c r="T34" i="1"/>
  <c r="U34" i="1"/>
  <c r="V34" i="1"/>
  <c r="L35" i="1"/>
  <c r="T35" i="1"/>
  <c r="U35" i="1"/>
  <c r="V35" i="1"/>
  <c r="L2" i="1"/>
  <c r="T2" i="1"/>
  <c r="U2" i="1"/>
  <c r="V2" i="1"/>
  <c r="I3" i="1"/>
  <c r="N3" i="1"/>
  <c r="I4" i="1"/>
  <c r="N4" i="1"/>
  <c r="I5" i="1"/>
  <c r="N5" i="1"/>
  <c r="I6" i="1"/>
  <c r="N6" i="1"/>
  <c r="I7" i="1"/>
  <c r="N7" i="1"/>
  <c r="I8" i="1"/>
  <c r="N8" i="1"/>
  <c r="I9" i="1"/>
  <c r="N9" i="1"/>
  <c r="I10" i="1"/>
  <c r="N10" i="1"/>
  <c r="I11" i="1"/>
  <c r="N11" i="1"/>
  <c r="I12" i="1"/>
  <c r="N12" i="1"/>
  <c r="I13" i="1"/>
  <c r="N13" i="1"/>
  <c r="I14" i="1"/>
  <c r="N14" i="1"/>
  <c r="I15" i="1"/>
  <c r="N15" i="1"/>
  <c r="I16" i="1"/>
  <c r="N16" i="1"/>
  <c r="I17" i="1"/>
  <c r="N17" i="1"/>
  <c r="I18" i="1"/>
  <c r="N18" i="1"/>
  <c r="I19" i="1"/>
  <c r="N19" i="1"/>
  <c r="I20" i="1"/>
  <c r="N20" i="1"/>
  <c r="I21" i="1"/>
  <c r="N21" i="1"/>
  <c r="I22" i="1"/>
  <c r="N22" i="1"/>
  <c r="I23" i="1"/>
  <c r="N23" i="1"/>
  <c r="I24" i="1"/>
  <c r="N24" i="1"/>
  <c r="I25" i="1"/>
  <c r="N25" i="1"/>
  <c r="I26" i="1"/>
  <c r="N26" i="1"/>
  <c r="I27" i="1"/>
  <c r="N27" i="1"/>
  <c r="I28" i="1"/>
  <c r="N28" i="1"/>
  <c r="I29" i="1"/>
  <c r="N29" i="1"/>
  <c r="I30" i="1"/>
  <c r="N30" i="1"/>
  <c r="I31" i="1"/>
  <c r="N31" i="1"/>
  <c r="I32" i="1"/>
  <c r="N32" i="1"/>
  <c r="I33" i="1"/>
  <c r="N33" i="1"/>
  <c r="I34" i="1"/>
  <c r="N34" i="1"/>
  <c r="I35" i="1"/>
  <c r="N35" i="1"/>
  <c r="I2" i="1"/>
  <c r="N2" i="1"/>
  <c r="J30" i="1"/>
  <c r="J31" i="1"/>
  <c r="J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2" i="1"/>
  <c r="J33" i="1"/>
  <c r="J34" i="1"/>
  <c r="J35" i="1"/>
  <c r="J2" i="1"/>
</calcChain>
</file>

<file path=xl/sharedStrings.xml><?xml version="1.0" encoding="utf-8"?>
<sst xmlns="http://schemas.openxmlformats.org/spreadsheetml/2006/main" count="45" uniqueCount="27">
  <si>
    <t>Exchange</t>
  </si>
  <si>
    <t>Total SAPT</t>
  </si>
  <si>
    <t>Total HF</t>
  </si>
  <si>
    <t>Total</t>
  </si>
  <si>
    <t>mol^-1</t>
  </si>
  <si>
    <t>output44.dat:</t>
  </si>
  <si>
    <t>[exi501@raijin4</t>
  </si>
  <si>
    <t>c1mim-bf4]$</t>
  </si>
  <si>
    <t>Ion1</t>
  </si>
  <si>
    <t>Ion2</t>
  </si>
  <si>
    <t>EINT(corr)</t>
  </si>
  <si>
    <t>Total Dispersion</t>
  </si>
  <si>
    <t>Exch-Disp20</t>
  </si>
  <si>
    <t>Disp=SAPT-HF</t>
  </si>
  <si>
    <t>ADZ/2+3</t>
  </si>
  <si>
    <t>Total Disp</t>
  </si>
  <si>
    <t>SAPT-HF</t>
  </si>
  <si>
    <t>power1</t>
  </si>
  <si>
    <t>power2</t>
  </si>
  <si>
    <t>a2</t>
  </si>
  <si>
    <t>b2</t>
  </si>
  <si>
    <t>a1</t>
  </si>
  <si>
    <t>b1</t>
  </si>
  <si>
    <t>C1mim</t>
  </si>
  <si>
    <t>C1mpyr</t>
  </si>
  <si>
    <t>ATZ</t>
  </si>
  <si>
    <t>Total Induction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</si>
</sst>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5213843739055"/>
          <c:y val="0.0305882352941176"/>
          <c:w val="0.808906847929017"/>
          <c:h val="0.938823529411765"/>
        </c:manualLayout>
      </c:layout>
      <c:scatterChart>
        <c:scatterStyle val="lineMarker"/>
        <c:varyColors val="0"/>
        <c:ser>
          <c:idx val="0"/>
          <c:order val="0"/>
          <c:tx>
            <c:v>Exchange</c:v>
          </c:tx>
          <c:spPr>
            <a:ln w="47625">
              <a:noFill/>
            </a:ln>
          </c:spPr>
          <c:xVal>
            <c:numRef>
              <c:f>'C1mim BF4'!$B$2:$B$33</c:f>
              <c:numCache>
                <c:formatCode>General</c:formatCode>
                <c:ptCount val="32"/>
                <c:pt idx="0">
                  <c:v>-0.6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1.0</c:v>
                </c:pt>
                <c:pt idx="9">
                  <c:v>1.2</c:v>
                </c:pt>
                <c:pt idx="10">
                  <c:v>1.4</c:v>
                </c:pt>
                <c:pt idx="11">
                  <c:v>1.6</c:v>
                </c:pt>
                <c:pt idx="12">
                  <c:v>1.8</c:v>
                </c:pt>
                <c:pt idx="13">
                  <c:v>2</c:v>
                </c:pt>
                <c:pt idx="14">
                  <c:v>2.2</c:v>
                </c:pt>
                <c:pt idx="15">
                  <c:v>2.4</c:v>
                </c:pt>
                <c:pt idx="16">
                  <c:v>2.6</c:v>
                </c:pt>
                <c:pt idx="17">
                  <c:v>2.8</c:v>
                </c:pt>
                <c:pt idx="18">
                  <c:v>3.0</c:v>
                </c:pt>
                <c:pt idx="19">
                  <c:v>3.200000000000001</c:v>
                </c:pt>
                <c:pt idx="20">
                  <c:v>3.400000000000001</c:v>
                </c:pt>
                <c:pt idx="21">
                  <c:v>3.600000000000001</c:v>
                </c:pt>
                <c:pt idx="22">
                  <c:v>3.800000000000001</c:v>
                </c:pt>
                <c:pt idx="23">
                  <c:v>4.000000000000001</c:v>
                </c:pt>
                <c:pt idx="24">
                  <c:v>4.200000000000001</c:v>
                </c:pt>
                <c:pt idx="25">
                  <c:v>4.400000000000001</c:v>
                </c:pt>
                <c:pt idx="26">
                  <c:v>4.600000000000001</c:v>
                </c:pt>
                <c:pt idx="27">
                  <c:v>4.800000000000002</c:v>
                </c:pt>
                <c:pt idx="28">
                  <c:v>5.000000000000002</c:v>
                </c:pt>
                <c:pt idx="29">
                  <c:v>5.200000000000002</c:v>
                </c:pt>
                <c:pt idx="30">
                  <c:v>5.400000000000002</c:v>
                </c:pt>
                <c:pt idx="31">
                  <c:v>5.600000000000002</c:v>
                </c:pt>
              </c:numCache>
            </c:numRef>
          </c:xVal>
          <c:yVal>
            <c:numRef>
              <c:f>'C1mim BF4'!$J$2:$J$35</c:f>
              <c:numCache>
                <c:formatCode>0.0</c:formatCode>
                <c:ptCount val="34"/>
                <c:pt idx="0">
                  <c:v>848.3618304309</c:v>
                </c:pt>
                <c:pt idx="1">
                  <c:v>496.270477836965</c:v>
                </c:pt>
                <c:pt idx="2">
                  <c:v>286.19525011195</c:v>
                </c:pt>
                <c:pt idx="3">
                  <c:v>163.039743838905</c:v>
                </c:pt>
                <c:pt idx="4">
                  <c:v>91.89580274772501</c:v>
                </c:pt>
                <c:pt idx="5">
                  <c:v>51.315460590765</c:v>
                </c:pt>
                <c:pt idx="6">
                  <c:v>28.42253571532</c:v>
                </c:pt>
                <c:pt idx="7">
                  <c:v>15.629675512845</c:v>
                </c:pt>
                <c:pt idx="8">
                  <c:v>8.538526178710001</c:v>
                </c:pt>
                <c:pt idx="9">
                  <c:v>4.635858398735</c:v>
                </c:pt>
                <c:pt idx="10">
                  <c:v>2.50230334844</c:v>
                </c:pt>
                <c:pt idx="11">
                  <c:v>1.34347507128</c:v>
                </c:pt>
                <c:pt idx="12">
                  <c:v>0.718000604725</c:v>
                </c:pt>
                <c:pt idx="13">
                  <c:v>0.382255813015</c:v>
                </c:pt>
                <c:pt idx="14">
                  <c:v>0.20275969854</c:v>
                </c:pt>
                <c:pt idx="15">
                  <c:v>0.107029636465</c:v>
                </c:pt>
                <c:pt idx="16">
                  <c:v>0.05606996796</c:v>
                </c:pt>
                <c:pt idx="17">
                  <c:v>0.029040681755</c:v>
                </c:pt>
                <c:pt idx="18">
                  <c:v>0.014817665625</c:v>
                </c:pt>
                <c:pt idx="19">
                  <c:v>0.00743494341</c:v>
                </c:pt>
                <c:pt idx="20">
                  <c:v>0.00367002892</c:v>
                </c:pt>
                <c:pt idx="21">
                  <c:v>0.001780955415</c:v>
                </c:pt>
                <c:pt idx="22">
                  <c:v>0.000840501315</c:v>
                </c:pt>
                <c:pt idx="23">
                  <c:v>0.00037192833</c:v>
                </c:pt>
                <c:pt idx="24">
                  <c:v>0.000139965405</c:v>
                </c:pt>
                <c:pt idx="25">
                  <c:v>3.0587075E-5</c:v>
                </c:pt>
                <c:pt idx="26">
                  <c:v>-1.3678855E-5</c:v>
                </c:pt>
                <c:pt idx="27">
                  <c:v>-2.478472E-5</c:v>
                </c:pt>
                <c:pt idx="28">
                  <c:v>-1.5044115E-5</c:v>
                </c:pt>
                <c:pt idx="29">
                  <c:v>-9.87188E-6</c:v>
                </c:pt>
                <c:pt idx="30">
                  <c:v>-7.482675E-6</c:v>
                </c:pt>
                <c:pt idx="31">
                  <c:v>-7.220125E-6</c:v>
                </c:pt>
                <c:pt idx="32">
                  <c:v>-7.955265E-6</c:v>
                </c:pt>
                <c:pt idx="33">
                  <c:v>-8.71666E-6</c:v>
                </c:pt>
              </c:numCache>
            </c:numRef>
          </c:yVal>
          <c:smooth val="0"/>
        </c:ser>
        <c:ser>
          <c:idx val="1"/>
          <c:order val="1"/>
          <c:tx>
            <c:v>Dispersion</c:v>
          </c:tx>
          <c:spPr>
            <a:ln w="47625">
              <a:noFill/>
            </a:ln>
          </c:spPr>
          <c:xVal>
            <c:numRef>
              <c:f>'C1mim BF4'!$B$2:$B$33</c:f>
              <c:numCache>
                <c:formatCode>General</c:formatCode>
                <c:ptCount val="32"/>
                <c:pt idx="0">
                  <c:v>-0.6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1.0</c:v>
                </c:pt>
                <c:pt idx="9">
                  <c:v>1.2</c:v>
                </c:pt>
                <c:pt idx="10">
                  <c:v>1.4</c:v>
                </c:pt>
                <c:pt idx="11">
                  <c:v>1.6</c:v>
                </c:pt>
                <c:pt idx="12">
                  <c:v>1.8</c:v>
                </c:pt>
                <c:pt idx="13">
                  <c:v>2</c:v>
                </c:pt>
                <c:pt idx="14">
                  <c:v>2.2</c:v>
                </c:pt>
                <c:pt idx="15">
                  <c:v>2.4</c:v>
                </c:pt>
                <c:pt idx="16">
                  <c:v>2.6</c:v>
                </c:pt>
                <c:pt idx="17">
                  <c:v>2.8</c:v>
                </c:pt>
                <c:pt idx="18">
                  <c:v>3.0</c:v>
                </c:pt>
                <c:pt idx="19">
                  <c:v>3.200000000000001</c:v>
                </c:pt>
                <c:pt idx="20">
                  <c:v>3.400000000000001</c:v>
                </c:pt>
                <c:pt idx="21">
                  <c:v>3.600000000000001</c:v>
                </c:pt>
                <c:pt idx="22">
                  <c:v>3.800000000000001</c:v>
                </c:pt>
                <c:pt idx="23">
                  <c:v>4.000000000000001</c:v>
                </c:pt>
                <c:pt idx="24">
                  <c:v>4.200000000000001</c:v>
                </c:pt>
                <c:pt idx="25">
                  <c:v>4.400000000000001</c:v>
                </c:pt>
                <c:pt idx="26">
                  <c:v>4.600000000000001</c:v>
                </c:pt>
                <c:pt idx="27">
                  <c:v>4.800000000000002</c:v>
                </c:pt>
                <c:pt idx="28">
                  <c:v>5.000000000000002</c:v>
                </c:pt>
                <c:pt idx="29">
                  <c:v>5.200000000000002</c:v>
                </c:pt>
                <c:pt idx="30">
                  <c:v>5.400000000000002</c:v>
                </c:pt>
                <c:pt idx="31">
                  <c:v>5.600000000000002</c:v>
                </c:pt>
              </c:numCache>
            </c:numRef>
          </c:xVal>
          <c:yVal>
            <c:numRef>
              <c:f>'C1mim BF4'!$L$2:$L$35</c:f>
              <c:numCache>
                <c:formatCode>0.0</c:formatCode>
                <c:ptCount val="34"/>
                <c:pt idx="0">
                  <c:v>-140.5782114028</c:v>
                </c:pt>
                <c:pt idx="1">
                  <c:v>-105.536491379325</c:v>
                </c:pt>
                <c:pt idx="2">
                  <c:v>-79.011055480035</c:v>
                </c:pt>
                <c:pt idx="3">
                  <c:v>-59.016908738905</c:v>
                </c:pt>
                <c:pt idx="4">
                  <c:v>-44.00405995199</c:v>
                </c:pt>
                <c:pt idx="5">
                  <c:v>-32.78827356357</c:v>
                </c:pt>
                <c:pt idx="6">
                  <c:v>-24.451668209895</c:v>
                </c:pt>
                <c:pt idx="7">
                  <c:v>-18.278953773675</c:v>
                </c:pt>
                <c:pt idx="8">
                  <c:v>-13.71819832754</c:v>
                </c:pt>
                <c:pt idx="9">
                  <c:v>-10.349968453375</c:v>
                </c:pt>
                <c:pt idx="10">
                  <c:v>-7.859644368765</c:v>
                </c:pt>
                <c:pt idx="11">
                  <c:v>-6.013452840205001</c:v>
                </c:pt>
                <c:pt idx="12">
                  <c:v>-4.638979540625</c:v>
                </c:pt>
                <c:pt idx="13">
                  <c:v>-3.609891186125</c:v>
                </c:pt>
                <c:pt idx="14">
                  <c:v>-2.83411981454</c:v>
                </c:pt>
                <c:pt idx="15">
                  <c:v>-2.244788611105</c:v>
                </c:pt>
                <c:pt idx="16">
                  <c:v>-1.79337360992</c:v>
                </c:pt>
                <c:pt idx="17">
                  <c:v>-1.444615501205</c:v>
                </c:pt>
                <c:pt idx="18">
                  <c:v>-1.172811558885</c:v>
                </c:pt>
                <c:pt idx="19">
                  <c:v>-0.959142645295</c:v>
                </c:pt>
                <c:pt idx="20">
                  <c:v>-0.789759878055</c:v>
                </c:pt>
                <c:pt idx="21">
                  <c:v>-0.65440818544</c:v>
                </c:pt>
                <c:pt idx="22">
                  <c:v>-0.545437831885</c:v>
                </c:pt>
                <c:pt idx="23">
                  <c:v>-0.457094272745</c:v>
                </c:pt>
                <c:pt idx="24">
                  <c:v>-0.385009227375</c:v>
                </c:pt>
                <c:pt idx="25">
                  <c:v>-0.32583757248</c:v>
                </c:pt>
                <c:pt idx="26">
                  <c:v>-0.27699539598</c:v>
                </c:pt>
                <c:pt idx="27">
                  <c:v>-0.23647012085</c:v>
                </c:pt>
                <c:pt idx="28">
                  <c:v>-0.174382323105</c:v>
                </c:pt>
                <c:pt idx="29">
                  <c:v>-0.15057641576</c:v>
                </c:pt>
                <c:pt idx="30">
                  <c:v>-0.13046802632</c:v>
                </c:pt>
                <c:pt idx="31">
                  <c:v>-0.113415745135</c:v>
                </c:pt>
                <c:pt idx="32">
                  <c:v>-0.098900615875</c:v>
                </c:pt>
                <c:pt idx="33">
                  <c:v>-0.086500799455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96576"/>
        <c:axId val="-2095918128"/>
      </c:scatterChart>
      <c:valAx>
        <c:axId val="-21026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918128"/>
        <c:crossesAt val="-1.0"/>
        <c:crossBetween val="midCat"/>
      </c:valAx>
      <c:valAx>
        <c:axId val="-20959181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02696576"/>
        <c:crossesAt val="-1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8921567510284"/>
          <c:y val="0.0800225932475776"/>
          <c:w val="0.712355367662978"/>
          <c:h val="0.897865341554765"/>
        </c:manualLayout>
      </c:layout>
      <c:scatterChart>
        <c:scatterStyle val="smoothMarker"/>
        <c:varyColors val="0"/>
        <c:ser>
          <c:idx val="0"/>
          <c:order val="0"/>
          <c:tx>
            <c:v>C1mim-BF4 Disp</c:v>
          </c:tx>
          <c:spPr>
            <a:ln w="31750">
              <a:solidFill>
                <a:srgbClr val="000090"/>
              </a:solidFill>
            </a:ln>
          </c:spPr>
          <c:marker>
            <c:symbol val="square"/>
            <c:size val="10"/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'C1mim BF4'!$B$3:$B$11</c:f>
              <c:numCache>
                <c:formatCode>General</c:formatCode>
                <c:ptCount val="9"/>
                <c:pt idx="0">
                  <c:v>-0.4</c:v>
                </c:pt>
                <c:pt idx="1">
                  <c:v>-0.2</c:v>
                </c:pt>
                <c:pt idx="2">
                  <c:v>0.0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1.0</c:v>
                </c:pt>
                <c:pt idx="8">
                  <c:v>1.2</c:v>
                </c:pt>
              </c:numCache>
            </c:numRef>
          </c:xVal>
          <c:yVal>
            <c:numRef>
              <c:f>'C1mim BF4'!$L$3:$L$11</c:f>
              <c:numCache>
                <c:formatCode>0.0</c:formatCode>
                <c:ptCount val="9"/>
                <c:pt idx="0">
                  <c:v>-105.536491379325</c:v>
                </c:pt>
                <c:pt idx="1">
                  <c:v>-79.011055480035</c:v>
                </c:pt>
                <c:pt idx="2">
                  <c:v>-59.016908738905</c:v>
                </c:pt>
                <c:pt idx="3">
                  <c:v>-44.00405995199</c:v>
                </c:pt>
                <c:pt idx="4">
                  <c:v>-32.78827356357</c:v>
                </c:pt>
                <c:pt idx="5">
                  <c:v>-24.451668209895</c:v>
                </c:pt>
                <c:pt idx="6">
                  <c:v>-18.278953773675</c:v>
                </c:pt>
                <c:pt idx="7">
                  <c:v>-13.71819832754</c:v>
                </c:pt>
                <c:pt idx="8">
                  <c:v>-10.349968453375</c:v>
                </c:pt>
              </c:numCache>
            </c:numRef>
          </c:yVal>
          <c:smooth val="1"/>
        </c:ser>
        <c:ser>
          <c:idx val="1"/>
          <c:order val="1"/>
          <c:tx>
            <c:v>C1mim BF4 SCS</c:v>
          </c:tx>
          <c:spPr>
            <a:ln w="31750">
              <a:solidFill>
                <a:srgbClr val="000090"/>
              </a:solidFill>
              <a:prstDash val="dash"/>
            </a:ln>
          </c:spPr>
          <c:marker>
            <c:symbol val="square"/>
            <c:size val="10"/>
            <c:spPr>
              <a:noFill/>
              <a:ln>
                <a:solidFill>
                  <a:srgbClr val="000090"/>
                </a:solidFill>
              </a:ln>
            </c:spPr>
          </c:marker>
          <c:xVal>
            <c:numRef>
              <c:f>'C1mim BF4'!$B$3:$B$11</c:f>
              <c:numCache>
                <c:formatCode>General</c:formatCode>
                <c:ptCount val="9"/>
                <c:pt idx="0">
                  <c:v>-0.4</c:v>
                </c:pt>
                <c:pt idx="1">
                  <c:v>-0.2</c:v>
                </c:pt>
                <c:pt idx="2">
                  <c:v>0.0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1.0</c:v>
                </c:pt>
                <c:pt idx="8">
                  <c:v>1.2</c:v>
                </c:pt>
              </c:numCache>
            </c:numRef>
          </c:xVal>
          <c:yVal>
            <c:numRef>
              <c:f>'C1mim BF4'!$U$3:$U$11</c:f>
              <c:numCache>
                <c:formatCode>0.0</c:formatCode>
                <c:ptCount val="9"/>
                <c:pt idx="0">
                  <c:v>-70.50437786895964</c:v>
                </c:pt>
                <c:pt idx="1">
                  <c:v>-54.000633201717</c:v>
                </c:pt>
                <c:pt idx="2">
                  <c:v>-41.59682041896977</c:v>
                </c:pt>
                <c:pt idx="3">
                  <c:v>-32.20172560105491</c:v>
                </c:pt>
                <c:pt idx="4">
                  <c:v>-25.00236870006554</c:v>
                </c:pt>
                <c:pt idx="5">
                  <c:v>-19.41673237081756</c:v>
                </c:pt>
                <c:pt idx="6">
                  <c:v>-15.03991833320745</c:v>
                </c:pt>
                <c:pt idx="7">
                  <c:v>-11.58739624693505</c:v>
                </c:pt>
                <c:pt idx="8">
                  <c:v>-8.85031645820587</c:v>
                </c:pt>
              </c:numCache>
            </c:numRef>
          </c:yVal>
          <c:smooth val="1"/>
        </c:ser>
        <c:ser>
          <c:idx val="2"/>
          <c:order val="2"/>
          <c:tx>
            <c:v>C1mpyr BF4 Disp</c:v>
          </c:tx>
          <c:spPr>
            <a:ln w="31750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'C1mpyr BF4'!$B$3:$B$11</c:f>
              <c:numCache>
                <c:formatCode>General</c:formatCode>
                <c:ptCount val="9"/>
                <c:pt idx="0">
                  <c:v>-0.4</c:v>
                </c:pt>
                <c:pt idx="1">
                  <c:v>-0.2</c:v>
                </c:pt>
                <c:pt idx="2">
                  <c:v>0.0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1.0</c:v>
                </c:pt>
                <c:pt idx="8">
                  <c:v>1.2</c:v>
                </c:pt>
              </c:numCache>
            </c:numRef>
          </c:xVal>
          <c:yVal>
            <c:numRef>
              <c:f>'C1mpyr BF4'!$L$3:$L$11</c:f>
              <c:numCache>
                <c:formatCode>0.0</c:formatCode>
                <c:ptCount val="9"/>
                <c:pt idx="0">
                  <c:v>-100.95153186877</c:v>
                </c:pt>
                <c:pt idx="1">
                  <c:v>-73.40712075217498</c:v>
                </c:pt>
                <c:pt idx="2">
                  <c:v>-53.17841470284001</c:v>
                </c:pt>
                <c:pt idx="3">
                  <c:v>-38.513307089725</c:v>
                </c:pt>
                <c:pt idx="4">
                  <c:v>-27.93845096126</c:v>
                </c:pt>
                <c:pt idx="5">
                  <c:v>-20.320005501395</c:v>
                </c:pt>
                <c:pt idx="6">
                  <c:v>-14.836138564235</c:v>
                </c:pt>
                <c:pt idx="7">
                  <c:v>-10.8934652006</c:v>
                </c:pt>
                <c:pt idx="8">
                  <c:v>-8.05907117884</c:v>
                </c:pt>
              </c:numCache>
            </c:numRef>
          </c:yVal>
          <c:smooth val="1"/>
        </c:ser>
        <c:ser>
          <c:idx val="3"/>
          <c:order val="3"/>
          <c:tx>
            <c:v>C1mpyr BF4 SCS</c:v>
          </c:tx>
          <c:spPr>
            <a:ln w="31750">
              <a:solidFill>
                <a:srgbClr val="FF0000"/>
              </a:solidFill>
              <a:prstDash val="dash"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'C1mpyr BF4'!$B$3:$B$11</c:f>
              <c:numCache>
                <c:formatCode>General</c:formatCode>
                <c:ptCount val="9"/>
                <c:pt idx="0">
                  <c:v>-0.4</c:v>
                </c:pt>
                <c:pt idx="1">
                  <c:v>-0.2</c:v>
                </c:pt>
                <c:pt idx="2">
                  <c:v>0.0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1.0</c:v>
                </c:pt>
                <c:pt idx="8">
                  <c:v>1.2</c:v>
                </c:pt>
              </c:numCache>
            </c:numRef>
          </c:xVal>
          <c:yVal>
            <c:numRef>
              <c:f>'C1mpyr BF4'!$U$3:$U$11</c:f>
              <c:numCache>
                <c:formatCode>0.0</c:formatCode>
                <c:ptCount val="9"/>
                <c:pt idx="0">
                  <c:v>-68.74671144018635</c:v>
                </c:pt>
                <c:pt idx="1">
                  <c:v>-53.40279900752748</c:v>
                </c:pt>
                <c:pt idx="2">
                  <c:v>-33.0663577616447</c:v>
                </c:pt>
                <c:pt idx="3">
                  <c:v>-26.04923980471481</c:v>
                </c:pt>
                <c:pt idx="4">
                  <c:v>-20.48325114360301</c:v>
                </c:pt>
                <c:pt idx="5">
                  <c:v>-16.10304385010551</c:v>
                </c:pt>
                <c:pt idx="6">
                  <c:v>-12.67548320057898</c:v>
                </c:pt>
                <c:pt idx="7">
                  <c:v>-10.00855657616891</c:v>
                </c:pt>
                <c:pt idx="8">
                  <c:v>-7.942439909887425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77520"/>
        <c:axId val="-2094374560"/>
      </c:scatterChart>
      <c:valAx>
        <c:axId val="-209437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94374560"/>
        <c:crosses val="autoZero"/>
        <c:crossBetween val="midCat"/>
      </c:valAx>
      <c:valAx>
        <c:axId val="-209437456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Arial"/>
                <a:cs typeface="Arial"/>
              </a:defRPr>
            </a:pPr>
            <a:endParaRPr lang="en-US"/>
          </a:p>
        </c:txPr>
        <c:crossAx val="-2094377520"/>
        <c:crossesAt val="-0.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330200</xdr:colOff>
      <xdr:row>38</xdr:row>
      <xdr:rowOff>88900</xdr:rowOff>
    </xdr:from>
    <xdr:to>
      <xdr:col>23</xdr:col>
      <xdr:colOff>609600</xdr:colOff>
      <xdr:row>66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698500</xdr:colOff>
      <xdr:row>38</xdr:row>
      <xdr:rowOff>82550</xdr:rowOff>
    </xdr:from>
    <xdr:to>
      <xdr:col>23</xdr:col>
      <xdr:colOff>101600</xdr:colOff>
      <xdr:row>77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A56" workbookViewId="0">
      <selection sqref="A1:XFD1"/>
    </sheetView>
  </sheetViews>
  <sheetFormatPr baseColWidth="10" defaultRowHeight="16" x14ac:dyDescent="0.2"/>
  <cols>
    <col min="4" max="4" width="14.33203125" bestFit="1" customWidth="1"/>
    <col min="5" max="5" width="12.1640625" bestFit="1" customWidth="1"/>
    <col min="9" max="9" width="12.83203125" bestFit="1" customWidth="1"/>
    <col min="10" max="10" width="15.5" bestFit="1" customWidth="1"/>
    <col min="11" max="11" width="15.5" customWidth="1"/>
    <col min="12" max="12" width="14.6640625" bestFit="1" customWidth="1"/>
    <col min="13" max="13" width="14.6640625" customWidth="1"/>
  </cols>
  <sheetData>
    <row r="1" spans="1:28" x14ac:dyDescent="0.2">
      <c r="C1" t="s">
        <v>0</v>
      </c>
      <c r="D1" t="s">
        <v>11</v>
      </c>
      <c r="E1" t="s">
        <v>12</v>
      </c>
      <c r="F1" t="s">
        <v>2</v>
      </c>
      <c r="G1" t="s">
        <v>1</v>
      </c>
      <c r="I1" s="4" t="s">
        <v>13</v>
      </c>
      <c r="J1" s="4" t="s">
        <v>0</v>
      </c>
      <c r="K1" s="4" t="s">
        <v>12</v>
      </c>
      <c r="L1" s="3" t="s">
        <v>11</v>
      </c>
      <c r="M1" s="3" t="s">
        <v>26</v>
      </c>
      <c r="U1" s="4" t="s">
        <v>10</v>
      </c>
    </row>
    <row r="2" spans="1:28" x14ac:dyDescent="0.2">
      <c r="A2">
        <v>10</v>
      </c>
      <c r="B2">
        <v>-0.6</v>
      </c>
      <c r="C2">
        <v>323.12391179999997</v>
      </c>
      <c r="D2">
        <v>-53.5434056</v>
      </c>
      <c r="E2">
        <v>18.24091812</v>
      </c>
      <c r="F2">
        <v>-9.6069999300000006</v>
      </c>
      <c r="G2">
        <v>-58.775899600000002</v>
      </c>
      <c r="H2">
        <v>-40.956394969999998</v>
      </c>
      <c r="I2" s="2">
        <f>(G2-F2)/1000*2625.5</f>
        <v>-129.09294608358499</v>
      </c>
      <c r="J2" s="2">
        <f t="shared" ref="J2:J35" si="0">C2/1000*2625.5</f>
        <v>848.3618304309</v>
      </c>
      <c r="K2" s="2">
        <f>E2/1000*2625.5</f>
        <v>47.891530524060002</v>
      </c>
      <c r="L2" s="2">
        <f t="shared" ref="L2:L35" si="1">D2/1000*2625.5</f>
        <v>-140.57821140279998</v>
      </c>
      <c r="M2" s="2">
        <f>H2*2625.5/1000</f>
        <v>-107.531014993735</v>
      </c>
      <c r="N2" s="1">
        <f>I2-L2</f>
        <v>11.485265319214989</v>
      </c>
      <c r="P2">
        <v>-726.28597021777796</v>
      </c>
      <c r="Q2">
        <v>-1.7659440007915199</v>
      </c>
      <c r="R2">
        <v>-0.61585841917542705</v>
      </c>
      <c r="T2">
        <f>Q2*1.05+R2*0.68</f>
        <v>-2.2730249258703865</v>
      </c>
      <c r="U2" s="2">
        <f>(T2-$AB$2-$AB$3)*2625.5</f>
        <v>-92.458443602045989</v>
      </c>
      <c r="V2" s="1">
        <f>(U2-L2)</f>
        <v>48.119767800753991</v>
      </c>
      <c r="X2" t="s">
        <v>8</v>
      </c>
      <c r="Y2">
        <v>-422.89835361617497</v>
      </c>
      <c r="Z2">
        <v>-0.82248244112199798</v>
      </c>
      <c r="AA2">
        <v>-0.29932303742823502</v>
      </c>
      <c r="AB2">
        <f>Z2*1.05+0.68*AA2</f>
        <v>-1.0671462286292979</v>
      </c>
    </row>
    <row r="3" spans="1:28" x14ac:dyDescent="0.2">
      <c r="A3">
        <f>A2+1</f>
        <v>11</v>
      </c>
      <c r="B3">
        <f t="shared" ref="B3:B33" si="2">B2+0.2</f>
        <v>-0.39999999999999997</v>
      </c>
      <c r="C3">
        <v>189.01941643000001</v>
      </c>
      <c r="D3">
        <v>-40.196721150000002</v>
      </c>
      <c r="E3">
        <v>11.5733929</v>
      </c>
      <c r="F3">
        <v>-74.222259620000003</v>
      </c>
      <c r="G3">
        <v>-108.24034699000001</v>
      </c>
      <c r="H3">
        <v>-30.50816266</v>
      </c>
      <c r="I3" s="2">
        <f t="shared" ref="I3:I35" si="3">(G3-F3)/1000*2625.5</f>
        <v>-89.314488389935008</v>
      </c>
      <c r="J3" s="2">
        <f t="shared" si="0"/>
        <v>496.27047783696503</v>
      </c>
      <c r="K3" s="2">
        <f t="shared" ref="K3:K35" si="4">E3/1000*2625.5</f>
        <v>30.385943058950001</v>
      </c>
      <c r="L3" s="2">
        <f t="shared" si="1"/>
        <v>-105.53649137932501</v>
      </c>
      <c r="M3" s="2">
        <f t="shared" ref="M3:M38" si="5">H3*2625.5/1000</f>
        <v>-80.099181063829988</v>
      </c>
      <c r="N3" s="1">
        <f t="shared" ref="N3:N35" si="6">I3-L3</f>
        <v>16.222002989390006</v>
      </c>
      <c r="P3">
        <v>-726.35018184301703</v>
      </c>
      <c r="Q3">
        <v>-1.7608790874923199</v>
      </c>
      <c r="R3">
        <v>-0.61138238695036995</v>
      </c>
      <c r="T3">
        <f t="shared" ref="T3:T35" si="7">Q3*1.05+R3*0.68</f>
        <v>-2.2646630649931874</v>
      </c>
      <c r="U3" s="2">
        <f t="shared" ref="U3:U35" si="8">(T3-$AB$2-$AB$3)*2625.5</f>
        <v>-70.504377868959637</v>
      </c>
      <c r="V3" s="1">
        <f t="shared" ref="V3:V35" si="9">(U3-L3)</f>
        <v>35.032113510365377</v>
      </c>
      <c r="X3" t="s">
        <v>9</v>
      </c>
      <c r="Y3">
        <v>-303.373412421171</v>
      </c>
      <c r="Z3">
        <v>-0.92176877867219797</v>
      </c>
      <c r="AA3">
        <v>-0.29824400460438</v>
      </c>
      <c r="AB3">
        <f>Z3*1.05+0.68*AA3</f>
        <v>-1.1706631407367862</v>
      </c>
    </row>
    <row r="4" spans="1:28" x14ac:dyDescent="0.2">
      <c r="A4">
        <f t="shared" ref="A4:A35" si="10">A3+1</f>
        <v>12</v>
      </c>
      <c r="B4">
        <f t="shared" si="2"/>
        <v>-0.19999999999999996</v>
      </c>
      <c r="C4">
        <v>109.00599889999999</v>
      </c>
      <c r="D4">
        <v>-30.093717569999999</v>
      </c>
      <c r="E4">
        <v>7.1876296499999999</v>
      </c>
      <c r="F4">
        <v>-108.43535371999999</v>
      </c>
      <c r="G4">
        <v>-133.31503108000001</v>
      </c>
      <c r="H4">
        <v>-23.767256509999999</v>
      </c>
      <c r="I4" s="2">
        <f t="shared" si="3"/>
        <v>-65.321592908680046</v>
      </c>
      <c r="J4" s="2">
        <f t="shared" si="0"/>
        <v>286.19525011194997</v>
      </c>
      <c r="K4" s="2">
        <f t="shared" si="4"/>
        <v>18.871121646075</v>
      </c>
      <c r="L4" s="2">
        <f t="shared" si="1"/>
        <v>-79.011055480034997</v>
      </c>
      <c r="M4" s="2">
        <f t="shared" si="5"/>
        <v>-62.400931967004993</v>
      </c>
      <c r="N4" s="1">
        <f t="shared" si="6"/>
        <v>13.689462571354952</v>
      </c>
      <c r="P4">
        <v>-726.384227975876</v>
      </c>
      <c r="Q4">
        <v>-1.7570771843437201</v>
      </c>
      <c r="R4">
        <v>-0.60800893813123102</v>
      </c>
      <c r="T4">
        <f t="shared" si="7"/>
        <v>-2.2583771214901431</v>
      </c>
      <c r="U4" s="2">
        <f t="shared" si="8"/>
        <v>-54.000633201717001</v>
      </c>
      <c r="V4" s="1">
        <f t="shared" si="9"/>
        <v>25.010422278317996</v>
      </c>
    </row>
    <row r="5" spans="1:28" x14ac:dyDescent="0.2">
      <c r="A5" s="5">
        <f t="shared" si="10"/>
        <v>13</v>
      </c>
      <c r="B5" s="5">
        <f t="shared" si="2"/>
        <v>0</v>
      </c>
      <c r="C5" s="5">
        <v>62.09855031</v>
      </c>
      <c r="D5" s="5">
        <v>-22.47835031</v>
      </c>
      <c r="E5" s="5">
        <v>4.3831366899999997</v>
      </c>
      <c r="F5" s="5">
        <v>-124.89883571</v>
      </c>
      <c r="G5" s="5">
        <v>-143.64254880999999</v>
      </c>
      <c r="H5" s="5">
        <v>-19.03294129</v>
      </c>
      <c r="I5" s="6">
        <f t="shared" si="3"/>
        <v>-49.211618744049979</v>
      </c>
      <c r="J5" s="6">
        <f t="shared" si="0"/>
        <v>163.039743838905</v>
      </c>
      <c r="K5" s="6">
        <f t="shared" si="4"/>
        <v>11.507925379594999</v>
      </c>
      <c r="L5" s="6">
        <f t="shared" si="1"/>
        <v>-59.016908738904995</v>
      </c>
      <c r="M5" s="2">
        <f t="shared" si="5"/>
        <v>-49.970987356895002</v>
      </c>
      <c r="N5" s="7">
        <f t="shared" si="6"/>
        <v>9.8052899948550163</v>
      </c>
      <c r="P5">
        <v>-726.40052143579896</v>
      </c>
      <c r="Q5">
        <v>-1.7542158246216299</v>
      </c>
      <c r="R5">
        <v>-0.60547962279920298</v>
      </c>
      <c r="T5">
        <f t="shared" si="7"/>
        <v>-2.2536527593561697</v>
      </c>
      <c r="U5" s="6">
        <f t="shared" si="8"/>
        <v>-41.59682041896977</v>
      </c>
      <c r="V5" s="1">
        <f t="shared" si="9"/>
        <v>17.420088319935225</v>
      </c>
    </row>
    <row r="6" spans="1:28" x14ac:dyDescent="0.2">
      <c r="A6">
        <f t="shared" si="10"/>
        <v>14</v>
      </c>
      <c r="B6">
        <f t="shared" si="2"/>
        <v>0.2</v>
      </c>
      <c r="C6">
        <v>35.001257950000003</v>
      </c>
      <c r="D6">
        <v>-16.76025898</v>
      </c>
      <c r="E6">
        <v>2.6307008600000001</v>
      </c>
      <c r="F6">
        <v>-131.36648012000001</v>
      </c>
      <c r="G6">
        <v>-145.58629403</v>
      </c>
      <c r="H6">
        <v>-15.48964687</v>
      </c>
      <c r="I6" s="2">
        <f t="shared" si="3"/>
        <v>-37.334121420704996</v>
      </c>
      <c r="J6" s="2">
        <f t="shared" si="0"/>
        <v>91.895802747725014</v>
      </c>
      <c r="K6" s="2">
        <f t="shared" si="4"/>
        <v>6.9069051079300001</v>
      </c>
      <c r="L6" s="2">
        <f t="shared" si="1"/>
        <v>-44.004059951990001</v>
      </c>
      <c r="M6" s="2">
        <f t="shared" si="5"/>
        <v>-40.668067857185001</v>
      </c>
      <c r="N6" s="1">
        <f t="shared" si="6"/>
        <v>6.6699385312850055</v>
      </c>
      <c r="P6">
        <v>-726.40673412835099</v>
      </c>
      <c r="Q6">
        <v>-1.7520384613721101</v>
      </c>
      <c r="R6">
        <v>-0.60357937172897602</v>
      </c>
      <c r="T6">
        <f t="shared" si="7"/>
        <v>-2.2500743572164192</v>
      </c>
      <c r="U6" s="2">
        <f t="shared" si="8"/>
        <v>-32.20172560105491</v>
      </c>
      <c r="V6" s="1">
        <f t="shared" si="9"/>
        <v>11.802334350935091</v>
      </c>
    </row>
    <row r="7" spans="1:28" x14ac:dyDescent="0.2">
      <c r="A7">
        <f t="shared" si="10"/>
        <v>15</v>
      </c>
      <c r="B7">
        <f t="shared" si="2"/>
        <v>0.4</v>
      </c>
      <c r="C7">
        <v>19.54502403</v>
      </c>
      <c r="D7">
        <v>-12.48839214</v>
      </c>
      <c r="E7">
        <v>1.5560304199999999</v>
      </c>
      <c r="F7">
        <v>-132.35872907999999</v>
      </c>
      <c r="G7">
        <v>-143.08965187000001</v>
      </c>
      <c r="H7">
        <v>-12.741031700000001</v>
      </c>
      <c r="I7" s="2">
        <f t="shared" si="3"/>
        <v>-28.17403778514506</v>
      </c>
      <c r="J7" s="2">
        <f t="shared" si="0"/>
        <v>51.315460590764999</v>
      </c>
      <c r="K7" s="2">
        <f t="shared" si="4"/>
        <v>4.08535786771</v>
      </c>
      <c r="L7" s="2">
        <f t="shared" si="1"/>
        <v>-32.788273563570002</v>
      </c>
      <c r="M7" s="2">
        <f t="shared" si="5"/>
        <v>-33.45157872835</v>
      </c>
      <c r="N7" s="1">
        <f t="shared" si="6"/>
        <v>4.6142357784249413</v>
      </c>
      <c r="P7">
        <v>-726.40740620501197</v>
      </c>
      <c r="Q7">
        <v>-1.7503570962705499</v>
      </c>
      <c r="R7">
        <v>-0.60214311218001804</v>
      </c>
      <c r="T7">
        <f t="shared" si="7"/>
        <v>-2.2473322673664899</v>
      </c>
      <c r="U7" s="2">
        <f t="shared" si="8"/>
        <v>-25.002368700065542</v>
      </c>
      <c r="V7" s="1">
        <f t="shared" si="9"/>
        <v>7.7859048635044594</v>
      </c>
    </row>
    <row r="8" spans="1:28" x14ac:dyDescent="0.2">
      <c r="A8">
        <f t="shared" si="10"/>
        <v>16</v>
      </c>
      <c r="B8">
        <f t="shared" si="2"/>
        <v>0.60000000000000009</v>
      </c>
      <c r="C8">
        <v>10.82557064</v>
      </c>
      <c r="D8">
        <v>-9.3131472899999999</v>
      </c>
      <c r="E8">
        <v>0.90753446000000004</v>
      </c>
      <c r="F8">
        <v>-130.43686786000001</v>
      </c>
      <c r="G8">
        <v>-138.47025438</v>
      </c>
      <c r="H8">
        <v>-10.580185999999999</v>
      </c>
      <c r="I8" s="2">
        <f t="shared" si="3"/>
        <v>-21.091656308259982</v>
      </c>
      <c r="J8" s="2">
        <f t="shared" si="0"/>
        <v>28.422535715320002</v>
      </c>
      <c r="K8" s="2">
        <f t="shared" si="4"/>
        <v>2.3827317247300002</v>
      </c>
      <c r="L8" s="2">
        <f t="shared" si="1"/>
        <v>-24.451668209895001</v>
      </c>
      <c r="M8" s="2">
        <f t="shared" si="5"/>
        <v>-27.778278342999997</v>
      </c>
      <c r="N8" s="1">
        <f t="shared" si="6"/>
        <v>3.3600119016350192</v>
      </c>
      <c r="P8">
        <v>-726.40513697201402</v>
      </c>
      <c r="Q8">
        <v>-1.7490391609090099</v>
      </c>
      <c r="R8">
        <v>-0.60104954732797999</v>
      </c>
      <c r="T8">
        <f t="shared" si="7"/>
        <v>-2.2452048111374867</v>
      </c>
      <c r="U8" s="2">
        <f t="shared" si="8"/>
        <v>-19.416732370817556</v>
      </c>
      <c r="V8" s="1">
        <f t="shared" si="9"/>
        <v>5.0349358390774448</v>
      </c>
    </row>
    <row r="9" spans="1:28" x14ac:dyDescent="0.2">
      <c r="A9">
        <f t="shared" si="10"/>
        <v>17</v>
      </c>
      <c r="B9">
        <f t="shared" si="2"/>
        <v>0.8</v>
      </c>
      <c r="C9">
        <v>5.9530281900000004</v>
      </c>
      <c r="D9">
        <v>-6.9620848500000001</v>
      </c>
      <c r="E9">
        <v>0.52209693000000001</v>
      </c>
      <c r="F9">
        <v>-127.03839452</v>
      </c>
      <c r="G9">
        <v>-133.01695898</v>
      </c>
      <c r="H9">
        <v>-8.8705794999999998</v>
      </c>
      <c r="I9" s="2">
        <f t="shared" si="3"/>
        <v>-15.696720989730004</v>
      </c>
      <c r="J9" s="2">
        <f t="shared" si="0"/>
        <v>15.629675512845001</v>
      </c>
      <c r="K9" s="2">
        <f t="shared" si="4"/>
        <v>1.3707654897149999</v>
      </c>
      <c r="L9" s="2">
        <f t="shared" si="1"/>
        <v>-18.278953773675003</v>
      </c>
      <c r="M9" s="2">
        <f t="shared" si="5"/>
        <v>-23.289706477249997</v>
      </c>
      <c r="N9" s="1">
        <f t="shared" si="6"/>
        <v>2.582232783944999</v>
      </c>
      <c r="P9">
        <v>-726.40138887830597</v>
      </c>
      <c r="Q9">
        <v>-1.74799410942367</v>
      </c>
      <c r="R9">
        <v>-0.60021170006689095</v>
      </c>
      <c r="T9">
        <f t="shared" si="7"/>
        <v>-2.2435377709403395</v>
      </c>
      <c r="U9" s="2">
        <f t="shared" si="8"/>
        <v>-15.039918333207446</v>
      </c>
      <c r="V9" s="1">
        <f t="shared" si="9"/>
        <v>3.239035440467557</v>
      </c>
    </row>
    <row r="10" spans="1:28" x14ac:dyDescent="0.2">
      <c r="A10">
        <f t="shared" si="10"/>
        <v>18</v>
      </c>
      <c r="B10">
        <f t="shared" si="2"/>
        <v>1</v>
      </c>
      <c r="C10">
        <v>3.2521524199999998</v>
      </c>
      <c r="D10">
        <v>-5.2249850799999997</v>
      </c>
      <c r="E10">
        <v>0.29648942</v>
      </c>
      <c r="F10">
        <v>-122.96972579</v>
      </c>
      <c r="G10">
        <v>-127.40516264999999</v>
      </c>
      <c r="H10">
        <v>-7.5044777099999997</v>
      </c>
      <c r="I10" s="2">
        <f t="shared" si="3"/>
        <v>-11.645239475929989</v>
      </c>
      <c r="J10" s="2">
        <f t="shared" si="0"/>
        <v>8.5385261787100006</v>
      </c>
      <c r="K10" s="2">
        <f t="shared" si="4"/>
        <v>0.77843297220999996</v>
      </c>
      <c r="L10" s="2">
        <f t="shared" si="1"/>
        <v>-13.718198327539998</v>
      </c>
      <c r="M10" s="2">
        <f t="shared" si="5"/>
        <v>-19.703006227604998</v>
      </c>
      <c r="N10" s="1">
        <f t="shared" si="6"/>
        <v>2.072958851610009</v>
      </c>
      <c r="P10">
        <v>-726.39697917648004</v>
      </c>
      <c r="Q10">
        <v>-1.74715954273442</v>
      </c>
      <c r="R10">
        <v>-0.59956655152290805</v>
      </c>
      <c r="T10">
        <f t="shared" si="7"/>
        <v>-2.2422227749067183</v>
      </c>
      <c r="U10" s="2">
        <f t="shared" si="8"/>
        <v>-11.587396246935054</v>
      </c>
      <c r="V10" s="1">
        <f t="shared" si="9"/>
        <v>2.1308020806049441</v>
      </c>
    </row>
    <row r="11" spans="1:28" x14ac:dyDescent="0.2">
      <c r="A11">
        <f t="shared" si="10"/>
        <v>19</v>
      </c>
      <c r="B11">
        <f t="shared" si="2"/>
        <v>1.2</v>
      </c>
      <c r="C11">
        <v>1.76570497</v>
      </c>
      <c r="D11">
        <v>-3.9420942499999998</v>
      </c>
      <c r="E11">
        <v>0.16644966999999999</v>
      </c>
      <c r="F11">
        <v>-118.67919254</v>
      </c>
      <c r="G11">
        <v>-121.96541239</v>
      </c>
      <c r="H11">
        <v>-6.3981184899999999</v>
      </c>
      <c r="I11" s="2">
        <f t="shared" si="3"/>
        <v>-8.6279702161749867</v>
      </c>
      <c r="J11" s="2">
        <f t="shared" si="0"/>
        <v>4.6358583987350004</v>
      </c>
      <c r="K11" s="2">
        <f t="shared" si="4"/>
        <v>0.43701360858499999</v>
      </c>
      <c r="L11" s="2">
        <f t="shared" si="1"/>
        <v>-10.349968453375</v>
      </c>
      <c r="M11" s="2">
        <f t="shared" si="5"/>
        <v>-16.798260095494999</v>
      </c>
      <c r="N11" s="1">
        <f t="shared" si="6"/>
        <v>1.7219982372000135</v>
      </c>
      <c r="P11">
        <v>-726.39235733950898</v>
      </c>
      <c r="Q11">
        <v>-1.7464900811656401</v>
      </c>
      <c r="R11">
        <v>-0.59906719292877098</v>
      </c>
      <c r="T11">
        <f t="shared" si="7"/>
        <v>-2.2411802764154864</v>
      </c>
      <c r="U11" s="2">
        <f t="shared" si="8"/>
        <v>-8.8503164582058691</v>
      </c>
      <c r="V11" s="1">
        <f t="shared" si="9"/>
        <v>1.4996519951691312</v>
      </c>
    </row>
    <row r="12" spans="1:28" x14ac:dyDescent="0.2">
      <c r="A12">
        <f t="shared" si="10"/>
        <v>20</v>
      </c>
      <c r="B12">
        <f t="shared" si="2"/>
        <v>1.4</v>
      </c>
      <c r="C12">
        <v>0.95307688000000002</v>
      </c>
      <c r="D12">
        <v>-2.9935800299999999</v>
      </c>
      <c r="E12">
        <v>9.2572650000000006E-2</v>
      </c>
      <c r="F12">
        <v>-114.40871675</v>
      </c>
      <c r="G12">
        <v>-116.84231481</v>
      </c>
      <c r="H12">
        <v>-5.49038468</v>
      </c>
      <c r="I12" s="2">
        <f t="shared" si="3"/>
        <v>-6.389411706530022</v>
      </c>
      <c r="J12" s="2">
        <f t="shared" si="0"/>
        <v>2.5023033484399999</v>
      </c>
      <c r="K12" s="2">
        <f t="shared" si="4"/>
        <v>0.24304949257500003</v>
      </c>
      <c r="L12" s="2">
        <f t="shared" si="1"/>
        <v>-7.8596443687650002</v>
      </c>
      <c r="M12" s="2">
        <f t="shared" si="5"/>
        <v>-14.415004977340001</v>
      </c>
      <c r="N12" s="1">
        <f t="shared" si="6"/>
        <v>1.4702326622349782</v>
      </c>
      <c r="P12">
        <v>-726.387761899667</v>
      </c>
      <c r="Q12">
        <v>-1.7459520990567201</v>
      </c>
      <c r="R12">
        <v>-0.59867892501646802</v>
      </c>
      <c r="T12">
        <f t="shared" si="7"/>
        <v>-2.2403513730207543</v>
      </c>
      <c r="U12" s="2">
        <f t="shared" si="8"/>
        <v>-6.6740305953365215</v>
      </c>
      <c r="V12" s="1">
        <f t="shared" si="9"/>
        <v>1.1856137734284786</v>
      </c>
    </row>
    <row r="13" spans="1:28" x14ac:dyDescent="0.2">
      <c r="A13">
        <f t="shared" si="10"/>
        <v>21</v>
      </c>
      <c r="B13">
        <f t="shared" si="2"/>
        <v>1.5999999999999999</v>
      </c>
      <c r="C13">
        <v>0.51170256000000003</v>
      </c>
      <c r="D13">
        <v>-2.2904029100000001</v>
      </c>
      <c r="E13">
        <v>5.1124490000000002E-2</v>
      </c>
      <c r="F13">
        <v>-110.28138393</v>
      </c>
      <c r="G13">
        <v>-112.08321148</v>
      </c>
      <c r="H13">
        <v>-4.7377222300000001</v>
      </c>
      <c r="I13" s="2">
        <f t="shared" si="3"/>
        <v>-4.7306982325249969</v>
      </c>
      <c r="J13" s="2">
        <f t="shared" si="0"/>
        <v>1.3434750712799999</v>
      </c>
      <c r="K13" s="2">
        <f t="shared" si="4"/>
        <v>0.13422734849500001</v>
      </c>
      <c r="L13" s="2">
        <f t="shared" si="1"/>
        <v>-6.0134528402050007</v>
      </c>
      <c r="M13" s="2">
        <f t="shared" si="5"/>
        <v>-12.438889714865001</v>
      </c>
      <c r="N13" s="1">
        <f t="shared" si="6"/>
        <v>1.2827546076800038</v>
      </c>
      <c r="P13">
        <v>-726.38331634904</v>
      </c>
      <c r="Q13">
        <v>-1.7455215173188401</v>
      </c>
      <c r="R13">
        <v>-0.59837699352308704</v>
      </c>
      <c r="T13">
        <f t="shared" si="7"/>
        <v>-2.2396939487804812</v>
      </c>
      <c r="U13" s="2">
        <f t="shared" si="8"/>
        <v>-4.947963252499652</v>
      </c>
      <c r="V13" s="1">
        <f t="shared" si="9"/>
        <v>1.0654895877053487</v>
      </c>
    </row>
    <row r="14" spans="1:28" x14ac:dyDescent="0.2">
      <c r="A14">
        <f t="shared" si="10"/>
        <v>22</v>
      </c>
      <c r="B14">
        <f t="shared" si="2"/>
        <v>1.7999999999999998</v>
      </c>
      <c r="C14">
        <v>0.27347195000000002</v>
      </c>
      <c r="D14">
        <v>-1.7668937499999999</v>
      </c>
      <c r="E14">
        <v>2.8097750000000001E-2</v>
      </c>
      <c r="F14">
        <v>-106.35300092</v>
      </c>
      <c r="G14">
        <v>-107.68668774</v>
      </c>
      <c r="H14">
        <v>-4.1084310799999999</v>
      </c>
      <c r="I14" s="2">
        <f t="shared" si="3"/>
        <v>-3.5015947459099919</v>
      </c>
      <c r="J14" s="2">
        <f t="shared" si="0"/>
        <v>0.71800060472500005</v>
      </c>
      <c r="K14" s="2">
        <f t="shared" si="4"/>
        <v>7.3770642625000007E-2</v>
      </c>
      <c r="L14" s="2">
        <f t="shared" si="1"/>
        <v>-4.6389795406249998</v>
      </c>
      <c r="M14" s="2">
        <f t="shared" si="5"/>
        <v>-10.786685800539999</v>
      </c>
      <c r="N14" s="1">
        <f t="shared" si="6"/>
        <v>1.137384794715008</v>
      </c>
      <c r="P14">
        <v>-726.37908631461005</v>
      </c>
      <c r="Q14">
        <v>-1.74518104049927</v>
      </c>
      <c r="R14">
        <v>-0.59814386034724099</v>
      </c>
      <c r="T14">
        <f t="shared" si="7"/>
        <v>-2.2391779175603577</v>
      </c>
      <c r="U14" s="2">
        <f t="shared" si="8"/>
        <v>-3.5931232840652494</v>
      </c>
      <c r="V14" s="1">
        <f t="shared" si="9"/>
        <v>1.0458562565597505</v>
      </c>
    </row>
    <row r="15" spans="1:28" x14ac:dyDescent="0.2">
      <c r="A15">
        <f t="shared" si="10"/>
        <v>23</v>
      </c>
      <c r="B15">
        <f t="shared" si="2"/>
        <v>1.9999999999999998</v>
      </c>
      <c r="C15">
        <v>0.14559353</v>
      </c>
      <c r="D15">
        <v>-1.37493475</v>
      </c>
      <c r="E15">
        <v>1.5391480000000001E-2</v>
      </c>
      <c r="F15">
        <v>-102.64264876999999</v>
      </c>
      <c r="G15">
        <v>-103.62921664</v>
      </c>
      <c r="H15">
        <v>-3.57865995</v>
      </c>
      <c r="I15" s="2">
        <f t="shared" si="3"/>
        <v>-2.5902339426850047</v>
      </c>
      <c r="J15" s="2">
        <f t="shared" si="0"/>
        <v>0.382255813015</v>
      </c>
      <c r="K15" s="2">
        <f t="shared" si="4"/>
        <v>4.0410330740000007E-2</v>
      </c>
      <c r="L15" s="2">
        <f t="shared" si="1"/>
        <v>-3.609891186125</v>
      </c>
      <c r="M15" s="2">
        <f t="shared" si="5"/>
        <v>-9.3957716987250013</v>
      </c>
      <c r="N15" s="1">
        <f t="shared" si="6"/>
        <v>1.0196572434399953</v>
      </c>
      <c r="P15">
        <v>-726.37510660144596</v>
      </c>
      <c r="Q15">
        <v>-1.74491674675529</v>
      </c>
      <c r="R15">
        <v>-0.59796625414171301</v>
      </c>
      <c r="T15">
        <f t="shared" si="7"/>
        <v>-2.2387796369094195</v>
      </c>
      <c r="U15" s="2">
        <f t="shared" si="8"/>
        <v>-2.5474374350270961</v>
      </c>
      <c r="V15" s="1">
        <f t="shared" si="9"/>
        <v>1.062453751097904</v>
      </c>
    </row>
    <row r="16" spans="1:28" x14ac:dyDescent="0.2">
      <c r="A16">
        <f t="shared" si="10"/>
        <v>24</v>
      </c>
      <c r="B16">
        <f t="shared" si="2"/>
        <v>2.1999999999999997</v>
      </c>
      <c r="C16">
        <v>7.7227080000000004E-2</v>
      </c>
      <c r="D16">
        <v>-1.0794590799999999</v>
      </c>
      <c r="E16">
        <v>8.4072799999999996E-3</v>
      </c>
      <c r="F16">
        <v>-99.150495050000004</v>
      </c>
      <c r="G16">
        <v>-99.879440079999995</v>
      </c>
      <c r="H16">
        <v>-3.130036</v>
      </c>
      <c r="I16" s="2">
        <f t="shared" si="3"/>
        <v>-1.9138451762649773</v>
      </c>
      <c r="J16" s="2">
        <f t="shared" si="0"/>
        <v>0.20275969854000001</v>
      </c>
      <c r="K16" s="2">
        <f t="shared" si="4"/>
        <v>2.2073313640000002E-2</v>
      </c>
      <c r="L16" s="2">
        <f t="shared" si="1"/>
        <v>-2.8341198145399997</v>
      </c>
      <c r="M16" s="2">
        <f t="shared" si="5"/>
        <v>-8.2179095180000008</v>
      </c>
      <c r="N16" s="1">
        <f t="shared" si="6"/>
        <v>0.92027463827502243</v>
      </c>
      <c r="P16">
        <v>-726.37139023762904</v>
      </c>
      <c r="Q16">
        <v>-1.7447157745993001</v>
      </c>
      <c r="R16">
        <v>-0.59783313497967705</v>
      </c>
      <c r="T16">
        <f t="shared" si="7"/>
        <v>-2.2384780951154455</v>
      </c>
      <c r="U16" s="2">
        <f t="shared" si="8"/>
        <v>-1.7557394549483227</v>
      </c>
      <c r="V16" s="1">
        <f t="shared" si="9"/>
        <v>1.078380359591677</v>
      </c>
    </row>
    <row r="17" spans="1:22" x14ac:dyDescent="0.2">
      <c r="A17">
        <f t="shared" si="10"/>
        <v>25</v>
      </c>
      <c r="B17">
        <f t="shared" si="2"/>
        <v>2.4</v>
      </c>
      <c r="C17">
        <v>4.0765429999999998E-2</v>
      </c>
      <c r="D17">
        <v>-0.85499471000000005</v>
      </c>
      <c r="E17">
        <v>4.5759599999999996E-3</v>
      </c>
      <c r="F17">
        <v>-95.867649119999996</v>
      </c>
      <c r="G17">
        <v>-96.405127440000001</v>
      </c>
      <c r="H17">
        <v>-2.7481830500000002</v>
      </c>
      <c r="I17" s="2">
        <f t="shared" si="3"/>
        <v>-1.4111493291600139</v>
      </c>
      <c r="J17" s="2">
        <f t="shared" si="0"/>
        <v>0.10702963646499999</v>
      </c>
      <c r="K17" s="2">
        <f t="shared" si="4"/>
        <v>1.201418298E-2</v>
      </c>
      <c r="L17" s="2">
        <f t="shared" si="1"/>
        <v>-2.2447886111050002</v>
      </c>
      <c r="M17" s="2">
        <f t="shared" si="5"/>
        <v>-7.2153545977750007</v>
      </c>
      <c r="N17" s="1">
        <f t="shared" si="6"/>
        <v>0.83363928194498627</v>
      </c>
      <c r="P17">
        <v>-726.36793269675195</v>
      </c>
      <c r="Q17">
        <v>-1.74456584056633</v>
      </c>
      <c r="R17">
        <v>-0.59773494073800104</v>
      </c>
      <c r="T17">
        <f t="shared" si="7"/>
        <v>-2.2382538922964872</v>
      </c>
      <c r="U17" s="2">
        <f t="shared" si="8"/>
        <v>-1.1670949537733146</v>
      </c>
      <c r="V17" s="1">
        <f t="shared" si="9"/>
        <v>1.0776936573316855</v>
      </c>
    </row>
    <row r="18" spans="1:22" x14ac:dyDescent="0.2">
      <c r="A18">
        <f t="shared" si="10"/>
        <v>26</v>
      </c>
      <c r="B18">
        <f t="shared" si="2"/>
        <v>2.6</v>
      </c>
      <c r="C18">
        <v>2.135592E-2</v>
      </c>
      <c r="D18">
        <v>-0.68305983999999997</v>
      </c>
      <c r="E18">
        <v>2.4783000000000001E-3</v>
      </c>
      <c r="F18">
        <v>-92.781289999999998</v>
      </c>
      <c r="G18">
        <v>-93.176140000000004</v>
      </c>
      <c r="H18">
        <v>-2.4217022899999998</v>
      </c>
      <c r="I18" s="2">
        <f t="shared" si="3"/>
        <v>-1.0366786750000136</v>
      </c>
      <c r="J18" s="2">
        <f t="shared" si="0"/>
        <v>5.6069967960000001E-2</v>
      </c>
      <c r="K18" s="2">
        <f t="shared" si="4"/>
        <v>6.5067766500000006E-3</v>
      </c>
      <c r="L18" s="2">
        <f t="shared" si="1"/>
        <v>-1.7933736099199999</v>
      </c>
      <c r="M18" s="2">
        <f t="shared" si="5"/>
        <v>-6.358179362395</v>
      </c>
      <c r="N18" s="1">
        <f t="shared" si="6"/>
        <v>0.7566949349199863</v>
      </c>
      <c r="P18">
        <v>-726.36471751719398</v>
      </c>
      <c r="Q18">
        <v>-1.7444558116247799</v>
      </c>
      <c r="R18">
        <v>-0.59766357726717201</v>
      </c>
      <c r="T18">
        <f t="shared" si="7"/>
        <v>-2.2380898347476958</v>
      </c>
      <c r="U18" s="2">
        <f t="shared" si="8"/>
        <v>-0.73636185942164889</v>
      </c>
      <c r="V18" s="1">
        <f t="shared" si="9"/>
        <v>1.0570117504983512</v>
      </c>
    </row>
    <row r="19" spans="1:22" x14ac:dyDescent="0.2">
      <c r="A19">
        <f t="shared" si="10"/>
        <v>27</v>
      </c>
      <c r="B19">
        <f t="shared" si="2"/>
        <v>2.8000000000000003</v>
      </c>
      <c r="C19">
        <v>1.106101E-2</v>
      </c>
      <c r="D19">
        <v>-0.55022490999999996</v>
      </c>
      <c r="E19">
        <v>1.33421E-3</v>
      </c>
      <c r="F19">
        <v>-89.877220640000004</v>
      </c>
      <c r="G19">
        <v>-90.16545103</v>
      </c>
      <c r="H19">
        <v>-2.1414140599999998</v>
      </c>
      <c r="I19" s="2">
        <f t="shared" si="3"/>
        <v>-0.75674888894498793</v>
      </c>
      <c r="J19" s="2">
        <f t="shared" si="0"/>
        <v>2.9040681755000002E-2</v>
      </c>
      <c r="K19" s="2">
        <f t="shared" si="4"/>
        <v>3.5029683549999998E-3</v>
      </c>
      <c r="L19" s="2">
        <f t="shared" si="1"/>
        <v>-1.4446155012049997</v>
      </c>
      <c r="M19" s="2">
        <f t="shared" si="5"/>
        <v>-5.6222826145299996</v>
      </c>
      <c r="N19" s="1">
        <f t="shared" si="6"/>
        <v>0.68786661226001178</v>
      </c>
      <c r="P19">
        <v>-726.36172267793302</v>
      </c>
      <c r="Q19">
        <v>-1.74437627690636</v>
      </c>
      <c r="R19">
        <v>-0.597612493342083</v>
      </c>
      <c r="T19">
        <f t="shared" si="7"/>
        <v>-2.2379715862242944</v>
      </c>
      <c r="U19" s="2">
        <f t="shared" si="8"/>
        <v>-0.42590036123107289</v>
      </c>
      <c r="V19" s="1">
        <f t="shared" si="9"/>
        <v>1.0187151399739269</v>
      </c>
    </row>
    <row r="20" spans="1:22" x14ac:dyDescent="0.2">
      <c r="A20">
        <f t="shared" si="10"/>
        <v>28</v>
      </c>
      <c r="B20">
        <f t="shared" si="2"/>
        <v>3.0000000000000004</v>
      </c>
      <c r="C20">
        <v>5.6437500000000003E-3</v>
      </c>
      <c r="D20">
        <v>-0.44670027000000001</v>
      </c>
      <c r="E20">
        <v>7.1431000000000001E-4</v>
      </c>
      <c r="F20">
        <v>-87.141215590000002</v>
      </c>
      <c r="G20">
        <v>-87.349381149999999</v>
      </c>
      <c r="H20">
        <v>-1.8998260199999999</v>
      </c>
      <c r="I20" s="2">
        <f t="shared" si="3"/>
        <v>-0.54653867777999376</v>
      </c>
      <c r="J20" s="2">
        <f t="shared" si="0"/>
        <v>1.4817665625E-2</v>
      </c>
      <c r="K20" s="2">
        <f t="shared" si="4"/>
        <v>1.8754209050000001E-3</v>
      </c>
      <c r="L20" s="2">
        <f t="shared" si="1"/>
        <v>-1.1728115588850001</v>
      </c>
      <c r="M20" s="2">
        <f t="shared" si="5"/>
        <v>-4.9879932155099995</v>
      </c>
      <c r="N20" s="1">
        <f t="shared" si="6"/>
        <v>0.62627288110500634</v>
      </c>
      <c r="P20">
        <v>-726.35892542761599</v>
      </c>
      <c r="Q20">
        <v>-1.74431967503097</v>
      </c>
      <c r="R20">
        <v>-0.59757656713741802</v>
      </c>
      <c r="T20">
        <f t="shared" si="7"/>
        <v>-2.2378877244359625</v>
      </c>
      <c r="U20" s="2">
        <f t="shared" si="8"/>
        <v>-0.20572123596576752</v>
      </c>
      <c r="V20" s="1">
        <f t="shared" si="9"/>
        <v>0.96709032291923258</v>
      </c>
    </row>
    <row r="21" spans="1:22" x14ac:dyDescent="0.2">
      <c r="A21">
        <f t="shared" si="10"/>
        <v>29</v>
      </c>
      <c r="B21">
        <f t="shared" si="2"/>
        <v>3.2000000000000006</v>
      </c>
      <c r="C21">
        <v>2.8318200000000001E-3</v>
      </c>
      <c r="D21">
        <v>-0.36531808999999998</v>
      </c>
      <c r="E21">
        <v>3.8135000000000003E-4</v>
      </c>
      <c r="F21">
        <v>-84.559764549999997</v>
      </c>
      <c r="G21">
        <v>-84.707493290000002</v>
      </c>
      <c r="H21">
        <v>-1.6907799299999999</v>
      </c>
      <c r="I21" s="2">
        <f t="shared" si="3"/>
        <v>-0.38786180687001348</v>
      </c>
      <c r="J21" s="2">
        <f t="shared" si="0"/>
        <v>7.4349434100000004E-3</v>
      </c>
      <c r="K21" s="2">
        <f t="shared" si="4"/>
        <v>1.001234425E-3</v>
      </c>
      <c r="L21" s="2">
        <f t="shared" si="1"/>
        <v>-0.95914264529499993</v>
      </c>
      <c r="M21" s="2">
        <f t="shared" si="5"/>
        <v>-4.4391427062149997</v>
      </c>
      <c r="N21" s="1">
        <f t="shared" si="6"/>
        <v>0.57128083842498645</v>
      </c>
      <c r="P21">
        <v>-726.35630474473305</v>
      </c>
      <c r="Q21">
        <v>-1.7442800797940201</v>
      </c>
      <c r="R21">
        <v>-0.59755185386764897</v>
      </c>
      <c r="T21">
        <f t="shared" si="7"/>
        <v>-2.2378293444137225</v>
      </c>
      <c r="U21" s="2">
        <f t="shared" si="8"/>
        <v>-5.2444487574615617E-2</v>
      </c>
      <c r="V21" s="1">
        <f t="shared" si="9"/>
        <v>0.90669815772038431</v>
      </c>
    </row>
    <row r="22" spans="1:22" x14ac:dyDescent="0.2">
      <c r="A22">
        <f t="shared" si="10"/>
        <v>30</v>
      </c>
      <c r="B22">
        <f t="shared" si="2"/>
        <v>3.4000000000000008</v>
      </c>
      <c r="C22">
        <v>1.39784E-3</v>
      </c>
      <c r="D22">
        <v>-0.30080361</v>
      </c>
      <c r="E22">
        <v>2.0413000000000001E-4</v>
      </c>
      <c r="F22">
        <v>-82.120438449999995</v>
      </c>
      <c r="G22">
        <v>-82.222300880000006</v>
      </c>
      <c r="H22">
        <v>-1.5091878599999999</v>
      </c>
      <c r="I22" s="2">
        <f t="shared" si="3"/>
        <v>-0.26743980996502958</v>
      </c>
      <c r="J22" s="2">
        <f t="shared" si="0"/>
        <v>3.6700289199999999E-3</v>
      </c>
      <c r="K22" s="2">
        <f t="shared" si="4"/>
        <v>5.3594331500000003E-4</v>
      </c>
      <c r="L22" s="2">
        <f t="shared" si="1"/>
        <v>-0.78975987805499992</v>
      </c>
      <c r="M22" s="2">
        <f t="shared" si="5"/>
        <v>-3.9623727264299999</v>
      </c>
      <c r="N22" s="1">
        <f t="shared" si="6"/>
        <v>0.52232006808997034</v>
      </c>
      <c r="P22">
        <v>-726.35152143132302</v>
      </c>
      <c r="Q22">
        <v>-1.7442345739435201</v>
      </c>
      <c r="R22">
        <v>-0.59752466523180703</v>
      </c>
      <c r="T22">
        <f t="shared" si="7"/>
        <v>-2.2377630749983251</v>
      </c>
      <c r="U22" s="2">
        <f t="shared" si="8"/>
        <v>0.12154586255137978</v>
      </c>
      <c r="V22" s="1">
        <f t="shared" si="9"/>
        <v>0.9113057406063797</v>
      </c>
    </row>
    <row r="23" spans="1:22" x14ac:dyDescent="0.2">
      <c r="A23">
        <f t="shared" si="10"/>
        <v>31</v>
      </c>
      <c r="B23">
        <f t="shared" si="2"/>
        <v>3.600000000000001</v>
      </c>
      <c r="C23">
        <v>6.7832999999999999E-4</v>
      </c>
      <c r="D23">
        <v>-0.24925088000000001</v>
      </c>
      <c r="E23">
        <v>1.1046E-4</v>
      </c>
      <c r="F23">
        <v>-79.811996769999993</v>
      </c>
      <c r="G23">
        <v>-79.878872150000007</v>
      </c>
      <c r="H23">
        <v>-1.3508574900000001</v>
      </c>
      <c r="I23" s="2">
        <f t="shared" si="3"/>
        <v>-0.17558131019003478</v>
      </c>
      <c r="J23" s="2">
        <f t="shared" si="0"/>
        <v>1.7809554149999999E-3</v>
      </c>
      <c r="K23" s="2">
        <f t="shared" si="4"/>
        <v>2.9001272999999998E-4</v>
      </c>
      <c r="L23" s="2">
        <f t="shared" si="1"/>
        <v>-0.65440818544000001</v>
      </c>
      <c r="M23" s="2">
        <f t="shared" si="5"/>
        <v>-3.5466763399950003</v>
      </c>
      <c r="N23" s="1">
        <f t="shared" si="6"/>
        <v>0.47882687524996526</v>
      </c>
      <c r="P23">
        <v>-726.34932887897003</v>
      </c>
      <c r="Q23">
        <v>-1.7442224631176899</v>
      </c>
      <c r="R23">
        <v>-0.597518131850717</v>
      </c>
      <c r="T23">
        <f t="shared" si="7"/>
        <v>-2.2377459159320621</v>
      </c>
      <c r="U23" s="2">
        <f t="shared" si="8"/>
        <v>0.16659699102484404</v>
      </c>
      <c r="V23" s="1">
        <f t="shared" si="9"/>
        <v>0.82100517646484406</v>
      </c>
    </row>
    <row r="24" spans="1:22" x14ac:dyDescent="0.2">
      <c r="A24">
        <f t="shared" si="10"/>
        <v>32</v>
      </c>
      <c r="B24">
        <f t="shared" si="2"/>
        <v>3.8000000000000012</v>
      </c>
      <c r="C24">
        <v>3.2013000000000001E-4</v>
      </c>
      <c r="D24">
        <v>-0.20774627000000001</v>
      </c>
      <c r="E24">
        <v>6.1110000000000003E-5</v>
      </c>
      <c r="F24">
        <v>-77.624334300000001</v>
      </c>
      <c r="G24">
        <v>-77.664402530000004</v>
      </c>
      <c r="H24">
        <v>-1.2123237499999999</v>
      </c>
      <c r="I24" s="2">
        <f t="shared" si="3"/>
        <v>-0.10519913786500738</v>
      </c>
      <c r="J24" s="2">
        <f t="shared" si="0"/>
        <v>8.4050131499999994E-4</v>
      </c>
      <c r="K24" s="2">
        <f t="shared" si="4"/>
        <v>1.6044430500000001E-4</v>
      </c>
      <c r="L24" s="2">
        <f t="shared" si="1"/>
        <v>-0.54543783188500006</v>
      </c>
      <c r="M24" s="2">
        <f t="shared" si="5"/>
        <v>-3.1829560056249999</v>
      </c>
      <c r="N24" s="1">
        <f t="shared" si="6"/>
        <v>0.44023869401999266</v>
      </c>
      <c r="P24">
        <v>-726.34725257950595</v>
      </c>
      <c r="Q24">
        <v>-1.74421460878317</v>
      </c>
      <c r="R24">
        <v>-0.597514443304208</v>
      </c>
      <c r="T24">
        <f t="shared" si="7"/>
        <v>-2.2377351606691898</v>
      </c>
      <c r="U24" s="2">
        <f t="shared" si="8"/>
        <v>0.19483493369608984</v>
      </c>
      <c r="V24" s="1">
        <f t="shared" si="9"/>
        <v>0.7402727655810899</v>
      </c>
    </row>
    <row r="25" spans="1:22" x14ac:dyDescent="0.2">
      <c r="A25">
        <f t="shared" si="10"/>
        <v>33</v>
      </c>
      <c r="B25">
        <f t="shared" si="2"/>
        <v>4.0000000000000009</v>
      </c>
      <c r="C25">
        <v>1.4166E-4</v>
      </c>
      <c r="D25">
        <v>-0.17409799000000001</v>
      </c>
      <c r="E25">
        <v>3.5030000000000002E-5</v>
      </c>
      <c r="F25">
        <v>-75.548373119999994</v>
      </c>
      <c r="G25">
        <v>-75.567832519999996</v>
      </c>
      <c r="H25">
        <v>-1.09071666</v>
      </c>
      <c r="I25" s="2">
        <f t="shared" si="3"/>
        <v>-5.1090654700006163E-2</v>
      </c>
      <c r="J25" s="2">
        <f t="shared" si="0"/>
        <v>3.7192832999999998E-4</v>
      </c>
      <c r="K25" s="2">
        <f t="shared" si="4"/>
        <v>9.1971265000000002E-5</v>
      </c>
      <c r="L25" s="2">
        <f t="shared" si="1"/>
        <v>-0.45709427274500003</v>
      </c>
      <c r="M25" s="2">
        <f t="shared" si="5"/>
        <v>-2.8636765908299999</v>
      </c>
      <c r="N25" s="1">
        <f t="shared" si="6"/>
        <v>0.40600361804499385</v>
      </c>
      <c r="P25">
        <v>-726.34528239075405</v>
      </c>
      <c r="Q25">
        <v>-1.74420963171161</v>
      </c>
      <c r="R25">
        <v>-0.59751268454491802</v>
      </c>
      <c r="T25">
        <f t="shared" si="7"/>
        <v>-2.2377287387877347</v>
      </c>
      <c r="U25" s="2">
        <f t="shared" si="8"/>
        <v>0.21169558345633488</v>
      </c>
      <c r="V25" s="1">
        <f t="shared" si="9"/>
        <v>0.66878985620133491</v>
      </c>
    </row>
    <row r="26" spans="1:22" x14ac:dyDescent="0.2">
      <c r="A26">
        <f t="shared" si="10"/>
        <v>34</v>
      </c>
      <c r="B26">
        <f t="shared" si="2"/>
        <v>4.2000000000000011</v>
      </c>
      <c r="C26">
        <v>5.3310000000000003E-5</v>
      </c>
      <c r="D26">
        <v>-0.14664225</v>
      </c>
      <c r="E26">
        <v>2.1080000000000001E-5</v>
      </c>
      <c r="F26">
        <v>-73.575929369999997</v>
      </c>
      <c r="G26">
        <v>-73.579515999999998</v>
      </c>
      <c r="H26">
        <v>-0.98364103000000003</v>
      </c>
      <c r="I26" s="2">
        <f t="shared" si="3"/>
        <v>-9.4166970650024235E-3</v>
      </c>
      <c r="J26" s="2">
        <f t="shared" si="0"/>
        <v>1.3996540500000001E-4</v>
      </c>
      <c r="K26" s="2">
        <f t="shared" si="4"/>
        <v>5.5345540000000003E-5</v>
      </c>
      <c r="L26" s="2">
        <f t="shared" si="1"/>
        <v>-0.38500922737499998</v>
      </c>
      <c r="M26" s="2">
        <f t="shared" si="5"/>
        <v>-2.5825495242650001</v>
      </c>
      <c r="N26" s="1">
        <f t="shared" si="6"/>
        <v>0.37559253030999756</v>
      </c>
      <c r="P26">
        <v>-726.34340964105604</v>
      </c>
      <c r="Q26">
        <v>-1.7442065873414201</v>
      </c>
      <c r="R26">
        <v>-0.59751221954850897</v>
      </c>
      <c r="T26">
        <f t="shared" si="7"/>
        <v>-2.2377252260014773</v>
      </c>
      <c r="U26" s="2">
        <f t="shared" si="8"/>
        <v>0.22091840377522087</v>
      </c>
      <c r="V26" s="1">
        <f t="shared" si="9"/>
        <v>0.60592763115022086</v>
      </c>
    </row>
    <row r="27" spans="1:22" x14ac:dyDescent="0.2">
      <c r="A27">
        <f t="shared" si="10"/>
        <v>35</v>
      </c>
      <c r="B27">
        <f t="shared" si="2"/>
        <v>4.4000000000000012</v>
      </c>
      <c r="C27">
        <v>1.165E-5</v>
      </c>
      <c r="D27">
        <v>-0.12410496</v>
      </c>
      <c r="E27">
        <v>1.344E-5</v>
      </c>
      <c r="F27">
        <v>-71.699622340000005</v>
      </c>
      <c r="G27">
        <v>-71.690985889999993</v>
      </c>
      <c r="H27">
        <v>-0.88909358999999999</v>
      </c>
      <c r="I27" s="2">
        <f t="shared" si="3"/>
        <v>2.2674999475030364E-2</v>
      </c>
      <c r="J27" s="2">
        <f t="shared" si="0"/>
        <v>3.0587075000000002E-5</v>
      </c>
      <c r="K27" s="2">
        <f t="shared" si="4"/>
        <v>3.5286719999999997E-5</v>
      </c>
      <c r="L27" s="2">
        <f t="shared" si="1"/>
        <v>-0.32583757248</v>
      </c>
      <c r="M27" s="2">
        <f t="shared" si="5"/>
        <v>-2.3343152205450002</v>
      </c>
      <c r="N27" s="1">
        <f t="shared" si="6"/>
        <v>0.34851257195503038</v>
      </c>
      <c r="P27">
        <v>-726.34162686290301</v>
      </c>
      <c r="Q27">
        <v>-1.74420484462557</v>
      </c>
      <c r="R27">
        <v>-0.59751261504583297</v>
      </c>
      <c r="T27">
        <f t="shared" si="7"/>
        <v>-2.2377236650880152</v>
      </c>
      <c r="U27" s="2">
        <f t="shared" si="8"/>
        <v>0.22501658206980635</v>
      </c>
      <c r="V27" s="1">
        <f t="shared" si="9"/>
        <v>0.55085415454980635</v>
      </c>
    </row>
    <row r="28" spans="1:22" x14ac:dyDescent="0.2">
      <c r="A28">
        <f t="shared" si="10"/>
        <v>36</v>
      </c>
      <c r="B28">
        <f t="shared" si="2"/>
        <v>4.6000000000000014</v>
      </c>
      <c r="C28">
        <v>-5.2100000000000001E-6</v>
      </c>
      <c r="D28">
        <v>-0.10550196000000001</v>
      </c>
      <c r="E28">
        <v>9.0699999999999996E-6</v>
      </c>
      <c r="F28">
        <v>-69.912773200000004</v>
      </c>
      <c r="G28">
        <v>-69.894749279999999</v>
      </c>
      <c r="H28">
        <v>-0.80538396999999995</v>
      </c>
      <c r="I28" s="2">
        <f t="shared" si="3"/>
        <v>4.7321801960011872E-2</v>
      </c>
      <c r="J28" s="2">
        <f t="shared" si="0"/>
        <v>-1.3678855000000001E-5</v>
      </c>
      <c r="K28" s="2">
        <f t="shared" si="4"/>
        <v>2.3813285E-5</v>
      </c>
      <c r="L28" s="2">
        <f t="shared" si="1"/>
        <v>-0.27699539598</v>
      </c>
      <c r="M28" s="2">
        <f t="shared" si="5"/>
        <v>-2.1145356132349997</v>
      </c>
      <c r="N28" s="1">
        <f t="shared" si="6"/>
        <v>0.3243171979400119</v>
      </c>
      <c r="P28">
        <v>-726.33992753123005</v>
      </c>
      <c r="Q28">
        <v>-1.7442039875380799</v>
      </c>
      <c r="R28">
        <v>-0.59751357889443002</v>
      </c>
      <c r="T28">
        <f t="shared" si="7"/>
        <v>-2.2377234205631966</v>
      </c>
      <c r="U28" s="2">
        <f t="shared" si="8"/>
        <v>0.22565858198108157</v>
      </c>
      <c r="V28" s="1">
        <f t="shared" si="9"/>
        <v>0.50265397796108158</v>
      </c>
    </row>
    <row r="29" spans="1:22" x14ac:dyDescent="0.2">
      <c r="A29">
        <f t="shared" si="10"/>
        <v>37</v>
      </c>
      <c r="B29">
        <f t="shared" si="2"/>
        <v>4.8000000000000016</v>
      </c>
      <c r="C29">
        <v>-9.4399999999999994E-6</v>
      </c>
      <c r="D29">
        <v>-9.00667E-2</v>
      </c>
      <c r="E29">
        <v>6.4200000000000004E-6</v>
      </c>
      <c r="F29">
        <v>-68.209305330000007</v>
      </c>
      <c r="G29">
        <v>-68.184112929999998</v>
      </c>
      <c r="H29">
        <v>-0.73108074999999995</v>
      </c>
      <c r="I29" s="2">
        <f t="shared" si="3"/>
        <v>6.6142646200023039E-2</v>
      </c>
      <c r="J29" s="2">
        <f t="shared" si="0"/>
        <v>-2.4784719999999998E-5</v>
      </c>
      <c r="K29" s="2">
        <f t="shared" si="4"/>
        <v>1.6855710000000003E-5</v>
      </c>
      <c r="L29" s="2">
        <f t="shared" si="1"/>
        <v>-0.23647012084999999</v>
      </c>
      <c r="M29" s="2">
        <f t="shared" si="5"/>
        <v>-1.9194525091249999</v>
      </c>
      <c r="N29" s="1">
        <f t="shared" si="6"/>
        <v>0.30261276705002305</v>
      </c>
      <c r="P29">
        <v>-726.33830587365105</v>
      </c>
      <c r="Q29">
        <v>-1.74420374178888</v>
      </c>
      <c r="R29">
        <v>-0.59751491405013302</v>
      </c>
      <c r="T29">
        <f t="shared" si="7"/>
        <v>-2.2377240704324146</v>
      </c>
      <c r="U29" s="2">
        <f t="shared" si="8"/>
        <v>0.22395235034923677</v>
      </c>
      <c r="V29" s="1">
        <f t="shared" si="9"/>
        <v>0.46042247119923674</v>
      </c>
    </row>
    <row r="30" spans="1:22" x14ac:dyDescent="0.2">
      <c r="A30">
        <f t="shared" si="10"/>
        <v>38</v>
      </c>
      <c r="B30">
        <f t="shared" si="2"/>
        <v>5.0000000000000018</v>
      </c>
      <c r="C30">
        <v>-5.7300000000000002E-6</v>
      </c>
      <c r="D30">
        <v>-6.6418710000000006E-2</v>
      </c>
      <c r="E30">
        <v>3.5499999999999999E-6</v>
      </c>
      <c r="F30">
        <v>-65.030851389999995</v>
      </c>
      <c r="G30">
        <v>-64.996195060000005</v>
      </c>
      <c r="H30">
        <v>-0.60600666999999997</v>
      </c>
      <c r="I30" s="2">
        <f t="shared" si="3"/>
        <v>9.0990194414973802E-2</v>
      </c>
      <c r="J30" s="2">
        <f t="shared" si="0"/>
        <v>-1.5044115E-5</v>
      </c>
      <c r="K30" s="2">
        <f t="shared" si="4"/>
        <v>9.320525E-6</v>
      </c>
      <c r="L30" s="2">
        <f t="shared" si="1"/>
        <v>-0.17438232310500001</v>
      </c>
      <c r="M30" s="2">
        <f t="shared" si="5"/>
        <v>-1.5910705120849999</v>
      </c>
      <c r="N30" s="1">
        <f t="shared" si="6"/>
        <v>0.26537251751997382</v>
      </c>
      <c r="P30">
        <v>-726.33675672982997</v>
      </c>
      <c r="Q30">
        <v>-1.74420392418314</v>
      </c>
      <c r="R30">
        <v>-0.59751648638354105</v>
      </c>
      <c r="T30">
        <f t="shared" si="7"/>
        <v>-2.2377253311331051</v>
      </c>
      <c r="U30" s="2">
        <f t="shared" si="8"/>
        <v>0.22064238068630659</v>
      </c>
      <c r="V30" s="1">
        <f t="shared" si="9"/>
        <v>0.39502470379130661</v>
      </c>
    </row>
    <row r="31" spans="1:22" x14ac:dyDescent="0.2">
      <c r="A31">
        <f t="shared" si="10"/>
        <v>39</v>
      </c>
      <c r="B31">
        <f t="shared" si="2"/>
        <v>5.200000000000002</v>
      </c>
      <c r="C31">
        <v>-3.76E-6</v>
      </c>
      <c r="D31">
        <v>-5.7351520000000003E-2</v>
      </c>
      <c r="E31">
        <v>2.7199999999999998E-6</v>
      </c>
      <c r="F31">
        <v>-63.546164730000001</v>
      </c>
      <c r="G31">
        <v>-63.508559550000001</v>
      </c>
      <c r="H31">
        <v>-0.55330469999999998</v>
      </c>
      <c r="I31" s="2">
        <f t="shared" si="3"/>
        <v>9.8732400089999756E-2</v>
      </c>
      <c r="J31" s="2">
        <f t="shared" si="0"/>
        <v>-9.8718800000000014E-6</v>
      </c>
      <c r="K31" s="2">
        <f t="shared" si="4"/>
        <v>7.1413599999999988E-6</v>
      </c>
      <c r="L31" s="2">
        <f t="shared" si="1"/>
        <v>-0.15057641576</v>
      </c>
      <c r="M31" s="2">
        <f t="shared" si="5"/>
        <v>-1.4527014898499999</v>
      </c>
      <c r="N31" s="1">
        <f t="shared" si="6"/>
        <v>0.24930881584999975</v>
      </c>
      <c r="P31">
        <v>-726.33527541319404</v>
      </c>
      <c r="Q31">
        <v>-1.7442044095974001</v>
      </c>
      <c r="R31">
        <v>-0.59751820331222605</v>
      </c>
      <c r="T31">
        <f t="shared" si="7"/>
        <v>-2.2377270083295842</v>
      </c>
      <c r="U31" s="2">
        <f t="shared" si="8"/>
        <v>0.21623890133060553</v>
      </c>
      <c r="V31" s="1">
        <f t="shared" si="9"/>
        <v>0.36681531709060555</v>
      </c>
    </row>
    <row r="32" spans="1:22" x14ac:dyDescent="0.2">
      <c r="A32">
        <f t="shared" si="10"/>
        <v>40</v>
      </c>
      <c r="B32">
        <f t="shared" si="2"/>
        <v>5.4000000000000021</v>
      </c>
      <c r="C32">
        <v>-2.8499999999999998E-6</v>
      </c>
      <c r="D32">
        <v>-4.9692640000000003E-2</v>
      </c>
      <c r="E32">
        <v>2.12E-6</v>
      </c>
      <c r="F32">
        <v>-62.125367220000001</v>
      </c>
      <c r="G32">
        <v>-62.085679630000001</v>
      </c>
      <c r="H32">
        <v>-0.50609895999999999</v>
      </c>
      <c r="I32" s="2">
        <f t="shared" si="3"/>
        <v>0.10419976754499941</v>
      </c>
      <c r="J32" s="2">
        <f t="shared" si="0"/>
        <v>-7.4826749999999995E-6</v>
      </c>
      <c r="K32" s="2">
        <f t="shared" si="4"/>
        <v>5.5660600000000005E-6</v>
      </c>
      <c r="L32" s="2">
        <f t="shared" si="1"/>
        <v>-0.13046802632000001</v>
      </c>
      <c r="M32" s="2">
        <f t="shared" si="5"/>
        <v>-1.3287628194799999</v>
      </c>
      <c r="N32" s="1">
        <f t="shared" si="6"/>
        <v>0.23466779386499942</v>
      </c>
      <c r="P32">
        <v>-726.33385766527897</v>
      </c>
      <c r="Q32">
        <v>-1.7442051102678799</v>
      </c>
      <c r="R32">
        <v>-0.59751999996636795</v>
      </c>
      <c r="T32">
        <f t="shared" si="7"/>
        <v>-2.2377289657584041</v>
      </c>
      <c r="U32" s="2">
        <f t="shared" si="8"/>
        <v>0.21109967196390322</v>
      </c>
      <c r="V32" s="1">
        <f t="shared" si="9"/>
        <v>0.34156769828390321</v>
      </c>
    </row>
    <row r="33" spans="1:22" x14ac:dyDescent="0.2">
      <c r="A33">
        <f t="shared" si="10"/>
        <v>41</v>
      </c>
      <c r="B33">
        <f t="shared" si="2"/>
        <v>5.6000000000000023</v>
      </c>
      <c r="C33">
        <v>-2.7499999999999999E-6</v>
      </c>
      <c r="D33">
        <v>-4.3197770000000003E-2</v>
      </c>
      <c r="E33">
        <v>1.68E-6</v>
      </c>
      <c r="F33">
        <v>-60.76452768</v>
      </c>
      <c r="G33">
        <v>-60.723444110000003</v>
      </c>
      <c r="H33">
        <v>-0.46372664000000002</v>
      </c>
      <c r="I33" s="2">
        <f t="shared" si="3"/>
        <v>0.10786491303499436</v>
      </c>
      <c r="J33" s="2">
        <f t="shared" si="0"/>
        <v>-7.2201249999999998E-6</v>
      </c>
      <c r="K33" s="2">
        <f t="shared" si="4"/>
        <v>4.4108399999999996E-6</v>
      </c>
      <c r="L33" s="2">
        <f t="shared" si="1"/>
        <v>-0.11341574513500002</v>
      </c>
      <c r="M33" s="2">
        <f t="shared" si="5"/>
        <v>-1.2175142933200001</v>
      </c>
      <c r="N33" s="1">
        <f t="shared" si="6"/>
        <v>0.22128065816999437</v>
      </c>
      <c r="P33">
        <v>-726.33249957273597</v>
      </c>
      <c r="Q33">
        <v>-1.7442059630275699</v>
      </c>
      <c r="R33">
        <v>-0.59752183038330997</v>
      </c>
      <c r="T33">
        <f t="shared" si="7"/>
        <v>-2.2377311058395994</v>
      </c>
      <c r="U33" s="2">
        <f t="shared" si="8"/>
        <v>0.20548088878546567</v>
      </c>
      <c r="V33" s="1">
        <f t="shared" si="9"/>
        <v>0.31889663392046569</v>
      </c>
    </row>
    <row r="34" spans="1:22" x14ac:dyDescent="0.2">
      <c r="A34">
        <f t="shared" si="10"/>
        <v>42</v>
      </c>
      <c r="B34">
        <f t="shared" ref="B34:B35" si="11">B33+0.2</f>
        <v>5.8000000000000025</v>
      </c>
      <c r="C34">
        <v>-3.0299999999999998E-6</v>
      </c>
      <c r="D34">
        <v>-3.7669250000000001E-2</v>
      </c>
      <c r="E34">
        <v>1.3400000000000001E-6</v>
      </c>
      <c r="F34">
        <v>-59.46002481</v>
      </c>
      <c r="G34">
        <v>-59.418088269999998</v>
      </c>
      <c r="H34">
        <v>-0.42561806000000002</v>
      </c>
      <c r="I34" s="2">
        <f t="shared" si="3"/>
        <v>0.11010438577000473</v>
      </c>
      <c r="J34" s="2">
        <f t="shared" si="0"/>
        <v>-7.9552649999999991E-6</v>
      </c>
      <c r="K34" s="2">
        <f t="shared" si="4"/>
        <v>3.5181700000000005E-6</v>
      </c>
      <c r="L34" s="2">
        <f t="shared" si="1"/>
        <v>-9.8900615875E-2</v>
      </c>
      <c r="M34" s="2">
        <f t="shared" si="5"/>
        <v>-1.1174602165300001</v>
      </c>
      <c r="N34" s="1">
        <f t="shared" si="6"/>
        <v>0.20900500164500474</v>
      </c>
      <c r="P34">
        <v>-726.33119753845801</v>
      </c>
      <c r="Q34">
        <v>-1.7442069214317599</v>
      </c>
      <c r="R34">
        <v>-0.59752366180348904</v>
      </c>
      <c r="T34">
        <f t="shared" si="7"/>
        <v>-2.2377333575297205</v>
      </c>
      <c r="U34" s="2">
        <f t="shared" si="8"/>
        <v>0.1995690763727157</v>
      </c>
      <c r="V34" s="1">
        <f t="shared" si="9"/>
        <v>0.29846969224771569</v>
      </c>
    </row>
    <row r="35" spans="1:22" x14ac:dyDescent="0.2">
      <c r="A35">
        <f t="shared" si="10"/>
        <v>43</v>
      </c>
      <c r="B35">
        <f t="shared" si="11"/>
        <v>6.0000000000000027</v>
      </c>
      <c r="C35">
        <v>-3.32E-6</v>
      </c>
      <c r="D35">
        <v>-3.2946410000000002E-2</v>
      </c>
      <c r="E35">
        <v>1.08E-6</v>
      </c>
      <c r="F35">
        <v>-58.20852206</v>
      </c>
      <c r="G35">
        <v>-58.166160959999999</v>
      </c>
      <c r="H35">
        <v>-0.39127642000000001</v>
      </c>
      <c r="I35" s="2">
        <f t="shared" si="3"/>
        <v>0.11121906805000215</v>
      </c>
      <c r="J35" s="2">
        <f t="shared" si="0"/>
        <v>-8.7166599999999997E-6</v>
      </c>
      <c r="K35" s="2">
        <f t="shared" si="4"/>
        <v>2.83554E-6</v>
      </c>
      <c r="L35" s="2">
        <f t="shared" si="1"/>
        <v>-8.6500799454999999E-2</v>
      </c>
      <c r="M35" s="2">
        <f t="shared" si="5"/>
        <v>-1.0272962407100001</v>
      </c>
      <c r="N35" s="1">
        <f t="shared" si="6"/>
        <v>0.19771986750500214</v>
      </c>
      <c r="P35">
        <v>-726.32994825442097</v>
      </c>
      <c r="Q35">
        <v>-1.7442079507747399</v>
      </c>
      <c r="R35">
        <v>-0.59752547088988195</v>
      </c>
      <c r="T35">
        <f t="shared" si="7"/>
        <v>-2.2377356685185967</v>
      </c>
      <c r="U35" s="2">
        <f t="shared" si="8"/>
        <v>0.19350157507808452</v>
      </c>
      <c r="V35" s="1">
        <f t="shared" si="9"/>
        <v>0.28000237453308452</v>
      </c>
    </row>
    <row r="37" spans="1:22" x14ac:dyDescent="0.2">
      <c r="A37" s="5" t="s">
        <v>14</v>
      </c>
      <c r="B37" s="5">
        <v>0</v>
      </c>
      <c r="C37" s="5">
        <v>62.09855031</v>
      </c>
      <c r="D37" s="5">
        <v>-22.606886280000001</v>
      </c>
      <c r="E37" s="5">
        <v>4.3831366899999997</v>
      </c>
      <c r="F37" s="5">
        <v>-124.89883571</v>
      </c>
      <c r="G37" s="5">
        <v>-142.12250874</v>
      </c>
      <c r="H37" s="5">
        <v>-19.032941050000002</v>
      </c>
      <c r="I37" s="6">
        <f t="shared" ref="I37" si="12">(G37-F37)/1000*2625.5</f>
        <v>-45.220753540265001</v>
      </c>
      <c r="J37" s="6">
        <f t="shared" ref="J37" si="13">C37/1000*2625.5</f>
        <v>163.039743838905</v>
      </c>
      <c r="K37" s="6">
        <f t="shared" ref="K37" si="14">E37/1000*2625.5</f>
        <v>11.507925379594999</v>
      </c>
      <c r="L37" s="6">
        <f t="shared" ref="L37" si="15">D37/1000*2625.5</f>
        <v>-59.354379928140006</v>
      </c>
      <c r="M37" s="6">
        <f t="shared" si="5"/>
        <v>-49.970986726775003</v>
      </c>
      <c r="N37" s="7">
        <f t="shared" ref="N37" si="16">I37-L37</f>
        <v>14.133626387875005</v>
      </c>
    </row>
    <row r="38" spans="1:22" x14ac:dyDescent="0.2">
      <c r="A38" t="s">
        <v>25</v>
      </c>
      <c r="B38">
        <v>0</v>
      </c>
      <c r="C38">
        <v>60.079376080000003</v>
      </c>
      <c r="D38">
        <v>-25.126305760000001</v>
      </c>
      <c r="E38">
        <v>4.8800757099999998</v>
      </c>
      <c r="F38">
        <v>-124.89689121000001</v>
      </c>
      <c r="G38">
        <v>-146.51321454000001</v>
      </c>
      <c r="H38">
        <v>-18.647976159999999</v>
      </c>
      <c r="I38" s="6">
        <f t="shared" ref="I38" si="17">(G38-F38)/1000*2625.5</f>
        <v>-56.753656902914997</v>
      </c>
      <c r="J38" s="6">
        <f t="shared" ref="J38" si="18">C38/1000*2625.5</f>
        <v>157.73840189804</v>
      </c>
      <c r="K38" s="6">
        <f t="shared" ref="K38" si="19">E38/1000*2625.5</f>
        <v>12.812638776605001</v>
      </c>
      <c r="L38" s="6">
        <f t="shared" ref="L38" si="20">D38/1000*2625.5</f>
        <v>-65.969115772880002</v>
      </c>
      <c r="M38" s="6">
        <f t="shared" si="5"/>
        <v>-48.960261408080001</v>
      </c>
      <c r="N38" s="7">
        <f t="shared" ref="N38" si="21">I38-L38</f>
        <v>9.2154588699650049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H2" sqref="H2:H35"/>
    </sheetView>
  </sheetViews>
  <sheetFormatPr baseColWidth="10" defaultRowHeight="16" x14ac:dyDescent="0.2"/>
  <cols>
    <col min="7" max="7" width="12.83203125" bestFit="1" customWidth="1"/>
    <col min="8" max="8" width="12.83203125" customWidth="1"/>
    <col min="9" max="9" width="12.83203125" bestFit="1" customWidth="1"/>
    <col min="12" max="12" width="14.6640625" bestFit="1" customWidth="1"/>
    <col min="13" max="13" width="14.6640625" customWidth="1"/>
  </cols>
  <sheetData>
    <row r="1" spans="1:28" x14ac:dyDescent="0.2">
      <c r="C1" t="s">
        <v>0</v>
      </c>
      <c r="D1" t="s">
        <v>11</v>
      </c>
      <c r="E1" t="s">
        <v>12</v>
      </c>
      <c r="F1" t="s">
        <v>2</v>
      </c>
      <c r="G1" t="s">
        <v>1</v>
      </c>
      <c r="I1" s="4" t="s">
        <v>13</v>
      </c>
      <c r="J1" s="4" t="s">
        <v>0</v>
      </c>
      <c r="K1" s="4" t="s">
        <v>12</v>
      </c>
      <c r="L1" s="3" t="s">
        <v>11</v>
      </c>
      <c r="M1" s="3"/>
      <c r="U1" s="4" t="s">
        <v>10</v>
      </c>
      <c r="V1" s="4" t="s">
        <v>15</v>
      </c>
      <c r="W1" s="4" t="s">
        <v>16</v>
      </c>
    </row>
    <row r="2" spans="1:28" x14ac:dyDescent="0.2">
      <c r="A2">
        <v>10</v>
      </c>
      <c r="B2">
        <v>-0.6</v>
      </c>
      <c r="C2">
        <v>324.43070243</v>
      </c>
      <c r="D2">
        <v>-52.47247497</v>
      </c>
      <c r="E2">
        <v>16.973822380000001</v>
      </c>
      <c r="F2">
        <v>-19.591773539999998</v>
      </c>
      <c r="G2">
        <v>-63.395250769999997</v>
      </c>
      <c r="H2">
        <v>-57.662542449999997</v>
      </c>
      <c r="I2" s="2">
        <f>(G2-F2)/1000*2625.5</f>
        <v>-115.006029467365</v>
      </c>
      <c r="J2" s="2">
        <f t="shared" ref="J2:J35" si="0">C2/1000*2625.5</f>
        <v>851.79280922996497</v>
      </c>
      <c r="K2" s="2">
        <f>E2/1000*2625.5</f>
        <v>44.564770658690001</v>
      </c>
      <c r="L2" s="2">
        <f t="shared" ref="L2:L35" si="1">D2/1000*2625.5</f>
        <v>-137.766483033735</v>
      </c>
      <c r="M2" s="2"/>
      <c r="N2" s="1">
        <f>I2-L2</f>
        <v>22.760453566370003</v>
      </c>
      <c r="P2">
        <v>-712.43476315195301</v>
      </c>
      <c r="Q2">
        <v>-1.4939134609181901</v>
      </c>
      <c r="R2">
        <v>-0.52519179271078298</v>
      </c>
      <c r="T2">
        <f>Q2*1.05+R2*0.68</f>
        <v>-1.9257395530074322</v>
      </c>
      <c r="U2" s="2">
        <f>(T2-$AB$2-$AB$3)*2625.5</f>
        <v>-89.135388773163115</v>
      </c>
      <c r="V2" s="1">
        <f>(U2-L2)</f>
        <v>48.631094260571885</v>
      </c>
      <c r="W2" s="1">
        <f>U2-I2</f>
        <v>25.870640694201882</v>
      </c>
      <c r="X2" t="s">
        <v>8</v>
      </c>
      <c r="Y2">
        <v>-422.78047164060399</v>
      </c>
      <c r="Z2">
        <v>-0.66190136490443097</v>
      </c>
      <c r="AA2">
        <v>-0.25617280771309497</v>
      </c>
      <c r="AB2">
        <f>Z2*1.05+0.68*AA2</f>
        <v>-0.86919394239455716</v>
      </c>
    </row>
    <row r="3" spans="1:28" x14ac:dyDescent="0.2">
      <c r="A3">
        <f>A2+1</f>
        <v>11</v>
      </c>
      <c r="B3">
        <f t="shared" ref="B3:B35" si="2">B2+0.2</f>
        <v>-0.39999999999999997</v>
      </c>
      <c r="C3">
        <v>190.11153118999999</v>
      </c>
      <c r="D3">
        <v>-38.450402539999999</v>
      </c>
      <c r="E3">
        <v>10.52561315</v>
      </c>
      <c r="F3">
        <v>-78.90908494</v>
      </c>
      <c r="G3">
        <v>-109.68783735</v>
      </c>
      <c r="H3">
        <v>-41.809327289999999</v>
      </c>
      <c r="I3" s="2">
        <f t="shared" ref="I3:I35" si="3">(G3-F3)/1000*2625.5</f>
        <v>-80.809614452454994</v>
      </c>
      <c r="J3" s="2">
        <f t="shared" si="0"/>
        <v>499.13782513934495</v>
      </c>
      <c r="K3" s="2">
        <f t="shared" ref="K3:K35" si="4">E3/1000*2625.5</f>
        <v>27.634997325324999</v>
      </c>
      <c r="L3" s="2">
        <f t="shared" si="1"/>
        <v>-100.95153186876999</v>
      </c>
      <c r="M3" s="2"/>
      <c r="N3" s="1">
        <f t="shared" ref="N3:N35" si="5">I3-L3</f>
        <v>20.141917416314996</v>
      </c>
      <c r="P3">
        <v>-712.49278568102704</v>
      </c>
      <c r="Q3">
        <v>-1.4894648080636601</v>
      </c>
      <c r="R3">
        <v>-0.520640983139536</v>
      </c>
      <c r="T3">
        <f t="shared" ref="T3:T35" si="6">Q3*1.05+R3*0.68</f>
        <v>-1.9179739170017278</v>
      </c>
      <c r="U3" s="2">
        <f t="shared" ref="U3:U35" si="7">(T3-$AB$2-$AB$3)*2625.5</f>
        <v>-68.74671144018636</v>
      </c>
      <c r="V3" s="1">
        <f t="shared" ref="V3:V35" si="8">(U3-L3)</f>
        <v>32.204820428583631</v>
      </c>
      <c r="W3" s="1">
        <f t="shared" ref="W3:W35" si="9">U3-I3</f>
        <v>12.062903012268634</v>
      </c>
      <c r="X3" t="s">
        <v>9</v>
      </c>
      <c r="Y3">
        <v>-289.627098821</v>
      </c>
      <c r="Z3">
        <v>-0.81167189333080003</v>
      </c>
      <c r="AA3">
        <v>-0.25050036864346498</v>
      </c>
      <c r="AB3">
        <f>Z3*1.05+0.68*AA3</f>
        <v>-1.0225957386748963</v>
      </c>
    </row>
    <row r="4" spans="1:28" x14ac:dyDescent="0.2">
      <c r="A4">
        <f t="shared" ref="A4:A35" si="10">A3+1</f>
        <v>12</v>
      </c>
      <c r="B4">
        <f t="shared" si="2"/>
        <v>-0.19999999999999996</v>
      </c>
      <c r="C4">
        <v>108.27136616</v>
      </c>
      <c r="D4">
        <v>-27.95929185</v>
      </c>
      <c r="E4">
        <v>6.3420243699999999</v>
      </c>
      <c r="F4">
        <v>-110.17171947999999</v>
      </c>
      <c r="G4">
        <v>-132.69507583999999</v>
      </c>
      <c r="H4">
        <v>-30.887341549999999</v>
      </c>
      <c r="I4" s="2">
        <f t="shared" si="3"/>
        <v>-59.135072123179981</v>
      </c>
      <c r="J4" s="2">
        <f t="shared" si="0"/>
        <v>284.26647185307996</v>
      </c>
      <c r="K4" s="2">
        <f t="shared" si="4"/>
        <v>16.650984983435002</v>
      </c>
      <c r="L4" s="2">
        <f t="shared" si="1"/>
        <v>-73.40712075217499</v>
      </c>
      <c r="M4" s="2"/>
      <c r="N4" s="1">
        <f t="shared" si="5"/>
        <v>14.272048628995009</v>
      </c>
      <c r="P4">
        <v>-712.52291787198703</v>
      </c>
      <c r="Q4">
        <v>-1.4861170518290401</v>
      </c>
      <c r="R4">
        <v>-0.51721592027253904</v>
      </c>
      <c r="T4">
        <f t="shared" si="6"/>
        <v>-1.9121297302058189</v>
      </c>
      <c r="U4" s="2">
        <f t="shared" si="7"/>
        <v>-53.402799007527477</v>
      </c>
      <c r="V4" s="1">
        <f t="shared" si="8"/>
        <v>20.004321744647513</v>
      </c>
      <c r="W4" s="1">
        <f t="shared" si="9"/>
        <v>5.7322731156525037</v>
      </c>
    </row>
    <row r="5" spans="1:28" x14ac:dyDescent="0.2">
      <c r="A5" s="5">
        <f t="shared" si="10"/>
        <v>13</v>
      </c>
      <c r="B5" s="5">
        <f t="shared" si="2"/>
        <v>0</v>
      </c>
      <c r="C5" s="5">
        <v>60.166653330000003</v>
      </c>
      <c r="D5" s="5">
        <v>-20.254585680000002</v>
      </c>
      <c r="E5" s="5">
        <v>3.72717118</v>
      </c>
      <c r="F5" s="5">
        <v>-124.5529646</v>
      </c>
      <c r="G5" s="5">
        <v>-141.42324044</v>
      </c>
      <c r="H5" s="5">
        <v>-23.299325029999999</v>
      </c>
      <c r="I5" s="6">
        <f t="shared" si="3"/>
        <v>-44.292909217920013</v>
      </c>
      <c r="J5" s="6">
        <f t="shared" si="0"/>
        <v>157.967548317915</v>
      </c>
      <c r="K5" s="6">
        <f t="shared" si="4"/>
        <v>9.7856879330900011</v>
      </c>
      <c r="L5" s="6">
        <f t="shared" si="1"/>
        <v>-53.178414702840008</v>
      </c>
      <c r="M5" s="6"/>
      <c r="N5" s="7">
        <f t="shared" si="5"/>
        <v>8.8855054849199959</v>
      </c>
      <c r="P5">
        <v>-712.54032802800202</v>
      </c>
      <c r="Q5">
        <v>-1.4816243214209801</v>
      </c>
      <c r="R5">
        <v>-0.51276242997085797</v>
      </c>
      <c r="T5">
        <f t="shared" si="6"/>
        <v>-1.9043839898722128</v>
      </c>
      <c r="U5" s="2">
        <f t="shared" si="7"/>
        <v>-33.066357761644696</v>
      </c>
      <c r="V5" s="1">
        <f t="shared" si="8"/>
        <v>20.112056941195313</v>
      </c>
      <c r="W5" s="1">
        <f t="shared" si="9"/>
        <v>11.226551456275317</v>
      </c>
    </row>
    <row r="6" spans="1:28" x14ac:dyDescent="0.2">
      <c r="A6">
        <f t="shared" si="10"/>
        <v>14</v>
      </c>
      <c r="B6">
        <f t="shared" si="2"/>
        <v>0.2</v>
      </c>
      <c r="C6">
        <v>32.765109270000004</v>
      </c>
      <c r="D6">
        <v>-14.668941950000001</v>
      </c>
      <c r="E6">
        <v>2.14439417</v>
      </c>
      <c r="F6">
        <v>-129.28824270999999</v>
      </c>
      <c r="G6">
        <v>-142.01983804</v>
      </c>
      <c r="H6">
        <v>-17.95296119</v>
      </c>
      <c r="I6" s="2">
        <f t="shared" si="3"/>
        <v>-33.42680353891501</v>
      </c>
      <c r="J6" s="2">
        <f t="shared" si="0"/>
        <v>86.024794388385004</v>
      </c>
      <c r="K6" s="2">
        <f t="shared" si="4"/>
        <v>5.6301068933350003</v>
      </c>
      <c r="L6" s="2">
        <f t="shared" si="1"/>
        <v>-38.513307089725004</v>
      </c>
      <c r="M6" s="2"/>
      <c r="N6" s="1">
        <f t="shared" si="5"/>
        <v>5.0865035508099936</v>
      </c>
      <c r="P6">
        <v>-712.53921881340204</v>
      </c>
      <c r="Q6">
        <v>-1.48000812340224</v>
      </c>
      <c r="R6">
        <v>-0.51132761998294696</v>
      </c>
      <c r="T6">
        <f t="shared" si="6"/>
        <v>-1.901711311160756</v>
      </c>
      <c r="U6" s="2">
        <f t="shared" si="7"/>
        <v>-26.049239804714809</v>
      </c>
      <c r="V6" s="1">
        <f t="shared" si="8"/>
        <v>12.464067285010195</v>
      </c>
      <c r="W6" s="1">
        <f t="shared" si="9"/>
        <v>7.3775637342002014</v>
      </c>
    </row>
    <row r="7" spans="1:28" x14ac:dyDescent="0.2">
      <c r="A7">
        <f t="shared" si="10"/>
        <v>15</v>
      </c>
      <c r="B7">
        <f t="shared" si="2"/>
        <v>0.4</v>
      </c>
      <c r="C7">
        <v>17.561161550000001</v>
      </c>
      <c r="D7">
        <v>-10.641192520000001</v>
      </c>
      <c r="E7">
        <v>1.2119651600000001</v>
      </c>
      <c r="F7">
        <v>-128.83071964999999</v>
      </c>
      <c r="G7">
        <v>-138.42903644</v>
      </c>
      <c r="H7">
        <v>-14.1378415</v>
      </c>
      <c r="I7" s="2">
        <f t="shared" si="3"/>
        <v>-25.200380732145032</v>
      </c>
      <c r="J7" s="2">
        <f t="shared" si="0"/>
        <v>46.106829649525004</v>
      </c>
      <c r="K7" s="2">
        <f t="shared" si="4"/>
        <v>3.1820145275800007</v>
      </c>
      <c r="L7" s="2">
        <f t="shared" si="1"/>
        <v>-27.938450961260003</v>
      </c>
      <c r="M7" s="2"/>
      <c r="N7" s="1">
        <f t="shared" si="5"/>
        <v>2.738070229114971</v>
      </c>
      <c r="P7">
        <v>-712.53562833842102</v>
      </c>
      <c r="Q7">
        <v>-1.47868957318177</v>
      </c>
      <c r="R7">
        <v>-0.510246009546237</v>
      </c>
      <c r="T7">
        <f t="shared" si="6"/>
        <v>-1.8995913383322998</v>
      </c>
      <c r="U7" s="2">
        <f t="shared" si="7"/>
        <v>-20.483251143603006</v>
      </c>
      <c r="V7" s="1">
        <f t="shared" si="8"/>
        <v>7.4551998176569967</v>
      </c>
      <c r="W7" s="1">
        <f t="shared" si="9"/>
        <v>4.7171295885420257</v>
      </c>
    </row>
    <row r="8" spans="1:28" x14ac:dyDescent="0.2">
      <c r="A8">
        <f t="shared" si="10"/>
        <v>16</v>
      </c>
      <c r="B8">
        <f t="shared" si="2"/>
        <v>0.60000000000000009</v>
      </c>
      <c r="C8">
        <v>9.2927329000000007</v>
      </c>
      <c r="D8">
        <v>-7.7394802900000004</v>
      </c>
      <c r="E8">
        <v>0.67482830000000005</v>
      </c>
      <c r="F8">
        <v>-125.77894519</v>
      </c>
      <c r="G8">
        <v>-132.99187448999999</v>
      </c>
      <c r="H8">
        <v>-11.37345608</v>
      </c>
      <c r="I8" s="2">
        <f t="shared" si="3"/>
        <v>-18.937545877149962</v>
      </c>
      <c r="J8" s="2">
        <f t="shared" si="0"/>
        <v>24.398070228950004</v>
      </c>
      <c r="K8" s="2">
        <f t="shared" si="4"/>
        <v>1.77176170165</v>
      </c>
      <c r="L8" s="2">
        <f t="shared" si="1"/>
        <v>-20.320005501395002</v>
      </c>
      <c r="M8" s="2"/>
      <c r="N8" s="1">
        <f t="shared" si="5"/>
        <v>1.3824596242450404</v>
      </c>
      <c r="P8">
        <v>-712.53101659090396</v>
      </c>
      <c r="Q8">
        <v>-1.4776312035816399</v>
      </c>
      <c r="R8">
        <v>-0.50942682639955394</v>
      </c>
      <c r="T8">
        <f t="shared" si="6"/>
        <v>-1.8979230057124188</v>
      </c>
      <c r="U8" s="2">
        <f t="shared" si="7"/>
        <v>-16.103043850105507</v>
      </c>
      <c r="V8" s="1">
        <f t="shared" si="8"/>
        <v>4.2169616512894947</v>
      </c>
      <c r="W8" s="1">
        <f t="shared" si="9"/>
        <v>2.8345020270444543</v>
      </c>
    </row>
    <row r="9" spans="1:28" x14ac:dyDescent="0.2">
      <c r="A9">
        <f t="shared" si="10"/>
        <v>17</v>
      </c>
      <c r="B9">
        <f t="shared" si="2"/>
        <v>0.8</v>
      </c>
      <c r="C9">
        <v>4.86271641</v>
      </c>
      <c r="D9">
        <v>-5.6507859700000003</v>
      </c>
      <c r="E9">
        <v>0.37114564999999999</v>
      </c>
      <c r="F9">
        <v>-121.56308004</v>
      </c>
      <c r="G9">
        <v>-126.97184629</v>
      </c>
      <c r="H9">
        <v>-9.3232648600000001</v>
      </c>
      <c r="I9" s="2">
        <f t="shared" si="3"/>
        <v>-14.200715789375</v>
      </c>
      <c r="J9" s="2">
        <f t="shared" si="0"/>
        <v>12.767061934454999</v>
      </c>
      <c r="K9" s="2">
        <f t="shared" si="4"/>
        <v>0.97444290407499989</v>
      </c>
      <c r="L9" s="2">
        <f t="shared" si="1"/>
        <v>-14.836138564235002</v>
      </c>
      <c r="M9" s="2"/>
      <c r="N9" s="1">
        <f t="shared" si="5"/>
        <v>0.63542277486000209</v>
      </c>
      <c r="P9">
        <v>-712.52609655481797</v>
      </c>
      <c r="Q9">
        <v>-1.4767920268131001</v>
      </c>
      <c r="R9">
        <v>-0.50880277769542204</v>
      </c>
      <c r="T9">
        <f t="shared" si="6"/>
        <v>-1.8966175169866422</v>
      </c>
      <c r="U9" s="2">
        <f t="shared" si="7"/>
        <v>-12.675483200578975</v>
      </c>
      <c r="V9" s="1">
        <f t="shared" si="8"/>
        <v>2.1606553636560264</v>
      </c>
      <c r="W9" s="1">
        <f t="shared" si="9"/>
        <v>1.5252325887960243</v>
      </c>
    </row>
    <row r="10" spans="1:28" x14ac:dyDescent="0.2">
      <c r="A10">
        <f t="shared" si="10"/>
        <v>18</v>
      </c>
      <c r="B10">
        <f t="shared" si="2"/>
        <v>1</v>
      </c>
      <c r="C10">
        <v>2.5186356999999999</v>
      </c>
      <c r="D10">
        <v>-4.1491011999999996</v>
      </c>
      <c r="E10">
        <v>0.20207879000000001</v>
      </c>
      <c r="F10">
        <v>-116.93454436</v>
      </c>
      <c r="G10">
        <v>-120.98879104</v>
      </c>
      <c r="H10">
        <v>-7.7581497400000003</v>
      </c>
      <c r="I10" s="2">
        <f t="shared" si="3"/>
        <v>-10.644424658339977</v>
      </c>
      <c r="J10" s="2">
        <f t="shared" si="0"/>
        <v>6.6126780303499997</v>
      </c>
      <c r="K10" s="2">
        <f t="shared" si="4"/>
        <v>0.53055786314499997</v>
      </c>
      <c r="L10" s="2">
        <f t="shared" si="1"/>
        <v>-10.8934652006</v>
      </c>
      <c r="M10" s="2"/>
      <c r="N10" s="1">
        <f t="shared" si="5"/>
        <v>0.24904054226002259</v>
      </c>
      <c r="P10">
        <v>-712.52118641275001</v>
      </c>
      <c r="Q10">
        <v>-1.47613271137582</v>
      </c>
      <c r="R10">
        <v>-0.50832704628863001</v>
      </c>
      <c r="T10">
        <f t="shared" si="6"/>
        <v>-1.8956017384208794</v>
      </c>
      <c r="U10" s="2">
        <f t="shared" si="7"/>
        <v>-10.008556576168909</v>
      </c>
      <c r="V10" s="1">
        <f t="shared" si="8"/>
        <v>0.88490862443109108</v>
      </c>
      <c r="W10" s="1">
        <f t="shared" si="9"/>
        <v>0.63586808217106849</v>
      </c>
    </row>
    <row r="11" spans="1:28" x14ac:dyDescent="0.2">
      <c r="A11">
        <f t="shared" si="10"/>
        <v>19</v>
      </c>
      <c r="B11">
        <f t="shared" si="2"/>
        <v>1.2</v>
      </c>
      <c r="C11">
        <v>1.29322318</v>
      </c>
      <c r="D11">
        <v>-3.0695376799999998</v>
      </c>
      <c r="E11">
        <v>0.10907106</v>
      </c>
      <c r="F11">
        <v>-112.277348</v>
      </c>
      <c r="G11">
        <v>-115.31982283000001</v>
      </c>
      <c r="H11">
        <v>-6.52978886</v>
      </c>
      <c r="I11" s="2">
        <f t="shared" si="3"/>
        <v>-7.9880176661650095</v>
      </c>
      <c r="J11" s="2">
        <f t="shared" si="0"/>
        <v>3.39535745909</v>
      </c>
      <c r="K11" s="2">
        <f t="shared" si="4"/>
        <v>0.28636606803000003</v>
      </c>
      <c r="L11" s="2">
        <f t="shared" si="1"/>
        <v>-8.05907117884</v>
      </c>
      <c r="M11" s="2"/>
      <c r="N11" s="1">
        <f t="shared" si="5"/>
        <v>7.1053512674990493E-2</v>
      </c>
      <c r="P11">
        <v>-712.51645536538001</v>
      </c>
      <c r="Q11">
        <v>-1.4756174813882299</v>
      </c>
      <c r="R11">
        <v>-0.50796535410829302</v>
      </c>
      <c r="T11">
        <f t="shared" si="6"/>
        <v>-1.8948147962512807</v>
      </c>
      <c r="U11" s="2">
        <f t="shared" si="7"/>
        <v>-7.9424399098874252</v>
      </c>
      <c r="V11" s="1">
        <f t="shared" si="8"/>
        <v>0.11663126895257481</v>
      </c>
      <c r="W11" s="1">
        <f t="shared" si="9"/>
        <v>4.5577756277584314E-2</v>
      </c>
    </row>
    <row r="12" spans="1:28" x14ac:dyDescent="0.2">
      <c r="A12">
        <f t="shared" si="10"/>
        <v>20</v>
      </c>
      <c r="B12">
        <f t="shared" si="2"/>
        <v>1.4</v>
      </c>
      <c r="C12">
        <v>0.66005119000000001</v>
      </c>
      <c r="D12">
        <v>-2.2919235599999999</v>
      </c>
      <c r="E12">
        <v>5.8375179999999999E-2</v>
      </c>
      <c r="F12">
        <v>-107.78368086</v>
      </c>
      <c r="G12">
        <v>-110.07299897999999</v>
      </c>
      <c r="H12">
        <v>-5.5446395700000002</v>
      </c>
      <c r="I12" s="2">
        <f t="shared" si="3"/>
        <v>-6.0106047240599745</v>
      </c>
      <c r="J12" s="2">
        <f t="shared" si="0"/>
        <v>1.7329643993450001</v>
      </c>
      <c r="K12" s="2">
        <f t="shared" si="4"/>
        <v>0.15326403509</v>
      </c>
      <c r="L12" s="2">
        <f t="shared" si="1"/>
        <v>-6.01744530678</v>
      </c>
      <c r="M12" s="2"/>
      <c r="N12" s="1">
        <f t="shared" si="5"/>
        <v>6.8405827200255231E-3</v>
      </c>
      <c r="P12">
        <v>-712.51200613444996</v>
      </c>
      <c r="Q12">
        <v>-1.4752141961252601</v>
      </c>
      <c r="R12">
        <v>-0.50769026231398395</v>
      </c>
      <c r="T12">
        <f t="shared" si="6"/>
        <v>-1.8942042843050322</v>
      </c>
      <c r="U12" s="2">
        <f t="shared" si="7"/>
        <v>-6.3395407950119775</v>
      </c>
      <c r="V12" s="1">
        <f t="shared" si="8"/>
        <v>-0.32209548823197753</v>
      </c>
      <c r="W12" s="1">
        <f t="shared" si="9"/>
        <v>-0.32893607095200306</v>
      </c>
    </row>
    <row r="13" spans="1:28" x14ac:dyDescent="0.2">
      <c r="A13">
        <f t="shared" si="10"/>
        <v>21</v>
      </c>
      <c r="B13">
        <f t="shared" si="2"/>
        <v>1.5999999999999999</v>
      </c>
      <c r="C13">
        <v>0.33591970999999998</v>
      </c>
      <c r="D13">
        <v>-1.7294778799999999</v>
      </c>
      <c r="E13">
        <v>3.0968639999999999E-2</v>
      </c>
      <c r="F13">
        <v>-103.54237472</v>
      </c>
      <c r="G13">
        <v>-105.27238239</v>
      </c>
      <c r="H13">
        <v>-4.7426386200000001</v>
      </c>
      <c r="I13" s="2">
        <f t="shared" si="3"/>
        <v>-4.5421351375850163</v>
      </c>
      <c r="J13" s="2">
        <f t="shared" si="0"/>
        <v>0.88195719860499999</v>
      </c>
      <c r="K13" s="2">
        <f t="shared" si="4"/>
        <v>8.1308164319999987E-2</v>
      </c>
      <c r="L13" s="2">
        <f t="shared" si="1"/>
        <v>-4.5407441739399994</v>
      </c>
      <c r="M13" s="2"/>
      <c r="N13" s="1">
        <f t="shared" si="5"/>
        <v>-1.3909636450168961E-3</v>
      </c>
      <c r="P13">
        <v>-712.50788191460799</v>
      </c>
      <c r="Q13">
        <v>-1.47489626624757</v>
      </c>
      <c r="R13">
        <v>-0.50747980040771301</v>
      </c>
      <c r="T13">
        <f t="shared" si="6"/>
        <v>-1.8937273438371935</v>
      </c>
      <c r="U13" s="2">
        <f t="shared" si="7"/>
        <v>-5.0873335967016331</v>
      </c>
      <c r="V13" s="1">
        <f t="shared" si="8"/>
        <v>-0.54658942276163369</v>
      </c>
      <c r="W13" s="1">
        <f t="shared" si="9"/>
        <v>-0.5451984591166168</v>
      </c>
    </row>
    <row r="14" spans="1:28" x14ac:dyDescent="0.2">
      <c r="A14">
        <f t="shared" si="10"/>
        <v>22</v>
      </c>
      <c r="B14">
        <f t="shared" si="2"/>
        <v>1.7999999999999998</v>
      </c>
      <c r="C14">
        <v>0.17082148999999999</v>
      </c>
      <c r="D14">
        <v>-1.3201069400000001</v>
      </c>
      <c r="E14">
        <v>1.6278810000000001E-2</v>
      </c>
      <c r="F14">
        <v>-99.58359849</v>
      </c>
      <c r="G14">
        <v>-100.89857723</v>
      </c>
      <c r="H14">
        <v>-4.0829979700000001</v>
      </c>
      <c r="I14" s="2">
        <f t="shared" si="3"/>
        <v>-3.4524766818700021</v>
      </c>
      <c r="J14" s="2">
        <f t="shared" si="0"/>
        <v>0.44849182199499998</v>
      </c>
      <c r="K14" s="2">
        <f t="shared" si="4"/>
        <v>4.2740015655000005E-2</v>
      </c>
      <c r="L14" s="2">
        <f t="shared" si="1"/>
        <v>-3.4659407709700001</v>
      </c>
      <c r="M14" s="2"/>
      <c r="N14" s="1">
        <f t="shared" si="5"/>
        <v>1.3464089099997967E-2</v>
      </c>
      <c r="P14">
        <v>-712.50407791351097</v>
      </c>
      <c r="Q14">
        <v>-1.4746434905986801</v>
      </c>
      <c r="R14">
        <v>-0.50731727291130102</v>
      </c>
      <c r="T14">
        <f t="shared" si="6"/>
        <v>-1.8933514107082987</v>
      </c>
      <c r="U14" s="2">
        <f t="shared" si="7"/>
        <v>-4.1003211667882464</v>
      </c>
      <c r="V14" s="1">
        <f t="shared" si="8"/>
        <v>-0.63438039581824635</v>
      </c>
      <c r="W14" s="1">
        <f t="shared" si="9"/>
        <v>-0.64784448491824431</v>
      </c>
    </row>
    <row r="15" spans="1:28" x14ac:dyDescent="0.2">
      <c r="A15">
        <f t="shared" si="10"/>
        <v>23</v>
      </c>
      <c r="B15">
        <f t="shared" si="2"/>
        <v>1.9999999999999998</v>
      </c>
      <c r="C15">
        <v>8.6798589999999995E-2</v>
      </c>
      <c r="D15">
        <v>-1.01967407</v>
      </c>
      <c r="E15">
        <v>8.4786299999999992E-3</v>
      </c>
      <c r="F15">
        <v>-95.905162110000006</v>
      </c>
      <c r="G15">
        <v>-96.911609819999995</v>
      </c>
      <c r="H15">
        <v>-3.5361114900000001</v>
      </c>
      <c r="I15" s="2">
        <f t="shared" si="3"/>
        <v>-2.6424284626049714</v>
      </c>
      <c r="J15" s="2">
        <f t="shared" si="0"/>
        <v>0.22788969804499998</v>
      </c>
      <c r="K15" s="2">
        <f t="shared" si="4"/>
        <v>2.2260643064999999E-2</v>
      </c>
      <c r="L15" s="2">
        <f t="shared" si="1"/>
        <v>-2.677154270785</v>
      </c>
      <c r="M15" s="2"/>
      <c r="N15" s="1">
        <f t="shared" si="5"/>
        <v>3.4725808180028572E-2</v>
      </c>
      <c r="P15">
        <v>-712.50056534549606</v>
      </c>
      <c r="Q15">
        <v>-1.4744410505826799</v>
      </c>
      <c r="R15">
        <v>-0.50719056587084399</v>
      </c>
      <c r="T15">
        <f t="shared" si="6"/>
        <v>-1.893052687903988</v>
      </c>
      <c r="U15" s="2">
        <f t="shared" si="7"/>
        <v>-3.3160244440703508</v>
      </c>
      <c r="V15" s="1">
        <f t="shared" si="8"/>
        <v>-0.63887017328535078</v>
      </c>
      <c r="W15" s="1">
        <f t="shared" si="9"/>
        <v>-0.67359598146537936</v>
      </c>
    </row>
    <row r="16" spans="1:28" x14ac:dyDescent="0.2">
      <c r="A16">
        <f t="shared" si="10"/>
        <v>24</v>
      </c>
      <c r="B16">
        <f t="shared" si="2"/>
        <v>2.1999999999999997</v>
      </c>
      <c r="C16">
        <v>4.39984E-2</v>
      </c>
      <c r="D16">
        <v>-0.79695435000000003</v>
      </c>
      <c r="E16">
        <v>4.3781100000000002E-3</v>
      </c>
      <c r="F16">
        <v>-92.489362610000001</v>
      </c>
      <c r="G16">
        <v>-93.265276619999995</v>
      </c>
      <c r="H16">
        <v>-3.0793973600000002</v>
      </c>
      <c r="I16" s="2">
        <f t="shared" si="3"/>
        <v>-2.0371622332549841</v>
      </c>
      <c r="J16" s="2">
        <f t="shared" si="0"/>
        <v>0.11551779920000001</v>
      </c>
      <c r="K16" s="2">
        <f t="shared" si="4"/>
        <v>1.1494727805E-2</v>
      </c>
      <c r="L16" s="2">
        <f t="shared" si="1"/>
        <v>-2.0924036459250002</v>
      </c>
      <c r="M16" s="2"/>
      <c r="N16" s="1">
        <f t="shared" si="5"/>
        <v>5.5241412670016032E-2</v>
      </c>
      <c r="P16">
        <v>-712.49731129382701</v>
      </c>
      <c r="Q16">
        <v>-1.4742778230795299</v>
      </c>
      <c r="R16">
        <v>-0.50709096489102001</v>
      </c>
      <c r="T16">
        <f t="shared" si="6"/>
        <v>-1.8928135703594</v>
      </c>
      <c r="U16" s="2">
        <f t="shared" si="7"/>
        <v>-2.6882213307547111</v>
      </c>
      <c r="V16" s="1">
        <f t="shared" si="8"/>
        <v>-0.59581768482971098</v>
      </c>
      <c r="W16" s="1">
        <f t="shared" si="9"/>
        <v>-0.65105909749972701</v>
      </c>
    </row>
    <row r="17" spans="1:23" x14ac:dyDescent="0.2">
      <c r="A17">
        <f t="shared" si="10"/>
        <v>25</v>
      </c>
      <c r="B17">
        <f t="shared" si="2"/>
        <v>2.4</v>
      </c>
      <c r="C17">
        <v>2.2203110000000002E-2</v>
      </c>
      <c r="D17">
        <v>-0.62994596000000003</v>
      </c>
      <c r="E17">
        <v>2.2442899999999999E-3</v>
      </c>
      <c r="F17">
        <v>-89.313084540000006</v>
      </c>
      <c r="G17">
        <v>-89.915345040000005</v>
      </c>
      <c r="H17">
        <v>-2.6952315200000001</v>
      </c>
      <c r="I17" s="2">
        <f t="shared" si="3"/>
        <v>-1.5812349427499994</v>
      </c>
      <c r="J17" s="2">
        <f t="shared" si="0"/>
        <v>5.8294265305000002E-2</v>
      </c>
      <c r="K17" s="2">
        <f t="shared" si="4"/>
        <v>5.8923833949999999E-3</v>
      </c>
      <c r="L17" s="2">
        <f t="shared" si="1"/>
        <v>-1.65392311798</v>
      </c>
      <c r="M17" s="2"/>
      <c r="N17" s="1">
        <f t="shared" si="5"/>
        <v>7.2688175230000596E-2</v>
      </c>
      <c r="P17">
        <v>-712.494287248825</v>
      </c>
      <c r="Q17">
        <v>-1.4741451946681201</v>
      </c>
      <c r="R17">
        <v>-0.507012062260351</v>
      </c>
      <c r="T17">
        <f t="shared" si="6"/>
        <v>-1.8926206567385648</v>
      </c>
      <c r="U17" s="2">
        <f t="shared" si="7"/>
        <v>-2.1817266192519518</v>
      </c>
      <c r="V17" s="1">
        <f t="shared" si="8"/>
        <v>-0.52780350127195175</v>
      </c>
      <c r="W17" s="1">
        <f t="shared" si="9"/>
        <v>-0.60049167650195234</v>
      </c>
    </row>
    <row r="18" spans="1:23" x14ac:dyDescent="0.2">
      <c r="A18">
        <f t="shared" si="10"/>
        <v>26</v>
      </c>
      <c r="B18">
        <f t="shared" si="2"/>
        <v>2.6</v>
      </c>
      <c r="C18">
        <v>1.1130900000000001E-2</v>
      </c>
      <c r="D18">
        <v>-0.50318700000000005</v>
      </c>
      <c r="E18">
        <v>1.1443499999999999E-3</v>
      </c>
      <c r="F18">
        <v>-86.352990180000006</v>
      </c>
      <c r="G18">
        <v>-86.823118980000004</v>
      </c>
      <c r="H18">
        <v>-2.3698312100000001</v>
      </c>
      <c r="I18" s="2">
        <f t="shared" si="3"/>
        <v>-1.2343231643999939</v>
      </c>
      <c r="J18" s="2">
        <f t="shared" si="0"/>
        <v>2.9224177950000003E-2</v>
      </c>
      <c r="K18" s="2">
        <f t="shared" si="4"/>
        <v>3.0044909249999996E-3</v>
      </c>
      <c r="L18" s="2">
        <f t="shared" si="1"/>
        <v>-1.3211174685000002</v>
      </c>
      <c r="M18" s="2"/>
      <c r="N18" s="1">
        <f t="shared" si="5"/>
        <v>8.6794304100006325E-2</v>
      </c>
      <c r="P18">
        <v>-712.49146955988601</v>
      </c>
      <c r="Q18">
        <v>-1.47403657205386</v>
      </c>
      <c r="R18">
        <v>-0.50694905432217197</v>
      </c>
      <c r="T18">
        <f t="shared" si="6"/>
        <v>-1.89246375759563</v>
      </c>
      <c r="U18" s="2">
        <f t="shared" si="7"/>
        <v>-1.7697879194765851</v>
      </c>
      <c r="V18" s="1">
        <f t="shared" si="8"/>
        <v>-0.44867045097658487</v>
      </c>
      <c r="W18" s="1">
        <f t="shared" si="9"/>
        <v>-0.53546475507659119</v>
      </c>
    </row>
    <row r="19" spans="1:23" x14ac:dyDescent="0.2">
      <c r="A19">
        <f t="shared" si="10"/>
        <v>27</v>
      </c>
      <c r="B19">
        <f t="shared" si="2"/>
        <v>2.8000000000000003</v>
      </c>
      <c r="C19">
        <v>5.5271299999999999E-3</v>
      </c>
      <c r="D19">
        <v>-0.40581212</v>
      </c>
      <c r="E19">
        <v>5.8200999999999999E-4</v>
      </c>
      <c r="F19">
        <v>-83.587636779999997</v>
      </c>
      <c r="G19">
        <v>-83.956156570000005</v>
      </c>
      <c r="H19">
        <v>-2.0924334899999999</v>
      </c>
      <c r="I19" s="2">
        <f t="shared" si="3"/>
        <v>-0.96754870864502018</v>
      </c>
      <c r="J19" s="2">
        <f t="shared" si="0"/>
        <v>1.4511479814999999E-2</v>
      </c>
      <c r="K19" s="2">
        <f t="shared" si="4"/>
        <v>1.528067255E-3</v>
      </c>
      <c r="L19" s="2">
        <f t="shared" si="1"/>
        <v>-1.0654597210599999</v>
      </c>
      <c r="M19" s="2"/>
      <c r="N19" s="1">
        <f t="shared" si="5"/>
        <v>9.7911012414979681E-2</v>
      </c>
      <c r="P19">
        <v>-712.48883740690997</v>
      </c>
      <c r="Q19">
        <v>-1.47394715933415</v>
      </c>
      <c r="R19">
        <v>-0.50689836055717896</v>
      </c>
      <c r="T19">
        <f t="shared" si="6"/>
        <v>-1.8923354024797392</v>
      </c>
      <c r="U19" s="2">
        <f t="shared" si="7"/>
        <v>-1.4327915627052334</v>
      </c>
      <c r="V19" s="1">
        <f t="shared" si="8"/>
        <v>-0.36733184164523358</v>
      </c>
      <c r="W19" s="1">
        <f t="shared" si="9"/>
        <v>-0.46524285406021326</v>
      </c>
    </row>
    <row r="20" spans="1:23" x14ac:dyDescent="0.2">
      <c r="A20">
        <f t="shared" si="10"/>
        <v>28</v>
      </c>
      <c r="B20">
        <f t="shared" si="2"/>
        <v>3.0000000000000004</v>
      </c>
      <c r="C20">
        <v>2.7044899999999999E-3</v>
      </c>
      <c r="D20">
        <v>-0.33015265999999999</v>
      </c>
      <c r="E20">
        <v>2.9657000000000002E-4</v>
      </c>
      <c r="F20">
        <v>-80.998002760000006</v>
      </c>
      <c r="G20">
        <v>-81.287593979999997</v>
      </c>
      <c r="H20">
        <v>-1.8546048500000001</v>
      </c>
      <c r="I20" s="2">
        <f t="shared" si="3"/>
        <v>-0.7603217481099771</v>
      </c>
      <c r="J20" s="2">
        <f t="shared" si="0"/>
        <v>7.1006384949999996E-3</v>
      </c>
      <c r="K20" s="2">
        <f t="shared" si="4"/>
        <v>7.7864453500000002E-4</v>
      </c>
      <c r="L20" s="2">
        <f t="shared" si="1"/>
        <v>-0.86681580882999998</v>
      </c>
      <c r="M20" s="2"/>
      <c r="N20" s="1">
        <f t="shared" si="5"/>
        <v>0.10649406072002288</v>
      </c>
      <c r="P20">
        <v>-712.48637173734198</v>
      </c>
      <c r="Q20">
        <v>-1.4738736346689301</v>
      </c>
      <c r="R20">
        <v>-0.50685737102592698</v>
      </c>
      <c r="T20">
        <f t="shared" si="6"/>
        <v>-1.8922303287000071</v>
      </c>
      <c r="U20" s="2">
        <f t="shared" si="7"/>
        <v>-1.1569203540185438</v>
      </c>
      <c r="V20" s="1">
        <f t="shared" si="8"/>
        <v>-0.29010454518854378</v>
      </c>
      <c r="W20" s="1">
        <f t="shared" si="9"/>
        <v>-0.39659860590856666</v>
      </c>
    </row>
    <row r="21" spans="1:23" x14ac:dyDescent="0.2">
      <c r="A21">
        <f t="shared" si="10"/>
        <v>29</v>
      </c>
      <c r="B21">
        <f t="shared" si="2"/>
        <v>3.2000000000000006</v>
      </c>
      <c r="C21">
        <v>1.2950699999999999E-3</v>
      </c>
      <c r="D21">
        <v>-0.27074598</v>
      </c>
      <c r="E21">
        <v>1.5266999999999999E-4</v>
      </c>
      <c r="F21">
        <v>-78.567387339999996</v>
      </c>
      <c r="G21">
        <v>-78.795107860000002</v>
      </c>
      <c r="H21">
        <v>-1.64966843</v>
      </c>
      <c r="I21" s="2">
        <f t="shared" si="3"/>
        <v>-0.59788022526001428</v>
      </c>
      <c r="J21" s="2">
        <f t="shared" si="0"/>
        <v>3.400206285E-3</v>
      </c>
      <c r="K21" s="2">
        <f t="shared" si="4"/>
        <v>4.0083508499999992E-4</v>
      </c>
      <c r="L21" s="2">
        <f t="shared" si="1"/>
        <v>-0.71084357049000002</v>
      </c>
      <c r="M21" s="2"/>
      <c r="N21" s="1">
        <f t="shared" si="5"/>
        <v>0.11296334522998575</v>
      </c>
      <c r="P21">
        <v>-712.48405545035303</v>
      </c>
      <c r="Q21">
        <v>-1.47381367204795</v>
      </c>
      <c r="R21">
        <v>-0.50682420271560902</v>
      </c>
      <c r="T21">
        <f t="shared" si="6"/>
        <v>-1.8921448134969618</v>
      </c>
      <c r="U21" s="2">
        <f t="shared" si="7"/>
        <v>-0.93240018842329841</v>
      </c>
      <c r="V21" s="1">
        <f t="shared" si="8"/>
        <v>-0.22155661793329839</v>
      </c>
      <c r="W21" s="1">
        <f t="shared" si="9"/>
        <v>-0.33451996316328414</v>
      </c>
    </row>
    <row r="22" spans="1:23" x14ac:dyDescent="0.2">
      <c r="A22">
        <f t="shared" si="10"/>
        <v>30</v>
      </c>
      <c r="B22">
        <f t="shared" si="2"/>
        <v>3.4000000000000008</v>
      </c>
      <c r="C22">
        <v>6.0386000000000001E-4</v>
      </c>
      <c r="D22">
        <v>-0.22365198999999999</v>
      </c>
      <c r="E22">
        <v>8.0550000000000006E-5</v>
      </c>
      <c r="F22">
        <v>-76.281142489999993</v>
      </c>
      <c r="G22">
        <v>-76.459963250000001</v>
      </c>
      <c r="H22">
        <v>-1.4722633000000001</v>
      </c>
      <c r="I22" s="2">
        <f t="shared" si="3"/>
        <v>-0.4694939053800205</v>
      </c>
      <c r="J22" s="2">
        <f t="shared" si="0"/>
        <v>1.5854344299999999E-3</v>
      </c>
      <c r="K22" s="2">
        <f t="shared" si="4"/>
        <v>2.1148402500000002E-4</v>
      </c>
      <c r="L22" s="2">
        <f t="shared" si="1"/>
        <v>-0.58719829974500004</v>
      </c>
      <c r="M22" s="2"/>
      <c r="N22" s="1">
        <f t="shared" si="5"/>
        <v>0.11770439436497954</v>
      </c>
      <c r="P22">
        <v>-712.48187385824497</v>
      </c>
      <c r="Q22">
        <v>-1.4737654443652699</v>
      </c>
      <c r="R22">
        <v>-0.50679745236715001</v>
      </c>
      <c r="T22">
        <f t="shared" si="6"/>
        <v>-1.8920759841931953</v>
      </c>
      <c r="U22" s="2">
        <f t="shared" si="7"/>
        <v>-0.75168885138434105</v>
      </c>
      <c r="V22" s="1">
        <f t="shared" si="8"/>
        <v>-0.16449055163934101</v>
      </c>
      <c r="W22" s="1">
        <f t="shared" si="9"/>
        <v>-0.28219494600432055</v>
      </c>
    </row>
    <row r="23" spans="1:23" x14ac:dyDescent="0.2">
      <c r="A23">
        <f t="shared" si="10"/>
        <v>31</v>
      </c>
      <c r="B23">
        <f t="shared" si="2"/>
        <v>3.600000000000001</v>
      </c>
      <c r="C23">
        <v>2.7537999999999998E-4</v>
      </c>
      <c r="D23">
        <v>-0.18598971</v>
      </c>
      <c r="E23">
        <v>4.4440000000000001E-5</v>
      </c>
      <c r="F23">
        <v>-74.126374150000004</v>
      </c>
      <c r="G23">
        <v>-74.266249689999995</v>
      </c>
      <c r="H23">
        <v>-1.3180259400000001</v>
      </c>
      <c r="I23" s="2">
        <f t="shared" si="3"/>
        <v>-0.36724323026997729</v>
      </c>
      <c r="J23" s="2">
        <f t="shared" si="0"/>
        <v>7.2301018999999995E-4</v>
      </c>
      <c r="K23" s="2">
        <f t="shared" si="4"/>
        <v>1.1667722E-4</v>
      </c>
      <c r="L23" s="2">
        <f t="shared" si="1"/>
        <v>-0.488315983605</v>
      </c>
      <c r="M23" s="2"/>
      <c r="N23" s="1">
        <f t="shared" si="5"/>
        <v>0.12107275333502271</v>
      </c>
      <c r="P23">
        <v>-712.47981477846497</v>
      </c>
      <c r="Q23">
        <v>-1.4737272543252899</v>
      </c>
      <c r="R23">
        <v>-0.50677598860356199</v>
      </c>
      <c r="T23">
        <f t="shared" si="6"/>
        <v>-1.8920212892919765</v>
      </c>
      <c r="U23" s="2">
        <f t="shared" si="7"/>
        <v>-0.608087388234413</v>
      </c>
      <c r="V23" s="1">
        <f t="shared" si="8"/>
        <v>-0.11977140462941299</v>
      </c>
      <c r="W23" s="1">
        <f t="shared" si="9"/>
        <v>-0.2408441579644357</v>
      </c>
    </row>
    <row r="24" spans="1:23" x14ac:dyDescent="0.2">
      <c r="A24">
        <f t="shared" si="10"/>
        <v>32</v>
      </c>
      <c r="B24">
        <f t="shared" si="2"/>
        <v>3.8000000000000012</v>
      </c>
      <c r="C24">
        <v>1.2585E-4</v>
      </c>
      <c r="D24">
        <v>-0.15562587999999999</v>
      </c>
      <c r="E24">
        <v>2.6120000000000001E-5</v>
      </c>
      <c r="F24">
        <v>-72.091716919999996</v>
      </c>
      <c r="G24">
        <v>-72.200349459999998</v>
      </c>
      <c r="H24">
        <v>-1.18338839</v>
      </c>
      <c r="I24" s="2">
        <f t="shared" si="3"/>
        <v>-0.28521473377000556</v>
      </c>
      <c r="J24" s="2">
        <f t="shared" si="0"/>
        <v>3.3041917499999999E-4</v>
      </c>
      <c r="K24" s="2">
        <f t="shared" si="4"/>
        <v>6.8578060000000011E-5</v>
      </c>
      <c r="L24" s="2">
        <f t="shared" si="1"/>
        <v>-0.40859574793999998</v>
      </c>
      <c r="M24" s="2"/>
      <c r="N24" s="1">
        <f t="shared" si="5"/>
        <v>0.12338101416999442</v>
      </c>
      <c r="P24">
        <v>-712.47786808198305</v>
      </c>
      <c r="Q24">
        <v>-1.4736973729451801</v>
      </c>
      <c r="R24">
        <v>-0.50675882477574896</v>
      </c>
      <c r="T24">
        <f t="shared" si="6"/>
        <v>-1.8919782424399485</v>
      </c>
      <c r="U24" s="2">
        <f t="shared" si="7"/>
        <v>-0.49506787823476706</v>
      </c>
      <c r="V24" s="1">
        <f t="shared" si="8"/>
        <v>-8.647213029476708E-2</v>
      </c>
      <c r="W24" s="1">
        <f t="shared" si="9"/>
        <v>-0.2098531444647615</v>
      </c>
    </row>
    <row r="25" spans="1:23" x14ac:dyDescent="0.2">
      <c r="A25">
        <f t="shared" si="10"/>
        <v>33</v>
      </c>
      <c r="B25">
        <f t="shared" si="2"/>
        <v>4.0000000000000009</v>
      </c>
      <c r="C25">
        <v>6.0309999999999997E-5</v>
      </c>
      <c r="D25">
        <v>-0.13096308000000001</v>
      </c>
      <c r="E25">
        <v>1.6500000000000001E-5</v>
      </c>
      <c r="F25">
        <v>-70.167137370000006</v>
      </c>
      <c r="G25">
        <v>-70.250536139999994</v>
      </c>
      <c r="H25">
        <v>-1.06542264</v>
      </c>
      <c r="I25" s="2">
        <f t="shared" si="3"/>
        <v>-0.21896347063496868</v>
      </c>
      <c r="J25" s="2">
        <f t="shared" si="0"/>
        <v>1.5834390500000001E-4</v>
      </c>
      <c r="K25" s="2">
        <f t="shared" si="4"/>
        <v>4.3320750000000004E-5</v>
      </c>
      <c r="L25" s="2">
        <f t="shared" si="1"/>
        <v>-0.34384356654000003</v>
      </c>
      <c r="M25" s="2"/>
      <c r="N25" s="1">
        <f t="shared" si="5"/>
        <v>0.12488009590503135</v>
      </c>
      <c r="P25">
        <v>-712.47602498062599</v>
      </c>
      <c r="Q25">
        <v>-1.4736740644346999</v>
      </c>
      <c r="R25">
        <v>-0.50674507574637195</v>
      </c>
      <c r="T25">
        <f t="shared" si="6"/>
        <v>-1.8919444191639678</v>
      </c>
      <c r="U25" s="2">
        <f t="shared" si="7"/>
        <v>-0.40626486714751497</v>
      </c>
      <c r="V25" s="1">
        <f t="shared" si="8"/>
        <v>-6.242130060751494E-2</v>
      </c>
      <c r="W25" s="1">
        <f t="shared" si="9"/>
        <v>-0.18730139651254629</v>
      </c>
    </row>
    <row r="26" spans="1:23" x14ac:dyDescent="0.2">
      <c r="A26">
        <f t="shared" si="10"/>
        <v>34</v>
      </c>
      <c r="B26">
        <f t="shared" si="2"/>
        <v>4.2000000000000011</v>
      </c>
      <c r="C26">
        <v>3.1139999999999997E-5</v>
      </c>
      <c r="D26">
        <v>-0.11079279</v>
      </c>
      <c r="E26">
        <v>1.116E-5</v>
      </c>
      <c r="F26">
        <v>-68.343727670000007</v>
      </c>
      <c r="G26">
        <v>-68.406624679999993</v>
      </c>
      <c r="H26">
        <v>-0.96170211000000005</v>
      </c>
      <c r="I26" s="2">
        <f t="shared" si="3"/>
        <v>-0.16513609975496366</v>
      </c>
      <c r="J26" s="2">
        <f t="shared" si="0"/>
        <v>8.1758070000000004E-5</v>
      </c>
      <c r="K26" s="2">
        <f t="shared" si="4"/>
        <v>2.9300580000000001E-5</v>
      </c>
      <c r="L26" s="2">
        <f t="shared" si="1"/>
        <v>-0.29088647014500002</v>
      </c>
      <c r="M26" s="2"/>
      <c r="N26" s="1">
        <f t="shared" si="5"/>
        <v>0.12575037039003636</v>
      </c>
      <c r="P26">
        <v>-712.47427761687402</v>
      </c>
      <c r="Q26">
        <v>-1.47365571261506</v>
      </c>
      <c r="R26">
        <v>-0.50673396885437305</v>
      </c>
      <c r="T26">
        <f t="shared" si="6"/>
        <v>-1.891917597066787</v>
      </c>
      <c r="U26" s="2">
        <f t="shared" si="7"/>
        <v>-0.33584345099917656</v>
      </c>
      <c r="V26" s="1">
        <f t="shared" si="8"/>
        <v>-4.4956980854176543E-2</v>
      </c>
      <c r="W26" s="1">
        <f t="shared" si="9"/>
        <v>-0.17070735124421291</v>
      </c>
    </row>
    <row r="27" spans="1:23" x14ac:dyDescent="0.2">
      <c r="A27">
        <f t="shared" si="10"/>
        <v>35</v>
      </c>
      <c r="B27">
        <f t="shared" si="2"/>
        <v>4.4000000000000012</v>
      </c>
      <c r="C27">
        <v>1.6249999999999999E-5</v>
      </c>
      <c r="D27">
        <v>-9.4191739999999996E-2</v>
      </c>
      <c r="E27">
        <v>7.9899999999999997E-6</v>
      </c>
      <c r="F27">
        <v>-66.613578840000002</v>
      </c>
      <c r="G27">
        <v>-66.659738619999999</v>
      </c>
      <c r="H27">
        <v>-0.87022184000000002</v>
      </c>
      <c r="I27" s="2">
        <f t="shared" si="3"/>
        <v>-0.12119250238999063</v>
      </c>
      <c r="J27" s="2">
        <f t="shared" si="0"/>
        <v>4.2664375000000003E-5</v>
      </c>
      <c r="K27" s="2">
        <f t="shared" si="4"/>
        <v>2.0977744999999997E-5</v>
      </c>
      <c r="L27" s="2">
        <f t="shared" si="1"/>
        <v>-0.24730041336999997</v>
      </c>
      <c r="M27" s="2"/>
      <c r="N27" s="1">
        <f t="shared" si="5"/>
        <v>0.12610791098000934</v>
      </c>
      <c r="P27">
        <v>-712.47261874284698</v>
      </c>
      <c r="Q27">
        <v>-1.47364095241483</v>
      </c>
      <c r="R27">
        <v>-0.50672486882833401</v>
      </c>
      <c r="T27">
        <f t="shared" si="6"/>
        <v>-1.8918959108388387</v>
      </c>
      <c r="U27" s="2">
        <f t="shared" si="7"/>
        <v>-0.27890625952093562</v>
      </c>
      <c r="V27" s="1">
        <f t="shared" si="8"/>
        <v>-3.1605846150935646E-2</v>
      </c>
      <c r="W27" s="1">
        <f t="shared" si="9"/>
        <v>-0.15771375713094499</v>
      </c>
    </row>
    <row r="28" spans="1:23" x14ac:dyDescent="0.2">
      <c r="A28">
        <f t="shared" si="10"/>
        <v>36</v>
      </c>
      <c r="B28">
        <f t="shared" si="2"/>
        <v>4.6000000000000014</v>
      </c>
      <c r="C28">
        <v>6.7100000000000001E-6</v>
      </c>
      <c r="D28">
        <v>-8.0447840000000007E-2</v>
      </c>
      <c r="E28">
        <v>6.0000000000000002E-6</v>
      </c>
      <c r="F28">
        <v>-64.969616709999997</v>
      </c>
      <c r="G28">
        <v>-65.002065079999994</v>
      </c>
      <c r="H28">
        <v>-0.78929523999999995</v>
      </c>
      <c r="I28" s="2">
        <f t="shared" si="3"/>
        <v>-8.5193195434993013E-2</v>
      </c>
      <c r="J28" s="2">
        <f t="shared" si="0"/>
        <v>1.7617105000000001E-5</v>
      </c>
      <c r="K28" s="2">
        <f t="shared" si="4"/>
        <v>1.5753E-5</v>
      </c>
      <c r="L28" s="2">
        <f t="shared" si="1"/>
        <v>-0.21121580392</v>
      </c>
      <c r="M28" s="2"/>
      <c r="N28" s="1">
        <f t="shared" si="5"/>
        <v>0.12602260848500699</v>
      </c>
      <c r="P28">
        <v>-712.47104172050501</v>
      </c>
      <c r="Q28">
        <v>-1.4736287405886599</v>
      </c>
      <c r="R28">
        <v>-0.50671728780615999</v>
      </c>
      <c r="T28">
        <f t="shared" si="6"/>
        <v>-1.8918779333262816</v>
      </c>
      <c r="U28" s="2">
        <f t="shared" si="7"/>
        <v>-0.23170630030238848</v>
      </c>
      <c r="V28" s="1">
        <f t="shared" si="8"/>
        <v>-2.0490496382388479E-2</v>
      </c>
      <c r="W28" s="1">
        <f t="shared" si="9"/>
        <v>-0.14651310486739547</v>
      </c>
    </row>
    <row r="29" spans="1:23" x14ac:dyDescent="0.2">
      <c r="A29">
        <f t="shared" si="10"/>
        <v>37</v>
      </c>
      <c r="B29">
        <f t="shared" si="2"/>
        <v>4.8000000000000016</v>
      </c>
      <c r="C29">
        <v>-3.5999999999999999E-7</v>
      </c>
      <c r="D29">
        <v>-6.9006810000000002E-2</v>
      </c>
      <c r="E29">
        <v>4.69E-6</v>
      </c>
      <c r="F29">
        <v>-63.405483429999997</v>
      </c>
      <c r="G29">
        <v>-63.426674570000003</v>
      </c>
      <c r="H29">
        <v>-0.71750559000000003</v>
      </c>
      <c r="I29" s="2">
        <f t="shared" si="3"/>
        <v>-5.5637338070016314E-2</v>
      </c>
      <c r="J29" s="2">
        <f t="shared" si="0"/>
        <v>-9.4517999999999994E-7</v>
      </c>
      <c r="K29" s="2">
        <f t="shared" si="4"/>
        <v>1.2313595E-5</v>
      </c>
      <c r="L29" s="2">
        <f t="shared" si="1"/>
        <v>-0.181177379655</v>
      </c>
      <c r="M29" s="2"/>
      <c r="N29" s="1">
        <f t="shared" si="5"/>
        <v>0.12554004158498369</v>
      </c>
      <c r="P29">
        <v>-712.46954051543798</v>
      </c>
      <c r="Q29">
        <v>-1.47361834791172</v>
      </c>
      <c r="R29">
        <v>-0.506710871515896</v>
      </c>
      <c r="T29">
        <f t="shared" si="6"/>
        <v>-1.8918626579381155</v>
      </c>
      <c r="U29" s="2">
        <f t="shared" si="7"/>
        <v>-0.19160076867216913</v>
      </c>
      <c r="V29" s="1">
        <f t="shared" si="8"/>
        <v>-1.0423389017169132E-2</v>
      </c>
      <c r="W29" s="1">
        <f t="shared" si="9"/>
        <v>-0.13596343060215282</v>
      </c>
    </row>
    <row r="30" spans="1:23" x14ac:dyDescent="0.2">
      <c r="A30">
        <f t="shared" si="10"/>
        <v>38</v>
      </c>
      <c r="B30">
        <f t="shared" si="2"/>
        <v>5.0000000000000018</v>
      </c>
      <c r="C30">
        <v>-5.57E-6</v>
      </c>
      <c r="D30">
        <v>-5.943375E-2</v>
      </c>
      <c r="E30">
        <v>3.7699999999999999E-6</v>
      </c>
      <c r="F30">
        <v>-61.91544356</v>
      </c>
      <c r="G30">
        <v>-61.927382090000002</v>
      </c>
      <c r="H30">
        <v>-0.65365225999999998</v>
      </c>
      <c r="I30" s="2">
        <f t="shared" si="3"/>
        <v>-3.1344610515004964E-2</v>
      </c>
      <c r="J30" s="2">
        <f t="shared" si="0"/>
        <v>-1.4624035000000002E-5</v>
      </c>
      <c r="K30" s="2">
        <f t="shared" si="4"/>
        <v>9.8981350000000001E-6</v>
      </c>
      <c r="L30" s="2">
        <f t="shared" si="1"/>
        <v>-0.15604331062500001</v>
      </c>
      <c r="M30" s="2"/>
      <c r="N30" s="1">
        <f t="shared" si="5"/>
        <v>0.12469870010999505</v>
      </c>
      <c r="P30">
        <v>-712.46810971129003</v>
      </c>
      <c r="Q30">
        <v>-1.47360930115588</v>
      </c>
      <c r="R30">
        <v>-0.506705370959738</v>
      </c>
      <c r="T30">
        <f t="shared" si="6"/>
        <v>-1.891849418466296</v>
      </c>
      <c r="U30" s="2">
        <f t="shared" si="7"/>
        <v>-0.15684053541000331</v>
      </c>
      <c r="V30" s="1">
        <f t="shared" si="8"/>
        <v>-7.9722478500329763E-4</v>
      </c>
      <c r="W30" s="1">
        <f t="shared" si="9"/>
        <v>-0.12549592489499833</v>
      </c>
    </row>
    <row r="31" spans="1:23" x14ac:dyDescent="0.2">
      <c r="A31">
        <f t="shared" si="10"/>
        <v>39</v>
      </c>
      <c r="B31">
        <f t="shared" si="2"/>
        <v>5.200000000000002</v>
      </c>
      <c r="C31">
        <v>-9.0299999999999999E-6</v>
      </c>
      <c r="D31">
        <v>-5.1385010000000002E-2</v>
      </c>
      <c r="E31">
        <v>3.0800000000000002E-6</v>
      </c>
      <c r="F31">
        <v>-60.494314629999998</v>
      </c>
      <c r="G31">
        <v>-60.498645969999998</v>
      </c>
      <c r="H31">
        <v>-0.59671253999999996</v>
      </c>
      <c r="I31" s="2">
        <f t="shared" si="3"/>
        <v>-1.1371933170000627E-2</v>
      </c>
      <c r="J31" s="2">
        <f t="shared" si="0"/>
        <v>-2.3708265000000002E-5</v>
      </c>
      <c r="K31" s="2">
        <f t="shared" si="4"/>
        <v>8.0865400000000007E-6</v>
      </c>
      <c r="L31" s="2">
        <f t="shared" si="1"/>
        <v>-0.13491134375500002</v>
      </c>
      <c r="M31" s="2"/>
      <c r="N31" s="1">
        <f t="shared" si="5"/>
        <v>0.1235394105849994</v>
      </c>
      <c r="P31">
        <v>-712.46674443821303</v>
      </c>
      <c r="Q31">
        <v>-1.4736013060519799</v>
      </c>
      <c r="R31">
        <v>-0.50670061043914505</v>
      </c>
      <c r="T31">
        <f t="shared" si="6"/>
        <v>-1.8918377864531977</v>
      </c>
      <c r="U31" s="2">
        <f t="shared" si="7"/>
        <v>-0.12630068502045899</v>
      </c>
      <c r="V31" s="1">
        <f t="shared" si="8"/>
        <v>8.6106587345410324E-3</v>
      </c>
      <c r="W31" s="1">
        <f t="shared" si="9"/>
        <v>-0.11492875185045837</v>
      </c>
    </row>
    <row r="32" spans="1:23" x14ac:dyDescent="0.2">
      <c r="A32">
        <f t="shared" si="10"/>
        <v>40</v>
      </c>
      <c r="B32">
        <f t="shared" si="2"/>
        <v>5.4000000000000021</v>
      </c>
      <c r="C32">
        <v>-1.0900000000000001E-5</v>
      </c>
      <c r="D32">
        <v>-4.4587120000000001E-2</v>
      </c>
      <c r="E32">
        <v>2.5299999999999999E-6</v>
      </c>
      <c r="F32">
        <v>-59.137379340000003</v>
      </c>
      <c r="G32">
        <v>-59.135458239999998</v>
      </c>
      <c r="H32">
        <v>-0.54581310000000005</v>
      </c>
      <c r="I32" s="2">
        <f t="shared" si="3"/>
        <v>5.0438480500108081E-3</v>
      </c>
      <c r="J32" s="2">
        <f t="shared" si="0"/>
        <v>-2.8617949999999999E-5</v>
      </c>
      <c r="K32" s="2">
        <f t="shared" si="4"/>
        <v>6.6425149999999997E-6</v>
      </c>
      <c r="L32" s="2">
        <f t="shared" si="1"/>
        <v>-0.11706348356</v>
      </c>
      <c r="M32" s="2"/>
      <c r="N32" s="1">
        <f t="shared" si="5"/>
        <v>0.12210733161001081</v>
      </c>
      <c r="P32">
        <v>-712.46544028871801</v>
      </c>
      <c r="Q32">
        <v>-1.47359417752481</v>
      </c>
      <c r="R32">
        <v>-0.50669646101885402</v>
      </c>
      <c r="T32">
        <f t="shared" si="6"/>
        <v>-1.8918274798938715</v>
      </c>
      <c r="U32" s="2">
        <f t="shared" si="7"/>
        <v>-9.9240813509489545E-2</v>
      </c>
      <c r="V32" s="1">
        <f t="shared" si="8"/>
        <v>1.7822670050510456E-2</v>
      </c>
      <c r="W32" s="1">
        <f t="shared" si="9"/>
        <v>-0.10428466155950035</v>
      </c>
    </row>
    <row r="33" spans="1:23" x14ac:dyDescent="0.2">
      <c r="A33">
        <f t="shared" si="10"/>
        <v>41</v>
      </c>
      <c r="B33">
        <f t="shared" si="2"/>
        <v>5.6000000000000023</v>
      </c>
      <c r="C33">
        <v>-1.154E-5</v>
      </c>
      <c r="D33">
        <v>-3.88212E-2</v>
      </c>
      <c r="E33">
        <v>2.0600000000000002E-6</v>
      </c>
      <c r="F33">
        <v>-57.840350200000003</v>
      </c>
      <c r="G33">
        <v>-57.833294590000001</v>
      </c>
      <c r="H33">
        <v>-0.50019966000000005</v>
      </c>
      <c r="I33" s="2">
        <f t="shared" si="3"/>
        <v>1.8524504055004928E-2</v>
      </c>
      <c r="J33" s="2">
        <f t="shared" si="0"/>
        <v>-3.0298269999999999E-5</v>
      </c>
      <c r="K33" s="2">
        <f t="shared" si="4"/>
        <v>5.4085300000000012E-6</v>
      </c>
      <c r="L33" s="2">
        <f t="shared" si="1"/>
        <v>-0.10192506060000001</v>
      </c>
      <c r="M33" s="2"/>
      <c r="N33" s="1">
        <f t="shared" si="5"/>
        <v>0.12044956465500493</v>
      </c>
      <c r="P33">
        <v>-712.46419329612104</v>
      </c>
      <c r="Q33">
        <v>-1.47358779418078</v>
      </c>
      <c r="R33">
        <v>-0.50669282394106396</v>
      </c>
      <c r="T33">
        <f t="shared" si="6"/>
        <v>-1.8918183041697425</v>
      </c>
      <c r="U33" s="2">
        <f t="shared" si="7"/>
        <v>-7.5149949808927641E-2</v>
      </c>
      <c r="V33" s="1">
        <f t="shared" si="8"/>
        <v>2.6775110791072365E-2</v>
      </c>
      <c r="W33" s="1">
        <f t="shared" si="9"/>
        <v>-9.3674453863932569E-2</v>
      </c>
    </row>
    <row r="34" spans="1:23" x14ac:dyDescent="0.2">
      <c r="A34">
        <f t="shared" si="10"/>
        <v>42</v>
      </c>
      <c r="B34">
        <f t="shared" si="2"/>
        <v>5.8000000000000025</v>
      </c>
      <c r="C34">
        <v>-1.131E-5</v>
      </c>
      <c r="D34">
        <v>-3.3910919999999997E-2</v>
      </c>
      <c r="E34">
        <v>1.66E-6</v>
      </c>
      <c r="F34">
        <v>-56.599320769999999</v>
      </c>
      <c r="G34">
        <v>-56.588054960000001</v>
      </c>
      <c r="H34">
        <v>-0.45923652999999998</v>
      </c>
      <c r="I34" s="2">
        <f t="shared" si="3"/>
        <v>2.9578384154993698E-2</v>
      </c>
      <c r="J34" s="2">
        <f t="shared" si="0"/>
        <v>-2.9694404999999998E-5</v>
      </c>
      <c r="K34" s="2">
        <f t="shared" si="4"/>
        <v>4.3583299999999998E-6</v>
      </c>
      <c r="L34" s="2">
        <f t="shared" si="1"/>
        <v>-8.903312045999999E-2</v>
      </c>
      <c r="M34" s="2"/>
      <c r="N34" s="1">
        <f t="shared" si="5"/>
        <v>0.11861150461499369</v>
      </c>
      <c r="P34">
        <v>-712.46299976676198</v>
      </c>
      <c r="Q34">
        <v>-1.4735820699861899</v>
      </c>
      <c r="R34">
        <v>-0.50668962083935298</v>
      </c>
      <c r="T34">
        <f t="shared" si="6"/>
        <v>-1.8918101156562597</v>
      </c>
      <c r="U34" s="2">
        <f t="shared" si="7"/>
        <v>-5.3651007659752503E-2</v>
      </c>
      <c r="V34" s="1">
        <f t="shared" si="8"/>
        <v>3.5382112800247487E-2</v>
      </c>
      <c r="W34" s="1">
        <f t="shared" si="9"/>
        <v>-8.3229391814746201E-2</v>
      </c>
    </row>
    <row r="35" spans="1:23" x14ac:dyDescent="0.2">
      <c r="A35">
        <f t="shared" si="10"/>
        <v>43</v>
      </c>
      <c r="B35">
        <f t="shared" si="2"/>
        <v>6.0000000000000027</v>
      </c>
      <c r="C35">
        <v>-1.0560000000000001E-5</v>
      </c>
      <c r="D35">
        <v>-2.9713440000000001E-2</v>
      </c>
      <c r="E35">
        <v>1.3200000000000001E-6</v>
      </c>
      <c r="F35">
        <v>-55.410708219999997</v>
      </c>
      <c r="G35">
        <v>-55.395998079999998</v>
      </c>
      <c r="H35">
        <v>-0.42236295000000001</v>
      </c>
      <c r="I35" s="2">
        <f t="shared" si="3"/>
        <v>3.8621472569995437E-2</v>
      </c>
      <c r="J35" s="2">
        <f t="shared" si="0"/>
        <v>-2.7725279999999999E-5</v>
      </c>
      <c r="K35" s="2">
        <f t="shared" si="4"/>
        <v>3.4656599999999999E-6</v>
      </c>
      <c r="L35" s="2">
        <f t="shared" si="1"/>
        <v>-7.801263672E-2</v>
      </c>
      <c r="M35" s="2"/>
      <c r="N35" s="1">
        <f t="shared" si="5"/>
        <v>0.11663410928999543</v>
      </c>
      <c r="P35">
        <v>-712.46185632620598</v>
      </c>
      <c r="Q35">
        <v>-1.4735769411863</v>
      </c>
      <c r="R35">
        <v>-0.506686789187061</v>
      </c>
      <c r="T35">
        <f t="shared" si="6"/>
        <v>-1.8918028048928166</v>
      </c>
      <c r="U35" s="2">
        <f t="shared" si="7"/>
        <v>-3.445659823997449E-2</v>
      </c>
      <c r="V35" s="1">
        <f t="shared" si="8"/>
        <v>4.3556038480025511E-2</v>
      </c>
      <c r="W35" s="1">
        <f t="shared" si="9"/>
        <v>-7.3078070809969919E-2</v>
      </c>
    </row>
    <row r="36" spans="1:23" x14ac:dyDescent="0.2">
      <c r="A36" t="s">
        <v>5</v>
      </c>
      <c r="B36" t="s">
        <v>3</v>
      </c>
      <c r="C36">
        <v>-9.55E-6</v>
      </c>
      <c r="D36">
        <v>-2.6112409999999999E-2</v>
      </c>
      <c r="E36">
        <v>1.0300000000000001E-6</v>
      </c>
      <c r="F36">
        <v>-54.271245870000001</v>
      </c>
      <c r="G36">
        <v>-54.253727560000002</v>
      </c>
      <c r="H36">
        <v>-0.38910169999999999</v>
      </c>
      <c r="I36" t="s">
        <v>4</v>
      </c>
      <c r="J36" t="s">
        <v>4</v>
      </c>
    </row>
    <row r="37" spans="1:23" x14ac:dyDescent="0.2">
      <c r="A37" t="s">
        <v>6</v>
      </c>
      <c r="B37" t="s">
        <v>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D1" workbookViewId="0">
      <selection activeCell="K15" sqref="K15"/>
    </sheetView>
  </sheetViews>
  <sheetFormatPr baseColWidth="10" defaultRowHeight="16" x14ac:dyDescent="0.2"/>
  <sheetData>
    <row r="1" spans="1:20" x14ac:dyDescent="0.2">
      <c r="A1">
        <v>10</v>
      </c>
      <c r="B1">
        <v>-0.6</v>
      </c>
      <c r="C1">
        <v>-40.956394969999998</v>
      </c>
      <c r="D1" s="2">
        <f>C1/1000*2625.5</f>
        <v>-107.531014993735</v>
      </c>
      <c r="E1">
        <f t="shared" ref="E1:E34" si="0">$J$2/POWER(B1+2.5,$L$2)+$J$3/POWER(B1+2.5,$L$3)</f>
        <v>-109.73527965302779</v>
      </c>
      <c r="F1">
        <f>(E1-D1)^2</f>
        <v>4.8587826882071576</v>
      </c>
      <c r="G1" s="1">
        <f>ABS(E1-D1)</f>
        <v>2.2042646592927895</v>
      </c>
      <c r="K1" t="s">
        <v>23</v>
      </c>
      <c r="N1">
        <v>10</v>
      </c>
      <c r="O1">
        <v>-0.6</v>
      </c>
      <c r="P1">
        <v>-57.662542449999997</v>
      </c>
      <c r="Q1" s="2">
        <f>P1/1000*2625.5</f>
        <v>-151.393005202475</v>
      </c>
      <c r="R1">
        <f t="shared" ref="R1:R34" si="1">$J$6/POWER(O1+2.5,$L$6)+$J$7/POWER(O1+2.5,$L$7)</f>
        <v>-152.47987056556849</v>
      </c>
      <c r="S1">
        <f>(R1-Q1)^2</f>
        <v>1.1812763174923533</v>
      </c>
      <c r="T1" s="1">
        <f>ABS(R1-Q1)</f>
        <v>1.0868653630934944</v>
      </c>
    </row>
    <row r="2" spans="1:20" x14ac:dyDescent="0.2">
      <c r="A2">
        <v>11</v>
      </c>
      <c r="B2">
        <v>-0.39999999999999997</v>
      </c>
      <c r="C2">
        <v>-30.50816266</v>
      </c>
      <c r="D2" s="2">
        <f t="shared" ref="D2:D34" si="2">C2/1000*2625.5</f>
        <v>-80.099181063830002</v>
      </c>
      <c r="E2">
        <f t="shared" si="0"/>
        <v>-81.472941252935414</v>
      </c>
      <c r="F2">
        <f t="shared" ref="F2:F34" si="3">(E2-D2)^2</f>
        <v>1.8872170571709352</v>
      </c>
      <c r="G2" s="1">
        <f t="shared" ref="G2:G34" si="4">ABS(E2-D2)</f>
        <v>1.3737601891054112</v>
      </c>
      <c r="I2" t="s">
        <v>21</v>
      </c>
      <c r="J2">
        <v>-747.40117473672251</v>
      </c>
      <c r="K2" t="s">
        <v>17</v>
      </c>
      <c r="L2">
        <v>3</v>
      </c>
      <c r="N2">
        <f>N1+1</f>
        <v>11</v>
      </c>
      <c r="O2">
        <f t="shared" ref="O2:O34" si="5">O1+0.2</f>
        <v>-0.39999999999999997</v>
      </c>
      <c r="P2">
        <v>-41.809327289999999</v>
      </c>
      <c r="Q2" s="2">
        <f t="shared" ref="Q2:Q34" si="6">P2/1000*2625.5</f>
        <v>-109.77038879989499</v>
      </c>
      <c r="R2">
        <f t="shared" si="1"/>
        <v>-108.48349054241353</v>
      </c>
      <c r="S2">
        <f t="shared" ref="S2:S34" si="7">(R2-Q2)^2</f>
        <v>1.6561071251088022</v>
      </c>
      <c r="T2" s="1">
        <f t="shared" ref="T2:T34" si="8">ABS(R2-Q2)</f>
        <v>1.2868982574814538</v>
      </c>
    </row>
    <row r="3" spans="1:20" x14ac:dyDescent="0.2">
      <c r="A3">
        <v>12</v>
      </c>
      <c r="B3">
        <v>-0.19999999999999996</v>
      </c>
      <c r="C3">
        <v>-23.767256509999999</v>
      </c>
      <c r="D3" s="2">
        <f t="shared" si="2"/>
        <v>-62.400931967004993</v>
      </c>
      <c r="E3">
        <f t="shared" si="0"/>
        <v>-62.197337328430116</v>
      </c>
      <c r="F3">
        <f t="shared" si="3"/>
        <v>4.1450776856434897E-2</v>
      </c>
      <c r="G3" s="1">
        <f t="shared" si="4"/>
        <v>0.20359463857487725</v>
      </c>
      <c r="I3" t="s">
        <v>22</v>
      </c>
      <c r="J3">
        <v>-0.7687867624136181</v>
      </c>
      <c r="K3" t="s">
        <v>18</v>
      </c>
      <c r="L3">
        <v>0</v>
      </c>
      <c r="N3">
        <f t="shared" ref="N3:N34" si="9">N2+1</f>
        <v>12</v>
      </c>
      <c r="O3">
        <f t="shared" si="5"/>
        <v>-0.19999999999999996</v>
      </c>
      <c r="P3">
        <v>-30.887341549999999</v>
      </c>
      <c r="Q3" s="2">
        <f t="shared" si="6"/>
        <v>-81.094715239525001</v>
      </c>
      <c r="R3">
        <f t="shared" si="1"/>
        <v>-80.031477052421351</v>
      </c>
      <c r="S3">
        <f t="shared" si="7"/>
        <v>1.1304754425154564</v>
      </c>
      <c r="T3" s="1">
        <f t="shared" si="8"/>
        <v>1.06323818710365</v>
      </c>
    </row>
    <row r="4" spans="1:20" x14ac:dyDescent="0.2">
      <c r="A4" s="5">
        <v>13</v>
      </c>
      <c r="B4" s="5">
        <v>0</v>
      </c>
      <c r="C4" s="5">
        <v>-19.03294129</v>
      </c>
      <c r="D4" s="2">
        <f t="shared" si="2"/>
        <v>-49.970987356895002</v>
      </c>
      <c r="E4">
        <f t="shared" si="0"/>
        <v>-48.60246194556386</v>
      </c>
      <c r="F4">
        <f t="shared" si="3"/>
        <v>1.8728618014590703</v>
      </c>
      <c r="G4" s="1">
        <f t="shared" si="4"/>
        <v>1.3685254113311416</v>
      </c>
      <c r="N4" s="5">
        <f t="shared" si="9"/>
        <v>13</v>
      </c>
      <c r="O4" s="5">
        <f t="shared" si="5"/>
        <v>0</v>
      </c>
      <c r="P4" s="5">
        <v>-23.299325029999999</v>
      </c>
      <c r="Q4" s="2">
        <f t="shared" si="6"/>
        <v>-61.172377866264995</v>
      </c>
      <c r="R4">
        <f t="shared" si="1"/>
        <v>-60.796187619562133</v>
      </c>
      <c r="S4">
        <f t="shared" si="7"/>
        <v>0.14151910171436013</v>
      </c>
      <c r="T4" s="1">
        <f t="shared" si="8"/>
        <v>0.37619024670286194</v>
      </c>
    </row>
    <row r="5" spans="1:20" x14ac:dyDescent="0.2">
      <c r="A5">
        <v>14</v>
      </c>
      <c r="B5">
        <v>0.2</v>
      </c>
      <c r="C5">
        <v>-15.48964687</v>
      </c>
      <c r="D5" s="2">
        <f t="shared" si="2"/>
        <v>-40.668067857185001</v>
      </c>
      <c r="E5">
        <f t="shared" si="0"/>
        <v>-38.740700329284643</v>
      </c>
      <c r="F5">
        <f t="shared" si="3"/>
        <v>3.7147455876047388</v>
      </c>
      <c r="G5" s="1">
        <f t="shared" si="4"/>
        <v>1.9273675279003584</v>
      </c>
      <c r="K5" t="s">
        <v>24</v>
      </c>
      <c r="N5">
        <f t="shared" si="9"/>
        <v>14</v>
      </c>
      <c r="O5">
        <f t="shared" si="5"/>
        <v>0.2</v>
      </c>
      <c r="P5">
        <v>-17.95296119</v>
      </c>
      <c r="Q5" s="2">
        <f t="shared" si="6"/>
        <v>-47.135499604344993</v>
      </c>
      <c r="R5">
        <f t="shared" si="1"/>
        <v>-47.311319953260757</v>
      </c>
      <c r="S5">
        <f t="shared" si="7"/>
        <v>3.0912795092860889E-2</v>
      </c>
      <c r="T5" s="1">
        <f t="shared" si="8"/>
        <v>0.1758203489157637</v>
      </c>
    </row>
    <row r="6" spans="1:20" x14ac:dyDescent="0.2">
      <c r="A6">
        <v>15</v>
      </c>
      <c r="B6">
        <v>0.4</v>
      </c>
      <c r="C6">
        <v>-12.741031700000001</v>
      </c>
      <c r="D6" s="2">
        <f t="shared" si="2"/>
        <v>-33.45157872835</v>
      </c>
      <c r="E6">
        <f t="shared" si="0"/>
        <v>-31.413797822183291</v>
      </c>
      <c r="F6">
        <f t="shared" si="3"/>
        <v>4.1525510215376151</v>
      </c>
      <c r="G6" s="1">
        <f t="shared" si="4"/>
        <v>2.0377809061667094</v>
      </c>
      <c r="I6" t="s">
        <v>19</v>
      </c>
      <c r="J6">
        <v>-818.77846475285196</v>
      </c>
      <c r="K6" t="s">
        <v>17</v>
      </c>
      <c r="L6">
        <v>3</v>
      </c>
      <c r="N6">
        <f t="shared" si="9"/>
        <v>15</v>
      </c>
      <c r="O6">
        <f t="shared" si="5"/>
        <v>0.4</v>
      </c>
      <c r="P6">
        <v>-14.1378415</v>
      </c>
      <c r="Q6" s="2">
        <f t="shared" si="6"/>
        <v>-37.118902858249996</v>
      </c>
      <c r="R6">
        <f t="shared" si="1"/>
        <v>-37.568296057373601</v>
      </c>
      <c r="S6">
        <f t="shared" si="7"/>
        <v>0.20195424741854837</v>
      </c>
      <c r="T6" s="1">
        <f t="shared" si="8"/>
        <v>0.44939319912360531</v>
      </c>
    </row>
    <row r="7" spans="1:20" x14ac:dyDescent="0.2">
      <c r="A7">
        <v>16</v>
      </c>
      <c r="B7">
        <v>0.60000000000000009</v>
      </c>
      <c r="C7">
        <v>-10.580185999999999</v>
      </c>
      <c r="D7" s="2">
        <f t="shared" si="2"/>
        <v>-27.778278343</v>
      </c>
      <c r="E7">
        <f t="shared" si="0"/>
        <v>-25.856940054908748</v>
      </c>
      <c r="F7">
        <f t="shared" si="3"/>
        <v>3.6915408172854254</v>
      </c>
      <c r="G7" s="1">
        <f t="shared" si="4"/>
        <v>1.9213382880912526</v>
      </c>
      <c r="I7" t="s">
        <v>20</v>
      </c>
      <c r="J7">
        <v>-819.76229251753978</v>
      </c>
      <c r="K7" t="s">
        <v>18</v>
      </c>
      <c r="L7">
        <v>5</v>
      </c>
      <c r="N7">
        <f t="shared" si="9"/>
        <v>16</v>
      </c>
      <c r="O7">
        <f t="shared" si="5"/>
        <v>0.60000000000000009</v>
      </c>
      <c r="P7">
        <v>-11.37345608</v>
      </c>
      <c r="Q7" s="2">
        <f t="shared" si="6"/>
        <v>-29.861008938040001</v>
      </c>
      <c r="R7">
        <f t="shared" si="1"/>
        <v>-30.347471145031321</v>
      </c>
      <c r="S7">
        <f t="shared" si="7"/>
        <v>0.23664547883086548</v>
      </c>
      <c r="T7" s="1">
        <f t="shared" si="8"/>
        <v>0.48646220699131959</v>
      </c>
    </row>
    <row r="8" spans="1:20" x14ac:dyDescent="0.2">
      <c r="A8">
        <v>17</v>
      </c>
      <c r="B8">
        <v>0.8</v>
      </c>
      <c r="C8">
        <v>-8.8705794999999998</v>
      </c>
      <c r="D8" s="2">
        <f t="shared" si="2"/>
        <v>-23.28970647725</v>
      </c>
      <c r="E8">
        <f t="shared" si="0"/>
        <v>-21.566326199114584</v>
      </c>
      <c r="F8">
        <f t="shared" si="3"/>
        <v>2.9700395830661028</v>
      </c>
      <c r="G8" s="1">
        <f t="shared" si="4"/>
        <v>1.7233802781354157</v>
      </c>
      <c r="N8">
        <f t="shared" si="9"/>
        <v>17</v>
      </c>
      <c r="O8">
        <f t="shared" si="5"/>
        <v>0.8</v>
      </c>
      <c r="P8">
        <v>-9.3232648600000001</v>
      </c>
      <c r="Q8" s="2">
        <f t="shared" si="6"/>
        <v>-24.478231889929997</v>
      </c>
      <c r="R8">
        <f t="shared" si="1"/>
        <v>-24.87840041283372</v>
      </c>
      <c r="S8">
        <f t="shared" si="7"/>
        <v>0.16013484672294737</v>
      </c>
      <c r="T8" s="1">
        <f t="shared" si="8"/>
        <v>0.40016852290372285</v>
      </c>
    </row>
    <row r="9" spans="1:20" x14ac:dyDescent="0.2">
      <c r="A9">
        <v>18</v>
      </c>
      <c r="B9">
        <v>1</v>
      </c>
      <c r="C9">
        <v>-7.5044777099999997</v>
      </c>
      <c r="D9" s="2">
        <f t="shared" si="2"/>
        <v>-19.703006227604998</v>
      </c>
      <c r="E9">
        <f t="shared" si="0"/>
        <v>-18.20088413236633</v>
      </c>
      <c r="F9">
        <f t="shared" si="3"/>
        <v>2.2563707890042073</v>
      </c>
      <c r="G9" s="1">
        <f t="shared" si="4"/>
        <v>1.5021220952386685</v>
      </c>
      <c r="N9">
        <f t="shared" si="9"/>
        <v>18</v>
      </c>
      <c r="O9">
        <f t="shared" si="5"/>
        <v>1</v>
      </c>
      <c r="P9">
        <v>-7.7581497400000003</v>
      </c>
      <c r="Q9" s="2">
        <f t="shared" si="6"/>
        <v>-20.36902214237</v>
      </c>
      <c r="R9">
        <f t="shared" si="1"/>
        <v>-20.657675465203738</v>
      </c>
      <c r="S9">
        <f t="shared" si="7"/>
        <v>8.3320740782958438E-2</v>
      </c>
      <c r="T9" s="1">
        <f t="shared" si="8"/>
        <v>0.28865332283373846</v>
      </c>
    </row>
    <row r="10" spans="1:20" x14ac:dyDescent="0.2">
      <c r="A10">
        <v>19</v>
      </c>
      <c r="B10">
        <v>1.2</v>
      </c>
      <c r="C10">
        <v>-6.3981184899999999</v>
      </c>
      <c r="D10" s="2">
        <f t="shared" si="2"/>
        <v>-16.798260095494999</v>
      </c>
      <c r="E10">
        <f t="shared" si="0"/>
        <v>-15.524105790639439</v>
      </c>
      <c r="F10">
        <f t="shared" si="3"/>
        <v>1.6234691925819569</v>
      </c>
      <c r="G10" s="1">
        <f t="shared" si="4"/>
        <v>1.2741543048555606</v>
      </c>
      <c r="N10">
        <f t="shared" si="9"/>
        <v>19</v>
      </c>
      <c r="O10">
        <f t="shared" si="5"/>
        <v>1.2</v>
      </c>
      <c r="P10">
        <v>-6.52978886</v>
      </c>
      <c r="Q10" s="2">
        <f t="shared" si="6"/>
        <v>-17.143960651930001</v>
      </c>
      <c r="R10">
        <f t="shared" si="1"/>
        <v>-17.346629750281025</v>
      </c>
      <c r="S10">
        <f t="shared" si="7"/>
        <v>4.1074763426416853E-2</v>
      </c>
      <c r="T10" s="1">
        <f t="shared" si="8"/>
        <v>0.20266909835102354</v>
      </c>
    </row>
    <row r="11" spans="1:20" x14ac:dyDescent="0.2">
      <c r="A11">
        <v>20</v>
      </c>
      <c r="B11">
        <v>1.4</v>
      </c>
      <c r="C11">
        <v>-5.49038468</v>
      </c>
      <c r="D11" s="2">
        <f t="shared" si="2"/>
        <v>-14.415004977340001</v>
      </c>
      <c r="E11">
        <f t="shared" si="0"/>
        <v>-13.368479520833731</v>
      </c>
      <c r="F11">
        <f t="shared" si="3"/>
        <v>1.0952155311156568</v>
      </c>
      <c r="G11" s="1">
        <f t="shared" si="4"/>
        <v>1.04652545650627</v>
      </c>
      <c r="N11">
        <f t="shared" si="9"/>
        <v>20</v>
      </c>
      <c r="O11">
        <f t="shared" si="5"/>
        <v>1.4</v>
      </c>
      <c r="P11">
        <v>-5.5446395700000002</v>
      </c>
      <c r="Q11" s="2">
        <f t="shared" si="6"/>
        <v>-14.557451191035</v>
      </c>
      <c r="R11">
        <f t="shared" si="1"/>
        <v>-14.711555091121861</v>
      </c>
      <c r="S11">
        <f t="shared" si="7"/>
        <v>2.3748012021981284E-2</v>
      </c>
      <c r="T11" s="1">
        <f t="shared" si="8"/>
        <v>0.15410390008686115</v>
      </c>
    </row>
    <row r="12" spans="1:20" x14ac:dyDescent="0.2">
      <c r="A12">
        <v>21</v>
      </c>
      <c r="B12">
        <v>1.5999999999999999</v>
      </c>
      <c r="C12">
        <v>-4.7377222300000001</v>
      </c>
      <c r="D12" s="2">
        <f t="shared" si="2"/>
        <v>-12.438889714864999</v>
      </c>
      <c r="E12">
        <f t="shared" si="0"/>
        <v>-11.613103802745631</v>
      </c>
      <c r="F12">
        <f t="shared" si="3"/>
        <v>0.68192237265481703</v>
      </c>
      <c r="G12" s="1">
        <f t="shared" si="4"/>
        <v>0.82578591211936825</v>
      </c>
      <c r="N12">
        <f t="shared" si="9"/>
        <v>21</v>
      </c>
      <c r="O12">
        <f t="shared" si="5"/>
        <v>1.5999999999999999</v>
      </c>
      <c r="P12">
        <v>-4.7426386200000001</v>
      </c>
      <c r="Q12" s="2">
        <f t="shared" si="6"/>
        <v>-12.451797696810001</v>
      </c>
      <c r="R12">
        <f t="shared" si="1"/>
        <v>-12.587525017338505</v>
      </c>
      <c r="S12">
        <f t="shared" si="7"/>
        <v>1.8421905537847356E-2</v>
      </c>
      <c r="T12" s="1">
        <f t="shared" si="8"/>
        <v>0.13572732052850434</v>
      </c>
    </row>
    <row r="13" spans="1:20" x14ac:dyDescent="0.2">
      <c r="A13">
        <v>22</v>
      </c>
      <c r="B13">
        <v>1.7999999999999998</v>
      </c>
      <c r="C13">
        <v>-4.1084310799999999</v>
      </c>
      <c r="D13" s="2">
        <f t="shared" si="2"/>
        <v>-10.786685800539999</v>
      </c>
      <c r="E13">
        <f t="shared" si="0"/>
        <v>-10.169231688479533</v>
      </c>
      <c r="F13">
        <f t="shared" si="3"/>
        <v>0.38124958050037872</v>
      </c>
      <c r="G13" s="1">
        <f t="shared" si="4"/>
        <v>0.61745411206046619</v>
      </c>
      <c r="N13">
        <f t="shared" si="9"/>
        <v>22</v>
      </c>
      <c r="O13">
        <f t="shared" si="5"/>
        <v>1.7999999999999998</v>
      </c>
      <c r="P13">
        <v>-4.0829979700000001</v>
      </c>
      <c r="Q13" s="2">
        <f t="shared" si="6"/>
        <v>-10.719911170235001</v>
      </c>
      <c r="R13">
        <f t="shared" si="1"/>
        <v>-10.855822822229181</v>
      </c>
      <c r="S13">
        <f t="shared" si="7"/>
        <v>1.8471977147786998E-2</v>
      </c>
      <c r="T13" s="1">
        <f t="shared" si="8"/>
        <v>0.13591165199417965</v>
      </c>
    </row>
    <row r="14" spans="1:20" x14ac:dyDescent="0.2">
      <c r="A14">
        <v>23</v>
      </c>
      <c r="B14">
        <v>1.9999999999999998</v>
      </c>
      <c r="C14">
        <v>-3.57865995</v>
      </c>
      <c r="D14" s="2">
        <f t="shared" si="2"/>
        <v>-9.3957716987250013</v>
      </c>
      <c r="E14">
        <f t="shared" si="0"/>
        <v>-8.9707200928577624</v>
      </c>
      <c r="F14">
        <f t="shared" si="3"/>
        <v>0.18066886765031859</v>
      </c>
      <c r="G14" s="1">
        <f t="shared" si="4"/>
        <v>0.42505160586723889</v>
      </c>
      <c r="N14">
        <f t="shared" si="9"/>
        <v>23</v>
      </c>
      <c r="O14">
        <f t="shared" si="5"/>
        <v>1.9999999999999998</v>
      </c>
      <c r="P14">
        <v>-3.5361114900000001</v>
      </c>
      <c r="Q14" s="2">
        <f t="shared" si="6"/>
        <v>-9.2840607169950005</v>
      </c>
      <c r="R14">
        <f t="shared" si="1"/>
        <v>-9.4294710921507452</v>
      </c>
      <c r="S14">
        <f t="shared" si="7"/>
        <v>2.1144177202934423E-2</v>
      </c>
      <c r="T14" s="1">
        <f t="shared" si="8"/>
        <v>0.14541037515574473</v>
      </c>
    </row>
    <row r="15" spans="1:20" x14ac:dyDescent="0.2">
      <c r="A15">
        <v>24</v>
      </c>
      <c r="B15">
        <v>2.1999999999999997</v>
      </c>
      <c r="C15">
        <v>-3.130036</v>
      </c>
      <c r="D15" s="2">
        <f t="shared" si="2"/>
        <v>-8.2179095180000008</v>
      </c>
      <c r="E15">
        <f t="shared" si="0"/>
        <v>-7.9675883260047575</v>
      </c>
      <c r="F15">
        <f t="shared" si="3"/>
        <v>6.266069916191945E-2</v>
      </c>
      <c r="G15" s="1">
        <f t="shared" si="4"/>
        <v>0.25032119199524328</v>
      </c>
      <c r="N15">
        <f t="shared" si="9"/>
        <v>24</v>
      </c>
      <c r="O15">
        <f t="shared" si="5"/>
        <v>2.1999999999999997</v>
      </c>
      <c r="P15">
        <v>-3.0793973600000002</v>
      </c>
      <c r="Q15" s="2">
        <f t="shared" si="6"/>
        <v>-8.0849577686800007</v>
      </c>
      <c r="R15">
        <f t="shared" si="1"/>
        <v>-8.2437280088282225</v>
      </c>
      <c r="S15">
        <f t="shared" si="7"/>
        <v>2.520798915672403E-2</v>
      </c>
      <c r="T15" s="1">
        <f t="shared" si="8"/>
        <v>0.15877024014822183</v>
      </c>
    </row>
    <row r="16" spans="1:20" x14ac:dyDescent="0.2">
      <c r="A16">
        <v>25</v>
      </c>
      <c r="B16">
        <v>2.4</v>
      </c>
      <c r="C16">
        <v>-2.7481830500000002</v>
      </c>
      <c r="D16" s="2">
        <f t="shared" si="2"/>
        <v>-7.2153545977750007</v>
      </c>
      <c r="E16">
        <f t="shared" si="0"/>
        <v>-7.1215919263905523</v>
      </c>
      <c r="F16">
        <f t="shared" si="3"/>
        <v>8.7914385451480555E-3</v>
      </c>
      <c r="G16" s="1">
        <f t="shared" si="4"/>
        <v>9.3762671384448382E-2</v>
      </c>
      <c r="N16">
        <f t="shared" si="9"/>
        <v>25</v>
      </c>
      <c r="O16">
        <f t="shared" si="5"/>
        <v>2.4</v>
      </c>
      <c r="P16">
        <v>-2.6952315200000001</v>
      </c>
      <c r="Q16" s="2">
        <f t="shared" si="6"/>
        <v>-7.0763303557600006</v>
      </c>
      <c r="R16">
        <f t="shared" si="1"/>
        <v>-7.2497088873204287</v>
      </c>
      <c r="S16">
        <f t="shared" si="7"/>
        <v>3.006011520605038E-2</v>
      </c>
      <c r="T16" s="1">
        <f t="shared" si="8"/>
        <v>0.17337853156042815</v>
      </c>
    </row>
    <row r="17" spans="1:20" x14ac:dyDescent="0.2">
      <c r="A17">
        <v>26</v>
      </c>
      <c r="B17">
        <v>2.6</v>
      </c>
      <c r="C17">
        <v>-2.4217022899999998</v>
      </c>
      <c r="D17" s="2">
        <f t="shared" si="2"/>
        <v>-6.3581793623949991</v>
      </c>
      <c r="E17">
        <f t="shared" si="0"/>
        <v>-6.4031293209825142</v>
      </c>
      <c r="F17">
        <f t="shared" si="3"/>
        <v>2.0204987770193177E-3</v>
      </c>
      <c r="G17" s="1">
        <f t="shared" si="4"/>
        <v>4.4949958587515049E-2</v>
      </c>
      <c r="N17">
        <f t="shared" si="9"/>
        <v>26</v>
      </c>
      <c r="O17">
        <f t="shared" si="5"/>
        <v>2.6</v>
      </c>
      <c r="P17">
        <v>-2.3698312100000001</v>
      </c>
      <c r="Q17" s="2">
        <f t="shared" si="6"/>
        <v>-6.2219918418550009</v>
      </c>
      <c r="R17">
        <f t="shared" si="1"/>
        <v>-6.4100207438844015</v>
      </c>
      <c r="S17">
        <f t="shared" si="7"/>
        <v>3.5354867998381924E-2</v>
      </c>
      <c r="T17" s="1">
        <f t="shared" si="8"/>
        <v>0.18802890202940059</v>
      </c>
    </row>
    <row r="18" spans="1:20" x14ac:dyDescent="0.2">
      <c r="A18">
        <v>27</v>
      </c>
      <c r="B18">
        <v>2.8000000000000003</v>
      </c>
      <c r="C18">
        <v>-2.1414140599999998</v>
      </c>
      <c r="D18" s="2">
        <f t="shared" si="2"/>
        <v>-5.6222826145299996</v>
      </c>
      <c r="E18">
        <f t="shared" si="0"/>
        <v>-5.7890462701731922</v>
      </c>
      <c r="F18">
        <f t="shared" si="3"/>
        <v>2.7810116843481329E-2</v>
      </c>
      <c r="G18" s="1">
        <f t="shared" si="4"/>
        <v>0.16676365564319262</v>
      </c>
      <c r="N18">
        <f t="shared" si="9"/>
        <v>27</v>
      </c>
      <c r="O18">
        <f t="shared" si="5"/>
        <v>2.8000000000000003</v>
      </c>
      <c r="P18">
        <v>-2.0924334899999999</v>
      </c>
      <c r="Q18" s="2">
        <f t="shared" si="6"/>
        <v>-5.4936841279950004</v>
      </c>
      <c r="R18">
        <f t="shared" si="1"/>
        <v>-5.695721203629792</v>
      </c>
      <c r="S18">
        <f t="shared" si="7"/>
        <v>4.0818979931058486E-2</v>
      </c>
      <c r="T18" s="1">
        <f t="shared" si="8"/>
        <v>0.20203707563479156</v>
      </c>
    </row>
    <row r="19" spans="1:20" x14ac:dyDescent="0.2">
      <c r="A19">
        <v>28</v>
      </c>
      <c r="B19">
        <v>3.0000000000000004</v>
      </c>
      <c r="C19">
        <v>-1.8998260199999999</v>
      </c>
      <c r="D19" s="2">
        <f t="shared" si="2"/>
        <v>-4.9879932155100004</v>
      </c>
      <c r="E19">
        <f t="shared" si="0"/>
        <v>-5.2610552807410258</v>
      </c>
      <c r="F19">
        <f t="shared" si="3"/>
        <v>7.4562891468232764E-2</v>
      </c>
      <c r="G19" s="1">
        <f t="shared" si="4"/>
        <v>0.27306206523102539</v>
      </c>
      <c r="N19">
        <f t="shared" si="9"/>
        <v>28</v>
      </c>
      <c r="O19">
        <f t="shared" si="5"/>
        <v>3.0000000000000004</v>
      </c>
      <c r="P19">
        <v>-1.8546048500000001</v>
      </c>
      <c r="Q19" s="2">
        <f t="shared" si="6"/>
        <v>-4.8692650336750001</v>
      </c>
      <c r="R19">
        <f t="shared" si="1"/>
        <v>-5.0841655577507865</v>
      </c>
      <c r="S19">
        <f t="shared" si="7"/>
        <v>4.6182235248047654E-2</v>
      </c>
      <c r="T19" s="1">
        <f t="shared" si="8"/>
        <v>0.21490052407578641</v>
      </c>
    </row>
    <row r="20" spans="1:20" x14ac:dyDescent="0.2">
      <c r="A20">
        <v>29</v>
      </c>
      <c r="B20">
        <v>3.2000000000000006</v>
      </c>
      <c r="C20">
        <v>-1.6907799299999999</v>
      </c>
      <c r="D20" s="2">
        <f t="shared" si="2"/>
        <v>-4.4391427062149997</v>
      </c>
      <c r="E20">
        <f t="shared" si="0"/>
        <v>-4.804582795399325</v>
      </c>
      <c r="F20">
        <f t="shared" si="3"/>
        <v>0.13354645878304758</v>
      </c>
      <c r="G20" s="1">
        <f t="shared" si="4"/>
        <v>0.36544008918432525</v>
      </c>
      <c r="N20">
        <f t="shared" si="9"/>
        <v>29</v>
      </c>
      <c r="O20">
        <f t="shared" si="5"/>
        <v>3.2000000000000006</v>
      </c>
      <c r="P20">
        <v>-1.64966843</v>
      </c>
      <c r="Q20" s="2">
        <f t="shared" si="6"/>
        <v>-4.3312044629650002</v>
      </c>
      <c r="R20">
        <f t="shared" si="1"/>
        <v>-4.5574599653286905</v>
      </c>
      <c r="S20">
        <f t="shared" si="7"/>
        <v>5.1191552349845869E-2</v>
      </c>
      <c r="T20" s="1">
        <f t="shared" si="8"/>
        <v>0.2262555023636903</v>
      </c>
    </row>
    <row r="21" spans="1:20" x14ac:dyDescent="0.2">
      <c r="A21">
        <v>30</v>
      </c>
      <c r="B21">
        <v>3.4000000000000008</v>
      </c>
      <c r="C21">
        <v>-1.5091878599999999</v>
      </c>
      <c r="D21" s="2">
        <f t="shared" si="2"/>
        <v>-3.9623727264299999</v>
      </c>
      <c r="E21">
        <f t="shared" si="0"/>
        <v>-4.407918196185924</v>
      </c>
      <c r="F21">
        <f t="shared" si="3"/>
        <v>0.19851076562002701</v>
      </c>
      <c r="G21" s="1">
        <f t="shared" si="4"/>
        <v>0.44554546975592402</v>
      </c>
      <c r="N21">
        <f t="shared" si="9"/>
        <v>30</v>
      </c>
      <c r="O21">
        <f t="shared" si="5"/>
        <v>3.4000000000000008</v>
      </c>
      <c r="P21">
        <v>-1.4722633000000001</v>
      </c>
      <c r="Q21" s="2">
        <f t="shared" si="6"/>
        <v>-3.8654272941499999</v>
      </c>
      <c r="R21">
        <f t="shared" si="1"/>
        <v>-4.101335021285144</v>
      </c>
      <c r="S21">
        <f t="shared" si="7"/>
        <v>5.5652455722069644E-2</v>
      </c>
      <c r="T21" s="1">
        <f t="shared" si="8"/>
        <v>0.23590772713514419</v>
      </c>
    </row>
    <row r="22" spans="1:20" x14ac:dyDescent="0.2">
      <c r="A22">
        <v>31</v>
      </c>
      <c r="B22">
        <v>3.600000000000001</v>
      </c>
      <c r="C22">
        <v>-1.3508574900000001</v>
      </c>
      <c r="D22" s="2">
        <f t="shared" si="2"/>
        <v>-3.5466763399949999</v>
      </c>
      <c r="E22">
        <f t="shared" si="0"/>
        <v>-4.061578558805043</v>
      </c>
      <c r="F22">
        <f t="shared" si="3"/>
        <v>0.26512429493550554</v>
      </c>
      <c r="G22" s="1">
        <f t="shared" si="4"/>
        <v>0.51490221881004317</v>
      </c>
      <c r="N22">
        <f t="shared" si="9"/>
        <v>31</v>
      </c>
      <c r="O22">
        <f t="shared" si="5"/>
        <v>3.600000000000001</v>
      </c>
      <c r="P22">
        <v>-1.3180259400000001</v>
      </c>
      <c r="Q22" s="2">
        <f t="shared" si="6"/>
        <v>-3.4604771054700003</v>
      </c>
      <c r="R22">
        <f t="shared" si="1"/>
        <v>-3.7043151774318677</v>
      </c>
      <c r="S22">
        <f t="shared" si="7"/>
        <v>5.94570053380808E-2</v>
      </c>
      <c r="T22" s="1">
        <f t="shared" si="8"/>
        <v>0.24383807196186735</v>
      </c>
    </row>
    <row r="23" spans="1:20" x14ac:dyDescent="0.2">
      <c r="A23">
        <v>32</v>
      </c>
      <c r="B23">
        <v>3.8000000000000012</v>
      </c>
      <c r="C23">
        <v>-1.2123237499999999</v>
      </c>
      <c r="D23" s="2">
        <f t="shared" si="2"/>
        <v>-3.1829560056249999</v>
      </c>
      <c r="E23">
        <f t="shared" si="0"/>
        <v>-3.757829521321832</v>
      </c>
      <c r="F23">
        <f t="shared" si="3"/>
        <v>0.33047955904963583</v>
      </c>
      <c r="G23" s="1">
        <f t="shared" si="4"/>
        <v>0.57487351569683209</v>
      </c>
      <c r="N23">
        <f t="shared" si="9"/>
        <v>32</v>
      </c>
      <c r="O23">
        <f t="shared" si="5"/>
        <v>3.8000000000000012</v>
      </c>
      <c r="P23">
        <v>-1.18338839</v>
      </c>
      <c r="Q23" s="2">
        <f t="shared" si="6"/>
        <v>-3.1069862179449999</v>
      </c>
      <c r="R23">
        <f t="shared" si="1"/>
        <v>-3.3570992315382946</v>
      </c>
      <c r="S23">
        <f t="shared" si="7"/>
        <v>6.2556519568719646E-2</v>
      </c>
      <c r="T23" s="1">
        <f t="shared" si="8"/>
        <v>0.25011301359329474</v>
      </c>
    </row>
    <row r="24" spans="1:20" x14ac:dyDescent="0.2">
      <c r="A24">
        <v>33</v>
      </c>
      <c r="B24">
        <v>4.0000000000000009</v>
      </c>
      <c r="C24">
        <v>-1.09071666</v>
      </c>
      <c r="D24" s="2">
        <f t="shared" si="2"/>
        <v>-2.8636765908299999</v>
      </c>
      <c r="E24">
        <f t="shared" si="0"/>
        <v>-3.4903203982323605</v>
      </c>
      <c r="F24">
        <f t="shared" si="3"/>
        <v>0.39268246135572676</v>
      </c>
      <c r="G24" s="1">
        <f t="shared" si="4"/>
        <v>0.62664380740236059</v>
      </c>
      <c r="N24">
        <f t="shared" si="9"/>
        <v>33</v>
      </c>
      <c r="O24">
        <f t="shared" si="5"/>
        <v>4.0000000000000009</v>
      </c>
      <c r="P24">
        <v>-1.06542264</v>
      </c>
      <c r="Q24" s="2">
        <f t="shared" si="6"/>
        <v>-2.7972671413199999</v>
      </c>
      <c r="R24">
        <f t="shared" si="1"/>
        <v>-3.0520933001872286</v>
      </c>
      <c r="S24">
        <f t="shared" si="7"/>
        <v>6.4936371243026078E-2</v>
      </c>
      <c r="T24" s="1">
        <f t="shared" si="8"/>
        <v>0.2548261588672287</v>
      </c>
    </row>
    <row r="25" spans="1:20" x14ac:dyDescent="0.2">
      <c r="A25">
        <v>34</v>
      </c>
      <c r="B25">
        <v>4.2000000000000011</v>
      </c>
      <c r="C25">
        <v>-0.98364103000000003</v>
      </c>
      <c r="D25" s="2">
        <f t="shared" si="2"/>
        <v>-2.5825495242650001</v>
      </c>
      <c r="E25">
        <f t="shared" si="0"/>
        <v>-3.2538037849088122</v>
      </c>
      <c r="F25">
        <f t="shared" si="3"/>
        <v>0.45058228243247084</v>
      </c>
      <c r="G25" s="1">
        <f t="shared" si="4"/>
        <v>0.67125426064381211</v>
      </c>
      <c r="N25">
        <f t="shared" si="9"/>
        <v>34</v>
      </c>
      <c r="O25">
        <f t="shared" si="5"/>
        <v>4.2000000000000011</v>
      </c>
      <c r="P25">
        <v>-0.96170211000000005</v>
      </c>
      <c r="Q25" s="2">
        <f t="shared" si="6"/>
        <v>-2.5249488898050001</v>
      </c>
      <c r="R25">
        <f t="shared" si="1"/>
        <v>-2.7830552428407693</v>
      </c>
      <c r="S25">
        <f t="shared" si="7"/>
        <v>6.6618889477425142E-2</v>
      </c>
      <c r="T25" s="1">
        <f t="shared" si="8"/>
        <v>0.25810635303576923</v>
      </c>
    </row>
    <row r="26" spans="1:20" x14ac:dyDescent="0.2">
      <c r="A26">
        <v>35</v>
      </c>
      <c r="B26">
        <v>4.4000000000000012</v>
      </c>
      <c r="C26">
        <v>-0.88909358999999999</v>
      </c>
      <c r="D26" s="2">
        <f t="shared" si="2"/>
        <v>-2.3343152205450002</v>
      </c>
      <c r="E26">
        <f t="shared" si="0"/>
        <v>-3.043918264858672</v>
      </c>
      <c r="F26">
        <f t="shared" si="3"/>
        <v>0.50353648049923094</v>
      </c>
      <c r="G26" s="1">
        <f t="shared" si="4"/>
        <v>0.70960304431367183</v>
      </c>
      <c r="N26">
        <f t="shared" si="9"/>
        <v>35</v>
      </c>
      <c r="O26">
        <f t="shared" si="5"/>
        <v>4.4000000000000012</v>
      </c>
      <c r="P26">
        <v>-0.87022184000000002</v>
      </c>
      <c r="Q26" s="2">
        <f t="shared" si="6"/>
        <v>-2.2847674409200001</v>
      </c>
      <c r="R26">
        <f t="shared" si="1"/>
        <v>-2.5448214337167232</v>
      </c>
      <c r="S26">
        <f t="shared" si="7"/>
        <v>6.7628079169518129E-2</v>
      </c>
      <c r="T26" s="1">
        <f t="shared" si="8"/>
        <v>0.26005399279672314</v>
      </c>
    </row>
    <row r="27" spans="1:20" x14ac:dyDescent="0.2">
      <c r="A27">
        <v>36</v>
      </c>
      <c r="B27">
        <v>4.6000000000000014</v>
      </c>
      <c r="C27">
        <v>-0.80538396999999995</v>
      </c>
      <c r="D27" s="2">
        <f t="shared" si="2"/>
        <v>-2.1145356132349997</v>
      </c>
      <c r="E27">
        <f t="shared" si="0"/>
        <v>-2.8570186824627983</v>
      </c>
      <c r="F27">
        <f t="shared" si="3"/>
        <v>0.55128110808993203</v>
      </c>
      <c r="G27" s="1">
        <f t="shared" si="4"/>
        <v>0.74248306922779861</v>
      </c>
      <c r="N27">
        <f t="shared" si="9"/>
        <v>36</v>
      </c>
      <c r="O27">
        <f t="shared" si="5"/>
        <v>4.6000000000000014</v>
      </c>
      <c r="P27">
        <v>-0.78929523999999995</v>
      </c>
      <c r="Q27" s="2">
        <f t="shared" si="6"/>
        <v>-2.0722946526200001</v>
      </c>
      <c r="R27">
        <f t="shared" si="1"/>
        <v>-2.3330949957874165</v>
      </c>
      <c r="S27">
        <f t="shared" si="7"/>
        <v>6.8016818996242165E-2</v>
      </c>
      <c r="T27" s="1">
        <f t="shared" si="8"/>
        <v>0.2608003431674164</v>
      </c>
    </row>
    <row r="28" spans="1:20" x14ac:dyDescent="0.2">
      <c r="A28">
        <v>37</v>
      </c>
      <c r="B28">
        <v>4.8000000000000016</v>
      </c>
      <c r="C28">
        <v>-0.73108074999999995</v>
      </c>
      <c r="D28" s="2">
        <f t="shared" si="2"/>
        <v>-1.9194525091249999</v>
      </c>
      <c r="E28">
        <f t="shared" si="0"/>
        <v>-2.6900425808912733</v>
      </c>
      <c r="F28">
        <f t="shared" si="3"/>
        <v>0.59380905870475054</v>
      </c>
      <c r="G28" s="1">
        <f t="shared" si="4"/>
        <v>0.77059007176627348</v>
      </c>
      <c r="N28">
        <f t="shared" si="9"/>
        <v>37</v>
      </c>
      <c r="O28">
        <f t="shared" si="5"/>
        <v>4.8000000000000016</v>
      </c>
      <c r="P28">
        <v>-0.71750559000000003</v>
      </c>
      <c r="Q28" s="2">
        <f t="shared" si="6"/>
        <v>-1.883810926545</v>
      </c>
      <c r="R28">
        <f t="shared" si="1"/>
        <v>-2.1442803436840587</v>
      </c>
      <c r="S28">
        <f t="shared" si="7"/>
        <v>6.7844317264760964E-2</v>
      </c>
      <c r="T28" s="1">
        <f t="shared" si="8"/>
        <v>0.26046941713905869</v>
      </c>
    </row>
    <row r="29" spans="1:20" x14ac:dyDescent="0.2">
      <c r="A29">
        <v>38</v>
      </c>
      <c r="B29">
        <v>5.0000000000000018</v>
      </c>
      <c r="C29">
        <v>-0.60600666999999997</v>
      </c>
      <c r="D29" s="2">
        <f t="shared" si="2"/>
        <v>-1.5910705120849999</v>
      </c>
      <c r="E29">
        <f t="shared" si="0"/>
        <v>-2.5404043617895513</v>
      </c>
      <c r="F29">
        <f t="shared" si="3"/>
        <v>0.90123475819486376</v>
      </c>
      <c r="G29" s="1">
        <f t="shared" si="4"/>
        <v>0.94933384970455137</v>
      </c>
      <c r="N29">
        <f t="shared" si="9"/>
        <v>38</v>
      </c>
      <c r="O29">
        <f t="shared" si="5"/>
        <v>5.0000000000000018</v>
      </c>
      <c r="P29">
        <v>-0.65365225999999998</v>
      </c>
      <c r="Q29" s="2">
        <f t="shared" si="6"/>
        <v>-1.7161640086299998</v>
      </c>
      <c r="R29">
        <f t="shared" si="1"/>
        <v>-1.975352928284041</v>
      </c>
      <c r="S29">
        <f t="shared" si="7"/>
        <v>6.7178896071428976E-2</v>
      </c>
      <c r="T29" s="1">
        <f t="shared" si="8"/>
        <v>0.25918891965404112</v>
      </c>
    </row>
    <row r="30" spans="1:20" x14ac:dyDescent="0.2">
      <c r="A30">
        <v>39</v>
      </c>
      <c r="B30">
        <v>5.200000000000002</v>
      </c>
      <c r="C30">
        <v>-0.55330469999999998</v>
      </c>
      <c r="D30" s="2">
        <f t="shared" si="2"/>
        <v>-1.4527014898500001</v>
      </c>
      <c r="E30">
        <f t="shared" si="0"/>
        <v>-2.4059108580139843</v>
      </c>
      <c r="F30">
        <f t="shared" si="3"/>
        <v>0.90860809955558186</v>
      </c>
      <c r="G30" s="1">
        <f t="shared" si="4"/>
        <v>0.95320936816398416</v>
      </c>
      <c r="N30">
        <f t="shared" si="9"/>
        <v>39</v>
      </c>
      <c r="O30">
        <f t="shared" si="5"/>
        <v>5.200000000000002</v>
      </c>
      <c r="P30">
        <v>-0.59671253999999996</v>
      </c>
      <c r="Q30" s="2">
        <f t="shared" si="6"/>
        <v>-1.5666687737699998</v>
      </c>
      <c r="R30">
        <f t="shared" si="1"/>
        <v>-1.8237559629588926</v>
      </c>
      <c r="S30">
        <f t="shared" si="7"/>
        <v>6.6093822845045586E-2</v>
      </c>
      <c r="T30" s="1">
        <f t="shared" si="8"/>
        <v>0.25708718918889284</v>
      </c>
    </row>
    <row r="31" spans="1:20" x14ac:dyDescent="0.2">
      <c r="A31">
        <v>40</v>
      </c>
      <c r="B31">
        <v>5.4000000000000021</v>
      </c>
      <c r="C31">
        <v>-0.50609895999999999</v>
      </c>
      <c r="D31" s="2">
        <f t="shared" si="2"/>
        <v>-1.3287628194800001</v>
      </c>
      <c r="E31">
        <f t="shared" si="0"/>
        <v>-2.284693566412332</v>
      </c>
      <c r="F31">
        <f t="shared" si="3"/>
        <v>0.91380359293060609</v>
      </c>
      <c r="G31" s="1">
        <f t="shared" si="4"/>
        <v>0.95593074693233193</v>
      </c>
      <c r="N31">
        <f t="shared" si="9"/>
        <v>40</v>
      </c>
      <c r="O31">
        <f t="shared" si="5"/>
        <v>5.4000000000000021</v>
      </c>
      <c r="P31">
        <v>-0.54581310000000005</v>
      </c>
      <c r="Q31" s="2">
        <f t="shared" si="6"/>
        <v>-1.4330322940500002</v>
      </c>
      <c r="R31">
        <f t="shared" si="1"/>
        <v>-1.6873179930863851</v>
      </c>
      <c r="S31">
        <f t="shared" si="7"/>
        <v>6.4661216734422905E-2</v>
      </c>
      <c r="T31" s="1">
        <f t="shared" si="8"/>
        <v>0.25428569903638487</v>
      </c>
    </row>
    <row r="32" spans="1:20" x14ac:dyDescent="0.2">
      <c r="A32">
        <v>41</v>
      </c>
      <c r="B32">
        <v>5.6000000000000023</v>
      </c>
      <c r="C32">
        <v>-0.46372664000000002</v>
      </c>
      <c r="D32" s="2">
        <f t="shared" si="2"/>
        <v>-1.2175142933200001</v>
      </c>
      <c r="E32">
        <f t="shared" si="0"/>
        <v>-2.1751539315569888</v>
      </c>
      <c r="F32">
        <f t="shared" si="3"/>
        <v>0.91707367672267059</v>
      </c>
      <c r="G32" s="1">
        <f t="shared" si="4"/>
        <v>0.95763963823698872</v>
      </c>
      <c r="N32">
        <f t="shared" si="9"/>
        <v>41</v>
      </c>
      <c r="O32">
        <f t="shared" si="5"/>
        <v>5.6000000000000023</v>
      </c>
      <c r="P32">
        <v>-0.50019966000000005</v>
      </c>
      <c r="Q32" s="2">
        <f t="shared" si="6"/>
        <v>-1.3132742073300001</v>
      </c>
      <c r="R32">
        <f t="shared" si="1"/>
        <v>-1.564186685856179</v>
      </c>
      <c r="S32">
        <f t="shared" si="7"/>
        <v>6.2957071880150206E-2</v>
      </c>
      <c r="T32" s="1">
        <f t="shared" si="8"/>
        <v>0.25091247852617893</v>
      </c>
    </row>
    <row r="33" spans="1:20" x14ac:dyDescent="0.2">
      <c r="A33">
        <v>42</v>
      </c>
      <c r="B33">
        <v>5.8000000000000025</v>
      </c>
      <c r="C33">
        <v>-0.42561806000000002</v>
      </c>
      <c r="D33" s="2">
        <f t="shared" si="2"/>
        <v>-1.1174602165300001</v>
      </c>
      <c r="E33">
        <f t="shared" si="0"/>
        <v>-2.0759189195573131</v>
      </c>
      <c r="F33">
        <f t="shared" si="3"/>
        <v>0.91864308540879913</v>
      </c>
      <c r="G33" s="1">
        <f t="shared" si="4"/>
        <v>0.95845870302731306</v>
      </c>
      <c r="N33">
        <f t="shared" si="9"/>
        <v>42</v>
      </c>
      <c r="O33">
        <f t="shared" si="5"/>
        <v>5.8000000000000025</v>
      </c>
      <c r="P33">
        <v>-0.45923652999999998</v>
      </c>
      <c r="Q33" s="2">
        <f t="shared" si="6"/>
        <v>-1.2057255095149999</v>
      </c>
      <c r="R33">
        <f t="shared" si="1"/>
        <v>-1.4527753307403857</v>
      </c>
      <c r="S33">
        <f t="shared" si="7"/>
        <v>6.1033614167495066E-2</v>
      </c>
      <c r="T33" s="1">
        <f t="shared" si="8"/>
        <v>0.24704982122538577</v>
      </c>
    </row>
    <row r="34" spans="1:20" x14ac:dyDescent="0.2">
      <c r="A34">
        <v>43</v>
      </c>
      <c r="B34">
        <v>6.0000000000000027</v>
      </c>
      <c r="C34">
        <v>-0.39127642000000001</v>
      </c>
      <c r="D34" s="2">
        <f t="shared" si="2"/>
        <v>-1.0272962407100001</v>
      </c>
      <c r="E34">
        <f t="shared" si="0"/>
        <v>-1.9858047550644979</v>
      </c>
      <c r="F34">
        <f t="shared" si="3"/>
        <v>0.91873857209006649</v>
      </c>
      <c r="G34" s="1">
        <f t="shared" si="4"/>
        <v>0.9585085143544978</v>
      </c>
      <c r="N34">
        <f t="shared" si="9"/>
        <v>43</v>
      </c>
      <c r="O34">
        <f t="shared" si="5"/>
        <v>6.0000000000000027</v>
      </c>
      <c r="P34">
        <v>-0.42236295000000001</v>
      </c>
      <c r="Q34" s="2">
        <f t="shared" si="6"/>
        <v>-1.108913925225</v>
      </c>
      <c r="R34">
        <f t="shared" si="1"/>
        <v>-1.3517193660130227</v>
      </c>
      <c r="S34">
        <f t="shared" si="7"/>
        <v>5.8954482076265989E-2</v>
      </c>
      <c r="T34" s="1">
        <f t="shared" si="8"/>
        <v>0.24280544078802269</v>
      </c>
    </row>
    <row r="36" spans="1:20" x14ac:dyDescent="0.2">
      <c r="F36" s="2">
        <f>SUM(F1:F34)/34</f>
        <v>1.1318113401724565</v>
      </c>
      <c r="G36" s="2">
        <f>SUM(G1:G34)/34</f>
        <v>0.89512886162669603</v>
      </c>
      <c r="S36" s="2">
        <f>SUM(S1:S34)/33</f>
        <v>0.1838670373169963</v>
      </c>
      <c r="T36" s="2">
        <f>SUM(T1:T34)/33</f>
        <v>0.33594931524829241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C1mim BF4</vt:lpstr>
      <vt:lpstr>C1mpyr BF4</vt:lpstr>
      <vt:lpstr>Induction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2015-11-16T01:13:06Z</dcterms:created>
  <dcterms:modified xsi:type="dcterms:W3CDTF">2016-04-08T08:36:53Z</dcterms:modified>
</cp:coreProperties>
</file>