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hu\Desktop\DataClass\M1_Starter_Code\"/>
    </mc:Choice>
  </mc:AlternateContent>
  <xr:revisionPtr revIDLastSave="0" documentId="13_ncr:1_{9CB55EFE-1408-4819-BE0E-367B166DB453}" xr6:coauthVersionLast="47" xr6:coauthVersionMax="47" xr10:uidLastSave="{00000000-0000-0000-0000-000000000000}"/>
  <bookViews>
    <workbookView xWindow="38280" yWindow="3780" windowWidth="29040" windowHeight="15720" tabRatio="775" xr2:uid="{00000000-000D-0000-FFFF-FFFF00000000}"/>
  </bookViews>
  <sheets>
    <sheet name="Crowdfunding" sheetId="1" r:id="rId1"/>
    <sheet name="Pivot_Per_Category" sheetId="4" r:id="rId2"/>
    <sheet name="Pivot_Country_Parent Cateory" sheetId="6" r:id="rId3"/>
    <sheet name="Pivot_Per_Sub_Category" sheetId="5" r:id="rId4"/>
    <sheet name="Pivot_Outcome" sheetId="9" r:id="rId5"/>
    <sheet name="Crowfunding Analysis" sheetId="11" r:id="rId6"/>
    <sheet name="Statistical Analysis" sheetId="12" r:id="rId7"/>
  </sheets>
  <definedNames>
    <definedName name="_xlnm._FilterDatabase" localSheetId="0" hidden="1">Crowdfunding!$A$1:$T$1001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2" l="1"/>
  <c r="K22" i="12"/>
  <c r="L21" i="12"/>
  <c r="K21" i="12"/>
  <c r="L9" i="12"/>
  <c r="K9" i="12"/>
  <c r="L8" i="12"/>
  <c r="K8" i="12"/>
  <c r="L7" i="12"/>
  <c r="K7" i="12"/>
  <c r="L6" i="12"/>
  <c r="K6" i="12"/>
  <c r="L5" i="12"/>
  <c r="K5" i="12"/>
  <c r="L4" i="12"/>
  <c r="K4" i="12"/>
  <c r="I5" i="1"/>
  <c r="D12" i="11"/>
  <c r="D11" i="11"/>
  <c r="D10" i="11"/>
  <c r="D9" i="11"/>
  <c r="D8" i="11"/>
  <c r="D7" i="11"/>
  <c r="D6" i="11"/>
  <c r="D5" i="11"/>
  <c r="D4" i="11"/>
  <c r="D3" i="11"/>
  <c r="C12" i="11"/>
  <c r="C11" i="11"/>
  <c r="C10" i="11"/>
  <c r="C9" i="11"/>
  <c r="C8" i="11"/>
  <c r="C7" i="11"/>
  <c r="C6" i="11"/>
  <c r="C5" i="11"/>
  <c r="C4" i="11"/>
  <c r="B13" i="11"/>
  <c r="B5" i="11"/>
  <c r="B12" i="11"/>
  <c r="B11" i="11"/>
  <c r="B10" i="11"/>
  <c r="B9" i="11"/>
  <c r="B8" i="11"/>
  <c r="B7" i="11"/>
  <c r="B6" i="11"/>
  <c r="B4" i="11"/>
  <c r="C3" i="11"/>
  <c r="B3" i="11"/>
  <c r="D13" i="11"/>
  <c r="C13" i="11"/>
  <c r="D2" i="11"/>
  <c r="C2" i="1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989" i="1"/>
  <c r="F7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11" l="1"/>
  <c r="F7" i="11" s="1"/>
  <c r="E2" i="11"/>
  <c r="H2" i="11" s="1"/>
  <c r="E8" i="11"/>
  <c r="F8" i="11" s="1"/>
  <c r="E5" i="11"/>
  <c r="H5" i="11" s="1"/>
  <c r="E11" i="11"/>
  <c r="G11" i="11" s="1"/>
  <c r="E13" i="11"/>
  <c r="H13" i="11" s="1"/>
  <c r="E12" i="11"/>
  <c r="G12" i="11" s="1"/>
  <c r="E4" i="11"/>
  <c r="G4" i="11" s="1"/>
  <c r="E10" i="11"/>
  <c r="G10" i="11" s="1"/>
  <c r="E3" i="11"/>
  <c r="H3" i="11" s="1"/>
  <c r="G3" i="11"/>
  <c r="E9" i="11"/>
  <c r="F9" i="11" s="1"/>
  <c r="E6" i="11"/>
  <c r="H6" i="11" s="1"/>
  <c r="H8" i="11" l="1"/>
  <c r="F2" i="11"/>
  <c r="H7" i="11"/>
  <c r="G8" i="11"/>
  <c r="G2" i="11"/>
  <c r="G7" i="11"/>
  <c r="F5" i="11"/>
  <c r="F10" i="11"/>
  <c r="H10" i="11"/>
  <c r="F11" i="11"/>
  <c r="F3" i="11"/>
  <c r="F4" i="11"/>
  <c r="G5" i="11"/>
  <c r="H12" i="11"/>
  <c r="G13" i="11"/>
  <c r="H11" i="11"/>
  <c r="F13" i="11"/>
  <c r="F12" i="11"/>
  <c r="H4" i="11"/>
  <c r="F6" i="11"/>
  <c r="G9" i="11"/>
  <c r="H9" i="11"/>
  <c r="G6" i="11"/>
</calcChain>
</file>

<file path=xl/sharedStrings.xml><?xml version="1.0" encoding="utf-8"?>
<sst xmlns="http://schemas.openxmlformats.org/spreadsheetml/2006/main" count="9113" uniqueCount="2125">
  <si>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</si>
  <si>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</si>
  <si>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</si>
  <si>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</si>
  <si>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</si>
  <si>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</si>
  <si>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</si>
  <si>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</si>
  <si>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</si>
  <si>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</si>
  <si>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</si>
  <si>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</si>
  <si>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</si>
  <si>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</si>
  <si>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</si>
  <si>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</si>
  <si>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</si>
  <si>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</si>
  <si>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</si>
  <si>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</si>
  <si>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</si>
  <si>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</si>
  <si>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</si>
  <si>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</si>
  <si>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</si>
  <si>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</si>
  <si>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</si>
  <si>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</si>
  <si>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</si>
  <si>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</si>
  <si>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</si>
  <si>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</si>
  <si>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</si>
  <si>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</si>
  <si>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</si>
  <si>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</si>
  <si>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</si>
  <si>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</si>
  <si>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</si>
  <si>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</si>
  <si>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</si>
  <si>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</si>
  <si>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</si>
  <si>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</si>
  <si>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</si>
  <si>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</si>
  <si>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</si>
  <si>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</si>
  <si>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</si>
  <si>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</si>
  <si>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</si>
  <si>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</si>
  <si>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</si>
  <si>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</si>
  <si>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</si>
  <si>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</si>
  <si>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</si>
  <si>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</si>
  <si>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</si>
  <si>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</si>
  <si>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</si>
  <si>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</si>
  <si>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</si>
  <si>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</si>
  <si>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</si>
  <si>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</si>
  <si>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</si>
  <si>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</si>
  <si>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</si>
  <si>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</si>
  <si>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</si>
  <si>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</si>
  <si>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</si>
  <si>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</si>
  <si>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</si>
  <si>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</si>
  <si>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</si>
  <si>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</si>
  <si>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</si>
  <si>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</si>
  <si>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</si>
  <si>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</si>
  <si>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</si>
  <si>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</si>
  <si>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</si>
  <si>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</si>
  <si>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</si>
  <si>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</si>
  <si>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</si>
  <si>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</si>
  <si>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</si>
  <si>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</si>
  <si>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</si>
  <si>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</si>
  <si>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</si>
  <si>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</si>
  <si>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</si>
  <si>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</si>
  <si>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</si>
  <si>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</si>
  <si>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</si>
  <si>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</si>
  <si>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</si>
  <si>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</si>
  <si>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</si>
  <si>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</si>
  <si>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</si>
  <si>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</si>
  <si>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</si>
  <si>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</si>
  <si>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</si>
  <si>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</si>
  <si>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</si>
  <si>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</si>
  <si>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</si>
  <si>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</si>
  <si>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</si>
  <si>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</si>
  <si>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</si>
  <si>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</si>
  <si>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</si>
  <si>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</si>
  <si>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</si>
  <si>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</si>
  <si>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</si>
  <si>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</si>
  <si>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</si>
  <si>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</si>
  <si>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</si>
  <si>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</si>
  <si>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</si>
  <si>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</si>
  <si>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</si>
  <si>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</si>
  <si>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</si>
  <si>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</si>
  <si>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</si>
  <si>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</si>
  <si>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</si>
  <si>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</si>
  <si>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</si>
  <si>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</si>
  <si>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</si>
  <si>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</si>
  <si>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</si>
  <si>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</si>
  <si>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</si>
  <si>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</si>
  <si>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</si>
  <si>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</si>
  <si>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</si>
  <si>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</si>
  <si>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</si>
  <si>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</si>
  <si>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</si>
  <si>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</si>
  <si>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</si>
  <si>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</si>
  <si>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</si>
  <si>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</si>
  <si>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</si>
  <si>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</si>
  <si>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</si>
  <si>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</si>
  <si>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</si>
  <si>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</si>
  <si>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</si>
  <si>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</si>
  <si>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</si>
  <si>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</si>
  <si>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</si>
  <si>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</si>
  <si>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</si>
  <si>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</si>
  <si>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</si>
  <si>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</si>
  <si>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</si>
  <si>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</si>
  <si>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</si>
  <si>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</si>
  <si>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</si>
  <si>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</si>
  <si>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</si>
  <si>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</si>
  <si>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</si>
  <si>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</si>
  <si>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</si>
  <si>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</si>
  <si>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</si>
  <si>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</si>
  <si>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</si>
  <si>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</si>
  <si>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</si>
  <si>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</si>
  <si>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</si>
  <si>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</si>
  <si>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</si>
  <si>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</si>
  <si>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</si>
  <si>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</si>
  <si>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</si>
  <si>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</si>
  <si>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</si>
  <si>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</si>
  <si>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</si>
  <si>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</si>
  <si>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</si>
  <si>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</si>
  <si>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</si>
  <si>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</si>
  <si>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</si>
  <si>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</si>
  <si>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</si>
  <si>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</si>
  <si>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</si>
  <si>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</si>
  <si>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</si>
  <si>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</si>
  <si>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</si>
  <si>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</si>
  <si>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</si>
  <si>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</si>
  <si>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</si>
  <si>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</si>
  <si>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</si>
  <si>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</si>
  <si>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</si>
  <si>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</si>
  <si>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</si>
  <si>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</si>
  <si>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</si>
  <si>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</si>
  <si>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</si>
  <si>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</si>
  <si>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</si>
  <si>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</si>
  <si>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</si>
  <si>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</si>
  <si>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</si>
  <si>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</si>
  <si>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</si>
  <si>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</si>
  <si>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</si>
  <si>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</si>
  <si>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</si>
  <si>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</si>
  <si>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</si>
  <si>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</si>
  <si>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</si>
  <si>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</si>
  <si>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</si>
  <si>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</si>
  <si>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</si>
  <si>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</si>
  <si>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</si>
  <si>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</si>
  <si>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</si>
  <si>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</si>
  <si>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</si>
  <si>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</si>
  <si>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</si>
  <si>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</si>
  <si>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</si>
  <si>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</si>
  <si>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</si>
  <si>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</si>
  <si>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</si>
  <si>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</si>
  <si>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</si>
  <si>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</si>
  <si>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</si>
  <si>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</si>
  <si>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</si>
  <si>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</si>
  <si>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</si>
  <si>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</si>
  <si>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</si>
  <si>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</si>
  <si>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</si>
  <si>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</si>
  <si>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</si>
  <si>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</si>
  <si>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</si>
  <si>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</si>
  <si>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</si>
  <si>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</si>
  <si>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</si>
  <si>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</si>
  <si>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</si>
  <si>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</si>
  <si>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</si>
  <si>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</si>
  <si>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</si>
  <si>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</si>
  <si>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</si>
  <si>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</si>
  <si>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</si>
  <si>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</si>
  <si>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</si>
  <si>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</si>
  <si>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</si>
  <si>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</si>
  <si>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</si>
  <si>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</si>
  <si>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</si>
  <si>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</si>
  <si>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</si>
  <si>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</si>
  <si>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</si>
  <si>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</si>
  <si>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</si>
  <si>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</si>
  <si>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</si>
  <si>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</si>
  <si>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</si>
  <si>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</si>
  <si>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</si>
  <si>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</si>
  <si>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</si>
  <si>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</si>
  <si>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</si>
  <si>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</si>
  <si>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</si>
  <si>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</si>
  <si>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</si>
  <si>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</si>
  <si>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</si>
  <si>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</si>
  <si>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</si>
  <si>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</si>
  <si>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</si>
  <si>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</si>
  <si>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</si>
  <si>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</si>
  <si>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</si>
  <si>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</si>
  <si>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</si>
  <si>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</si>
  <si>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</si>
  <si>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</si>
  <si>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</si>
  <si>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</si>
  <si>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</si>
  <si>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</si>
  <si>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</si>
  <si>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</si>
  <si>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</si>
  <si>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</si>
  <si>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</si>
  <si>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</si>
  <si>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</si>
  <si>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</si>
  <si>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</si>
  <si>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</si>
  <si>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</si>
  <si>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</si>
  <si>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</si>
  <si>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</si>
  <si>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</si>
  <si>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</si>
  <si>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</si>
  <si>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</si>
  <si>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</si>
  <si>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</si>
  <si>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</si>
  <si>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</si>
  <si>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</si>
  <si>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</si>
  <si>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</si>
  <si>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</si>
  <si>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</si>
  <si>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</si>
  <si>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</si>
  <si>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</si>
  <si>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</si>
  <si>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</si>
  <si>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</si>
  <si>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</si>
  <si>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</si>
  <si>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</si>
  <si>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</si>
  <si>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</si>
  <si>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</si>
  <si>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</si>
  <si>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</si>
  <si>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</si>
  <si>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</si>
  <si>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</si>
  <si>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</si>
  <si>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</si>
  <si>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</si>
  <si>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</si>
  <si>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</si>
  <si>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</si>
  <si>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</si>
  <si>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</si>
  <si>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</si>
  <si>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</si>
  <si>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</si>
  <si>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</si>
  <si>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</si>
  <si>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</si>
  <si>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</si>
  <si>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</si>
  <si>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</si>
  <si>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</si>
  <si>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</si>
  <si>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</si>
  <si>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</si>
  <si>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</si>
  <si>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</si>
  <si>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</si>
  <si>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</si>
  <si>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</si>
  <si>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</si>
  <si>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</si>
  <si>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</si>
  <si>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</si>
  <si>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</si>
  <si>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</si>
  <si>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</si>
  <si>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</si>
  <si>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</si>
  <si>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</si>
  <si>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</si>
  <si>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</si>
  <si>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</si>
  <si>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</si>
  <si>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</si>
  <si>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</si>
  <si>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</si>
  <si>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</si>
  <si>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</si>
  <si>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</si>
  <si>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</si>
  <si>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</si>
  <si>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</si>
  <si>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</si>
  <si>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</si>
  <si>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</si>
  <si>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</si>
  <si>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</si>
  <si>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</si>
  <si>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</si>
  <si>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</si>
  <si>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</si>
  <si>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</si>
  <si>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</si>
  <si>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</si>
  <si>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</si>
  <si>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</si>
  <si>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</si>
  <si>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</si>
  <si>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</si>
  <si>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</si>
  <si>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</si>
  <si>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</si>
  <si>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</si>
  <si>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</si>
  <si>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</si>
  <si>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</si>
  <si>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</si>
  <si>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</si>
  <si>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</si>
  <si>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</si>
  <si>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</si>
  <si>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</si>
  <si>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</si>
  <si>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</si>
  <si>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</si>
  <si>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</si>
  <si>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</si>
  <si>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</si>
  <si>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</si>
  <si>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</si>
  <si>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</si>
  <si>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</si>
  <si>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</si>
  <si>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</si>
  <si>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</si>
  <si>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</si>
  <si>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</si>
  <si>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</si>
  <si>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</si>
  <si>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</si>
  <si>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</si>
  <si>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</si>
  <si>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</si>
  <si>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</si>
  <si>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</si>
  <si>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</si>
  <si>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</si>
  <si>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</si>
  <si>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</si>
  <si>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</si>
  <si>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</si>
  <si>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</si>
  <si>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</si>
  <si>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</si>
  <si>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</si>
  <si>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</si>
  <si>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</si>
  <si>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</si>
  <si>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</si>
  <si>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</si>
  <si>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</si>
  <si>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</si>
  <si>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</si>
  <si>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</si>
  <si>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</si>
  <si>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</si>
  <si>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</si>
  <si>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</si>
  <si>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</si>
  <si>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</si>
  <si>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</si>
  <si>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</si>
  <si>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</si>
  <si>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</si>
  <si>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</si>
  <si>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</si>
  <si>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</si>
  <si>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</si>
  <si>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</si>
  <si>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</si>
  <si>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</si>
  <si>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</si>
  <si>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</si>
  <si>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</si>
  <si>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</si>
  <si>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</si>
  <si>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</si>
  <si>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</si>
  <si>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</si>
  <si>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</si>
  <si>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</si>
  <si>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</si>
  <si>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</si>
  <si>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</si>
  <si>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</si>
  <si>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</si>
  <si>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</si>
  <si>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</si>
  <si>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</si>
  <si>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</si>
  <si>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</si>
  <si>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</si>
  <si>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</si>
  <si>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</si>
  <si>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</si>
  <si>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</si>
  <si>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</si>
  <si>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</si>
  <si>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</si>
  <si>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</si>
  <si>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</si>
  <si>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</si>
  <si>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</si>
  <si>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</si>
  <si>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</si>
  <si>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</si>
  <si>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</si>
  <si>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</si>
  <si>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</si>
  <si>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</si>
  <si>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</si>
  <si>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</si>
  <si>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</si>
  <si>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</si>
  <si>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</si>
  <si>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</si>
  <si>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</si>
  <si>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</si>
  <si>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</si>
  <si>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</si>
  <si>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</si>
  <si>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</si>
  <si>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</si>
  <si>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</si>
  <si>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</si>
  <si>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</si>
  <si>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</si>
  <si>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</si>
  <si>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</si>
  <si>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</si>
  <si>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</si>
  <si>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</si>
  <si>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</si>
  <si>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</si>
  <si>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</si>
  <si>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</si>
  <si>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</si>
  <si>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</si>
  <si>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</si>
  <si>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</si>
  <si>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</si>
  <si>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</si>
  <si>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</si>
  <si>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</si>
  <si>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</si>
  <si>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</si>
  <si>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</si>
  <si>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</si>
  <si>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</si>
  <si>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</si>
  <si>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</si>
  <si>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</si>
  <si>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</si>
  <si>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</si>
  <si>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</si>
  <si>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</si>
  <si>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</si>
  <si>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</si>
  <si>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</si>
  <si>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</si>
  <si>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</si>
  <si>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</si>
  <si>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</si>
  <si>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</si>
  <si>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</si>
  <si>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</si>
  <si>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</si>
  <si>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</si>
  <si>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</si>
  <si>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</si>
  <si>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</si>
  <si>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</si>
  <si>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</si>
  <si>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</si>
  <si>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</si>
  <si>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</si>
  <si>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</si>
  <si>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</si>
  <si>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</si>
  <si>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</si>
  <si>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</si>
  <si>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</si>
  <si>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</si>
  <si>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</si>
  <si>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</si>
  <si>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</si>
  <si>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</si>
  <si>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</si>
  <si>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</si>
  <si>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</si>
  <si>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</si>
  <si>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</si>
  <si>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</si>
  <si>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</si>
  <si>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</si>
  <si>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</si>
  <si>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</si>
  <si>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</si>
  <si>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</si>
  <si>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</si>
  <si>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</si>
  <si>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</si>
  <si>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</si>
  <si>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</si>
  <si>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</si>
  <si>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</si>
  <si>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</si>
  <si>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</si>
  <si>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</si>
  <si>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</si>
  <si>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</si>
  <si>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</si>
  <si>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</si>
  <si>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</si>
  <si>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</si>
  <si>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</si>
  <si>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</si>
  <si>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</si>
  <si>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</si>
  <si>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</si>
  <si>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</si>
  <si>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</si>
  <si>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</si>
  <si>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</si>
  <si>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</si>
  <si>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</si>
  <si>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</si>
  <si>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</si>
  <si>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</si>
  <si>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</si>
  <si>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</si>
  <si>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</si>
  <si>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</si>
  <si>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</si>
  <si>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</si>
  <si>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</si>
  <si>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</si>
  <si>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</si>
  <si>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</si>
  <si>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</si>
  <si>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</si>
  <si>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</si>
  <si>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</si>
  <si>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</si>
  <si>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</si>
  <si>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</si>
  <si>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</si>
  <si>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</si>
  <si>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</si>
  <si>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</si>
  <si>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</si>
  <si>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</si>
  <si>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</si>
  <si>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</si>
  <si>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</si>
  <si>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</si>
  <si>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</si>
  <si>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</si>
  <si>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</si>
  <si>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</si>
  <si>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</si>
  <si>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</si>
  <si>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</si>
  <si>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</si>
  <si>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</si>
  <si>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</si>
  <si>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</si>
  <si>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</si>
  <si>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</si>
  <si>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</si>
  <si>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</si>
  <si>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</si>
  <si>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</si>
  <si>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</si>
  <si>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</si>
  <si>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</si>
  <si>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</si>
  <si>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</si>
  <si>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</si>
  <si>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</si>
  <si>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</si>
  <si>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</si>
  <si>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</si>
  <si>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</si>
  <si>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</si>
  <si>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</si>
  <si>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</si>
  <si>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</si>
  <si>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</si>
  <si>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</si>
  <si>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</si>
  <si>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</si>
  <si>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</si>
  <si>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</si>
  <si>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</si>
  <si>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</si>
  <si>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</si>
  <si>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</si>
  <si>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</si>
  <si>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</si>
  <si>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</si>
  <si>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</si>
  <si>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</si>
  <si>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</si>
  <si>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</si>
  <si>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</si>
  <si>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</si>
  <si>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</si>
  <si>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</si>
  <si>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</si>
  <si>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</si>
  <si>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</si>
  <si>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</si>
  <si>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</si>
  <si>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</si>
  <si>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</si>
  <si>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</si>
  <si>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</si>
  <si>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</si>
  <si>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</si>
  <si>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</si>
  <si>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</si>
  <si>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</si>
  <si>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</si>
  <si>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</si>
  <si>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</si>
  <si>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</si>
  <si>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</si>
  <si>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</si>
  <si>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</si>
  <si>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</si>
  <si>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</si>
  <si>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</si>
  <si>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</si>
  <si>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</si>
  <si>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</si>
  <si>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</si>
  <si>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</si>
  <si>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</si>
  <si>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</si>
  <si>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</si>
  <si>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</si>
  <si>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</si>
  <si>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</si>
  <si>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</si>
  <si>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</si>
  <si>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</si>
  <si>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</si>
  <si>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</si>
  <si>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</si>
  <si>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</si>
  <si>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</si>
  <si>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</si>
  <si>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</si>
  <si>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</si>
  <si>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</si>
  <si>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</si>
  <si>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</si>
  <si>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</si>
  <si>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</si>
  <si>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</si>
  <si>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</si>
  <si>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</si>
  <si>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</si>
  <si>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</si>
  <si>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</si>
  <si>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</si>
  <si>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</si>
  <si>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</si>
  <si>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</si>
  <si>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</si>
  <si>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</si>
  <si>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</si>
  <si>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</si>
  <si>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</si>
  <si>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</si>
  <si>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</si>
  <si>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</si>
  <si>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</si>
  <si>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</si>
  <si>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</si>
  <si>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</si>
  <si>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</si>
  <si>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</si>
  <si>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</si>
  <si>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</si>
  <si>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</si>
  <si>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</si>
  <si>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</si>
  <si>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</si>
  <si>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</si>
  <si>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</si>
  <si>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</si>
  <si>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</si>
  <si>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</si>
  <si>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</si>
  <si>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</si>
  <si>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</si>
  <si>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</si>
  <si>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</si>
  <si>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</si>
  <si>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</si>
  <si>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</si>
  <si>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</si>
  <si>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</si>
  <si>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</si>
  <si>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</si>
  <si>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</si>
  <si>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</si>
  <si>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</si>
  <si>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</si>
  <si>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</si>
  <si>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</si>
  <si>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</si>
  <si>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</si>
  <si>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</si>
  <si>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</si>
  <si>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</si>
  <si>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</si>
  <si>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</si>
  <si>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</si>
  <si>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</si>
  <si>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</si>
  <si>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</si>
  <si>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</si>
  <si>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</si>
  <si>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</si>
  <si>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</si>
  <si>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</si>
  <si>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</si>
  <si>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</si>
  <si>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</si>
  <si>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</si>
  <si>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</si>
  <si>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</si>
  <si>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</si>
  <si>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</si>
  <si>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</si>
  <si>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</si>
  <si>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</si>
  <si>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</si>
  <si>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</si>
  <si>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</si>
  <si>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</si>
  <si>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</si>
  <si>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</si>
  <si>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</si>
  <si>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</si>
  <si>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</si>
  <si>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</si>
  <si>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</si>
  <si>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</si>
  <si>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</si>
  <si>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</si>
  <si>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</si>
  <si>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</si>
  <si>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</si>
  <si>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</si>
  <si>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</si>
  <si>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</si>
  <si>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</si>
  <si>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</si>
  <si>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</si>
  <si>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</si>
  <si>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</si>
  <si>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</si>
  <si>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</si>
  <si>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</si>
  <si>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</si>
  <si>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</si>
  <si>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</si>
  <si>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</si>
  <si>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</si>
  <si>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</si>
  <si>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</si>
  <si>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</si>
  <si>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</si>
  <si>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</si>
  <si>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</si>
  <si>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</si>
  <si>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</si>
  <si>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</si>
  <si>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</si>
  <si>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</si>
  <si>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</si>
  <si>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</si>
  <si>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</si>
  <si>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</si>
  <si>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</si>
  <si>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</si>
  <si>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</si>
  <si>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</si>
  <si>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</si>
  <si>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</si>
  <si>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</si>
  <si>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</si>
  <si>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</si>
  <si>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</si>
  <si>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</si>
  <si>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</si>
  <si>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</si>
  <si>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</si>
  <si>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</si>
  <si>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</si>
  <si>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</si>
  <si>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</si>
  <si>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</si>
  <si>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</si>
  <si>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</si>
  <si>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</si>
  <si>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</si>
  <si>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</si>
  <si>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</si>
  <si>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</si>
  <si>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</si>
  <si>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</si>
  <si>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</si>
  <si>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</si>
  <si>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</si>
  <si>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</si>
  <si>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</si>
  <si>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</si>
  <si>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</si>
  <si>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</si>
  <si>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</si>
  <si>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</si>
  <si>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</si>
  <si>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</si>
  <si>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</si>
  <si>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</si>
  <si>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</si>
  <si>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</si>
  <si>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</si>
  <si>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</si>
  <si>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</si>
  <si>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</si>
  <si>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</si>
  <si>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</si>
  <si>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</si>
  <si>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</si>
  <si>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</si>
  <si>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</si>
  <si>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</si>
  <si>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</si>
  <si>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</si>
  <si>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</si>
  <si>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</si>
  <si>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</si>
  <si>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</si>
  <si>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</si>
  <si>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</si>
  <si>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</si>
  <si>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</si>
  <si>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</si>
  <si>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</si>
  <si>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</si>
  <si>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</si>
  <si>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</si>
  <si>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</si>
  <si>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</si>
  <si>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</si>
  <si>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</si>
  <si>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</si>
  <si>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</si>
  <si>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</si>
  <si>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</si>
  <si>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</si>
  <si>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</si>
  <si>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</si>
  <si>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</si>
  <si>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</si>
  <si>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</si>
  <si>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</si>
  <si>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</si>
  <si>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</si>
  <si>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</si>
  <si>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</si>
  <si>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</si>
  <si>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</si>
  <si>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</si>
  <si>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</si>
  <si>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</si>
  <si>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</si>
  <si>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</si>
  <si>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</si>
  <si>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</si>
  <si>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</si>
  <si>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</si>
  <si>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</si>
  <si>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</si>
  <si>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</si>
  <si>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</si>
  <si>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</si>
  <si>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</si>
  <si>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</si>
  <si>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</si>
  <si>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</si>
  <si>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</si>
  <si>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</si>
  <si>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</si>
  <si>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</si>
  <si>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</si>
  <si>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</si>
  <si>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</si>
  <si>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</si>
  <si>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</si>
  <si>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</si>
  <si>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</si>
  <si>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</si>
  <si>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</si>
  <si>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</si>
  <si>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</si>
  <si>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</si>
  <si>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</si>
  <si>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</si>
  <si>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</si>
  <si>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</si>
  <si>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</si>
  <si>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</si>
  <si>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</si>
  <si>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</si>
  <si>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</si>
  <si>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</si>
  <si>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</si>
  <si>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</si>
  <si>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</si>
  <si>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</si>
  <si>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</si>
  <si>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</si>
  <si>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</si>
  <si>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</si>
  <si>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</si>
  <si>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</si>
  <si>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</si>
  <si>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</si>
  <si>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</si>
  <si>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</si>
  <si>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</si>
  <si>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</si>
  <si>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</si>
  <si>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</si>
  <si>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</si>
  <si>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</si>
  <si>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</si>
  <si>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</si>
  <si>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</si>
  <si>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</si>
  <si>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</si>
  <si>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</si>
  <si>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</si>
  <si>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</si>
  <si>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</si>
  <si>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</si>
  <si>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</si>
  <si>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</si>
  <si>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</si>
  <si>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</si>
  <si>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</si>
  <si>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</si>
  <si>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</si>
  <si>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</si>
  <si>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</si>
  <si>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</si>
  <si>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</si>
  <si>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</si>
  <si>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</si>
  <si>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</si>
  <si>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</si>
  <si>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</si>
  <si>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</si>
  <si>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</si>
  <si>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</si>
  <si>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</si>
  <si>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</si>
  <si>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</si>
  <si>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</si>
  <si>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</si>
  <si>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</si>
  <si>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</si>
  <si>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</si>
  <si>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</si>
  <si>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</si>
  <si>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</si>
  <si>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</si>
  <si>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</si>
  <si>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</si>
  <si>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</si>
  <si>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</si>
  <si>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</si>
  <si>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</si>
  <si>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</si>
  <si>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</si>
  <si>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</si>
  <si>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</si>
  <si>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</si>
  <si>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</si>
  <si>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</si>
  <si>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</si>
  <si>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</si>
  <si>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</si>
  <si>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</si>
  <si>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</si>
  <si>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</si>
  <si>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</si>
  <si>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</si>
  <si>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</si>
  <si>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</si>
  <si>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</si>
  <si>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</si>
  <si>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</si>
  <si>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</si>
  <si>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</si>
  <si>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</si>
  <si>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</si>
  <si>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</si>
  <si>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</si>
  <si>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</si>
  <si>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</si>
  <si>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</si>
  <si>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</si>
  <si>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</si>
  <si>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</si>
  <si>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</si>
  <si>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</si>
  <si>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</si>
  <si>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</si>
  <si>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</si>
  <si>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</si>
  <si>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</si>
  <si>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</si>
  <si>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</si>
  <si>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</si>
  <si>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</si>
  <si>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</si>
  <si>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</si>
  <si>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</si>
  <si>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</si>
  <si>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</si>
  <si>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</si>
  <si>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</si>
  <si>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</si>
  <si>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</si>
  <si>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</si>
  <si>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</si>
  <si>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</si>
  <si>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</si>
  <si>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</si>
  <si>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</si>
  <si>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</si>
  <si>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</si>
  <si>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</si>
  <si>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</si>
  <si>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</si>
  <si>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</si>
  <si>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</si>
  <si>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</si>
  <si>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</si>
  <si>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</si>
  <si>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</si>
  <si>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</si>
  <si>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</si>
  <si>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</si>
  <si>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</si>
  <si>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</si>
  <si>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</si>
  <si>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</si>
  <si>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</si>
  <si>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</si>
  <si>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</si>
  <si>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</si>
  <si>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</si>
  <si>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</si>
  <si>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</si>
  <si>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</si>
  <si>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</si>
  <si>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</si>
  <si>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</si>
  <si>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</si>
  <si>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</si>
  <si>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</si>
  <si>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</si>
  <si>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</si>
  <si>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</si>
  <si>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</si>
  <si>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</si>
  <si>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</si>
  <si>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</si>
  <si>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</si>
  <si>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</si>
  <si>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</si>
  <si>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</si>
  <si>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</si>
  <si>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</si>
  <si>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</si>
  <si>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</si>
  <si>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</si>
  <si>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</si>
  <si>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</si>
  <si>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</si>
  <si>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</si>
  <si>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</si>
  <si>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</si>
  <si>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</si>
  <si>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</si>
  <si>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</si>
  <si>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</si>
  <si>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</si>
  <si>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</si>
  <si>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</si>
  <si>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</si>
  <si>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</si>
  <si>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</si>
  <si>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</si>
  <si>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</si>
  <si>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</si>
  <si>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</si>
  <si>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</si>
  <si>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</si>
  <si>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</si>
  <si>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</si>
  <si>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</si>
  <si>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</si>
  <si>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</si>
  <si>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</si>
  <si>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</si>
  <si>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</si>
  <si>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</si>
  <si>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</si>
  <si>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</si>
  <si>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</si>
  <si>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</si>
  <si>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</si>
  <si>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</si>
  <si>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</si>
  <si>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</si>
  <si>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</si>
  <si>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</si>
  <si>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</si>
  <si>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</si>
  <si>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</si>
  <si>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</si>
  <si>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</si>
  <si>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</si>
  <si>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</si>
  <si>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</si>
  <si>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</si>
  <si>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</si>
  <si>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</si>
  <si>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</si>
  <si>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</si>
  <si>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</si>
  <si>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</si>
  <si>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</si>
  <si>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</si>
  <si>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</si>
  <si>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</si>
  <si>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</si>
  <si>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</si>
  <si>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</si>
  <si>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</si>
  <si>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</si>
  <si>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</si>
  <si>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</si>
  <si>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</si>
  <si>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</si>
  <si>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</si>
  <si>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</si>
  <si>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</si>
  <si>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</si>
  <si>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</si>
  <si>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</si>
  <si>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</si>
  <si>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</si>
  <si>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</si>
  <si>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</si>
  <si>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</si>
  <si>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</si>
  <si>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</si>
  <si>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</si>
  <si>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</si>
  <si>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</si>
  <si>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</si>
  <si>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</si>
  <si>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</si>
  <si>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</si>
  <si>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</si>
  <si>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</si>
  <si>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</si>
  <si>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</si>
  <si>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</si>
  <si>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</si>
  <si>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</si>
  <si>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</si>
  <si>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</si>
  <si>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</si>
  <si>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</si>
  <si>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</si>
  <si>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</si>
  <si>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</si>
  <si>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</si>
  <si>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</si>
  <si>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</si>
  <si>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</si>
  <si>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</si>
  <si>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</si>
  <si>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</si>
  <si>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</si>
  <si>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</si>
  <si>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</si>
  <si>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</si>
  <si>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</si>
  <si>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</si>
  <si>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</si>
  <si>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</si>
  <si>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</si>
  <si>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</si>
  <si>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</si>
  <si>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</si>
  <si>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</si>
  <si>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</si>
  <si>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</si>
  <si>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</si>
  <si>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</si>
  <si>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</si>
  <si>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</si>
  <si>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</si>
  <si>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</si>
  <si>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</si>
  <si>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</si>
  <si>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</si>
  <si>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</si>
  <si>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</si>
  <si>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</si>
  <si>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</si>
  <si>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</si>
  <si>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</si>
  <si>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</si>
  <si>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</si>
  <si>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</si>
  <si>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</si>
  <si>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</si>
  <si>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</si>
  <si>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</si>
  <si>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</si>
  <si>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</si>
  <si>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</si>
  <si>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</si>
  <si>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</si>
  <si>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</si>
  <si>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</si>
  <si>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</si>
  <si>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</si>
  <si>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</si>
  <si>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</si>
  <si>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</si>
  <si>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</si>
  <si>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</si>
  <si>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</si>
  <si>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</si>
  <si>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</si>
  <si>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</si>
  <si>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</si>
  <si>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</si>
  <si>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</si>
  <si>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</si>
  <si>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</si>
  <si>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</si>
  <si>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</si>
  <si>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</si>
  <si>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</si>
  <si>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</si>
  <si>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</si>
  <si>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</si>
  <si>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</si>
  <si>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</si>
  <si>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</si>
  <si>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</si>
  <si>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</si>
  <si>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</si>
  <si>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</si>
  <si>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</si>
  <si>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</si>
  <si>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</si>
  <si>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</si>
  <si>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</si>
  <si>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</si>
  <si>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</si>
  <si>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</si>
  <si>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</si>
  <si>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</si>
  <si>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</si>
  <si>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</si>
  <si>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</si>
  <si>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</si>
  <si>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</si>
  <si>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</si>
  <si>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</si>
  <si>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</si>
  <si>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</si>
  <si>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</si>
  <si>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</si>
  <si>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</si>
  <si>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</si>
  <si>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</si>
  <si>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</si>
  <si>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</si>
  <si>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</si>
  <si>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</si>
  <si>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</si>
  <si>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</si>
  <si>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</si>
  <si>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</si>
  <si>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</si>
  <si>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</si>
  <si>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</si>
  <si>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</si>
  <si>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</si>
  <si>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</si>
  <si>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</si>
  <si>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</si>
  <si>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</si>
  <si>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</si>
  <si>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</si>
  <si>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</si>
  <si>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</si>
  <si>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</si>
  <si>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</si>
  <si>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</si>
  <si>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</si>
  <si>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</si>
  <si>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</si>
  <si>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</si>
  <si>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</si>
  <si>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</si>
  <si>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</si>
  <si>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</si>
  <si>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</si>
  <si>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</si>
  <si>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</si>
  <si>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</si>
  <si>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</si>
  <si>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</si>
  <si>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</si>
  <si>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</si>
  <si>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</si>
  <si>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</si>
  <si>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</si>
  <si>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</si>
  <si>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</si>
  <si>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</si>
  <si>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</si>
  <si>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</si>
  <si>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</si>
  <si>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</si>
  <si>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</si>
  <si>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</si>
  <si>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</si>
  <si>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</si>
  <si>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</si>
  <si>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</si>
  <si>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</si>
  <si>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</si>
  <si>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</si>
  <si>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</si>
  <si>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</si>
  <si>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</si>
  <si>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</si>
  <si>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</si>
  <si>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</si>
  <si>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</si>
  <si>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</si>
  <si>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</si>
  <si>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</si>
  <si>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</si>
  <si>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</si>
  <si>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</si>
  <si>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</si>
  <si>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</si>
  <si>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</si>
  <si>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</si>
  <si>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</si>
  <si>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</si>
  <si>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</si>
  <si>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</si>
  <si>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</si>
  <si>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</si>
  <si>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</si>
  <si>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</si>
  <si>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</si>
  <si>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</si>
  <si>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</si>
  <si>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</si>
  <si>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</si>
  <si>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</si>
  <si>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</si>
  <si>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</si>
  <si>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</si>
  <si>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</si>
  <si>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</si>
  <si>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</si>
  <si>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</si>
  <si>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</si>
  <si>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</si>
  <si>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</si>
  <si>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</si>
  <si>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</si>
  <si>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</si>
  <si>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</si>
  <si>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</si>
  <si>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</si>
  <si>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</si>
  <si>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</si>
  <si>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</si>
  <si>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</si>
  <si>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</si>
  <si>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</si>
  <si>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</si>
  <si>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</si>
  <si>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</si>
  <si>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</si>
  <si>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</si>
  <si>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</si>
  <si>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</si>
  <si>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</si>
  <si>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</si>
  <si>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</si>
  <si>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</si>
  <si>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</si>
  <si>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</si>
  <si>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</si>
  <si>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</si>
  <si>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</si>
  <si>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</si>
  <si>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</si>
  <si>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</si>
  <si>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</si>
  <si>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</si>
  <si>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</si>
  <si>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</si>
  <si>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</si>
  <si>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</si>
  <si>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</si>
  <si>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</si>
  <si>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</si>
  <si>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</si>
  <si>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</si>
  <si>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</si>
  <si>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</si>
  <si>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</si>
  <si>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</si>
  <si>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</si>
  <si>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</si>
  <si>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</si>
  <si>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</si>
  <si>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</si>
  <si>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</si>
  <si>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</si>
  <si>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</si>
  <si>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</si>
  <si>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</si>
  <si>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</si>
  <si>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</si>
  <si>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</si>
  <si>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</si>
  <si>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</si>
  <si>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</si>
  <si>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</si>
  <si>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</si>
  <si>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</si>
  <si>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</si>
  <si>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</si>
  <si>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</si>
  <si>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</si>
  <si>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</si>
  <si>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</si>
  <si>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</si>
  <si>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</si>
  <si>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</si>
  <si>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</si>
  <si>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</si>
  <si>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</si>
  <si>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</si>
  <si>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</si>
  <si>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</si>
  <si>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</si>
  <si>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</si>
  <si>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</si>
  <si>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</si>
  <si>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</si>
  <si>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</si>
  <si>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</si>
  <si>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</si>
  <si>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</si>
  <si>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</si>
  <si>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</si>
  <si>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</si>
  <si>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</si>
  <si>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</si>
  <si>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</si>
  <si>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</si>
  <si>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</si>
  <si>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</si>
  <si>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</si>
  <si>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</si>
  <si>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</si>
  <si>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</si>
  <si>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</si>
  <si>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</si>
  <si>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</si>
  <si>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</si>
  <si>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</si>
  <si>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</si>
  <si>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</si>
  <si>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</si>
  <si>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</si>
  <si>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</si>
  <si>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</si>
  <si>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</si>
  <si>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</si>
  <si>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</si>
  <si>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</si>
  <si>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</si>
  <si>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</si>
  <si>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</si>
  <si>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</si>
  <si>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</si>
  <si>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</si>
  <si>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</si>
  <si>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</si>
  <si>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</si>
  <si>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</si>
  <si>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</si>
  <si>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</si>
  <si>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</si>
  <si>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</si>
  <si>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</si>
  <si>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</si>
  <si>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</si>
  <si>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</si>
  <si>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</si>
  <si>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</si>
  <si>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</si>
  <si>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</si>
  <si>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</si>
  <si>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</si>
  <si>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</si>
  <si>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</si>
  <si>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</si>
  <si>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</si>
  <si>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</si>
  <si>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</si>
  <si>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</si>
  <si>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</si>
  <si>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</si>
  <si>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</si>
  <si>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</si>
  <si>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</si>
  <si>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</si>
  <si>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</si>
  <si>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</si>
  <si>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</si>
  <si>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</si>
  <si>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</si>
  <si>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</si>
  <si>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</si>
  <si>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</si>
  <si>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</si>
  <si>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</si>
  <si>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</si>
  <si>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</si>
  <si>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</si>
  <si>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</si>
  <si>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</si>
  <si>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</si>
  <si>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</si>
  <si>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</si>
  <si>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</si>
  <si>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</si>
  <si>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</si>
  <si>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</si>
  <si>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</si>
  <si>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</si>
  <si>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</si>
  <si>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</si>
  <si>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</si>
  <si>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</si>
  <si>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</si>
  <si>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</si>
  <si>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</si>
  <si>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</si>
  <si>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</si>
  <si>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</si>
  <si>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</si>
  <si>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</si>
  <si>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</si>
  <si>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</si>
  <si>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</si>
  <si>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</si>
  <si>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</si>
  <si>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</si>
  <si>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</si>
  <si>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</si>
  <si>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</si>
  <si>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</si>
  <si>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</si>
  <si>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</si>
  <si>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</si>
  <si>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</si>
  <si>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</si>
  <si>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</si>
  <si>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</si>
  <si>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</si>
  <si>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</si>
  <si>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</si>
  <si>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</si>
  <si>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</si>
  <si>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</si>
  <si>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</si>
  <si>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</si>
  <si>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</si>
  <si>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</si>
  <si>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</si>
  <si>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</si>
  <si>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</si>
  <si>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</si>
  <si>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</si>
  <si>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</si>
  <si>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</si>
  <si>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</si>
  <si>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</si>
  <si>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</si>
  <si>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</si>
  <si>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</si>
  <si>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</si>
  <si>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</si>
  <si>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</si>
  <si>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</si>
  <si>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</si>
  <si>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</si>
  <si>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</si>
  <si>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</si>
  <si>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</si>
  <si>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</si>
  <si>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</si>
  <si>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</si>
  <si>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</si>
  <si>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</si>
  <si>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</si>
  <si>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</si>
  <si>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</si>
  <si>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</si>
  <si>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</si>
  <si>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</si>
  <si>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</si>
  <si>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</si>
  <si>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</si>
  <si>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</si>
  <si>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</si>
  <si>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</si>
  <si>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</si>
  <si>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</si>
  <si>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</si>
  <si>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</si>
  <si>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</si>
  <si>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</si>
  <si>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</si>
  <si>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</si>
  <si>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</si>
  <si>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</si>
  <si>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</si>
  <si>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</si>
  <si>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</si>
  <si>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</si>
  <si>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</si>
  <si>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</si>
  <si>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</si>
  <si>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</si>
  <si>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</si>
  <si>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</si>
  <si>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</si>
  <si>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</si>
  <si>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</si>
  <si>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</si>
  <si>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</si>
  <si>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</si>
  <si>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</si>
  <si>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</si>
  <si>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</si>
  <si>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</si>
  <si>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</si>
  <si>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</si>
  <si>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</si>
  <si>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</si>
  <si>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</si>
  <si>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</si>
  <si>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</si>
  <si>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</si>
  <si>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</si>
  <si>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</si>
  <si>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</si>
  <si>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</si>
  <si>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</si>
  <si>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</si>
  <si>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</si>
  <si>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</si>
  <si>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</si>
  <si>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</si>
  <si>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</si>
  <si>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</si>
  <si>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</si>
  <si>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</si>
  <si>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</si>
  <si>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</si>
  <si>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</si>
  <si>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</si>
  <si>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</si>
  <si>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</si>
  <si>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</si>
  <si>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</si>
  <si>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</si>
  <si>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</si>
  <si>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</si>
  <si>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</si>
  <si>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</si>
  <si>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</si>
  <si>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</si>
  <si>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</si>
  <si>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</si>
  <si>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</si>
  <si>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</si>
  <si>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</si>
  <si>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</si>
  <si>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</si>
  <si>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</si>
  <si>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</si>
  <si>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</si>
  <si>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</si>
  <si>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</si>
  <si>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</si>
  <si>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</si>
  <si>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</si>
  <si>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</si>
  <si>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</si>
  <si>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</si>
  <si>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</si>
  <si>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</si>
  <si>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</si>
  <si>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</si>
  <si>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</si>
  <si>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</si>
  <si>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</si>
  <si>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</si>
  <si>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</si>
  <si>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</si>
  <si>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</si>
  <si>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</si>
  <si>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</si>
  <si>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</si>
  <si>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</si>
  <si>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</si>
  <si>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</si>
  <si>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</si>
  <si>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</si>
  <si>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</si>
  <si>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</si>
  <si>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</si>
  <si>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</si>
  <si>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</si>
  <si>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</si>
  <si>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</si>
  <si>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</si>
  <si>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</si>
  <si>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</si>
  <si>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</si>
  <si>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</si>
  <si>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</si>
  <si>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</si>
  <si>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</si>
  <si>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</si>
  <si>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</si>
  <si>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</si>
  <si>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</si>
  <si>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</si>
  <si>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</si>
  <si>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</si>
  <si>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</si>
  <si>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</si>
  <si>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</si>
  <si>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</si>
  <si>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</si>
  <si>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</si>
  <si>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</si>
  <si>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</si>
  <si>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</si>
  <si>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</si>
  <si>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</si>
  <si>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</si>
  <si>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</si>
  <si>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</si>
  <si>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</si>
  <si>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</si>
  <si>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</si>
  <si>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</si>
  <si>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</si>
  <si>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</si>
  <si>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</si>
  <si>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</si>
  <si>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</si>
  <si>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</si>
  <si>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</si>
  <si>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</si>
  <si>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</si>
  <si>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</si>
  <si>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</si>
  <si>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</si>
  <si>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</si>
  <si>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</si>
  <si>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</si>
  <si>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</si>
  <si>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</si>
  <si>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</si>
  <si>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</si>
  <si>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</si>
  <si>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</si>
  <si>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</si>
  <si>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</si>
  <si>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</si>
  <si>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</si>
  <si>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</si>
  <si>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</si>
  <si>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</si>
  <si>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</si>
  <si>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</si>
  <si>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</si>
  <si>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</si>
  <si>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</si>
  <si>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</si>
  <si>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</si>
  <si>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</si>
  <si>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</si>
  <si>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</si>
  <si>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</si>
  <si>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</si>
  <si>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</si>
  <si>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</si>
  <si>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</si>
  <si>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</si>
  <si>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</si>
  <si>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</si>
  <si>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</si>
  <si>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</si>
  <si>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</si>
  <si>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</si>
  <si>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</si>
  <si>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</si>
  <si>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</si>
  <si>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</si>
  <si>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</si>
  <si>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</si>
  <si>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</si>
  <si>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</si>
  <si>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</si>
  <si>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</si>
  <si>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</si>
  <si>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</si>
  <si>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</si>
  <si>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</si>
  <si>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</si>
  <si>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</si>
  <si>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</si>
  <si>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</si>
  <si>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</si>
  <si>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</si>
  <si>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</si>
  <si>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</si>
  <si>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</si>
  <si>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</si>
  <si>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</si>
  <si>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</si>
  <si>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</si>
  <si>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</si>
  <si>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</si>
  <si>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</si>
  <si>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</si>
  <si>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</si>
  <si>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</si>
  <si>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</si>
  <si>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</si>
  <si>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</si>
  <si>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</si>
  <si>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</si>
  <si>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</si>
  <si>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</si>
  <si>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</si>
  <si>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</si>
  <si>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</si>
  <si>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</si>
  <si>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</si>
  <si>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</si>
  <si>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</si>
  <si>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</si>
  <si>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</si>
  <si>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</si>
  <si>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</si>
  <si>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</si>
  <si>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</si>
  <si>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</si>
  <si>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</si>
  <si>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</si>
  <si>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</si>
  <si>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</si>
  <si>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</si>
  <si>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</si>
  <si>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</si>
  <si>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</si>
  <si>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Count of backers_count</t>
  </si>
  <si>
    <t>Count of Parent Category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</si>
  <si>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</si>
  <si>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</si>
  <si>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</si>
  <si>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</si>
  <si>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</si>
  <si>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</si>
  <si>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</si>
  <si>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</si>
  <si>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</si>
  <si>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</si>
  <si>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</si>
  <si>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</si>
  <si>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</si>
  <si>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</si>
  <si>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 (Date Created Conversion)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</si>
  <si>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</si>
  <si>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</si>
  <si>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</si>
  <si>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</si>
  <si>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</si>
  <si>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</si>
  <si>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</si>
  <si>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</si>
  <si>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</si>
  <si>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</si>
  <si>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</si>
  <si>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</si>
  <si>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</si>
  <si>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</si>
  <si>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</si>
  <si>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</si>
  <si>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</si>
  <si>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</si>
  <si>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</si>
  <si>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</si>
  <si>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</si>
  <si>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</si>
  <si>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</si>
  <si>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</si>
  <si>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</si>
  <si>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</si>
  <si>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</si>
  <si>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unsuccessful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</si>
  <si>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</si>
  <si>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</si>
  <si>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>Use Excel to evaluate the following values for successful campaigns, and then do the same for unsuccessful campaigns:</t>
  </si>
  <si>
    <t>For example, the number of backers per successful funding widely varied from 16 to 7,295. Likewise, unsuccessful campaigns' data shows the same pattern.</t>
  </si>
  <si>
    <t xml:space="preserve">Successful campaigns show more variability over unsuccessful campaigns based on the higher variance and the standard deviation of the number of backers. </t>
  </si>
  <si>
    <t xml:space="preserve">In other words, the number of backers per funding is more widely spread out for the successful funding events. </t>
  </si>
  <si>
    <t xml:space="preserve">The trend was supported by the significant difference between the mean and median values as well.  </t>
  </si>
  <si>
    <t xml:space="preserve">When we have less inconsistent arrays of data, it makes it harder for us to make reasonable predictions. </t>
  </si>
  <si>
    <t>In both cases, the median numbers better represent the dataset because the mean values were distorted by extremely small and large values in the population.</t>
  </si>
  <si>
    <t>That is the basis of my determination which is more variability of the successful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</si>
</sst>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42" applyFont="1"/>
    <xf numFmtId="0" fontId="16" fillId="0" borderId="0" xfId="0" applyFont="1"/>
    <xf numFmtId="0" fontId="14" fillId="0" borderId="0" xfId="0" applyFont="1"/>
    <xf numFmtId="0" fontId="16" fillId="0" borderId="0" xfId="0" applyFont="1" applyAlignment="1">
      <alignment horizontal="center" wrapText="1"/>
    </xf>
    <xf numFmtId="0" fontId="18" fillId="0" borderId="0" xfId="0" applyFont="1"/>
    <xf numFmtId="0" fontId="19" fillId="0" borderId="0" xfId="0" applyFont="1" applyAlignment="1">
      <alignment horizontal="center"/>
    </xf>
    <xf numFmtId="1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3399FF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3399FF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3399FF"/>
        </patternFill>
      </fill>
    </dxf>
  </dxfs>
  <tableStyles count="0" defaultTableStyle="TableStyleMedium2" defaultPivotStyle="PivotStyleLight16"/>
  <colors>
    <mruColors>
      <color rgb="FF3399FF"/>
      <color rgb="FFFFFFFF"/>
      <color rgb="FFFFFF00"/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[CrowdfundingBook_SH.xlsx]Pivot_Per_Category!PivotTable3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Pivot_Per_Category!$B$3:$B$4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Pivot_Per_Category!$A$5:$A$14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Pivot_Per_Category!$B$5:$B$14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1-4D49-A56A-4BC2E47B98F5}"/>
            </c:ext>
          </c:extLst>
        </c:ser>
        <c:ser>
          <c:idx val="1"/>
          <c:order val="1"/>
          <c:tx>
            <c:strRef>
              <c:f>Pivot_Per_Category!$C$3:$C$4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Pivot_Per_Category!$A$5:$A$14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Pivot_Per_Category!$C$5:$C$14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1-4D49-A56A-4BC2E47B98F5}"/>
            </c:ext>
          </c:extLst>
        </c:ser>
        <c:ser>
          <c:idx val="2"/>
          <c:order val="2"/>
          <c:tx>
            <c:strRef>
              <c:f>Pivot_Per_Category!$D$3:$D$4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Pivot_Per_Category!$A$5:$A$14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Pivot_Per_Category!$D$5:$D$14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1-4D49-A56A-4BC2E47B98F5}"/>
            </c:ext>
          </c:extLst>
        </c:ser>
        <c:ser>
          <c:idx val="3"/>
          <c:order val="3"/>
          <c:tx>
            <c:strRef>
              <c:f>Pivot_Per_Category!$E$3:$E$4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Pivot_Per_Category!$A$5:$A$14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Pivot_Per_Category!$E$5:$E$14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61-4D49-A56A-4BC2E47B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45072"/>
        <c:axId val="725512032"/>
      </c:barChart>
      <c:catAx>
        <c:axId val="68054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12032"/>
        <c:crosses val="autoZero"/>
        <c:auto val="1"/>
        <c:lblAlgn val="ctr"/>
        <c:lblOffset val="100"/>
        <c:noMultiLvlLbl val="0"/>
      </c:catAx>
      <c:valAx>
        <c:axId val="7255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4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[CrowdfundingBook_SH.xlsx]Pivot_Country_Parent Cateory!PivotTable1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'Pivot_Country_Parent Cateory'!$B$3:$B$4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'Pivot_Country_Parent Cateory'!$A$5:$A$12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'Pivot_Country_Parent Cateory'!$B$5:$B$12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  <c:pt idx="5">
                  <c:v>6</c:v>
                </c:pt>
                <c:pt idx="6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F-4FF4-B2FC-5CE8DD58C722}"/>
            </c:ext>
          </c:extLst>
        </c:ser>
        <c:ser>
          <c:idx val="1"/>
          <c:order val="1"/>
          <c:tx>
            <c:strRef>
              <c:f>'Pivot_Country_Parent Cateory'!$C$3:$C$4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'Pivot_Country_Parent Cateory'!$A$5:$A$12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'Pivot_Country_Parent Cateory'!$C$5:$C$12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F-4FF4-B2FC-5CE8DD58C722}"/>
            </c:ext>
          </c:extLst>
        </c:ser>
        <c:ser>
          <c:idx val="2"/>
          <c:order val="2"/>
          <c:tx>
            <c:strRef>
              <c:f>'Pivot_Country_Parent Cateory'!$D$3:$D$4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'Pivot_Country_Parent Cateory'!$A$5:$A$12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'Pivot_Country_Parent Cateory'!$D$5:$D$12</c:f>
              <c:numCache>
                <c:formatCode>General</c:formatCode>
                <c:ptCount val="7"/>
                <c:pt idx="0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F-4FF4-B2FC-5CE8DD58C722}"/>
            </c:ext>
          </c:extLst>
        </c:ser>
        <c:ser>
          <c:idx val="3"/>
          <c:order val="3"/>
          <c:tx>
            <c:strRef>
              <c:f>'Pivot_Country_Parent Cateory'!$E$3:$E$4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'Pivot_Country_Parent Cateory'!$A$5:$A$12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'Pivot_Country_Parent Cateory'!$E$5:$E$12</c:f>
              <c:numCache>
                <c:formatCode>General</c:formatCode>
                <c:ptCount val="7"/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F-4FF4-B2FC-5CE8DD58C722}"/>
            </c:ext>
          </c:extLst>
        </c:ser>
        <c:ser>
          <c:idx val="4"/>
          <c:order val="4"/>
          <c:tx>
            <c:strRef>
              <c:f>'Pivot_Country_Parent Cateory'!$F$3:$F$4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'Pivot_Country_Parent Cateory'!$A$5:$A$12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'Pivot_Country_Parent Cateory'!$F$5:$F$12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11</c:v>
                </c:pt>
                <c:pt idx="5">
                  <c:v>10</c:v>
                </c:pt>
                <c:pt idx="6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F-4FF4-B2FC-5CE8DD58C722}"/>
            </c:ext>
          </c:extLst>
        </c:ser>
        <c:ser>
          <c:idx val="5"/>
          <c:order val="5"/>
          <c:tx>
            <c:strRef>
              <c:f>'Pivot_Country_Parent Cateory'!$G$3:$G$4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'Pivot_Country_Parent Cateory'!$A$5:$A$12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'Pivot_Country_Parent Cateory'!$G$5:$G$12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5">
                  <c:v>3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1F-4FF4-B2FC-5CE8DD58C722}"/>
            </c:ext>
          </c:extLst>
        </c:ser>
        <c:ser>
          <c:idx val="6"/>
          <c:order val="6"/>
          <c:tx>
            <c:strRef>
              <c:f>'Pivot_Country_Parent Cateory'!$H$3:$H$4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'Pivot_Country_Parent Cateory'!$A$5:$A$12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'Pivot_Country_Parent Cateory'!$H$5:$H$12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1F-4FF4-B2FC-5CE8DD58C722}"/>
            </c:ext>
          </c:extLst>
        </c:ser>
        <c:ser>
          <c:idx val="7"/>
          <c:order val="7"/>
          <c:tx>
            <c:strRef>
              <c:f>'Pivot_Country_Parent Cateory'!$I$3:$I$4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'Pivot_Country_Parent Cateory'!$A$5:$A$12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'Pivot_Country_Parent Cateory'!$I$5:$I$12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1F-4FF4-B2FC-5CE8DD58C722}"/>
            </c:ext>
          </c:extLst>
        </c:ser>
        <c:ser>
          <c:idx val="8"/>
          <c:order val="8"/>
          <c:tx>
            <c:strRef>
              <c:f>'Pivot_Country_Parent Cateory'!$J$3:$J$4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'Pivot_Country_Parent Cateory'!$A$5:$A$12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'Pivot_Country_Parent Cateory'!$J$5:$J$12</c:f>
              <c:numCache>
                <c:formatCode>General</c:formatCode>
                <c:ptCount val="7"/>
                <c:pt idx="0">
                  <c:v>11</c:v>
                </c:pt>
                <c:pt idx="1">
                  <c:v>18</c:v>
                </c:pt>
                <c:pt idx="2">
                  <c:v>6</c:v>
                </c:pt>
                <c:pt idx="3">
                  <c:v>10</c:v>
                </c:pt>
                <c:pt idx="4">
                  <c:v>10</c:v>
                </c:pt>
                <c:pt idx="5">
                  <c:v>16</c:v>
                </c:pt>
                <c:pt idx="6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1F-4FF4-B2FC-5CE8DD58C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1101408"/>
        <c:axId val="372097312"/>
      </c:barChart>
      <c:catAx>
        <c:axId val="5711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97312"/>
        <c:crosses val="autoZero"/>
        <c:auto val="1"/>
        <c:lblAlgn val="ctr"/>
        <c:lblOffset val="100"/>
        <c:noMultiLvlLbl val="0"/>
      </c:catAx>
      <c:valAx>
        <c:axId val="3720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[CrowdfundingBook_SH.xlsx]Pivot_Country_Parent Cateory!PivotTable2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'Pivot_Country_Parent Cateory'!$B$18:$B$19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'Pivot_Country_Parent Cateory'!$A$20:$A$27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'Pivot_Country_Parent Cateory'!$B$20:$B$27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4-48DA-8748-BA5A180561EC}"/>
            </c:ext>
          </c:extLst>
        </c:ser>
        <c:ser>
          <c:idx val="1"/>
          <c:order val="1"/>
          <c:tx>
            <c:strRef>
              <c:f>'Pivot_Country_Parent Cateory'!$C$18:$C$19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'Pivot_Country_Parent Cateory'!$A$20:$A$27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'Pivot_Country_Parent Cateory'!$C$20:$C$27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4-48DA-8748-BA5A180561EC}"/>
            </c:ext>
          </c:extLst>
        </c:ser>
        <c:ser>
          <c:idx val="2"/>
          <c:order val="2"/>
          <c:tx>
            <c:strRef>
              <c:f>'Pivot_Country_Parent Cateory'!$D$18:$D$19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'Pivot_Country_Parent Cateory'!$A$20:$A$27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'Pivot_Country_Parent Cateory'!$D$20:$D$27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4-48DA-8748-BA5A180561EC}"/>
            </c:ext>
          </c:extLst>
        </c:ser>
        <c:ser>
          <c:idx val="3"/>
          <c:order val="3"/>
          <c:tx>
            <c:strRef>
              <c:f>'Pivot_Country_Parent Cateory'!$E$18:$E$19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'Pivot_Country_Parent Cateory'!$A$20:$A$27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'Pivot_Country_Parent Cateory'!$E$20:$E$27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4-48DA-8748-BA5A1805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954863"/>
        <c:axId val="495298559"/>
      </c:barChart>
      <c:catAx>
        <c:axId val="640954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98559"/>
        <c:crosses val="autoZero"/>
        <c:auto val="1"/>
        <c:lblAlgn val="ctr"/>
        <c:lblOffset val="100"/>
        <c:noMultiLvlLbl val="0"/>
      </c:catAx>
      <c:valAx>
        <c:axId val="4952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[CrowdfundingBook_SH.xlsx]Pivot_Per_Sub_Category!PivotTable4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bg2">
                <a:lumMod val="9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918763089780566E-2"/>
          <c:y val="1.3333333333333334E-2"/>
          <c:w val="0.86929946989920848"/>
          <c:h val="0.819509011373578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Pivot_Per_Sub_Category!$B$4:$B$5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Pivot_Per_Sub_Category!$A$6:$A$30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Pivot_Per_Sub_Category!$B$6:$B$30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B-4A7B-9042-630EA6CB28FD}"/>
            </c:ext>
          </c:extLst>
        </c:ser>
        <c:ser>
          <c:idx val="1"/>
          <c:order val="1"/>
          <c:tx>
            <c:strRef>
              <c:f>Pivot_Per_Sub_Category!$C$4:$C$5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Pivot_Per_Sub_Category!$A$6:$A$30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Pivot_Per_Sub_Category!$C$6:$C$30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B-4A7B-9042-630EA6CB28FD}"/>
            </c:ext>
          </c:extLst>
        </c:ser>
        <c:ser>
          <c:idx val="2"/>
          <c:order val="2"/>
          <c:tx>
            <c:strRef>
              <c:f>Pivot_Per_Sub_Category!$D$4:$D$5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Pivot_Per_Sub_Category!$A$6:$A$30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Pivot_Per_Sub_Category!$D$6:$D$30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B-4A7B-9042-630EA6CB28FD}"/>
            </c:ext>
          </c:extLst>
        </c:ser>
        <c:ser>
          <c:idx val="3"/>
          <c:order val="3"/>
          <c:tx>
            <c:strRef>
              <c:f>Pivot_Per_Sub_Category!$E$4:$E$5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cat>
            <c:strRef>
              <c:f>Pivot_Per_Sub_Category!$A$6:$A$30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Pivot_Per_Sub_Category!$E$6:$E$30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8B-4A7B-9042-630EA6CB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531616"/>
        <c:axId val="894636928"/>
      </c:barChart>
      <c:catAx>
        <c:axId val="6805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36928"/>
        <c:crosses val="autoZero"/>
        <c:auto val="1"/>
        <c:lblAlgn val="ctr"/>
        <c:lblOffset val="100"/>
        <c:noMultiLvlLbl val="0"/>
      </c:catAx>
      <c:valAx>
        <c:axId val="8946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[CrowdfundingBook_SH.xlsx]Pivot_Outcome!PivotTable4</c:name>
    <c:fmtId val="4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50000"/>
              </a:schemeClr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bg2">
                <a:lumMod val="9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002-9631-2772EFCDC638}"/>
            </c:ext>
          </c:extLst>
        </c:ser>
        <c:ser>
          <c:idx val="1"/>
          <c:order val="1"/>
          <c:tx>
            <c:strRef>
              <c:f>Pivot_Outcome!$C$4:$C$5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002-9631-2772EFCDC638}"/>
            </c:ext>
          </c:extLst>
        </c:ser>
        <c:ser>
          <c:idx val="2"/>
          <c:order val="2"/>
          <c:tx>
            <c:strRef>
              <c:f>Pivot_Outcome!$D$4:$D$5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002-9631-2772EFCDC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77232"/>
        <c:axId val="557745216"/>
      </c:lineChart>
      <c:catAx>
        <c:axId val="7577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45216"/>
        <c:crosses val="autoZero"/>
        <c:auto val="1"/>
        <c:lblAlgn val="ctr"/>
        <c:lblOffset val="100"/>
        <c:noMultiLvlLbl val="0"/>
      </c:catAx>
      <c:valAx>
        <c:axId val="5577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'Crowfunding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6-4674-A5EC-CC95DD95D425}"/>
            </c:ext>
          </c:extLst>
        </c:ser>
        <c:ser>
          <c:idx val="5"/>
          <c:order val="5"/>
          <c:tx>
            <c:strRef>
              <c:f>'Crowfunding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36-4674-A5EC-CC95DD95D425}"/>
            </c:ext>
          </c:extLst>
        </c:ser>
        <c:ser>
          <c:idx val="6"/>
          <c:order val="6"/>
          <c:tx>
            <c:strRef>
              <c:f>'Crowfunding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36-4674-A5EC-CC95DD95D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433744"/>
        <c:axId val="792424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'Crowfunding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'Crowfunding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'Crowfunding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36-4674-A5EC-CC95DD95D42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36-4674-A5EC-CC95DD95D42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A36-4674-A5EC-CC95DD95D42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36-4674-A5EC-CC95DD95D425}"/>
                  </c:ext>
                </c:extLst>
              </c15:ser>
            </c15:filteredLineSeries>
          </c:ext>
        </c:extLst>
      </c:lineChart>
      <c:catAx>
        <c:axId val="7914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24704"/>
        <c:crosses val="autoZero"/>
        <c:auto val="1"/>
        <c:lblAlgn val="ctr"/>
        <c:lblOffset val="100"/>
        <c:noMultiLvlLbl val="0"/>
      </c:catAx>
      <c:valAx>
        <c:axId val="7924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4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439736</xdr:colOff>
      <xdr:row>1</xdr:row>
      <xdr:rowOff>6350</xdr:rowOff>
    </xdr:from>
    <xdr:to>
      <xdr:col>22</xdr:col>
      <xdr:colOff>504825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A5609-A29D-EDFD-72E1-32B87AA88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212725</xdr:colOff>
      <xdr:row>1</xdr:row>
      <xdr:rowOff>171450</xdr:rowOff>
    </xdr:from>
    <xdr:to>
      <xdr:col>18</xdr:col>
      <xdr:colOff>161925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19EC7-60FC-871A-5E9F-348FE5FC9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541337</xdr:colOff>
      <xdr:row>16</xdr:row>
      <xdr:rowOff>196850</xdr:rowOff>
    </xdr:from>
    <xdr:to>
      <xdr:col>13</xdr:col>
      <xdr:colOff>115887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618BCA-672E-ED8A-A0A7-A468D2A8F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354010</xdr:colOff>
      <xdr:row>1</xdr:row>
      <xdr:rowOff>44450</xdr:rowOff>
    </xdr:from>
    <xdr:to>
      <xdr:col>21</xdr:col>
      <xdr:colOff>50799</xdr:colOff>
      <xdr:row>29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57BD3-A334-A15F-4A92-517B417A9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117474</xdr:colOff>
      <xdr:row>3</xdr:row>
      <xdr:rowOff>57150</xdr:rowOff>
    </xdr:from>
    <xdr:to>
      <xdr:col>14</xdr:col>
      <xdr:colOff>184149</xdr:colOff>
      <xdr:row>17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7EA3A-CC5D-D79F-2F98-E6FBDEE02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1701800</xdr:colOff>
      <xdr:row>14</xdr:row>
      <xdr:rowOff>107950</xdr:rowOff>
    </xdr:from>
    <xdr:to>
      <xdr:col>7</xdr:col>
      <xdr:colOff>1358900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2C39DF-C1AC-EFB7-CA27-EED6C90D2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gyoun Hutchison" refreshedDate="45174.8633162037" createdVersion="8" refreshedVersion="8" minRefreshableVersion="3" recordCount="1000" xr:uid="{AFCBAFFE-2ABD-470A-AD36-36AD8140066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gyoun Hutchison" refreshedDate="45175.898129861111" createdVersion="8" refreshedVersion="8" minRefreshableVersion="3" recordCount="1001" xr:uid="{8BF28573-A53C-46BE-BBB8-D5807A001EB2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m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m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m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m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m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m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m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m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m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m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m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m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m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m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m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m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m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m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m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m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m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m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m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m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m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m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m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m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m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m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m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m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m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m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m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m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m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m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m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m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m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m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m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m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m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m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m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m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m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m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m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m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m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m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m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m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m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m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m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m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m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m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m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m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m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m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m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m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m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m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m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m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m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m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m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m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m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m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m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m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m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m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m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m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m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m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m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m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m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m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m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m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m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m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m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m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m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m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m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m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m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m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m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m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m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m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m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m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m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m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m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m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m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m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m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m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m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m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m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m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m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m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m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m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m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m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m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m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m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m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m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m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m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m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m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m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m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m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m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m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m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m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m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m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m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m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m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m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m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m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m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m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m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m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m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m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m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m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m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m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m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m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m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m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m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m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m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m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m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m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m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m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m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m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m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m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m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m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m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m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m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m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m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m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m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m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m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m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m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m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m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m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m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m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m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m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m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m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m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m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m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m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m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m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m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m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m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m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m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m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m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m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m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m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m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m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m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m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m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m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m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m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m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m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m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m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m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m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m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m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m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m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m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m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m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m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m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m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m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m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m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m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m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m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m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m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m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m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m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m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m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m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m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m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m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m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m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m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m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m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m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m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m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m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m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m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m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m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m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m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m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m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m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m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m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m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m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m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m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m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m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m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m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m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m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m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m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m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m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m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m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m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m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m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m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m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m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m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m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m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m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m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m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m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m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m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m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m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m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m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m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m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m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m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m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m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m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m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m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m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m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m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m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m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m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m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m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m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m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m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m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m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m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m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m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m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m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m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m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m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m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m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m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m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m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m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m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m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m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m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m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m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m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m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m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m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m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m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m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m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m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m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m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m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m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m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m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m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m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m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m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m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m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m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m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m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m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m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m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m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m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m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m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m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m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m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m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m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m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m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m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m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m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m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m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m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m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m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m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m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m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m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m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m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m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m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m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m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m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m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m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m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m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m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m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m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m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m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m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m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m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m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m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m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m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m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m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m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m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m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m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m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m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m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m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m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m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m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m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m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m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m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m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m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m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m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m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m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m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m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m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m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m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m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m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m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m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m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m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m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m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m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m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m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m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m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m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m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m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m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m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m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m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m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m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m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m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m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m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m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m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m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m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m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m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m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m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m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m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m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m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m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m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m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m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m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m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m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m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m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m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m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m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m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m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m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m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m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m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m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m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m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m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m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m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m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m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m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m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m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m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m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m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m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m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m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m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m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m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m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m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m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m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m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m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m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m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m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m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m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m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m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m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m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m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m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m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m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m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m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m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m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m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m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m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m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m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m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m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m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m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m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m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m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m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m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m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m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m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m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m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m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m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m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m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m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m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m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m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m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m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m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m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m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m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m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m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m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m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m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m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m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m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m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m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m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m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m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m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m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m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m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m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m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m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m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m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m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m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m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m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m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m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m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m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m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m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m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m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m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m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m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m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m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m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m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m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m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m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m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m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m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m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m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m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m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m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m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m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m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m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m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m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m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m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m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m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m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m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m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m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m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m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m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m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m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m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m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m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m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m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m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m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m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m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m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m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m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m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m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m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m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m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m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m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m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m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m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m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m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m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m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m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m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m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m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m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m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m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m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m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m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m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m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m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m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m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m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m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m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m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m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m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m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m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m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m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m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m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m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m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m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m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m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m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m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m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m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m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m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m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m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m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m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m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m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m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m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m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m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m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m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m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m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m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m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m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m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m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m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m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m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m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m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m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m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m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m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m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m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m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m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m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m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m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m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m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m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m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m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m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m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m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m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m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m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m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m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m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m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m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m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m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m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m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m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m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m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m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m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m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m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m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m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m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m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m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m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m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m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m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m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m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m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m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m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m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m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m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m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m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m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m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m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m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m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m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m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m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m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m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m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m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m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m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m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m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m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m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m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m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m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m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m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m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m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m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m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m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m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m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m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m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m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m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m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m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m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m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m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m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m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m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m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m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m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m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m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m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m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m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m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m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m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m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m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m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m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m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m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m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m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m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m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m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m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m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m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m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m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m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m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m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m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m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m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m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m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m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m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m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m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m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m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m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m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m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m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m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m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m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m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m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m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m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m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m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m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m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m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m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m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m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m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m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m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m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m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m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m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m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m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m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m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m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m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m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m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m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m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m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m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m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m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m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m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m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m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m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m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m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m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m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m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m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m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m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m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m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m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m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m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m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m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m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m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m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m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m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m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m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m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m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m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m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m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m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m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m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m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m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m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m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m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m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m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m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m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m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m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m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m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m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m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m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m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m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m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m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m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m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m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m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m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m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m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m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m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m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m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m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m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m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m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m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m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m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m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FCBE11-D36F-4914-B484-DF2E01DA95C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backers_count" fld="7" subtotal="count" baseField="16" baseItem="4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9999B-5A67-421A-B17F-43B3D5410ED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:F27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Row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A5DF7-9564-481E-A738-BACFEDA81C8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K12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Parent Category" fld="16" subtotal="count" baseField="0" baseItem="0"/>
  </dataFields>
  <chartFormats count="9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5C5D4-C57C-41EA-9FC2-5DF8B4CD6DC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5D79D-E7E4-49DA-9BDF-23C93DCCF52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2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T1001"/>
  <sheetViews>
    <sheetView tabSelected="1" workbookViewId="0">
      <selection activeCell="B21" sqref="B2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2" customWidth="1"/>
    <col min="6" max="6" width="13.58203125" bestFit="1" customWidth="1"/>
    <col min="8" max="8" width="13" bestFit="1" customWidth="1"/>
    <col min="9" max="9" width="16.5" bestFit="1" customWidth="1"/>
    <col min="12" max="13" width="11.1640625" bestFit="1" customWidth="1"/>
    <col min="14" max="15" width="21.75" bestFit="1" customWidth="1"/>
    <col min="18" max="18" width="28" bestFit="1" customWidth="1"/>
    <col min="19" max="20" width="17" customWidth="1"/>
  </cols>
  <sheetData>
    <row r="1" spans="1:20" s="1" customFormat="1" x14ac:dyDescent="0.35">
      <c r="A1" s="1" t="s">
        <v>2027</v>
      </c>
      <c r="B1" s="1" t="s">
        <v>0</v>
      </c>
      <c r="C1" s="10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2" t="s">
        <v>13</v>
      </c>
      <c r="D2">
        <v>100</v>
      </c>
      <c r="E2">
        <v>0</v>
      </c>
      <c r="F2" s="3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2" t="s">
        <v>19</v>
      </c>
      <c r="D3">
        <v>1400</v>
      </c>
      <c r="E3">
        <v>14560</v>
      </c>
      <c r="F3" s="3">
        <f t="shared" ref="F3:F66" si="0">(E3/D3)*100</f>
        <v>1040</v>
      </c>
      <c r="G3" t="s">
        <v>20</v>
      </c>
      <c r="H3">
        <v>158</v>
      </c>
      <c r="I3">
        <f t="shared" ref="I3:I66" si="1">ROUND(E3/H3,2)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2" t="s">
        <v>25</v>
      </c>
      <c r="D4">
        <v>108400</v>
      </c>
      <c r="E4">
        <v>142523</v>
      </c>
      <c r="F4" s="3">
        <f t="shared" si="0"/>
        <v>131.4787822878229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2" t="s">
        <v>30</v>
      </c>
      <c r="D5">
        <v>4200</v>
      </c>
      <c r="E5">
        <v>2477</v>
      </c>
      <c r="F5" s="3">
        <f t="shared" si="0"/>
        <v>58.976190476190467</v>
      </c>
      <c r="G5" t="s">
        <v>14</v>
      </c>
      <c r="H5">
        <v>24</v>
      </c>
      <c r="I5">
        <f>ROUND(E5/H5,2)</f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2" t="s">
        <v>32</v>
      </c>
      <c r="D6">
        <v>7600</v>
      </c>
      <c r="E6">
        <v>5265</v>
      </c>
      <c r="F6" s="3">
        <f t="shared" si="0"/>
        <v>69.276315789473685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2" t="s">
        <v>35</v>
      </c>
      <c r="D7">
        <v>7600</v>
      </c>
      <c r="E7">
        <v>13195</v>
      </c>
      <c r="F7" s="3">
        <f t="shared" si="0"/>
        <v>173.61842105263159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2" t="s">
        <v>39</v>
      </c>
      <c r="D8">
        <v>5200</v>
      </c>
      <c r="E8">
        <v>1090</v>
      </c>
      <c r="F8" s="3">
        <f t="shared" si="0"/>
        <v>20.961538461538463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2" t="s">
        <v>44</v>
      </c>
      <c r="D9">
        <v>4500</v>
      </c>
      <c r="E9">
        <v>14741</v>
      </c>
      <c r="F9" s="3">
        <f t="shared" si="0"/>
        <v>327.57777777777778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3">
        <f t="shared" si="0"/>
        <v>19.932788374205266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2" t="s">
        <v>49</v>
      </c>
      <c r="D11">
        <v>6200</v>
      </c>
      <c r="E11">
        <v>3208</v>
      </c>
      <c r="F11" s="3">
        <f t="shared" si="0"/>
        <v>51.741935483870968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3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2" t="s">
        <v>55</v>
      </c>
      <c r="D13">
        <v>6300</v>
      </c>
      <c r="E13">
        <v>3030</v>
      </c>
      <c r="F13" s="3">
        <f t="shared" si="0"/>
        <v>48.095238095238095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2" t="s">
        <v>57</v>
      </c>
      <c r="D14">
        <v>6300</v>
      </c>
      <c r="E14">
        <v>5629</v>
      </c>
      <c r="F14" s="3">
        <f t="shared" si="0"/>
        <v>89.349206349206341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3">
        <f t="shared" si="0"/>
        <v>245.11904761904765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2" t="s">
        <v>62</v>
      </c>
      <c r="D16">
        <v>28200</v>
      </c>
      <c r="E16">
        <v>18829</v>
      </c>
      <c r="F16" s="3">
        <f t="shared" si="0"/>
        <v>66.769503546099301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2" t="s">
        <v>64</v>
      </c>
      <c r="D17">
        <v>81200</v>
      </c>
      <c r="E17">
        <v>38414</v>
      </c>
      <c r="F17" s="3">
        <f t="shared" si="0"/>
        <v>47.307881773399011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3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3">
        <f t="shared" si="0"/>
        <v>159.39125295508273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3">
        <f t="shared" si="0"/>
        <v>66.912087912087912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2" t="s">
        <v>76</v>
      </c>
      <c r="D21">
        <v>62500</v>
      </c>
      <c r="E21">
        <v>30331</v>
      </c>
      <c r="F21" s="3">
        <f t="shared" si="0"/>
        <v>48.529600000000002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3">
        <f t="shared" si="0"/>
        <v>112.24279210925646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2" t="s">
        <v>80</v>
      </c>
      <c r="D23">
        <v>94000</v>
      </c>
      <c r="E23">
        <v>38533</v>
      </c>
      <c r="F23" s="3">
        <f t="shared" si="0"/>
        <v>40.992553191489364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3">
        <f t="shared" si="0"/>
        <v>128.07106598984771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3">
        <f t="shared" si="0"/>
        <v>332.04444444444448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3">
        <f t="shared" si="0"/>
        <v>112.83225108225108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3">
        <f t="shared" si="0"/>
        <v>216.43636363636364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3">
        <f t="shared" si="0"/>
        <v>48.199069767441863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2" t="s">
        <v>93</v>
      </c>
      <c r="D29">
        <v>2000</v>
      </c>
      <c r="E29">
        <v>1599</v>
      </c>
      <c r="F29" s="3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3">
        <f t="shared" si="0"/>
        <v>105.22553516819573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3">
        <f t="shared" si="0"/>
        <v>328.89978213507629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3">
        <f t="shared" si="0"/>
        <v>160.61111111111111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s="3">
        <f t="shared" si="0"/>
        <v>86.807920792079202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3">
        <f t="shared" si="0"/>
        <v>377.82071713147411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3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3">
        <f t="shared" si="0"/>
        <v>150.30119521912351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3">
        <f t="shared" si="0"/>
        <v>157.28571428571431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3">
        <f t="shared" si="0"/>
        <v>139.98765432098764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3">
        <f t="shared" si="0"/>
        <v>325.32258064516128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2" t="s">
        <v>124</v>
      </c>
      <c r="D41">
        <v>9900</v>
      </c>
      <c r="E41">
        <v>5027</v>
      </c>
      <c r="F41" s="3">
        <f t="shared" si="0"/>
        <v>50.777777777777779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3">
        <f t="shared" si="0"/>
        <v>169.06818181818181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3">
        <f t="shared" si="0"/>
        <v>212.92857142857144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3">
        <f t="shared" si="0"/>
        <v>443.94444444444446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3">
        <f t="shared" si="0"/>
        <v>185.9390243902439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3">
        <f t="shared" si="0"/>
        <v>658.8125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2" t="s">
        <v>137</v>
      </c>
      <c r="D47">
        <v>9500</v>
      </c>
      <c r="E47">
        <v>4530</v>
      </c>
      <c r="F47" s="3">
        <f t="shared" si="0"/>
        <v>47.684210526315788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3">
        <f t="shared" si="0"/>
        <v>114.78378378378378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3">
        <f t="shared" si="0"/>
        <v>475.26666666666665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3">
        <f t="shared" si="0"/>
        <v>386.97297297297297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3">
        <f t="shared" si="0"/>
        <v>189.625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2" t="s">
        <v>147</v>
      </c>
      <c r="D52">
        <v>100</v>
      </c>
      <c r="E52">
        <v>2</v>
      </c>
      <c r="F52" s="3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s="3">
        <f t="shared" si="0"/>
        <v>91.867805186590772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2" t="s">
        <v>152</v>
      </c>
      <c r="D54">
        <v>7200</v>
      </c>
      <c r="E54">
        <v>2459</v>
      </c>
      <c r="F54" s="3">
        <f t="shared" si="0"/>
        <v>34.152777777777779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3">
        <f t="shared" si="0"/>
        <v>140.40909090909091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2" t="s">
        <v>156</v>
      </c>
      <c r="D56">
        <v>6000</v>
      </c>
      <c r="E56">
        <v>5392</v>
      </c>
      <c r="F56" s="3">
        <f t="shared" si="0"/>
        <v>89.86666666666666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3">
        <f t="shared" si="0"/>
        <v>177.96969696969697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3">
        <f t="shared" si="0"/>
        <v>143.66249999999999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3">
        <f t="shared" si="0"/>
        <v>215.27586206896552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3">
        <f t="shared" si="0"/>
        <v>227.11111111111114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3">
        <f t="shared" si="0"/>
        <v>275.07142857142861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3">
        <f t="shared" si="0"/>
        <v>144.37048832271762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s="3">
        <f t="shared" si="0"/>
        <v>92.74598393574297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3">
        <f t="shared" si="0"/>
        <v>722.6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2" t="s">
        <v>175</v>
      </c>
      <c r="D65">
        <v>4700</v>
      </c>
      <c r="E65">
        <v>557</v>
      </c>
      <c r="F65" s="3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2" t="s">
        <v>177</v>
      </c>
      <c r="D66">
        <v>2800</v>
      </c>
      <c r="E66">
        <v>2734</v>
      </c>
      <c r="F66" s="3">
        <f t="shared" si="0"/>
        <v>97.642857142857139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3">
        <f t="shared" ref="F67:F130" si="4">(E67/D67)*100</f>
        <v>236.14754098360655</v>
      </c>
      <c r="G67" t="s">
        <v>20</v>
      </c>
      <c r="H67">
        <v>236</v>
      </c>
      <c r="I67">
        <f t="shared" ref="I67:I130" si="5">ROUND(E67/H67,2)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(((L67/60)/60)/24)+DATE(1970,1,1)</f>
        <v>40570.25</v>
      </c>
      <c r="O67" s="6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2" t="s">
        <v>181</v>
      </c>
      <c r="D68">
        <v>2900</v>
      </c>
      <c r="E68">
        <v>1307</v>
      </c>
      <c r="F68" s="3">
        <f t="shared" si="4"/>
        <v>45.068965517241381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3">
        <f t="shared" si="4"/>
        <v>162.38567493112947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3">
        <f t="shared" si="4"/>
        <v>254.52631578947367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3">
        <f t="shared" si="4"/>
        <v>24.063291139240505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3">
        <f t="shared" si="4"/>
        <v>123.74140625000001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3">
        <f t="shared" si="4"/>
        <v>108.06666666666666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3">
        <f t="shared" si="4"/>
        <v>670.33333333333326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3">
        <f t="shared" si="4"/>
        <v>660.92857142857144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3">
        <f t="shared" si="4"/>
        <v>122.46153846153847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3">
        <f t="shared" si="4"/>
        <v>150.57731958762886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s="3">
        <f t="shared" si="4"/>
        <v>78.106590724165997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2" t="s">
        <v>203</v>
      </c>
      <c r="D79">
        <v>9500</v>
      </c>
      <c r="E79">
        <v>4460</v>
      </c>
      <c r="F79" s="3">
        <f t="shared" si="4"/>
        <v>46.94736842105263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3">
        <f t="shared" si="4"/>
        <v>300.8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s="3">
        <f t="shared" si="4"/>
        <v>69.598615916955026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3">
        <f t="shared" si="4"/>
        <v>637.4545454545455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3">
        <f t="shared" si="4"/>
        <v>225.33928571428569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3">
        <f t="shared" si="4"/>
        <v>1497.3000000000002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s="3">
        <f t="shared" si="4"/>
        <v>37.590225563909776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3">
        <f t="shared" si="4"/>
        <v>132.36942675159236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3">
        <f t="shared" si="4"/>
        <v>131.22448979591837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3">
        <f t="shared" si="4"/>
        <v>167.63513513513513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s="3">
        <f t="shared" si="4"/>
        <v>61.984886649874063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3">
        <f t="shared" si="4"/>
        <v>260.75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3">
        <f t="shared" si="4"/>
        <v>252.58823529411765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2" t="s">
        <v>230</v>
      </c>
      <c r="D92">
        <v>7800</v>
      </c>
      <c r="E92">
        <v>6132</v>
      </c>
      <c r="F92" s="3">
        <f t="shared" si="4"/>
        <v>78.615384615384613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s="3">
        <f t="shared" si="4"/>
        <v>48.404406999351913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3">
        <f t="shared" si="4"/>
        <v>258.875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3">
        <f t="shared" si="4"/>
        <v>60.548713235294116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3">
        <f t="shared" si="4"/>
        <v>303.68965517241378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3">
        <f t="shared" si="4"/>
        <v>112.99999999999999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3">
        <f t="shared" si="4"/>
        <v>217.37876614060258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3">
        <f t="shared" si="4"/>
        <v>926.69230769230762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s="3">
        <f t="shared" si="4"/>
        <v>33.692229038854805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3">
        <f t="shared" si="4"/>
        <v>196.7236842105263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s="3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3">
        <f t="shared" si="4"/>
        <v>1021.4444444444445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3">
        <f t="shared" si="4"/>
        <v>281.67567567567568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s="3">
        <f t="shared" si="4"/>
        <v>24.610000000000003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3">
        <f t="shared" si="4"/>
        <v>143.14010067114094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3">
        <f t="shared" si="4"/>
        <v>144.54411764705884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3">
        <f t="shared" si="4"/>
        <v>359.12820512820514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3">
        <f t="shared" si="4"/>
        <v>186.48571428571427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3">
        <f t="shared" si="4"/>
        <v>595.26666666666665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s="3">
        <f t="shared" si="4"/>
        <v>59.21153846153846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s="3">
        <f t="shared" si="4"/>
        <v>14.962780898876405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3">
        <f t="shared" si="4"/>
        <v>119.95602605863192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3">
        <f t="shared" si="4"/>
        <v>268.82978723404256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3">
        <f t="shared" si="4"/>
        <v>376.87878787878788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3">
        <f t="shared" si="4"/>
        <v>727.15789473684208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s="3">
        <f t="shared" si="4"/>
        <v>87.211757648470297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s="3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3">
        <f t="shared" si="4"/>
        <v>173.9387755102041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3">
        <f t="shared" si="4"/>
        <v>117.61111111111111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3">
        <f t="shared" si="4"/>
        <v>214.96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3">
        <f t="shared" si="4"/>
        <v>149.49667110519306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3">
        <f t="shared" si="4"/>
        <v>219.33995584988963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s="3">
        <f t="shared" si="4"/>
        <v>64.367690058479525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s="3">
        <f t="shared" si="4"/>
        <v>18.622397298818232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3">
        <f t="shared" si="4"/>
        <v>367.76923076923077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3">
        <f t="shared" si="4"/>
        <v>159.90566037735849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s="3">
        <f t="shared" si="4"/>
        <v>38.633185349611544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s="3">
        <f t="shared" si="4"/>
        <v>51.42151162790698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3">
        <f t="shared" si="4"/>
        <v>60.334277620396605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3">
        <f t="shared" ref="F131:F194" si="8">(E131/D131)*100</f>
        <v>3.202693602693603</v>
      </c>
      <c r="G131" t="s">
        <v>74</v>
      </c>
      <c r="H131">
        <v>55</v>
      </c>
      <c r="I131">
        <f t="shared" ref="I131:I194" si="9">ROUND(E131/H131,2)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(((L131/60)/60)/24)+DATE(1970,1,1)</f>
        <v>42038.25</v>
      </c>
      <c r="O131" s="6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3">
        <f t="shared" si="8"/>
        <v>155.46875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3">
        <f t="shared" si="8"/>
        <v>100.85974499089254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3">
        <f t="shared" si="8"/>
        <v>116.18181818181819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3">
        <f t="shared" si="8"/>
        <v>310.77777777777777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s="3">
        <f t="shared" si="8"/>
        <v>89.73668341708543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s="3">
        <f t="shared" si="8"/>
        <v>71.27272727272728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3">
        <f t="shared" si="8"/>
        <v>3.2862318840579712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3">
        <f t="shared" si="8"/>
        <v>261.77777777777777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s="3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s="3">
        <f t="shared" si="8"/>
        <v>20.896851248642779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3">
        <f t="shared" si="8"/>
        <v>223.16363636363636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3">
        <f t="shared" si="8"/>
        <v>101.59097978227061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3">
        <f t="shared" si="8"/>
        <v>230.03999999999996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3">
        <f t="shared" si="8"/>
        <v>135.59259259259261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3">
        <f t="shared" si="8"/>
        <v>129.1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3">
        <f t="shared" si="8"/>
        <v>236.512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3">
        <f t="shared" si="8"/>
        <v>17.25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3">
        <f t="shared" si="8"/>
        <v>112.49397590361446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3">
        <f t="shared" si="8"/>
        <v>121.02150537634408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3">
        <f t="shared" si="8"/>
        <v>219.87096774193549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s="3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s="3">
        <f t="shared" si="8"/>
        <v>64.166909620991248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3">
        <f t="shared" si="8"/>
        <v>423.06746987951806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s="3">
        <f t="shared" si="8"/>
        <v>92.984160506863773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s="3">
        <f t="shared" si="8"/>
        <v>58.756567425569173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s="3">
        <f t="shared" si="8"/>
        <v>65.022222222222226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3">
        <f t="shared" si="8"/>
        <v>73.939560439560438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s="3">
        <f t="shared" si="8"/>
        <v>52.666666666666664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3">
        <f t="shared" si="8"/>
        <v>220.95238095238096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3">
        <f t="shared" si="8"/>
        <v>100.01150627615063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3">
        <f t="shared" si="8"/>
        <v>162.3125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s="3">
        <f t="shared" si="8"/>
        <v>78.181818181818187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3">
        <f t="shared" si="8"/>
        <v>149.73770491803279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3">
        <f t="shared" si="8"/>
        <v>253.25714285714284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3">
        <f t="shared" si="8"/>
        <v>100.16943521594683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3">
        <f t="shared" si="8"/>
        <v>121.99004424778761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3">
        <f t="shared" si="8"/>
        <v>137.13265306122449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3">
        <f t="shared" si="8"/>
        <v>415.53846153846149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s="3">
        <f t="shared" si="8"/>
        <v>31.30913348946136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3">
        <f t="shared" si="8"/>
        <v>424.08154506437768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s="3">
        <f t="shared" si="8"/>
        <v>2.93886230728336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s="3">
        <f t="shared" si="8"/>
        <v>10.63265306122449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s="3">
        <f t="shared" si="8"/>
        <v>82.875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3">
        <f t="shared" si="8"/>
        <v>163.01447776628748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3">
        <f t="shared" si="8"/>
        <v>894.66666666666674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s="3">
        <f t="shared" si="8"/>
        <v>26.191501103752756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s="3">
        <f t="shared" si="8"/>
        <v>74.834782608695647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3">
        <f t="shared" si="8"/>
        <v>416.47680412371136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s="3">
        <f t="shared" si="8"/>
        <v>96.208333333333329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3">
        <f t="shared" si="8"/>
        <v>357.71910112359546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3">
        <f t="shared" si="8"/>
        <v>308.45714285714286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s="3">
        <f t="shared" si="8"/>
        <v>61.802325581395344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3">
        <f t="shared" si="8"/>
        <v>722.32472324723244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s="3">
        <f t="shared" si="8"/>
        <v>69.117647058823522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3">
        <f t="shared" si="8"/>
        <v>293.05555555555554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s="3">
        <f t="shared" si="8"/>
        <v>71.8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s="3">
        <f t="shared" si="8"/>
        <v>31.934684684684683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3">
        <f t="shared" si="8"/>
        <v>229.87375415282392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s="3">
        <f t="shared" si="8"/>
        <v>32.012195121951223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3">
        <f t="shared" si="8"/>
        <v>23.525352848928385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s="3">
        <f t="shared" si="8"/>
        <v>68.594594594594597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s="3">
        <f t="shared" si="8"/>
        <v>37.952380952380956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s="3">
        <f t="shared" si="8"/>
        <v>19.992957746478872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s="3">
        <f t="shared" ref="F195:F258" si="12">(E195/D195)*100</f>
        <v>45.636363636363633</v>
      </c>
      <c r="G195" t="s">
        <v>14</v>
      </c>
      <c r="H195">
        <v>65</v>
      </c>
      <c r="I195">
        <f t="shared" ref="I195:I258" si="13">ROUND(E195/H195,2)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(((L195/60)/60)/24)+DATE(1970,1,1)</f>
        <v>43198.208333333328</v>
      </c>
      <c r="O195" s="6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3">
        <f t="shared" si="12"/>
        <v>122.7605633802817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3">
        <f t="shared" si="12"/>
        <v>361.75316455696202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s="3">
        <f t="shared" si="12"/>
        <v>63.146341463414636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3">
        <f t="shared" si="12"/>
        <v>298.20475319926874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s="3">
        <f t="shared" si="12"/>
        <v>9.5585443037974684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s="3">
        <f t="shared" si="12"/>
        <v>53.777777777777779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s="3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3">
        <f t="shared" si="12"/>
        <v>681.19047619047615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3">
        <f t="shared" si="12"/>
        <v>78.831325301204828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3">
        <f t="shared" si="12"/>
        <v>134.40792216817235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s="3">
        <f t="shared" si="12"/>
        <v>3.3719999999999999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3">
        <f t="shared" si="12"/>
        <v>431.84615384615387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3">
        <f t="shared" si="12"/>
        <v>38.844444444444441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3">
        <f t="shared" si="12"/>
        <v>425.7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3">
        <f t="shared" si="12"/>
        <v>101.12239715591672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3">
        <f t="shared" si="12"/>
        <v>21.188688946015425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s="3">
        <f t="shared" si="12"/>
        <v>67.425531914893625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s="3">
        <f t="shared" si="12"/>
        <v>94.923371647509583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3">
        <f t="shared" si="12"/>
        <v>151.85185185185185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3">
        <f t="shared" si="12"/>
        <v>195.16382252559728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3">
        <f t="shared" si="12"/>
        <v>1023.1428571428571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s="3">
        <f t="shared" si="12"/>
        <v>3.841836734693878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3">
        <f t="shared" si="12"/>
        <v>155.07066557107643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s="3">
        <f t="shared" si="12"/>
        <v>44.753477588871718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3">
        <f t="shared" si="12"/>
        <v>215.94736842105263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3">
        <f t="shared" si="12"/>
        <v>332.12709832134288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s="3">
        <f t="shared" si="12"/>
        <v>8.4430379746835449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s="3">
        <f t="shared" si="12"/>
        <v>98.625514403292186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3">
        <f t="shared" si="12"/>
        <v>137.97916666666669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s="3">
        <f t="shared" si="12"/>
        <v>93.81099656357388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3">
        <f t="shared" si="12"/>
        <v>403.63930885529157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3">
        <f t="shared" si="12"/>
        <v>260.1740412979351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3">
        <f t="shared" si="12"/>
        <v>366.63333333333333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3">
        <f t="shared" si="12"/>
        <v>168.72085385878489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3">
        <f t="shared" si="12"/>
        <v>119.90717911530093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3">
        <f t="shared" si="12"/>
        <v>193.68925233644859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3">
        <f t="shared" si="12"/>
        <v>420.16666666666669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3">
        <f t="shared" si="12"/>
        <v>76.708333333333329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3">
        <f t="shared" si="12"/>
        <v>171.26470588235293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3">
        <f t="shared" si="12"/>
        <v>157.89473684210526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3">
        <f t="shared" si="12"/>
        <v>109.08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s="3">
        <f t="shared" si="12"/>
        <v>41.732558139534881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s="3">
        <f t="shared" si="12"/>
        <v>10.944303797468354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3">
        <f t="shared" si="12"/>
        <v>159.3763440860215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3">
        <f t="shared" si="12"/>
        <v>422.41666666666669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s="3">
        <f t="shared" si="12"/>
        <v>97.71875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3">
        <f t="shared" si="12"/>
        <v>418.78911564625849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3">
        <f t="shared" si="12"/>
        <v>101.91632047477745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3">
        <f t="shared" si="12"/>
        <v>127.72619047619047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3">
        <f t="shared" si="12"/>
        <v>445.21739130434781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3">
        <f t="shared" si="12"/>
        <v>569.71428571428578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3">
        <f t="shared" si="12"/>
        <v>509.34482758620686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3">
        <f t="shared" si="12"/>
        <v>325.5333333333333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3">
        <f t="shared" si="12"/>
        <v>932.61616161616166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3">
        <f t="shared" si="12"/>
        <v>211.33870967741933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3">
        <f t="shared" si="12"/>
        <v>273.32520325203251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s="3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s="3">
        <f t="shared" si="12"/>
        <v>54.084507042253513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3">
        <f t="shared" si="12"/>
        <v>626.29999999999995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s="3">
        <f t="shared" si="12"/>
        <v>89.021399176954731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3">
        <f t="shared" si="12"/>
        <v>184.89130434782609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3">
        <f t="shared" si="12"/>
        <v>120.16770186335404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s="3">
        <f t="shared" si="12"/>
        <v>23.390243902439025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3">
        <f t="shared" ref="F259:F322" si="16">(E259/D259)*100</f>
        <v>146</v>
      </c>
      <c r="G259" t="s">
        <v>20</v>
      </c>
      <c r="H259">
        <v>92</v>
      </c>
      <c r="I259">
        <f t="shared" ref="I259:I322" si="17">ROUND(E259/H259,2)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(((L259/60)/60)/24)+DATE(1970,1,1)</f>
        <v>41338.25</v>
      </c>
      <c r="O259" s="6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3">
        <f t="shared" si="16"/>
        <v>268.48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3">
        <f t="shared" si="16"/>
        <v>597.5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3">
        <f t="shared" si="16"/>
        <v>157.69841269841268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s="3">
        <f t="shared" si="16"/>
        <v>31.201660735468568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3">
        <f t="shared" si="16"/>
        <v>313.41176470588238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3">
        <f t="shared" si="16"/>
        <v>370.89655172413791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3">
        <f t="shared" si="16"/>
        <v>362.66447368421052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3">
        <f t="shared" si="16"/>
        <v>123.08163265306122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s="3">
        <f t="shared" si="16"/>
        <v>76.766756032171585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3">
        <f t="shared" si="16"/>
        <v>233.62012987012989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3">
        <f t="shared" si="16"/>
        <v>180.53333333333333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3">
        <f t="shared" si="16"/>
        <v>252.62857142857143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3">
        <f t="shared" si="16"/>
        <v>27.176538240368025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3">
        <f t="shared" si="16"/>
        <v>1.2706571242680547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3">
        <f t="shared" si="16"/>
        <v>304.0097847358121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3">
        <f t="shared" si="16"/>
        <v>137.23076923076923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s="3">
        <f t="shared" si="16"/>
        <v>32.208333333333336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3">
        <f t="shared" si="16"/>
        <v>241.51282051282053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s="3">
        <f t="shared" si="16"/>
        <v>96.8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3">
        <f t="shared" si="16"/>
        <v>1066.4285714285716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3">
        <f t="shared" si="16"/>
        <v>325.88888888888891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3">
        <f t="shared" si="16"/>
        <v>170.70000000000002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3">
        <f t="shared" si="16"/>
        <v>581.44000000000005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s="3">
        <f t="shared" si="16"/>
        <v>91.520972644376897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3">
        <f t="shared" si="16"/>
        <v>108.04761904761904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s="3">
        <f t="shared" si="16"/>
        <v>18.728395061728396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s="3">
        <f t="shared" si="16"/>
        <v>83.193877551020407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3">
        <f t="shared" si="16"/>
        <v>706.33333333333337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3">
        <f t="shared" si="16"/>
        <v>17.446030330062445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3">
        <f t="shared" si="16"/>
        <v>209.73015873015873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s="3">
        <f t="shared" si="16"/>
        <v>97.785714285714292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3">
        <f t="shared" si="16"/>
        <v>1684.25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s="3">
        <f t="shared" si="16"/>
        <v>54.402135231316727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3">
        <f t="shared" si="16"/>
        <v>456.61111111111109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s="3">
        <f t="shared" si="16"/>
        <v>9.8219178082191778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3">
        <f t="shared" si="16"/>
        <v>16.384615384615383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3">
        <f t="shared" si="16"/>
        <v>1339.6666666666667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s="3">
        <f t="shared" si="16"/>
        <v>35.650077760497666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s="3">
        <f t="shared" si="16"/>
        <v>54.950819672131146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s="3">
        <f t="shared" si="16"/>
        <v>94.236111111111114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3">
        <f t="shared" si="16"/>
        <v>143.91428571428571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s="3">
        <f t="shared" si="16"/>
        <v>51.421052631578945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s="3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3">
        <f t="shared" si="16"/>
        <v>1344.6666666666667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s="3">
        <f t="shared" si="16"/>
        <v>31.844940867279899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s="3">
        <f t="shared" si="16"/>
        <v>82.617647058823536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3">
        <f t="shared" si="16"/>
        <v>546.14285714285722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3">
        <f t="shared" si="16"/>
        <v>286.21428571428572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s="3">
        <f t="shared" si="16"/>
        <v>7.9076923076923071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3">
        <f t="shared" si="16"/>
        <v>132.13677811550153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s="3">
        <f t="shared" si="16"/>
        <v>74.077834179357026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3">
        <f t="shared" si="16"/>
        <v>75.292682926829272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s="3">
        <f t="shared" si="16"/>
        <v>20.333333333333332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3">
        <f t="shared" si="16"/>
        <v>203.36507936507937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3">
        <f t="shared" si="16"/>
        <v>310.2284263959391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3">
        <f t="shared" si="16"/>
        <v>395.31818181818181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3">
        <f t="shared" si="16"/>
        <v>294.71428571428572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s="3">
        <f t="shared" si="16"/>
        <v>33.89473684210526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s="3">
        <f t="shared" si="16"/>
        <v>66.677083333333329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s="3">
        <f t="shared" si="16"/>
        <v>19.227272727272727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s="3">
        <f t="shared" si="16"/>
        <v>15.842105263157894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3">
        <f t="shared" si="16"/>
        <v>38.702380952380956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s="3">
        <f t="shared" si="16"/>
        <v>9.5876777251184837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s="3">
        <f t="shared" ref="F323:F386" si="20">(E323/D323)*100</f>
        <v>94.144366197183089</v>
      </c>
      <c r="G323" t="s">
        <v>14</v>
      </c>
      <c r="H323">
        <v>2468</v>
      </c>
      <c r="I323">
        <f t="shared" ref="I323:I386" si="21">ROUND(E323/H323,2)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(((L323/60)/60)/24)+DATE(1970,1,1)</f>
        <v>40634.208333333336</v>
      </c>
      <c r="O323" s="6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3">
        <f t="shared" si="20"/>
        <v>166.56234096692114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s="3">
        <f t="shared" si="20"/>
        <v>24.134831460674157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3">
        <f t="shared" si="20"/>
        <v>164.05633802816902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s="3">
        <f t="shared" si="20"/>
        <v>90.723076923076931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s="3">
        <f t="shared" si="20"/>
        <v>46.194444444444443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s="3">
        <f t="shared" si="20"/>
        <v>38.53846153846154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3">
        <f t="shared" si="20"/>
        <v>133.56231003039514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3">
        <f t="shared" si="20"/>
        <v>22.896588486140725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3">
        <f t="shared" si="20"/>
        <v>184.95548961424333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3">
        <f t="shared" si="20"/>
        <v>443.72727272727275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3">
        <f t="shared" si="20"/>
        <v>199.9806763285024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3">
        <f t="shared" si="20"/>
        <v>123.95833333333333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3">
        <f t="shared" si="20"/>
        <v>186.61329305135951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3">
        <f t="shared" si="20"/>
        <v>114.28538550057536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s="3">
        <f t="shared" si="20"/>
        <v>97.032531824611041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3">
        <f t="shared" si="20"/>
        <v>122.81904761904762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3">
        <f t="shared" si="20"/>
        <v>179.14326647564468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3">
        <f t="shared" si="20"/>
        <v>79.951577402787962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s="3">
        <f t="shared" si="20"/>
        <v>94.242587601078171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s="3">
        <f t="shared" si="20"/>
        <v>84.669291338582681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s="3">
        <f t="shared" si="20"/>
        <v>66.521920668058456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s="3">
        <f t="shared" si="20"/>
        <v>53.922222222222224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s="3">
        <f t="shared" si="20"/>
        <v>41.983299595141702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s="3">
        <f t="shared" si="20"/>
        <v>14.69479695431472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s="3">
        <f t="shared" si="20"/>
        <v>34.475000000000001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3">
        <f t="shared" si="20"/>
        <v>1400.7777777777778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s="3">
        <f t="shared" si="20"/>
        <v>71.770351758793964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s="3">
        <f t="shared" si="20"/>
        <v>53.074115044247783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s="3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3">
        <f t="shared" si="20"/>
        <v>127.70715249662618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s="3">
        <f t="shared" si="20"/>
        <v>34.892857142857139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3">
        <f t="shared" si="20"/>
        <v>410.59821428571428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3">
        <f t="shared" si="20"/>
        <v>123.73770491803278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3">
        <f t="shared" si="20"/>
        <v>58.973684210526315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s="3">
        <f t="shared" si="20"/>
        <v>36.892473118279568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3">
        <f t="shared" si="20"/>
        <v>184.91304347826087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s="3">
        <f t="shared" si="20"/>
        <v>11.814432989690722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3">
        <f t="shared" si="20"/>
        <v>298.7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3">
        <f t="shared" si="20"/>
        <v>226.35175879396985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3">
        <f t="shared" si="20"/>
        <v>173.56363636363636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3">
        <f t="shared" si="20"/>
        <v>371.75675675675677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3">
        <f t="shared" si="20"/>
        <v>160.19230769230771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3">
        <f t="shared" si="20"/>
        <v>1616.3333333333335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3">
        <f t="shared" si="20"/>
        <v>733.4375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3">
        <f t="shared" si="20"/>
        <v>592.11111111111109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s="3">
        <f t="shared" si="20"/>
        <v>18.888888888888889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3">
        <f t="shared" si="20"/>
        <v>276.80769230769232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3">
        <f t="shared" si="20"/>
        <v>273.01851851851848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3">
        <f t="shared" si="20"/>
        <v>159.36331255565449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s="3">
        <f t="shared" si="20"/>
        <v>67.869978858350947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3">
        <f t="shared" si="20"/>
        <v>1591.5555555555554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3">
        <f t="shared" si="20"/>
        <v>730.18222222222221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s="3">
        <f t="shared" si="20"/>
        <v>13.185782556750297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s="3">
        <f t="shared" si="20"/>
        <v>54.777777777777779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3">
        <f t="shared" si="20"/>
        <v>361.02941176470591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s="3">
        <f t="shared" si="20"/>
        <v>10.257545271629779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s="3">
        <f t="shared" si="20"/>
        <v>13.962962962962964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s="3">
        <f t="shared" si="20"/>
        <v>40.444444444444443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3">
        <f t="shared" si="20"/>
        <v>160.32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3">
        <f t="shared" si="20"/>
        <v>183.9433962264151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s="3">
        <f t="shared" si="20"/>
        <v>63.769230769230766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3">
        <f t="shared" si="20"/>
        <v>225.38095238095238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3">
        <f t="shared" si="20"/>
        <v>172.00961538461539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3">
        <f t="shared" ref="F387:F450" si="24">(E387/D387)*100</f>
        <v>146.16709511568124</v>
      </c>
      <c r="G387" t="s">
        <v>20</v>
      </c>
      <c r="H387">
        <v>1137</v>
      </c>
      <c r="I387">
        <f t="shared" ref="I387:I450" si="25">ROUND(E387/H387,2)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(((L387/60)/60)/24)+DATE(1970,1,1)</f>
        <v>43553.208333333328</v>
      </c>
      <c r="O387" s="6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s="3">
        <f t="shared" si="24"/>
        <v>76.42361623616236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s="3">
        <f t="shared" si="24"/>
        <v>39.261467889908261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3">
        <f t="shared" si="24"/>
        <v>11.270034843205574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3">
        <f t="shared" si="24"/>
        <v>122.11084337349398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3">
        <f t="shared" si="24"/>
        <v>186.54166666666669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s="3">
        <f t="shared" si="24"/>
        <v>7.2731788079470201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s="3">
        <f t="shared" si="24"/>
        <v>65.642371234207957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3">
        <f t="shared" si="24"/>
        <v>228.96178343949046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3">
        <f t="shared" si="24"/>
        <v>469.37499999999994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3">
        <f t="shared" si="24"/>
        <v>130.11267605633802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3">
        <f t="shared" si="24"/>
        <v>167.05422993492408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3">
        <f t="shared" si="24"/>
        <v>173.8641975308642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3">
        <f t="shared" si="24"/>
        <v>717.76470588235293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s="3">
        <f t="shared" si="24"/>
        <v>63.850976361767728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s="3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3">
        <f t="shared" si="24"/>
        <v>1530.2222222222222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s="3">
        <f t="shared" si="24"/>
        <v>40.356164383561641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s="3">
        <f t="shared" si="24"/>
        <v>86.220633299284984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3">
        <f t="shared" si="24"/>
        <v>315.58486707566465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s="3">
        <f t="shared" si="24"/>
        <v>89.618243243243242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3">
        <f t="shared" si="24"/>
        <v>182.14503816793894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3">
        <f t="shared" si="24"/>
        <v>355.88235294117646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3">
        <f t="shared" si="24"/>
        <v>131.83695652173913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s="3">
        <f t="shared" si="24"/>
        <v>46.315634218289084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3">
        <f t="shared" si="24"/>
        <v>36.132726089785294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3">
        <f t="shared" si="24"/>
        <v>104.62820512820512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3">
        <f t="shared" si="24"/>
        <v>668.85714285714289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3">
        <f t="shared" si="24"/>
        <v>62.072823218997364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s="3">
        <f t="shared" si="24"/>
        <v>84.699787460148784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s="3">
        <f t="shared" si="24"/>
        <v>11.059030837004405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s="3">
        <f t="shared" si="24"/>
        <v>43.838781575037146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s="3">
        <f t="shared" si="24"/>
        <v>55.470588235294116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s="3">
        <f t="shared" si="24"/>
        <v>57.399511301160658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3">
        <f t="shared" si="24"/>
        <v>123.43497363796135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3">
        <f t="shared" si="24"/>
        <v>128.46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s="3">
        <f t="shared" si="24"/>
        <v>63.989361702127653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3">
        <f t="shared" si="24"/>
        <v>127.29885057471265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s="3">
        <f t="shared" si="24"/>
        <v>10.638024357239512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s="3">
        <f t="shared" si="24"/>
        <v>40.470588235294116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3">
        <f t="shared" si="24"/>
        <v>287.66666666666663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3">
        <f t="shared" si="24"/>
        <v>572.94444444444446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3">
        <f t="shared" si="24"/>
        <v>112.90429799426933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s="3">
        <f t="shared" si="24"/>
        <v>46.387573964497044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3">
        <f t="shared" si="24"/>
        <v>90.675916230366497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s="3">
        <f t="shared" si="24"/>
        <v>67.740740740740748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3">
        <f t="shared" si="24"/>
        <v>192.49019607843135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s="3">
        <f t="shared" si="24"/>
        <v>82.714285714285722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s="3">
        <f t="shared" si="24"/>
        <v>54.163920922570021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3">
        <f t="shared" si="24"/>
        <v>16.722222222222221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3">
        <f t="shared" si="24"/>
        <v>116.87664041994749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3">
        <f t="shared" si="24"/>
        <v>1052.1538461538462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3">
        <f t="shared" si="24"/>
        <v>123.07407407407408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3">
        <f t="shared" si="24"/>
        <v>178.63855421686748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3">
        <f t="shared" si="24"/>
        <v>355.28169014084506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3">
        <f t="shared" si="24"/>
        <v>161.90634146341463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s="3">
        <f t="shared" si="24"/>
        <v>24.914285714285715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3">
        <f t="shared" si="24"/>
        <v>198.72222222222223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3">
        <f t="shared" si="24"/>
        <v>34.752688172043008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3">
        <f t="shared" si="24"/>
        <v>176.41935483870967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3">
        <f t="shared" si="24"/>
        <v>511.38095238095235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s="3">
        <f t="shared" si="24"/>
        <v>82.044117647058826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3">
        <f t="shared" si="24"/>
        <v>24.326030927835053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s="3">
        <f t="shared" si="24"/>
        <v>50.482758620689658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3">
        <f t="shared" ref="F451:F514" si="28">(E451/D451)*100</f>
        <v>967</v>
      </c>
      <c r="G451" t="s">
        <v>20</v>
      </c>
      <c r="H451">
        <v>86</v>
      </c>
      <c r="I451">
        <f t="shared" ref="I451:I514" si="29">ROUND(E451/H451,2)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(((L451/60)/60)/24)+DATE(1970,1,1)</f>
        <v>43530.25</v>
      </c>
      <c r="O451" s="6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s="3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3">
        <f t="shared" si="28"/>
        <v>122.84501347708894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s="3">
        <f t="shared" si="28"/>
        <v>63.4375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s="3">
        <f t="shared" si="28"/>
        <v>56.331688596491226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s="3">
        <f t="shared" si="28"/>
        <v>44.074999999999996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3">
        <f t="shared" si="28"/>
        <v>118.37253218884121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3">
        <f t="shared" si="28"/>
        <v>104.1243169398907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s="3">
        <f t="shared" si="28"/>
        <v>26.640000000000004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3">
        <f t="shared" si="28"/>
        <v>351.20118343195264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s="3">
        <f t="shared" si="28"/>
        <v>90.063492063492063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3">
        <f t="shared" si="28"/>
        <v>171.625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3">
        <f t="shared" si="28"/>
        <v>141.04655870445345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s="3">
        <f t="shared" si="28"/>
        <v>30.57944915254237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3">
        <f t="shared" si="28"/>
        <v>108.16455696202532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3">
        <f t="shared" si="28"/>
        <v>133.45505617977528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3">
        <f t="shared" si="28"/>
        <v>187.85106382978722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3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3">
        <f t="shared" si="28"/>
        <v>575.21428571428578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s="3">
        <f t="shared" si="28"/>
        <v>40.5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3">
        <f t="shared" si="28"/>
        <v>184.42857142857144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3">
        <f t="shared" si="28"/>
        <v>285.80555555555554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s="3">
        <f t="shared" si="28"/>
        <v>39.234070221066318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3">
        <f t="shared" si="28"/>
        <v>178.14000000000001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3">
        <f t="shared" si="28"/>
        <v>365.15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3">
        <f t="shared" si="28"/>
        <v>113.94594594594594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s="3">
        <f t="shared" si="28"/>
        <v>29.828720626631856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s="3">
        <f t="shared" si="28"/>
        <v>54.270588235294113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3">
        <f t="shared" si="28"/>
        <v>236.34156976744185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3">
        <f t="shared" si="28"/>
        <v>512.91666666666663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3">
        <f t="shared" si="28"/>
        <v>100.65116279069768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s="3">
        <f t="shared" si="28"/>
        <v>81.348423194303152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s="3">
        <f t="shared" si="28"/>
        <v>16.404761904761905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s="3">
        <f t="shared" si="28"/>
        <v>52.774617067833695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3">
        <f t="shared" si="28"/>
        <v>260.20608108108109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s="3">
        <f t="shared" si="28"/>
        <v>30.73289183222958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s="3">
        <f t="shared" si="28"/>
        <v>13.5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3">
        <f t="shared" si="28"/>
        <v>178.62556663644605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3">
        <f t="shared" si="28"/>
        <v>220.0566037735849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3">
        <f t="shared" si="28"/>
        <v>101.5108695652174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3">
        <f t="shared" si="28"/>
        <v>191.5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3">
        <f t="shared" si="28"/>
        <v>305.34683098591546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3">
        <f t="shared" si="28"/>
        <v>23.995287958115181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3">
        <f t="shared" si="28"/>
        <v>723.77777777777771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3">
        <f t="shared" si="28"/>
        <v>547.36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3">
        <f t="shared" si="28"/>
        <v>414.49999999999994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s="3">
        <f t="shared" si="28"/>
        <v>0.90696409140369971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s="3">
        <f t="shared" si="28"/>
        <v>34.173469387755098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s="3">
        <f t="shared" si="28"/>
        <v>23.948810754912099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s="3">
        <f t="shared" si="28"/>
        <v>48.072649572649574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s="3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s="3">
        <f t="shared" si="28"/>
        <v>70.145182291666657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3">
        <f t="shared" si="28"/>
        <v>529.92307692307691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3">
        <f t="shared" si="28"/>
        <v>180.32549019607845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s="3">
        <f t="shared" si="28"/>
        <v>92.320000000000007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s="3">
        <f t="shared" si="28"/>
        <v>13.901001112347053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3">
        <f t="shared" si="28"/>
        <v>927.07777777777767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s="3">
        <f t="shared" si="28"/>
        <v>39.857142857142861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3">
        <f t="shared" si="28"/>
        <v>112.22929936305732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s="3">
        <f t="shared" si="28"/>
        <v>70.925816023738875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3">
        <f t="shared" si="28"/>
        <v>119.08974358974358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s="3">
        <f t="shared" si="28"/>
        <v>24.017591339648174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3">
        <f t="shared" si="28"/>
        <v>139.31868131868131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3">
        <f t="shared" ref="F515:F578" si="32">(E515/D515)*100</f>
        <v>39.277108433734945</v>
      </c>
      <c r="G515" t="s">
        <v>74</v>
      </c>
      <c r="H515">
        <v>35</v>
      </c>
      <c r="I515">
        <f t="shared" ref="I515:I578" si="33">ROUND(E515/H515,2)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(((L515/60)/60)/24)+DATE(1970,1,1)</f>
        <v>40430.208333333336</v>
      </c>
      <c r="O515" s="6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3">
        <f t="shared" si="32"/>
        <v>22.439077144917089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s="3">
        <f t="shared" si="32"/>
        <v>55.779069767441861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s="3">
        <f t="shared" si="32"/>
        <v>42.523125996810208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3">
        <f t="shared" si="32"/>
        <v>112.00000000000001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s="3">
        <f t="shared" si="32"/>
        <v>7.0681818181818183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3">
        <f t="shared" si="32"/>
        <v>101.74563871693867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3">
        <f t="shared" si="32"/>
        <v>425.75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3">
        <f t="shared" si="32"/>
        <v>145.53947368421052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s="3">
        <f t="shared" si="32"/>
        <v>32.453465346534657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3">
        <f t="shared" si="32"/>
        <v>700.33333333333326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s="3">
        <f t="shared" si="32"/>
        <v>83.904860392967933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s="3">
        <f t="shared" si="32"/>
        <v>84.19047619047619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3">
        <f t="shared" si="32"/>
        <v>155.95180722891567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s="3">
        <f t="shared" si="32"/>
        <v>99.619450317124731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s="3">
        <f t="shared" si="32"/>
        <v>80.300000000000011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s="3">
        <f t="shared" si="32"/>
        <v>11.254901960784313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s="3">
        <f t="shared" si="32"/>
        <v>91.740952380952379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3">
        <f t="shared" si="32"/>
        <v>95.521156936261391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3">
        <f t="shared" si="32"/>
        <v>502.87499999999994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3">
        <f t="shared" si="32"/>
        <v>159.24394463667818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s="3">
        <f t="shared" si="32"/>
        <v>15.022446689113355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3">
        <f t="shared" si="32"/>
        <v>482.03846153846149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3">
        <f t="shared" si="32"/>
        <v>149.96938775510205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3">
        <f t="shared" si="32"/>
        <v>117.22156398104266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s="3">
        <f t="shared" si="32"/>
        <v>37.695968274950431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s="3">
        <f t="shared" si="32"/>
        <v>72.653061224489804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3">
        <f t="shared" si="32"/>
        <v>265.98113207547169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s="3">
        <f t="shared" si="32"/>
        <v>24.205617977528089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s="3">
        <f t="shared" si="32"/>
        <v>2.5064935064935066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s="3">
        <f t="shared" si="32"/>
        <v>16.329799764428738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3">
        <f t="shared" si="32"/>
        <v>276.5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s="3">
        <f t="shared" si="32"/>
        <v>88.803571428571431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3">
        <f t="shared" si="32"/>
        <v>163.57142857142856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3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3">
        <f t="shared" si="32"/>
        <v>270.91376701966715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3">
        <f t="shared" si="32"/>
        <v>284.21355932203392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3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s="3">
        <f t="shared" si="32"/>
        <v>58.6329816768462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s="3">
        <f t="shared" si="32"/>
        <v>98.51111111111112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s="3">
        <f t="shared" si="32"/>
        <v>43.975381008206334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3">
        <f t="shared" si="32"/>
        <v>151.66315789473683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3">
        <f t="shared" si="32"/>
        <v>223.63492063492063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3">
        <f t="shared" si="32"/>
        <v>239.75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3">
        <f t="shared" si="32"/>
        <v>199.33333333333334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3">
        <f t="shared" si="32"/>
        <v>137.34482758620689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3">
        <f t="shared" si="32"/>
        <v>100.9696106362773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3">
        <f t="shared" si="32"/>
        <v>794.16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3">
        <f t="shared" si="32"/>
        <v>369.7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s="3">
        <f t="shared" si="32"/>
        <v>12.818181818181817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3">
        <f t="shared" si="32"/>
        <v>138.02702702702703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s="3">
        <f t="shared" si="32"/>
        <v>83.813278008298752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3">
        <f t="shared" si="32"/>
        <v>204.60063224446787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s="3">
        <f t="shared" si="32"/>
        <v>44.344086021505376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3">
        <f t="shared" si="32"/>
        <v>218.60294117647058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3">
        <f t="shared" si="32"/>
        <v>186.03314917127071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3">
        <f t="shared" si="32"/>
        <v>237.33830845771143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3">
        <f t="shared" si="32"/>
        <v>305.65384615384613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s="3">
        <f t="shared" si="32"/>
        <v>94.142857142857139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3">
        <f t="shared" si="32"/>
        <v>54.400000000000006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3">
        <f t="shared" si="32"/>
        <v>111.88059701492537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3">
        <f t="shared" si="32"/>
        <v>369.14814814814815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s="3">
        <f t="shared" si="32"/>
        <v>62.930372148859547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s="3">
        <f t="shared" si="32"/>
        <v>64.927835051546396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3">
        <f t="shared" ref="F579:F642" si="36">(E579/D579)*100</f>
        <v>18.853658536585368</v>
      </c>
      <c r="G579" t="s">
        <v>74</v>
      </c>
      <c r="H579">
        <v>37</v>
      </c>
      <c r="I579">
        <f t="shared" ref="I579:I642" si="37">ROUND(E579/H579,2)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(((L579/60)/60)/24)+DATE(1970,1,1)</f>
        <v>40613.25</v>
      </c>
      <c r="O579" s="6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s="3">
        <f t="shared" si="36"/>
        <v>16.754404145077721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3">
        <f t="shared" si="36"/>
        <v>101.11290322580646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3">
        <f t="shared" si="36"/>
        <v>341.5022831050228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s="3">
        <f t="shared" si="36"/>
        <v>64.016666666666666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s="3">
        <f t="shared" si="36"/>
        <v>52.080459770114942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3">
        <f t="shared" si="36"/>
        <v>322.40211640211641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3">
        <f t="shared" si="36"/>
        <v>119.50810185185186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3">
        <f t="shared" si="36"/>
        <v>146.79775280898878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3">
        <f t="shared" si="36"/>
        <v>950.57142857142856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s="3">
        <f t="shared" si="36"/>
        <v>72.893617021276597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s="3">
        <f t="shared" si="36"/>
        <v>79.008248730964468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s="3">
        <f t="shared" si="36"/>
        <v>64.721518987341781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s="3">
        <f t="shared" si="36"/>
        <v>82.028169014084511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3">
        <f t="shared" si="36"/>
        <v>1037.6666666666667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s="3">
        <f t="shared" si="36"/>
        <v>12.910076530612244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3">
        <f t="shared" si="36"/>
        <v>154.84210526315789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s="3">
        <f t="shared" si="36"/>
        <v>7.0991735537190088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3">
        <f t="shared" si="36"/>
        <v>208.52773826458036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s="3">
        <f t="shared" si="36"/>
        <v>99.683544303797461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3">
        <f t="shared" si="36"/>
        <v>201.59756097560978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3">
        <f t="shared" si="36"/>
        <v>162.09032258064516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s="3">
        <f t="shared" si="36"/>
        <v>3.6436208125445471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s="3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3">
        <f t="shared" si="36"/>
        <v>206.63492063492063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3">
        <f t="shared" si="36"/>
        <v>128.23628691983123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3">
        <f t="shared" si="36"/>
        <v>119.66037735849055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3">
        <f t="shared" si="36"/>
        <v>170.73055242390078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3">
        <f t="shared" si="36"/>
        <v>187.21212121212122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3">
        <f t="shared" si="36"/>
        <v>188.38235294117646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3">
        <f t="shared" si="36"/>
        <v>131.29869186046511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3">
        <f t="shared" si="36"/>
        <v>283.97435897435901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3">
        <f t="shared" si="36"/>
        <v>120.41999999999999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3">
        <f t="shared" si="36"/>
        <v>419.0560747663551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3">
        <f t="shared" si="36"/>
        <v>13.853658536585368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3">
        <f t="shared" si="36"/>
        <v>139.43548387096774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3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3">
        <f t="shared" si="36"/>
        <v>155.49056603773585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3">
        <f t="shared" si="36"/>
        <v>170.44705882352943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3">
        <f t="shared" si="36"/>
        <v>189.515625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3">
        <f t="shared" si="36"/>
        <v>249.71428571428572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s="3">
        <f t="shared" si="36"/>
        <v>48.860523665659613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s="3">
        <f t="shared" si="36"/>
        <v>28.461970393057683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3">
        <f t="shared" si="36"/>
        <v>268.02325581395348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3">
        <f t="shared" si="36"/>
        <v>619.80078125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s="3">
        <f t="shared" si="36"/>
        <v>3.1301587301587301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3">
        <f t="shared" si="36"/>
        <v>159.92152704135739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3">
        <f t="shared" si="36"/>
        <v>279.39215686274508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s="3">
        <f t="shared" si="36"/>
        <v>77.373333333333335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3">
        <f t="shared" si="36"/>
        <v>206.32812500000003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3">
        <f t="shared" si="36"/>
        <v>694.25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3">
        <f t="shared" si="36"/>
        <v>151.78947368421052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s="3">
        <f t="shared" si="36"/>
        <v>64.58207217694995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3">
        <f t="shared" si="36"/>
        <v>62.873684210526314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3">
        <f t="shared" si="36"/>
        <v>310.39864864864865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3">
        <f t="shared" si="36"/>
        <v>42.859916782246884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s="3">
        <f t="shared" si="36"/>
        <v>83.119402985074629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3">
        <f t="shared" si="36"/>
        <v>78.531302876480552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3">
        <f t="shared" si="36"/>
        <v>114.09352517985612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s="3">
        <f t="shared" si="36"/>
        <v>64.537683358624179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s="3">
        <f t="shared" si="36"/>
        <v>79.411764705882348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s="3">
        <f t="shared" si="36"/>
        <v>11.419117647058824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3">
        <f t="shared" si="36"/>
        <v>56.186046511627907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s="3">
        <f t="shared" si="36"/>
        <v>16.501669449081803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3">
        <f t="shared" ref="F643:F706" si="40">(E643/D643)*100</f>
        <v>119.96808510638297</v>
      </c>
      <c r="G643" t="s">
        <v>20</v>
      </c>
      <c r="H643">
        <v>194</v>
      </c>
      <c r="I643">
        <f t="shared" ref="I643:I706" si="41">ROUND(E643/H643,2)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(((L643/60)/60)/24)+DATE(1970,1,1)</f>
        <v>42786.25</v>
      </c>
      <c r="O643" s="6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3">
        <f t="shared" si="40"/>
        <v>145.45652173913044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3">
        <f t="shared" si="40"/>
        <v>221.38255033557047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s="3">
        <f t="shared" si="40"/>
        <v>48.396694214876035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s="3">
        <f t="shared" si="40"/>
        <v>92.911504424778755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s="3">
        <f t="shared" si="40"/>
        <v>88.599797365754824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s="3">
        <f t="shared" si="40"/>
        <v>41.4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3">
        <f t="shared" si="40"/>
        <v>63.056795131845846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s="3">
        <f t="shared" si="40"/>
        <v>48.482333607230892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s="3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s="3">
        <f t="shared" si="40"/>
        <v>88.47941026944585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3">
        <f t="shared" si="40"/>
        <v>126.84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3">
        <f t="shared" si="40"/>
        <v>2338.833333333333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3">
        <f t="shared" si="40"/>
        <v>508.38857142857148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3">
        <f t="shared" si="40"/>
        <v>191.47826086956522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s="3">
        <f t="shared" si="40"/>
        <v>42.127533783783782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s="3">
        <f t="shared" si="40"/>
        <v>8.24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3">
        <f t="shared" si="40"/>
        <v>60.064638783269963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s="3">
        <f t="shared" si="40"/>
        <v>47.232808616404313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s="3">
        <f t="shared" si="40"/>
        <v>81.736263736263737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s="3">
        <f t="shared" si="40"/>
        <v>54.187265917603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s="3">
        <f t="shared" si="40"/>
        <v>97.868131868131869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s="3">
        <f t="shared" si="40"/>
        <v>77.239999999999995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s="3">
        <f t="shared" si="40"/>
        <v>33.464735516372798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3">
        <f t="shared" si="40"/>
        <v>239.58823529411765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3">
        <f t="shared" si="40"/>
        <v>64.032258064516128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3">
        <f t="shared" si="40"/>
        <v>176.15942028985506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s="3">
        <f t="shared" si="40"/>
        <v>20.33818181818182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3">
        <f t="shared" si="40"/>
        <v>358.64754098360658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3">
        <f t="shared" si="40"/>
        <v>468.85802469135803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3">
        <f t="shared" si="40"/>
        <v>122.05635245901641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s="3">
        <f t="shared" si="40"/>
        <v>55.931783729156137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s="3">
        <f t="shared" si="40"/>
        <v>43.660714285714285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3">
        <f t="shared" si="40"/>
        <v>33.53837141183363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3">
        <f t="shared" si="40"/>
        <v>122.97938144329896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3">
        <f t="shared" si="40"/>
        <v>189.74959871589084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s="3">
        <f t="shared" si="40"/>
        <v>83.622641509433961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3">
        <f t="shared" si="40"/>
        <v>17.968844221105527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3">
        <f t="shared" si="40"/>
        <v>1036.5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s="3">
        <f t="shared" si="40"/>
        <v>97.405219780219781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s="3">
        <f t="shared" si="40"/>
        <v>86.386203150461711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3">
        <f t="shared" si="40"/>
        <v>150.16666666666666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3">
        <f t="shared" si="40"/>
        <v>358.43478260869563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3">
        <f t="shared" si="40"/>
        <v>542.85714285714289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s="3">
        <f t="shared" si="40"/>
        <v>67.500714285714281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3">
        <f t="shared" si="40"/>
        <v>191.74666666666667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3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3">
        <f t="shared" si="40"/>
        <v>429.27586206896552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3">
        <f t="shared" si="40"/>
        <v>100.65753424657535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3">
        <f t="shared" si="40"/>
        <v>226.61111111111109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3">
        <f t="shared" si="40"/>
        <v>142.38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s="3">
        <f t="shared" si="40"/>
        <v>90.633333333333326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s="3">
        <f t="shared" si="40"/>
        <v>63.966740576496676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s="3">
        <f t="shared" si="40"/>
        <v>84.131868131868131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3">
        <f t="shared" si="40"/>
        <v>133.93478260869566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s="3">
        <f t="shared" si="40"/>
        <v>59.042047531992694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3">
        <f t="shared" si="40"/>
        <v>152.80062063615205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3">
        <f t="shared" si="40"/>
        <v>446.69121140142522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s="3">
        <f t="shared" si="40"/>
        <v>84.391891891891888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s="3">
        <f>(E702/D702)*100</f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3">
        <f t="shared" si="40"/>
        <v>175.02692307692308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s="3">
        <f t="shared" si="40"/>
        <v>54.137931034482754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3">
        <f t="shared" si="40"/>
        <v>311.87381703470032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3">
        <f t="shared" si="40"/>
        <v>122.78160919540231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s="3">
        <f t="shared" ref="F707:F770" si="44">(E707/D707)*100</f>
        <v>99.026517383618156</v>
      </c>
      <c r="G707" t="s">
        <v>14</v>
      </c>
      <c r="H707">
        <v>2025</v>
      </c>
      <c r="I707">
        <f t="shared" ref="I707:I770" si="45">ROUND(E707/H707,2)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(((L707/60)/60)/24)+DATE(1970,1,1)</f>
        <v>41619.25</v>
      </c>
      <c r="O707" s="6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3">
        <f t="shared" si="44"/>
        <v>127.84686346863469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3">
        <f t="shared" si="44"/>
        <v>158.61643835616439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3">
        <f t="shared" si="44"/>
        <v>707.05882352941171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3">
        <f t="shared" si="44"/>
        <v>142.38775510204081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3">
        <f t="shared" si="44"/>
        <v>147.86046511627907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s="3">
        <f t="shared" si="44"/>
        <v>20.322580645161288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3">
        <f t="shared" si="44"/>
        <v>1840.625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3">
        <f t="shared" si="44"/>
        <v>161.94202898550725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3">
        <f t="shared" si="44"/>
        <v>472.82077922077923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s="3">
        <f t="shared" si="44"/>
        <v>24.466101694915253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3">
        <f t="shared" si="44"/>
        <v>517.65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3">
        <f t="shared" si="44"/>
        <v>247.64285714285714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3">
        <f t="shared" si="44"/>
        <v>100.20481927710843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3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3">
        <f t="shared" si="44"/>
        <v>37.091954022988503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3">
        <f t="shared" si="44"/>
        <v>4.392394822006473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3">
        <f t="shared" si="44"/>
        <v>156.50721649484535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3">
        <f t="shared" si="44"/>
        <v>270.40816326530609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3">
        <f t="shared" si="44"/>
        <v>134.05952380952382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s="3">
        <f t="shared" si="44"/>
        <v>50.398033126293996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3">
        <f t="shared" si="44"/>
        <v>88.815837937384899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3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s="3">
        <f t="shared" si="44"/>
        <v>17.5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3">
        <f t="shared" si="44"/>
        <v>185.66071428571428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3">
        <f t="shared" si="44"/>
        <v>412.6631944444444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3">
        <f t="shared" si="44"/>
        <v>90.25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s="3">
        <f t="shared" si="44"/>
        <v>91.984615384615381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3">
        <f t="shared" si="44"/>
        <v>527.00632911392404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3">
        <f t="shared" si="44"/>
        <v>319.14285714285711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3">
        <f t="shared" si="44"/>
        <v>354.18867924528303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3">
        <f t="shared" si="44"/>
        <v>32.896103896103895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3">
        <f t="shared" si="44"/>
        <v>135.8918918918919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s="3">
        <f t="shared" si="44"/>
        <v>2.0843373493975905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s="3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s="3">
        <f t="shared" si="44"/>
        <v>30.037735849056602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3">
        <f t="shared" si="44"/>
        <v>1179.1666666666665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3">
        <f t="shared" si="44"/>
        <v>1126.0833333333335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s="3">
        <f t="shared" si="44"/>
        <v>12.923076923076923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3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s="3">
        <f t="shared" si="44"/>
        <v>30.304347826086957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3">
        <f t="shared" si="44"/>
        <v>212.50896057347671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3">
        <f t="shared" si="44"/>
        <v>228.85714285714286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3">
        <f t="shared" si="44"/>
        <v>34.959979476654695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3">
        <f t="shared" si="44"/>
        <v>157.29069767441862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s="3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3">
        <f t="shared" si="44"/>
        <v>232.30555555555554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3">
        <f t="shared" si="44"/>
        <v>92.448275862068968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3">
        <f t="shared" si="44"/>
        <v>256.70212765957444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3">
        <f t="shared" si="44"/>
        <v>168.47017045454547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3">
        <f t="shared" si="44"/>
        <v>166.57777777777778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3">
        <f t="shared" si="44"/>
        <v>772.07692307692309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3">
        <f t="shared" si="44"/>
        <v>406.85714285714283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3">
        <f t="shared" si="44"/>
        <v>564.20608108108115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s="3">
        <f t="shared" si="44"/>
        <v>68.426865671641792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s="3">
        <f t="shared" si="44"/>
        <v>34.351966873706004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3">
        <f t="shared" si="44"/>
        <v>655.4545454545455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3">
        <f t="shared" si="44"/>
        <v>177.25714285714284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3">
        <f t="shared" si="44"/>
        <v>113.17857142857144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3">
        <f t="shared" si="44"/>
        <v>728.18181818181824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3">
        <f t="shared" si="44"/>
        <v>208.33333333333334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s="3">
        <f t="shared" si="44"/>
        <v>31.171232876712331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s="3">
        <f t="shared" si="44"/>
        <v>56.967078189300416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3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s="3">
        <f t="shared" ref="F771:F834" si="48">(E771/D771)*100</f>
        <v>86.867834394904463</v>
      </c>
      <c r="G771" t="s">
        <v>14</v>
      </c>
      <c r="H771">
        <v>3410</v>
      </c>
      <c r="I771">
        <f t="shared" ref="I771:I834" si="49">ROUND(E771/H771,2)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(((L771/60)/60)/24)+DATE(1970,1,1)</f>
        <v>41501.208333333336</v>
      </c>
      <c r="O771" s="6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3">
        <f t="shared" si="48"/>
        <v>270.74418604651163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3">
        <f t="shared" si="48"/>
        <v>49.446428571428569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3">
        <f t="shared" si="48"/>
        <v>113.3596256684492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3">
        <f t="shared" si="48"/>
        <v>190.55555555555554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3">
        <f t="shared" si="48"/>
        <v>135.5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s="3">
        <f t="shared" si="48"/>
        <v>10.297872340425531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s="3">
        <f t="shared" si="48"/>
        <v>65.544223826714799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s="3">
        <f t="shared" si="48"/>
        <v>49.026652452025587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3">
        <f t="shared" si="48"/>
        <v>787.92307692307691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s="3">
        <f t="shared" si="48"/>
        <v>80.306347746090154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3">
        <f t="shared" si="48"/>
        <v>106.29411764705883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3">
        <f t="shared" si="48"/>
        <v>50.735632183908038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3">
        <f t="shared" si="48"/>
        <v>215.31372549019611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3">
        <f t="shared" si="48"/>
        <v>141.22972972972974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3">
        <f t="shared" si="48"/>
        <v>115.33745781777279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3">
        <f t="shared" si="48"/>
        <v>193.11940298507463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3">
        <f t="shared" si="48"/>
        <v>729.73333333333335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s="3">
        <f t="shared" si="48"/>
        <v>99.66339869281046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3">
        <f t="shared" si="48"/>
        <v>88.166666666666671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s="3">
        <f t="shared" si="48"/>
        <v>37.233333333333334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3">
        <f t="shared" si="48"/>
        <v>30.540075309306079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s="3">
        <f t="shared" si="48"/>
        <v>25.714285714285712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s="3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3">
        <f t="shared" si="48"/>
        <v>1185.909090909091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3">
        <f t="shared" si="48"/>
        <v>125.39393939393939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s="3">
        <f t="shared" si="48"/>
        <v>14.394366197183098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s="3">
        <f t="shared" si="48"/>
        <v>54.807692307692314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3">
        <f t="shared" si="48"/>
        <v>109.63157894736841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3">
        <f t="shared" si="48"/>
        <v>188.47058823529412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s="3">
        <f t="shared" si="48"/>
        <v>87.008284023668637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s="3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3">
        <f t="shared" si="48"/>
        <v>202.9130434782609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3">
        <f t="shared" si="48"/>
        <v>197.03225806451613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3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3">
        <f t="shared" si="48"/>
        <v>268.73076923076923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s="3">
        <f t="shared" si="48"/>
        <v>50.845360824742272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3">
        <f t="shared" si="48"/>
        <v>1180.2857142857142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3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s="3">
        <f t="shared" si="48"/>
        <v>30.44230769230769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s="3">
        <f t="shared" si="48"/>
        <v>62.880681818181813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3">
        <f t="shared" si="48"/>
        <v>193.125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s="3">
        <f t="shared" si="48"/>
        <v>77.102702702702715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3">
        <f t="shared" si="48"/>
        <v>225.52763819095478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3">
        <f t="shared" si="48"/>
        <v>239.40625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s="3">
        <f t="shared" si="48"/>
        <v>92.1875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3">
        <f t="shared" si="48"/>
        <v>130.23333333333335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3">
        <f t="shared" si="48"/>
        <v>615.21739130434787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3">
        <f t="shared" si="48"/>
        <v>368.79532163742692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3">
        <f t="shared" si="48"/>
        <v>1094.8571428571429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s="3">
        <f t="shared" si="48"/>
        <v>50.662921348314605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3">
        <f t="shared" si="48"/>
        <v>800.6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3">
        <f t="shared" si="48"/>
        <v>291.28571428571428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3">
        <f t="shared" si="48"/>
        <v>349.9666666666667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3">
        <f t="shared" si="48"/>
        <v>357.07317073170731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3">
        <f t="shared" si="48"/>
        <v>126.48941176470588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3">
        <f t="shared" si="48"/>
        <v>387.5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3">
        <f t="shared" si="48"/>
        <v>457.03571428571428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3">
        <f t="shared" si="48"/>
        <v>266.69565217391306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s="3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s="3">
        <f t="shared" si="48"/>
        <v>51.34375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s="3">
        <f t="shared" si="48"/>
        <v>1.1710526315789473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3">
        <f t="shared" si="48"/>
        <v>108.97734294541709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3">
        <f t="shared" si="48"/>
        <v>315.17592592592592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3">
        <f t="shared" ref="F835:F898" si="52">(E835/D835)*100</f>
        <v>157.69117647058823</v>
      </c>
      <c r="G835" t="s">
        <v>20</v>
      </c>
      <c r="H835">
        <v>165</v>
      </c>
      <c r="I835">
        <f t="shared" ref="I835:I898" si="53">ROUND(E835/H835,2)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(((L835/60)/60)/24)+DATE(1970,1,1)</f>
        <v>40588.25</v>
      </c>
      <c r="O835" s="6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3">
        <f t="shared" si="52"/>
        <v>153.8082191780822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s="3">
        <f t="shared" si="52"/>
        <v>89.738979118329468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s="3">
        <f t="shared" si="52"/>
        <v>75.135802469135797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3">
        <f t="shared" si="52"/>
        <v>852.88135593220341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3">
        <f t="shared" si="52"/>
        <v>138.90625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3">
        <f t="shared" si="52"/>
        <v>190.18181818181819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3">
        <f t="shared" si="52"/>
        <v>100.24333619948409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3">
        <f t="shared" si="52"/>
        <v>142.75824175824175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3">
        <f t="shared" si="52"/>
        <v>563.13333333333333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s="3">
        <f t="shared" si="52"/>
        <v>30.715909090909086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3">
        <f t="shared" si="52"/>
        <v>99.39772727272728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3">
        <f t="shared" si="52"/>
        <v>197.54935622317598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3">
        <f t="shared" si="52"/>
        <v>508.5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3">
        <f t="shared" si="52"/>
        <v>237.74468085106383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3">
        <f t="shared" si="52"/>
        <v>338.46875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3">
        <f t="shared" si="52"/>
        <v>133.08955223880596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s="3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3">
        <f t="shared" si="52"/>
        <v>207.79999999999998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s="3">
        <f t="shared" si="52"/>
        <v>51.122448979591837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3">
        <f t="shared" si="52"/>
        <v>652.05847953216369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3">
        <f t="shared" si="52"/>
        <v>113.63099415204678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3">
        <f t="shared" si="52"/>
        <v>102.37606837606839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3">
        <f t="shared" si="52"/>
        <v>356.58333333333331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3">
        <f t="shared" si="52"/>
        <v>139.86792452830187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s="3">
        <f t="shared" si="52"/>
        <v>69.45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s="3">
        <f t="shared" si="52"/>
        <v>35.534246575342465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3">
        <f t="shared" si="52"/>
        <v>251.65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3">
        <f t="shared" si="52"/>
        <v>105.87500000000001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3">
        <f t="shared" si="52"/>
        <v>187.42857142857144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3">
        <f t="shared" si="52"/>
        <v>386.78571428571428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3">
        <f t="shared" si="52"/>
        <v>347.07142857142856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3">
        <f t="shared" si="52"/>
        <v>185.82098765432099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3">
        <f t="shared" si="52"/>
        <v>43.241247264770237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3">
        <f t="shared" si="52"/>
        <v>162.4375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3">
        <f t="shared" si="52"/>
        <v>184.84285714285716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s="3">
        <f t="shared" si="52"/>
        <v>23.703520691785052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s="3">
        <f t="shared" si="52"/>
        <v>89.870129870129873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3">
        <f t="shared" si="52"/>
        <v>272.6041958041958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3">
        <f t="shared" si="52"/>
        <v>170.04255319148936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3">
        <f t="shared" si="52"/>
        <v>188.28503562945369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3">
        <f t="shared" si="52"/>
        <v>346.93532338308455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s="3">
        <f t="shared" si="52"/>
        <v>69.177215189873422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s="3">
        <f t="shared" si="52"/>
        <v>25.433734939759034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s="3">
        <f t="shared" si="52"/>
        <v>77.400977995110026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s="3">
        <f t="shared" si="52"/>
        <v>37.481481481481481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3">
        <f t="shared" si="52"/>
        <v>543.79999999999995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3">
        <f t="shared" si="52"/>
        <v>228.52189349112427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s="3">
        <f t="shared" si="52"/>
        <v>38.948339483394832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3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3">
        <f t="shared" si="52"/>
        <v>237.91176470588232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s="3">
        <f t="shared" si="52"/>
        <v>64.036299765807954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3">
        <f t="shared" si="52"/>
        <v>118.27777777777777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s="3">
        <f t="shared" si="52"/>
        <v>84.824037184594957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s="3">
        <f t="shared" si="52"/>
        <v>29.346153846153843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3">
        <f t="shared" si="52"/>
        <v>209.89655172413794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3">
        <f t="shared" si="52"/>
        <v>169.78571428571431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3">
        <f t="shared" si="52"/>
        <v>115.95907738095239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3">
        <f t="shared" si="52"/>
        <v>258.59999999999997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3">
        <f t="shared" si="52"/>
        <v>230.58333333333331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3">
        <f t="shared" si="52"/>
        <v>128.21428571428572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3">
        <f t="shared" si="52"/>
        <v>188.70588235294116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s="3">
        <f t="shared" si="52"/>
        <v>6.9511889862327907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3">
        <f t="shared" si="52"/>
        <v>774.43434343434342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s="3">
        <f t="shared" ref="F899:F962" si="56">(E899/D899)*100</f>
        <v>27.693181818181817</v>
      </c>
      <c r="G899" t="s">
        <v>14</v>
      </c>
      <c r="H899">
        <v>27</v>
      </c>
      <c r="I899">
        <f t="shared" ref="I899:I962" si="57">ROUND(E899/H899,2)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(((L899/60)/60)/24)+DATE(1970,1,1)</f>
        <v>43583.208333333328</v>
      </c>
      <c r="O899" s="6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s="3">
        <f t="shared" si="56"/>
        <v>52.479620323841424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3">
        <f t="shared" si="56"/>
        <v>407.09677419354841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s="3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3">
        <f t="shared" si="56"/>
        <v>156.17857142857144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3">
        <f t="shared" si="56"/>
        <v>252.42857142857144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3">
        <f t="shared" si="56"/>
        <v>1.729268292682927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s="3">
        <f t="shared" si="56"/>
        <v>12.230769230769232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3">
        <f t="shared" si="56"/>
        <v>163.98734177215189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3">
        <f t="shared" si="56"/>
        <v>162.98181818181817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s="3">
        <f t="shared" si="56"/>
        <v>20.252747252747252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3">
        <f t="shared" si="56"/>
        <v>319.24083769633506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3">
        <f t="shared" si="56"/>
        <v>478.94444444444446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3">
        <f t="shared" si="56"/>
        <v>19.556634304207122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3">
        <f t="shared" si="56"/>
        <v>198.94827586206895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3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s="3">
        <f t="shared" si="56"/>
        <v>50.621082621082621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s="3">
        <f t="shared" si="56"/>
        <v>57.4375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3">
        <f t="shared" si="56"/>
        <v>155.62827640984909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s="3">
        <f t="shared" si="56"/>
        <v>36.297297297297298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3">
        <f t="shared" si="56"/>
        <v>58.25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3">
        <f t="shared" si="56"/>
        <v>237.39473684210526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s="3">
        <f t="shared" si="56"/>
        <v>58.75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3">
        <f t="shared" si="56"/>
        <v>182.56603773584905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s="3">
        <f t="shared" si="56"/>
        <v>0.75436408977556113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3">
        <f t="shared" si="56"/>
        <v>175.95330739299609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3">
        <f t="shared" si="56"/>
        <v>237.88235294117646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3">
        <f t="shared" si="56"/>
        <v>488.05076142131981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3">
        <f t="shared" si="56"/>
        <v>224.06666666666669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s="3">
        <f t="shared" si="56"/>
        <v>18.126436781609197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s="3">
        <f t="shared" si="56"/>
        <v>45.847222222222221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3">
        <f t="shared" si="56"/>
        <v>117.31541218637993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3">
        <f t="shared" si="56"/>
        <v>217.30909090909088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3">
        <f t="shared" si="56"/>
        <v>112.28571428571428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s="3">
        <f t="shared" si="56"/>
        <v>72.51898734177216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3">
        <f t="shared" si="56"/>
        <v>212.30434782608697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3">
        <f t="shared" si="56"/>
        <v>239.74657534246577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3">
        <f t="shared" si="56"/>
        <v>181.93548387096774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3">
        <f t="shared" si="56"/>
        <v>164.13114754098362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s="3">
        <f t="shared" si="56"/>
        <v>1.6375968992248062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3">
        <f t="shared" si="56"/>
        <v>49.64385964912281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3">
        <f t="shared" si="56"/>
        <v>109.70652173913042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s="3">
        <f t="shared" si="56"/>
        <v>49.217948717948715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3">
        <f t="shared" si="56"/>
        <v>62.232323232323225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s="3">
        <f t="shared" si="56"/>
        <v>13.05813953488372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s="3">
        <f t="shared" si="56"/>
        <v>64.635416666666671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3">
        <f t="shared" si="56"/>
        <v>159.58666666666667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s="3">
        <f t="shared" si="56"/>
        <v>81.42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s="3">
        <f t="shared" si="56"/>
        <v>32.444767441860463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s="3">
        <f t="shared" si="56"/>
        <v>9.9141184124918666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s="3">
        <f t="shared" si="56"/>
        <v>26.694444444444443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3">
        <f t="shared" si="56"/>
        <v>62.957446808510639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3">
        <f t="shared" si="56"/>
        <v>161.35593220338984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s="3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3">
        <f t="shared" si="56"/>
        <v>1096.9379310344827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3">
        <f t="shared" si="56"/>
        <v>70.094158075601371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s="3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3">
        <f t="shared" si="56"/>
        <v>367.0985915492958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3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s="3">
        <f t="shared" si="56"/>
        <v>19.028784648187631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3">
        <f t="shared" si="56"/>
        <v>126.87755102040816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3">
        <f t="shared" si="56"/>
        <v>734.63636363636363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s="3">
        <f t="shared" si="56"/>
        <v>4.5731034482758623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s="3">
        <f t="shared" si="56"/>
        <v>85.054545454545448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3">
        <f t="shared" ref="F963:F1001" si="60">(E963/D963)*100</f>
        <v>119.29824561403508</v>
      </c>
      <c r="G963" t="s">
        <v>20</v>
      </c>
      <c r="H963">
        <v>155</v>
      </c>
      <c r="I963">
        <f t="shared" ref="I963:I1001" si="61">ROUND(E963/H963,2)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(((L963/60)/60)/24)+DATE(1970,1,1)</f>
        <v>40591.25</v>
      </c>
      <c r="O963" s="6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3">
        <f t="shared" si="60"/>
        <v>296.02777777777777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s="3">
        <f t="shared" si="60"/>
        <v>84.694915254237287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3">
        <f t="shared" si="60"/>
        <v>355.7837837837838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3">
        <f t="shared" si="60"/>
        <v>386.40909090909093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3">
        <f t="shared" si="60"/>
        <v>792.23529411764707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3">
        <f t="shared" si="60"/>
        <v>137.03393665158373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3">
        <f t="shared" si="60"/>
        <v>338.20833333333337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3">
        <f t="shared" si="60"/>
        <v>108.22784810126582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s="3">
        <f t="shared" si="60"/>
        <v>60.757639620653315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s="3">
        <f t="shared" si="60"/>
        <v>27.725490196078432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3">
        <f t="shared" si="60"/>
        <v>228.3934426229508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s="3">
        <f t="shared" si="60"/>
        <v>21.615194054500414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3">
        <f t="shared" si="60"/>
        <v>373.875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3">
        <f t="shared" si="60"/>
        <v>154.92592592592592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3">
        <f t="shared" si="60"/>
        <v>322.14999999999998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s="3">
        <f t="shared" si="60"/>
        <v>73.957142857142856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3">
        <f t="shared" si="60"/>
        <v>864.1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3">
        <f t="shared" si="60"/>
        <v>143.26245847176079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s="3">
        <f t="shared" si="60"/>
        <v>40.281762295081968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3">
        <f t="shared" si="60"/>
        <v>178.22388059701493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s="3">
        <f t="shared" si="60"/>
        <v>84.930555555555557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3">
        <f t="shared" si="60"/>
        <v>145.93648334624322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3">
        <f t="shared" si="60"/>
        <v>152.46153846153848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s="3">
        <f t="shared" si="60"/>
        <v>67.129542790152414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s="3">
        <f t="shared" si="60"/>
        <v>40.307692307692307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3">
        <f>(E989/D989)*100</f>
        <v>216.79032258064518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s="3">
        <f t="shared" si="60"/>
        <v>52.117021276595743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3">
        <f t="shared" si="60"/>
        <v>499.58333333333337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s="3">
        <f t="shared" si="60"/>
        <v>87.679487179487182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3">
        <f t="shared" si="60"/>
        <v>113.17346938775511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3">
        <f t="shared" si="60"/>
        <v>426.54838709677421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3">
        <f t="shared" si="60"/>
        <v>77.632653061224488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s="3">
        <f t="shared" si="60"/>
        <v>52.496810772501767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3">
        <f t="shared" si="60"/>
        <v>157.46762589928059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s="3">
        <f t="shared" si="60"/>
        <v>72.939393939393938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3">
        <f t="shared" si="60"/>
        <v>60.565789473684205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s="3">
        <f t="shared" si="60"/>
        <v>56.791291291291287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3">
        <f t="shared" si="60"/>
        <v>56.542754275427541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7C80"/>
        <color rgb="FF92D050"/>
        <color rgb="FF0070C0"/>
      </colorScale>
    </cfRule>
  </conditionalFormatting>
  <conditionalFormatting sqref="G1:G1048576">
    <cfRule type="cellIs" dxfId="11" priority="3" operator="equal">
      <formula>"live"</formula>
    </cfRule>
    <cfRule type="cellIs" dxfId="10" priority="4" operator="equal">
      <formula>"canceled"</formula>
    </cfRule>
    <cfRule type="cellIs" dxfId="9" priority="5" operator="equal">
      <formula>"successful"</formula>
    </cfRule>
    <cfRule type="cellIs" dxfId="8" priority="6" operator="equal">
      <formula>"failed"</formula>
    </cfRule>
    <cfRule type="colorScale" priority="7">
      <colorScale>
        <cfvo type="formula" val="&quot;failed&quot;"/>
        <cfvo type="formula" val="&quot;live&quot;"/>
        <cfvo type="formula" val="&quot;successful&quot;"/>
        <color rgb="FFF8696B"/>
        <color rgb="FF00B0F0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AF21-C304-44DF-AF0D-9B3E49B9723A}">
  <dimension ref="A1:F14"/>
  <sheetViews>
    <sheetView zoomScaleNormal="100" workbookViewId="0">
      <selection activeCell="B25" sqref="B25"/>
    </sheetView>
  </sheetViews>
  <sheetFormatPr defaultRowHeight="15.5" x14ac:dyDescent="0.35"/>
  <cols>
    <col min="1" max="1" width="21.58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4" t="s">
        <v>6</v>
      </c>
      <c r="B1" t="s">
        <v>2087</v>
      </c>
    </row>
    <row r="3" spans="1:6" x14ac:dyDescent="0.35">
      <c r="A3" s="4" t="s">
        <v>2070</v>
      </c>
      <c r="B3" s="4" t="s">
        <v>2068</v>
      </c>
    </row>
    <row r="4" spans="1:6" x14ac:dyDescent="0.35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5" t="s">
        <v>2064</v>
      </c>
      <c r="E8">
        <v>4</v>
      </c>
      <c r="F8">
        <v>4</v>
      </c>
    </row>
    <row r="9" spans="1:6" x14ac:dyDescent="0.35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806E-F1FF-476D-A8F9-594B01F3311F}">
  <dimension ref="A3:K27"/>
  <sheetViews>
    <sheetView zoomScaleNormal="100" workbookViewId="0">
      <selection activeCell="B33" sqref="B3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11.5" bestFit="1" customWidth="1"/>
    <col min="8" max="8" width="9.4140625" bestFit="1" customWidth="1"/>
    <col min="9" max="9" width="9.9140625" bestFit="1" customWidth="1"/>
    <col min="10" max="10" width="6.9140625" bestFit="1" customWidth="1"/>
    <col min="11" max="11" width="10.58203125" bestFit="1" customWidth="1"/>
  </cols>
  <sheetData>
    <row r="3" spans="1:11" x14ac:dyDescent="0.35">
      <c r="A3" s="4" t="s">
        <v>2071</v>
      </c>
      <c r="B3" s="4" t="s">
        <v>2068</v>
      </c>
    </row>
    <row r="4" spans="1:11" x14ac:dyDescent="0.35">
      <c r="A4" s="4" t="s">
        <v>2066</v>
      </c>
      <c r="B4" t="s">
        <v>2041</v>
      </c>
      <c r="C4" t="s">
        <v>2033</v>
      </c>
      <c r="D4" t="s">
        <v>2050</v>
      </c>
      <c r="E4" t="s">
        <v>2064</v>
      </c>
      <c r="F4" t="s">
        <v>2035</v>
      </c>
      <c r="G4" t="s">
        <v>2054</v>
      </c>
      <c r="H4" t="s">
        <v>2047</v>
      </c>
      <c r="I4" t="s">
        <v>2037</v>
      </c>
      <c r="J4" t="s">
        <v>2039</v>
      </c>
      <c r="K4" t="s">
        <v>2067</v>
      </c>
    </row>
    <row r="5" spans="1:11" x14ac:dyDescent="0.35">
      <c r="A5" s="5" t="s">
        <v>26</v>
      </c>
      <c r="B5">
        <v>10</v>
      </c>
      <c r="C5">
        <v>3</v>
      </c>
      <c r="D5">
        <v>3</v>
      </c>
      <c r="F5">
        <v>5</v>
      </c>
      <c r="G5">
        <v>3</v>
      </c>
      <c r="H5">
        <v>2</v>
      </c>
      <c r="I5">
        <v>6</v>
      </c>
      <c r="J5">
        <v>11</v>
      </c>
      <c r="K5">
        <v>43</v>
      </c>
    </row>
    <row r="6" spans="1:11" x14ac:dyDescent="0.35">
      <c r="A6" s="5" t="s">
        <v>15</v>
      </c>
      <c r="B6">
        <v>7</v>
      </c>
      <c r="C6">
        <v>2</v>
      </c>
      <c r="F6">
        <v>7</v>
      </c>
      <c r="G6">
        <v>2</v>
      </c>
      <c r="H6">
        <v>3</v>
      </c>
      <c r="I6">
        <v>5</v>
      </c>
      <c r="J6">
        <v>18</v>
      </c>
      <c r="K6">
        <v>44</v>
      </c>
    </row>
    <row r="7" spans="1:11" x14ac:dyDescent="0.35">
      <c r="A7" s="5" t="s">
        <v>98</v>
      </c>
      <c r="B7">
        <v>5</v>
      </c>
      <c r="D7">
        <v>2</v>
      </c>
      <c r="F7">
        <v>7</v>
      </c>
      <c r="H7">
        <v>2</v>
      </c>
      <c r="I7">
        <v>1</v>
      </c>
      <c r="J7">
        <v>6</v>
      </c>
      <c r="K7">
        <v>23</v>
      </c>
    </row>
    <row r="8" spans="1:11" x14ac:dyDescent="0.35">
      <c r="A8" s="5" t="s">
        <v>36</v>
      </c>
      <c r="B8">
        <v>7</v>
      </c>
      <c r="D8">
        <v>1</v>
      </c>
      <c r="F8">
        <v>6</v>
      </c>
      <c r="H8">
        <v>5</v>
      </c>
      <c r="I8">
        <v>2</v>
      </c>
      <c r="J8">
        <v>10</v>
      </c>
      <c r="K8">
        <v>31</v>
      </c>
    </row>
    <row r="9" spans="1:11" x14ac:dyDescent="0.35">
      <c r="A9" s="5" t="s">
        <v>40</v>
      </c>
      <c r="B9">
        <v>13</v>
      </c>
      <c r="C9">
        <v>5</v>
      </c>
      <c r="D9">
        <v>2</v>
      </c>
      <c r="F9">
        <v>11</v>
      </c>
      <c r="H9">
        <v>2</v>
      </c>
      <c r="I9">
        <v>5</v>
      </c>
      <c r="J9">
        <v>10</v>
      </c>
      <c r="K9">
        <v>48</v>
      </c>
    </row>
    <row r="10" spans="1:11" x14ac:dyDescent="0.35">
      <c r="A10" s="5" t="s">
        <v>107</v>
      </c>
      <c r="B10">
        <v>6</v>
      </c>
      <c r="C10">
        <v>1</v>
      </c>
      <c r="D10">
        <v>3</v>
      </c>
      <c r="F10">
        <v>10</v>
      </c>
      <c r="G10">
        <v>3</v>
      </c>
      <c r="H10">
        <v>4</v>
      </c>
      <c r="I10">
        <v>5</v>
      </c>
      <c r="J10">
        <v>16</v>
      </c>
      <c r="K10">
        <v>48</v>
      </c>
    </row>
    <row r="11" spans="1:11" x14ac:dyDescent="0.35">
      <c r="A11" s="5" t="s">
        <v>21</v>
      </c>
      <c r="B11">
        <v>130</v>
      </c>
      <c r="C11">
        <v>35</v>
      </c>
      <c r="D11">
        <v>37</v>
      </c>
      <c r="E11">
        <v>4</v>
      </c>
      <c r="F11">
        <v>129</v>
      </c>
      <c r="G11">
        <v>34</v>
      </c>
      <c r="H11">
        <v>49</v>
      </c>
      <c r="I11">
        <v>72</v>
      </c>
      <c r="J11">
        <v>273</v>
      </c>
      <c r="K11">
        <v>763</v>
      </c>
    </row>
    <row r="12" spans="1:11" x14ac:dyDescent="0.35">
      <c r="A12" s="5" t="s">
        <v>2067</v>
      </c>
      <c r="B12">
        <v>178</v>
      </c>
      <c r="C12">
        <v>46</v>
      </c>
      <c r="D12">
        <v>48</v>
      </c>
      <c r="E12">
        <v>4</v>
      </c>
      <c r="F12">
        <v>175</v>
      </c>
      <c r="G12">
        <v>42</v>
      </c>
      <c r="H12">
        <v>67</v>
      </c>
      <c r="I12">
        <v>96</v>
      </c>
      <c r="J12">
        <v>344</v>
      </c>
      <c r="K12">
        <v>1000</v>
      </c>
    </row>
    <row r="18" spans="1:6" x14ac:dyDescent="0.35">
      <c r="A18" s="4" t="s">
        <v>2069</v>
      </c>
      <c r="B18" s="4" t="s">
        <v>2068</v>
      </c>
    </row>
    <row r="19" spans="1:6" x14ac:dyDescent="0.35">
      <c r="A19" s="4" t="s">
        <v>2066</v>
      </c>
      <c r="B19" t="s">
        <v>74</v>
      </c>
      <c r="C19" t="s">
        <v>14</v>
      </c>
      <c r="D19" t="s">
        <v>47</v>
      </c>
      <c r="E19" t="s">
        <v>20</v>
      </c>
      <c r="F19" t="s">
        <v>2067</v>
      </c>
    </row>
    <row r="20" spans="1:6" x14ac:dyDescent="0.35">
      <c r="A20" s="5" t="s">
        <v>26</v>
      </c>
      <c r="B20">
        <v>2</v>
      </c>
      <c r="C20">
        <v>16</v>
      </c>
      <c r="D20">
        <v>1</v>
      </c>
      <c r="E20">
        <v>24</v>
      </c>
      <c r="F20">
        <v>43</v>
      </c>
    </row>
    <row r="21" spans="1:6" x14ac:dyDescent="0.35">
      <c r="A21" s="5" t="s">
        <v>15</v>
      </c>
      <c r="B21">
        <v>2</v>
      </c>
      <c r="C21">
        <v>19</v>
      </c>
      <c r="D21">
        <v>1</v>
      </c>
      <c r="E21">
        <v>22</v>
      </c>
      <c r="F21">
        <v>44</v>
      </c>
    </row>
    <row r="22" spans="1:6" x14ac:dyDescent="0.35">
      <c r="A22" s="5" t="s">
        <v>98</v>
      </c>
      <c r="B22">
        <v>4</v>
      </c>
      <c r="C22">
        <v>6</v>
      </c>
      <c r="D22">
        <v>1</v>
      </c>
      <c r="E22">
        <v>12</v>
      </c>
      <c r="F22">
        <v>23</v>
      </c>
    </row>
    <row r="23" spans="1:6" x14ac:dyDescent="0.35">
      <c r="A23" s="5" t="s">
        <v>36</v>
      </c>
      <c r="B23">
        <v>1</v>
      </c>
      <c r="C23">
        <v>12</v>
      </c>
      <c r="D23">
        <v>1</v>
      </c>
      <c r="E23">
        <v>17</v>
      </c>
      <c r="F23">
        <v>31</v>
      </c>
    </row>
    <row r="24" spans="1:6" x14ac:dyDescent="0.35">
      <c r="A24" s="5" t="s">
        <v>40</v>
      </c>
      <c r="B24">
        <v>1</v>
      </c>
      <c r="C24">
        <v>18</v>
      </c>
      <c r="D24">
        <v>1</v>
      </c>
      <c r="E24">
        <v>28</v>
      </c>
      <c r="F24">
        <v>48</v>
      </c>
    </row>
    <row r="25" spans="1:6" x14ac:dyDescent="0.35">
      <c r="A25" s="5" t="s">
        <v>107</v>
      </c>
      <c r="B25">
        <v>3</v>
      </c>
      <c r="C25">
        <v>19</v>
      </c>
      <c r="E25">
        <v>26</v>
      </c>
      <c r="F25">
        <v>48</v>
      </c>
    </row>
    <row r="26" spans="1:6" x14ac:dyDescent="0.35">
      <c r="A26" s="5" t="s">
        <v>21</v>
      </c>
      <c r="B26">
        <v>44</v>
      </c>
      <c r="C26">
        <v>274</v>
      </c>
      <c r="D26">
        <v>9</v>
      </c>
      <c r="E26">
        <v>436</v>
      </c>
      <c r="F26">
        <v>763</v>
      </c>
    </row>
    <row r="27" spans="1:6" x14ac:dyDescent="0.35">
      <c r="A27" s="5" t="s">
        <v>2067</v>
      </c>
      <c r="B27">
        <v>57</v>
      </c>
      <c r="C27">
        <v>364</v>
      </c>
      <c r="D27">
        <v>14</v>
      </c>
      <c r="E27">
        <v>565</v>
      </c>
      <c r="F27">
        <v>1000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6E38-83D2-4C1A-B45D-2D4522388F32}">
  <dimension ref="A1:F30"/>
  <sheetViews>
    <sheetView workbookViewId="0">
      <selection activeCell="I34" sqref="I34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4" t="s">
        <v>6</v>
      </c>
      <c r="B1" t="s">
        <v>2087</v>
      </c>
    </row>
    <row r="2" spans="1:6" x14ac:dyDescent="0.35">
      <c r="A2" s="4" t="s">
        <v>2031</v>
      </c>
      <c r="B2" t="s">
        <v>2087</v>
      </c>
    </row>
    <row r="4" spans="1:6" x14ac:dyDescent="0.35">
      <c r="A4" s="4" t="s">
        <v>2069</v>
      </c>
      <c r="B4" s="4" t="s">
        <v>2068</v>
      </c>
    </row>
    <row r="5" spans="1:6" x14ac:dyDescent="0.35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5" t="s">
        <v>2065</v>
      </c>
      <c r="E7">
        <v>4</v>
      </c>
      <c r="F7">
        <v>4</v>
      </c>
    </row>
    <row r="8" spans="1:6" x14ac:dyDescent="0.3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5" t="s">
        <v>2043</v>
      </c>
      <c r="C10">
        <v>8</v>
      </c>
      <c r="E10">
        <v>10</v>
      </c>
      <c r="F10">
        <v>18</v>
      </c>
    </row>
    <row r="11" spans="1:6" x14ac:dyDescent="0.3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5" t="s">
        <v>2057</v>
      </c>
      <c r="C15">
        <v>3</v>
      </c>
      <c r="E15">
        <v>4</v>
      </c>
      <c r="F15">
        <v>7</v>
      </c>
    </row>
    <row r="16" spans="1:6" x14ac:dyDescent="0.35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5" t="s">
        <v>2056</v>
      </c>
      <c r="C20">
        <v>4</v>
      </c>
      <c r="E20">
        <v>4</v>
      </c>
      <c r="F20">
        <v>8</v>
      </c>
    </row>
    <row r="21" spans="1:6" x14ac:dyDescent="0.35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5" t="s">
        <v>2063</v>
      </c>
      <c r="C22">
        <v>9</v>
      </c>
      <c r="E22">
        <v>5</v>
      </c>
      <c r="F22">
        <v>14</v>
      </c>
    </row>
    <row r="23" spans="1:6" x14ac:dyDescent="0.35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5" t="s">
        <v>2059</v>
      </c>
      <c r="C25">
        <v>7</v>
      </c>
      <c r="E25">
        <v>14</v>
      </c>
      <c r="F25">
        <v>21</v>
      </c>
    </row>
    <row r="26" spans="1:6" x14ac:dyDescent="0.35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5" t="s">
        <v>2062</v>
      </c>
      <c r="E29">
        <v>3</v>
      </c>
      <c r="F29">
        <v>3</v>
      </c>
    </row>
    <row r="30" spans="1:6" x14ac:dyDescent="0.35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C8B1-71C1-48EE-B114-D95DA0A5AED0}">
  <dimension ref="A1:E18"/>
  <sheetViews>
    <sheetView workbookViewId="0">
      <selection activeCell="F33" sqref="F33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5" width="10.58203125" bestFit="1" customWidth="1"/>
    <col min="6" max="6" width="6.58203125" bestFit="1" customWidth="1"/>
    <col min="7" max="7" width="10.58203125" bestFit="1" customWidth="1"/>
  </cols>
  <sheetData>
    <row r="1" spans="1:5" x14ac:dyDescent="0.35">
      <c r="A1" s="4" t="s">
        <v>2031</v>
      </c>
      <c r="B1" t="s">
        <v>2087</v>
      </c>
    </row>
    <row r="2" spans="1:5" x14ac:dyDescent="0.35">
      <c r="A2" s="4" t="s">
        <v>2086</v>
      </c>
      <c r="B2" t="s">
        <v>2087</v>
      </c>
    </row>
    <row r="4" spans="1:5" x14ac:dyDescent="0.35">
      <c r="A4" s="4" t="s">
        <v>2069</v>
      </c>
      <c r="B4" s="4" t="s">
        <v>2068</v>
      </c>
    </row>
    <row r="5" spans="1:5" x14ac:dyDescent="0.35">
      <c r="A5" s="4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5" t="s">
        <v>2083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5" t="s">
        <v>2085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5" t="s">
        <v>2081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5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5" t="s">
        <v>2084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5" t="s">
        <v>2077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5" t="s">
        <v>2078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5" t="s">
        <v>2079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5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5" t="s">
        <v>2080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5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EFB6-0021-4DB6-925C-DA0A6235E063}">
  <sheetPr>
    <tabColor rgb="FFFFFF00"/>
  </sheetPr>
  <dimension ref="A1:H13"/>
  <sheetViews>
    <sheetView workbookViewId="0">
      <selection activeCell="L20" sqref="L20"/>
    </sheetView>
  </sheetViews>
  <sheetFormatPr defaultRowHeight="15.5" x14ac:dyDescent="0.35"/>
  <cols>
    <col min="1" max="1" width="27.9140625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35">
      <c r="A2" t="s">
        <v>2096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35">
      <c r="A3" t="s">
        <v>2097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35">
      <c r="A4" t="s">
        <v>2098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35">
      <c r="A5" t="s">
        <v>2099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35">
      <c r="A6" t="s">
        <v>2100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35">
      <c r="A7" t="s">
        <v>2101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35">
      <c r="A8" t="s">
        <v>2102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35">
      <c r="A9" t="s">
        <v>2103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35">
      <c r="A10" t="s">
        <v>2104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35">
      <c r="A11" t="s">
        <v>2105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35">
      <c r="A12" t="s">
        <v>2106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35">
      <c r="A13" t="s">
        <v>2107</v>
      </c>
      <c r="B13">
        <f>COUNTIFS(Crowdfunding!$D$2:$D$1001,"&gt;50000",Crowdfunding!$G$2:$G$1001,"successful")</f>
        <v>114</v>
      </c>
      <c r="C13">
        <f>COUNTIFS(Crowdfunding!$D$2:$D$1001,"&gt;50000",Crowdfunding!$G$2:$G$1001,"failed")</f>
        <v>163</v>
      </c>
      <c r="D13">
        <f>COUNTIFS(Crowdfunding!$D$2:$D$1001,"&gt;50000",Crowdfunding!$G$2:$G$1001,"canceled")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1DDE-6529-410C-80C4-766EA56CB207}">
  <sheetPr>
    <tabColor rgb="FFFFFF00"/>
  </sheetPr>
  <dimension ref="B1:L566"/>
  <sheetViews>
    <sheetView workbookViewId="0">
      <selection activeCell="K18" sqref="K18"/>
    </sheetView>
  </sheetViews>
  <sheetFormatPr defaultRowHeight="15.5" x14ac:dyDescent="0.35"/>
  <cols>
    <col min="2" max="2" width="8.9140625" bestFit="1" customWidth="1"/>
    <col min="3" max="3" width="12.83203125" bestFit="1" customWidth="1"/>
    <col min="5" max="5" width="8.1640625" bestFit="1" customWidth="1"/>
    <col min="6" max="6" width="13.08203125" bestFit="1" customWidth="1"/>
    <col min="10" max="10" width="41.4140625" bestFit="1" customWidth="1"/>
    <col min="11" max="12" width="15.5" customWidth="1"/>
  </cols>
  <sheetData>
    <row r="1" spans="2:12" x14ac:dyDescent="0.35">
      <c r="B1" s="1" t="s">
        <v>4</v>
      </c>
      <c r="C1" s="1" t="s">
        <v>5</v>
      </c>
      <c r="E1" s="1" t="s">
        <v>4</v>
      </c>
      <c r="F1" s="1" t="s">
        <v>5</v>
      </c>
    </row>
    <row r="2" spans="2:12" x14ac:dyDescent="0.35">
      <c r="B2" t="s">
        <v>20</v>
      </c>
      <c r="C2">
        <v>158</v>
      </c>
      <c r="E2" t="s">
        <v>14</v>
      </c>
      <c r="F2">
        <v>0</v>
      </c>
      <c r="I2" s="8" t="s">
        <v>2117</v>
      </c>
    </row>
    <row r="3" spans="2:12" x14ac:dyDescent="0.35">
      <c r="B3" t="s">
        <v>20</v>
      </c>
      <c r="C3">
        <v>1425</v>
      </c>
      <c r="E3" t="s">
        <v>14</v>
      </c>
      <c r="F3">
        <v>24</v>
      </c>
      <c r="K3" s="12" t="s">
        <v>20</v>
      </c>
      <c r="L3" s="12" t="s">
        <v>2114</v>
      </c>
    </row>
    <row r="4" spans="2:12" x14ac:dyDescent="0.35">
      <c r="B4" t="s">
        <v>20</v>
      </c>
      <c r="C4">
        <v>174</v>
      </c>
      <c r="E4" t="s">
        <v>14</v>
      </c>
      <c r="F4">
        <v>53</v>
      </c>
      <c r="J4" t="s">
        <v>2108</v>
      </c>
      <c r="K4" s="3">
        <f>AVERAGE($C$2:$C$566)</f>
        <v>851.14690265486729</v>
      </c>
      <c r="L4" s="3">
        <f>AVERAGE($F$2:$F$365)</f>
        <v>585.61538461538464</v>
      </c>
    </row>
    <row r="5" spans="2:12" x14ac:dyDescent="0.35">
      <c r="B5" t="s">
        <v>20</v>
      </c>
      <c r="C5">
        <v>227</v>
      </c>
      <c r="E5" t="s">
        <v>14</v>
      </c>
      <c r="F5">
        <v>18</v>
      </c>
      <c r="J5" t="s">
        <v>2109</v>
      </c>
      <c r="K5" s="3">
        <f>MEDIAN($C$2:$C$566)</f>
        <v>201</v>
      </c>
      <c r="L5" s="3">
        <f>MEDIAN($F$2:$F$365)</f>
        <v>114.5</v>
      </c>
    </row>
    <row r="6" spans="2:12" x14ac:dyDescent="0.35">
      <c r="B6" t="s">
        <v>20</v>
      </c>
      <c r="C6">
        <v>220</v>
      </c>
      <c r="E6" t="s">
        <v>14</v>
      </c>
      <c r="F6">
        <v>44</v>
      </c>
      <c r="J6" t="s">
        <v>2110</v>
      </c>
      <c r="K6" s="3">
        <f>MIN($C$2:$C$566)</f>
        <v>16</v>
      </c>
      <c r="L6" s="3">
        <f>MIN($F$2:$F$365)</f>
        <v>0</v>
      </c>
    </row>
    <row r="7" spans="2:12" x14ac:dyDescent="0.35">
      <c r="B7" t="s">
        <v>20</v>
      </c>
      <c r="C7">
        <v>98</v>
      </c>
      <c r="E7" t="s">
        <v>14</v>
      </c>
      <c r="F7">
        <v>27</v>
      </c>
      <c r="J7" t="s">
        <v>2111</v>
      </c>
      <c r="K7" s="3">
        <f>MAX($C$2:$C$566)</f>
        <v>7295</v>
      </c>
      <c r="L7" s="3">
        <f>MAX($F$2:$F$365)</f>
        <v>6080</v>
      </c>
    </row>
    <row r="8" spans="2:12" x14ac:dyDescent="0.35">
      <c r="B8" t="s">
        <v>20</v>
      </c>
      <c r="C8">
        <v>100</v>
      </c>
      <c r="E8" t="s">
        <v>14</v>
      </c>
      <c r="F8">
        <v>55</v>
      </c>
      <c r="J8" t="s">
        <v>2112</v>
      </c>
      <c r="K8" s="3">
        <f>_xlfn.VAR.P($C$2:$C$566)</f>
        <v>1603373.7324019109</v>
      </c>
      <c r="L8" s="3">
        <f>_xlfn.VAR.P($F$2:$F$365)</f>
        <v>921574.68174133555</v>
      </c>
    </row>
    <row r="9" spans="2:12" x14ac:dyDescent="0.35">
      <c r="B9" t="s">
        <v>20</v>
      </c>
      <c r="C9">
        <v>1249</v>
      </c>
      <c r="E9" t="s">
        <v>14</v>
      </c>
      <c r="F9">
        <v>200</v>
      </c>
      <c r="J9" t="s">
        <v>2113</v>
      </c>
      <c r="K9" s="3">
        <f>_xlfn.STDEV.P($C$2:$C$566)</f>
        <v>1266.2439466397898</v>
      </c>
      <c r="L9" s="3">
        <f>_xlfn.STDEV.P($F$2:$F$365)</f>
        <v>959.98681331637863</v>
      </c>
    </row>
    <row r="10" spans="2:12" x14ac:dyDescent="0.35">
      <c r="B10" t="s">
        <v>20</v>
      </c>
      <c r="C10">
        <v>1396</v>
      </c>
      <c r="E10" t="s">
        <v>14</v>
      </c>
      <c r="F10">
        <v>452</v>
      </c>
    </row>
    <row r="11" spans="2:12" x14ac:dyDescent="0.35">
      <c r="B11" t="s">
        <v>20</v>
      </c>
      <c r="C11">
        <v>890</v>
      </c>
      <c r="E11" t="s">
        <v>14</v>
      </c>
      <c r="F11">
        <v>674</v>
      </c>
    </row>
    <row r="12" spans="2:12" x14ac:dyDescent="0.35">
      <c r="B12" t="s">
        <v>20</v>
      </c>
      <c r="C12">
        <v>142</v>
      </c>
      <c r="E12" t="s">
        <v>14</v>
      </c>
      <c r="F12">
        <v>558</v>
      </c>
    </row>
    <row r="13" spans="2:12" x14ac:dyDescent="0.35">
      <c r="B13" t="s">
        <v>20</v>
      </c>
      <c r="C13">
        <v>2673</v>
      </c>
      <c r="E13" t="s">
        <v>14</v>
      </c>
      <c r="F13">
        <v>15</v>
      </c>
      <c r="I13" s="11" t="s">
        <v>2115</v>
      </c>
      <c r="J13" s="9"/>
      <c r="K13" s="9"/>
      <c r="L13" s="9"/>
    </row>
    <row r="14" spans="2:12" x14ac:dyDescent="0.35">
      <c r="B14" t="s">
        <v>20</v>
      </c>
      <c r="C14">
        <v>163</v>
      </c>
      <c r="E14" t="s">
        <v>14</v>
      </c>
      <c r="F14">
        <v>2307</v>
      </c>
      <c r="J14" t="s">
        <v>2123</v>
      </c>
    </row>
    <row r="15" spans="2:12" x14ac:dyDescent="0.35">
      <c r="B15" t="s">
        <v>20</v>
      </c>
      <c r="C15">
        <v>2220</v>
      </c>
      <c r="E15" t="s">
        <v>14</v>
      </c>
      <c r="F15">
        <v>88</v>
      </c>
      <c r="J15" t="s">
        <v>2118</v>
      </c>
    </row>
    <row r="16" spans="2:12" x14ac:dyDescent="0.35">
      <c r="B16" t="s">
        <v>20</v>
      </c>
      <c r="C16">
        <v>1606</v>
      </c>
      <c r="E16" t="s">
        <v>14</v>
      </c>
      <c r="F16">
        <v>48</v>
      </c>
    </row>
    <row r="17" spans="2:12" x14ac:dyDescent="0.35">
      <c r="B17" t="s">
        <v>20</v>
      </c>
      <c r="C17">
        <v>129</v>
      </c>
      <c r="E17" t="s">
        <v>14</v>
      </c>
      <c r="F17">
        <v>1</v>
      </c>
    </row>
    <row r="18" spans="2:12" x14ac:dyDescent="0.35">
      <c r="B18" t="s">
        <v>20</v>
      </c>
      <c r="C18">
        <v>226</v>
      </c>
      <c r="E18" t="s">
        <v>14</v>
      </c>
      <c r="F18">
        <v>1467</v>
      </c>
      <c r="I18" s="11" t="s">
        <v>2116</v>
      </c>
    </row>
    <row r="19" spans="2:12" x14ac:dyDescent="0.35">
      <c r="B19" t="s">
        <v>20</v>
      </c>
      <c r="C19">
        <v>5419</v>
      </c>
      <c r="E19" t="s">
        <v>14</v>
      </c>
      <c r="F19">
        <v>75</v>
      </c>
      <c r="J19" t="s">
        <v>2119</v>
      </c>
    </row>
    <row r="20" spans="2:12" x14ac:dyDescent="0.35">
      <c r="B20" t="s">
        <v>20</v>
      </c>
      <c r="C20">
        <v>165</v>
      </c>
      <c r="E20" t="s">
        <v>14</v>
      </c>
      <c r="F20">
        <v>120</v>
      </c>
      <c r="K20" s="12" t="s">
        <v>20</v>
      </c>
      <c r="L20" s="12" t="s">
        <v>2114</v>
      </c>
    </row>
    <row r="21" spans="2:12" x14ac:dyDescent="0.35">
      <c r="B21" t="s">
        <v>20</v>
      </c>
      <c r="C21">
        <v>1965</v>
      </c>
      <c r="E21" t="s">
        <v>14</v>
      </c>
      <c r="F21">
        <v>2253</v>
      </c>
      <c r="J21" t="s">
        <v>2112</v>
      </c>
      <c r="K21" s="13">
        <f>_xlfn.VAR.P($C$2:$C$566)</f>
        <v>1603373.7324019109</v>
      </c>
      <c r="L21" s="3">
        <f>_xlfn.VAR.P($F$2:$F$365)</f>
        <v>921574.68174133555</v>
      </c>
    </row>
    <row r="22" spans="2:12" x14ac:dyDescent="0.35">
      <c r="B22" t="s">
        <v>20</v>
      </c>
      <c r="C22">
        <v>16</v>
      </c>
      <c r="E22" t="s">
        <v>14</v>
      </c>
      <c r="F22">
        <v>5</v>
      </c>
      <c r="J22" t="s">
        <v>2113</v>
      </c>
      <c r="K22" s="13">
        <f>_xlfn.STDEV.P($C$2:$C$566)</f>
        <v>1266.2439466397898</v>
      </c>
      <c r="L22" s="3">
        <f>_xlfn.STDEV.P($F$2:$F$365)</f>
        <v>959.98681331637863</v>
      </c>
    </row>
    <row r="23" spans="2:12" x14ac:dyDescent="0.35">
      <c r="B23" t="s">
        <v>20</v>
      </c>
      <c r="C23">
        <v>107</v>
      </c>
      <c r="E23" t="s">
        <v>14</v>
      </c>
      <c r="F23">
        <v>38</v>
      </c>
    </row>
    <row r="24" spans="2:12" x14ac:dyDescent="0.35">
      <c r="B24" t="s">
        <v>20</v>
      </c>
      <c r="C24">
        <v>134</v>
      </c>
      <c r="E24" t="s">
        <v>14</v>
      </c>
      <c r="F24">
        <v>12</v>
      </c>
      <c r="J24" t="s">
        <v>2120</v>
      </c>
    </row>
    <row r="25" spans="2:12" x14ac:dyDescent="0.35">
      <c r="B25" t="s">
        <v>20</v>
      </c>
      <c r="C25">
        <v>198</v>
      </c>
      <c r="E25" t="s">
        <v>14</v>
      </c>
      <c r="F25">
        <v>1684</v>
      </c>
      <c r="J25" t="s">
        <v>2121</v>
      </c>
    </row>
    <row r="26" spans="2:12" x14ac:dyDescent="0.35">
      <c r="B26" t="s">
        <v>20</v>
      </c>
      <c r="C26">
        <v>111</v>
      </c>
      <c r="E26" t="s">
        <v>14</v>
      </c>
      <c r="F26">
        <v>56</v>
      </c>
      <c r="J26" t="s">
        <v>2122</v>
      </c>
    </row>
    <row r="27" spans="2:12" x14ac:dyDescent="0.35">
      <c r="B27" t="s">
        <v>20</v>
      </c>
      <c r="C27">
        <v>222</v>
      </c>
      <c r="E27" t="s">
        <v>14</v>
      </c>
      <c r="F27">
        <v>838</v>
      </c>
      <c r="J27" t="s">
        <v>2124</v>
      </c>
    </row>
    <row r="28" spans="2:12" x14ac:dyDescent="0.35">
      <c r="B28" t="s">
        <v>20</v>
      </c>
      <c r="C28">
        <v>6212</v>
      </c>
      <c r="E28" t="s">
        <v>14</v>
      </c>
      <c r="F28">
        <v>1000</v>
      </c>
    </row>
    <row r="29" spans="2:12" x14ac:dyDescent="0.35">
      <c r="B29" t="s">
        <v>20</v>
      </c>
      <c r="C29">
        <v>98</v>
      </c>
      <c r="E29" t="s">
        <v>14</v>
      </c>
      <c r="F29">
        <v>1482</v>
      </c>
    </row>
    <row r="30" spans="2:12" x14ac:dyDescent="0.35">
      <c r="B30" t="s">
        <v>20</v>
      </c>
      <c r="C30">
        <v>92</v>
      </c>
      <c r="E30" t="s">
        <v>14</v>
      </c>
      <c r="F30">
        <v>106</v>
      </c>
    </row>
    <row r="31" spans="2:12" x14ac:dyDescent="0.35">
      <c r="B31" t="s">
        <v>20</v>
      </c>
      <c r="C31">
        <v>149</v>
      </c>
      <c r="E31" t="s">
        <v>14</v>
      </c>
      <c r="F31">
        <v>679</v>
      </c>
    </row>
    <row r="32" spans="2:12" x14ac:dyDescent="0.35">
      <c r="B32" t="s">
        <v>20</v>
      </c>
      <c r="C32">
        <v>2431</v>
      </c>
      <c r="E32" t="s">
        <v>14</v>
      </c>
      <c r="F32">
        <v>1220</v>
      </c>
    </row>
    <row r="33" spans="2:6" x14ac:dyDescent="0.35">
      <c r="B33" t="s">
        <v>20</v>
      </c>
      <c r="C33">
        <v>303</v>
      </c>
      <c r="E33" t="s">
        <v>14</v>
      </c>
      <c r="F33">
        <v>1</v>
      </c>
    </row>
    <row r="34" spans="2:6" x14ac:dyDescent="0.35">
      <c r="B34" t="s">
        <v>20</v>
      </c>
      <c r="C34">
        <v>209</v>
      </c>
      <c r="E34" t="s">
        <v>14</v>
      </c>
      <c r="F34">
        <v>37</v>
      </c>
    </row>
    <row r="35" spans="2:6" x14ac:dyDescent="0.35">
      <c r="B35" t="s">
        <v>20</v>
      </c>
      <c r="C35">
        <v>131</v>
      </c>
      <c r="E35" t="s">
        <v>14</v>
      </c>
      <c r="F35">
        <v>60</v>
      </c>
    </row>
    <row r="36" spans="2:6" x14ac:dyDescent="0.35">
      <c r="B36" t="s">
        <v>20</v>
      </c>
      <c r="C36">
        <v>164</v>
      </c>
      <c r="E36" t="s">
        <v>14</v>
      </c>
      <c r="F36">
        <v>296</v>
      </c>
    </row>
    <row r="37" spans="2:6" x14ac:dyDescent="0.35">
      <c r="B37" t="s">
        <v>20</v>
      </c>
      <c r="C37">
        <v>201</v>
      </c>
      <c r="E37" t="s">
        <v>14</v>
      </c>
      <c r="F37">
        <v>3304</v>
      </c>
    </row>
    <row r="38" spans="2:6" x14ac:dyDescent="0.35">
      <c r="B38" t="s">
        <v>20</v>
      </c>
      <c r="C38">
        <v>211</v>
      </c>
      <c r="E38" t="s">
        <v>14</v>
      </c>
      <c r="F38">
        <v>73</v>
      </c>
    </row>
    <row r="39" spans="2:6" x14ac:dyDescent="0.35">
      <c r="B39" t="s">
        <v>20</v>
      </c>
      <c r="C39">
        <v>128</v>
      </c>
      <c r="E39" t="s">
        <v>14</v>
      </c>
      <c r="F39">
        <v>3387</v>
      </c>
    </row>
    <row r="40" spans="2:6" x14ac:dyDescent="0.35">
      <c r="B40" t="s">
        <v>20</v>
      </c>
      <c r="C40">
        <v>1600</v>
      </c>
      <c r="E40" t="s">
        <v>14</v>
      </c>
      <c r="F40">
        <v>662</v>
      </c>
    </row>
    <row r="41" spans="2:6" x14ac:dyDescent="0.35">
      <c r="B41" t="s">
        <v>20</v>
      </c>
      <c r="C41">
        <v>249</v>
      </c>
      <c r="E41" t="s">
        <v>14</v>
      </c>
      <c r="F41">
        <v>774</v>
      </c>
    </row>
    <row r="42" spans="2:6" x14ac:dyDescent="0.35">
      <c r="B42" t="s">
        <v>20</v>
      </c>
      <c r="C42">
        <v>236</v>
      </c>
      <c r="E42" t="s">
        <v>14</v>
      </c>
      <c r="F42">
        <v>672</v>
      </c>
    </row>
    <row r="43" spans="2:6" x14ac:dyDescent="0.35">
      <c r="B43" t="s">
        <v>20</v>
      </c>
      <c r="C43">
        <v>4065</v>
      </c>
      <c r="E43" t="s">
        <v>14</v>
      </c>
      <c r="F43">
        <v>940</v>
      </c>
    </row>
    <row r="44" spans="2:6" x14ac:dyDescent="0.35">
      <c r="B44" t="s">
        <v>20</v>
      </c>
      <c r="C44">
        <v>246</v>
      </c>
      <c r="E44" t="s">
        <v>14</v>
      </c>
      <c r="F44">
        <v>117</v>
      </c>
    </row>
    <row r="45" spans="2:6" x14ac:dyDescent="0.35">
      <c r="B45" t="s">
        <v>20</v>
      </c>
      <c r="C45">
        <v>2475</v>
      </c>
      <c r="E45" t="s">
        <v>14</v>
      </c>
      <c r="F45">
        <v>115</v>
      </c>
    </row>
    <row r="46" spans="2:6" x14ac:dyDescent="0.35">
      <c r="B46" t="s">
        <v>20</v>
      </c>
      <c r="C46">
        <v>76</v>
      </c>
      <c r="E46" t="s">
        <v>14</v>
      </c>
      <c r="F46">
        <v>326</v>
      </c>
    </row>
    <row r="47" spans="2:6" x14ac:dyDescent="0.35">
      <c r="B47" t="s">
        <v>20</v>
      </c>
      <c r="C47">
        <v>54</v>
      </c>
      <c r="E47" t="s">
        <v>14</v>
      </c>
      <c r="F47">
        <v>1</v>
      </c>
    </row>
    <row r="48" spans="2:6" x14ac:dyDescent="0.35">
      <c r="B48" t="s">
        <v>20</v>
      </c>
      <c r="C48">
        <v>88</v>
      </c>
      <c r="E48" t="s">
        <v>14</v>
      </c>
      <c r="F48">
        <v>1467</v>
      </c>
    </row>
    <row r="49" spans="2:6" x14ac:dyDescent="0.35">
      <c r="B49" t="s">
        <v>20</v>
      </c>
      <c r="C49">
        <v>85</v>
      </c>
      <c r="E49" t="s">
        <v>14</v>
      </c>
      <c r="F49">
        <v>5681</v>
      </c>
    </row>
    <row r="50" spans="2:6" x14ac:dyDescent="0.35">
      <c r="B50" t="s">
        <v>20</v>
      </c>
      <c r="C50">
        <v>170</v>
      </c>
      <c r="E50" t="s">
        <v>14</v>
      </c>
      <c r="F50">
        <v>1059</v>
      </c>
    </row>
    <row r="51" spans="2:6" x14ac:dyDescent="0.35">
      <c r="B51" t="s">
        <v>20</v>
      </c>
      <c r="C51">
        <v>330</v>
      </c>
      <c r="E51" t="s">
        <v>14</v>
      </c>
      <c r="F51">
        <v>1194</v>
      </c>
    </row>
    <row r="52" spans="2:6" x14ac:dyDescent="0.35">
      <c r="B52" t="s">
        <v>20</v>
      </c>
      <c r="C52">
        <v>127</v>
      </c>
      <c r="E52" t="s">
        <v>14</v>
      </c>
      <c r="F52">
        <v>30</v>
      </c>
    </row>
    <row r="53" spans="2:6" x14ac:dyDescent="0.35">
      <c r="B53" t="s">
        <v>20</v>
      </c>
      <c r="C53">
        <v>411</v>
      </c>
      <c r="E53" t="s">
        <v>14</v>
      </c>
      <c r="F53">
        <v>75</v>
      </c>
    </row>
    <row r="54" spans="2:6" x14ac:dyDescent="0.35">
      <c r="B54" t="s">
        <v>20</v>
      </c>
      <c r="C54">
        <v>180</v>
      </c>
      <c r="E54" t="s">
        <v>14</v>
      </c>
      <c r="F54">
        <v>955</v>
      </c>
    </row>
    <row r="55" spans="2:6" x14ac:dyDescent="0.35">
      <c r="B55" t="s">
        <v>20</v>
      </c>
      <c r="C55">
        <v>374</v>
      </c>
      <c r="E55" t="s">
        <v>14</v>
      </c>
      <c r="F55">
        <v>67</v>
      </c>
    </row>
    <row r="56" spans="2:6" x14ac:dyDescent="0.35">
      <c r="B56" t="s">
        <v>20</v>
      </c>
      <c r="C56">
        <v>71</v>
      </c>
      <c r="E56" t="s">
        <v>14</v>
      </c>
      <c r="F56">
        <v>5</v>
      </c>
    </row>
    <row r="57" spans="2:6" x14ac:dyDescent="0.35">
      <c r="B57" t="s">
        <v>20</v>
      </c>
      <c r="C57">
        <v>203</v>
      </c>
      <c r="E57" t="s">
        <v>14</v>
      </c>
      <c r="F57">
        <v>26</v>
      </c>
    </row>
    <row r="58" spans="2:6" x14ac:dyDescent="0.35">
      <c r="B58" t="s">
        <v>20</v>
      </c>
      <c r="C58">
        <v>113</v>
      </c>
      <c r="E58" t="s">
        <v>14</v>
      </c>
      <c r="F58">
        <v>1130</v>
      </c>
    </row>
    <row r="59" spans="2:6" x14ac:dyDescent="0.35">
      <c r="B59" t="s">
        <v>20</v>
      </c>
      <c r="C59">
        <v>96</v>
      </c>
      <c r="E59" t="s">
        <v>14</v>
      </c>
      <c r="F59">
        <v>782</v>
      </c>
    </row>
    <row r="60" spans="2:6" x14ac:dyDescent="0.35">
      <c r="B60" t="s">
        <v>20</v>
      </c>
      <c r="C60">
        <v>498</v>
      </c>
      <c r="E60" t="s">
        <v>14</v>
      </c>
      <c r="F60">
        <v>210</v>
      </c>
    </row>
    <row r="61" spans="2:6" x14ac:dyDescent="0.35">
      <c r="B61" t="s">
        <v>20</v>
      </c>
      <c r="C61">
        <v>180</v>
      </c>
      <c r="E61" t="s">
        <v>14</v>
      </c>
      <c r="F61">
        <v>136</v>
      </c>
    </row>
    <row r="62" spans="2:6" x14ac:dyDescent="0.35">
      <c r="B62" t="s">
        <v>20</v>
      </c>
      <c r="C62">
        <v>27</v>
      </c>
      <c r="E62" t="s">
        <v>14</v>
      </c>
      <c r="F62">
        <v>86</v>
      </c>
    </row>
    <row r="63" spans="2:6" x14ac:dyDescent="0.35">
      <c r="B63" t="s">
        <v>20</v>
      </c>
      <c r="C63">
        <v>2331</v>
      </c>
      <c r="E63" t="s">
        <v>14</v>
      </c>
      <c r="F63">
        <v>19</v>
      </c>
    </row>
    <row r="64" spans="2:6" x14ac:dyDescent="0.35">
      <c r="B64" t="s">
        <v>20</v>
      </c>
      <c r="C64">
        <v>113</v>
      </c>
      <c r="E64" t="s">
        <v>14</v>
      </c>
      <c r="F64">
        <v>886</v>
      </c>
    </row>
    <row r="65" spans="2:6" x14ac:dyDescent="0.35">
      <c r="B65" t="s">
        <v>20</v>
      </c>
      <c r="C65">
        <v>164</v>
      </c>
      <c r="E65" t="s">
        <v>14</v>
      </c>
      <c r="F65">
        <v>35</v>
      </c>
    </row>
    <row r="66" spans="2:6" x14ac:dyDescent="0.35">
      <c r="B66" t="s">
        <v>20</v>
      </c>
      <c r="C66">
        <v>164</v>
      </c>
      <c r="E66" t="s">
        <v>14</v>
      </c>
      <c r="F66">
        <v>24</v>
      </c>
    </row>
    <row r="67" spans="2:6" x14ac:dyDescent="0.35">
      <c r="B67" t="s">
        <v>20</v>
      </c>
      <c r="C67">
        <v>336</v>
      </c>
      <c r="E67" t="s">
        <v>14</v>
      </c>
      <c r="F67">
        <v>86</v>
      </c>
    </row>
    <row r="68" spans="2:6" x14ac:dyDescent="0.35">
      <c r="B68" t="s">
        <v>20</v>
      </c>
      <c r="C68">
        <v>1917</v>
      </c>
      <c r="E68" t="s">
        <v>14</v>
      </c>
      <c r="F68">
        <v>243</v>
      </c>
    </row>
    <row r="69" spans="2:6" x14ac:dyDescent="0.35">
      <c r="B69" t="s">
        <v>20</v>
      </c>
      <c r="C69">
        <v>95</v>
      </c>
      <c r="E69" t="s">
        <v>14</v>
      </c>
      <c r="F69">
        <v>65</v>
      </c>
    </row>
    <row r="70" spans="2:6" x14ac:dyDescent="0.35">
      <c r="B70" t="s">
        <v>20</v>
      </c>
      <c r="C70">
        <v>147</v>
      </c>
      <c r="E70" t="s">
        <v>14</v>
      </c>
      <c r="F70">
        <v>100</v>
      </c>
    </row>
    <row r="71" spans="2:6" x14ac:dyDescent="0.35">
      <c r="B71" t="s">
        <v>20</v>
      </c>
      <c r="C71">
        <v>86</v>
      </c>
      <c r="E71" t="s">
        <v>14</v>
      </c>
      <c r="F71">
        <v>168</v>
      </c>
    </row>
    <row r="72" spans="2:6" x14ac:dyDescent="0.35">
      <c r="B72" t="s">
        <v>20</v>
      </c>
      <c r="C72">
        <v>83</v>
      </c>
      <c r="E72" t="s">
        <v>14</v>
      </c>
      <c r="F72">
        <v>13</v>
      </c>
    </row>
    <row r="73" spans="2:6" x14ac:dyDescent="0.35">
      <c r="B73" t="s">
        <v>20</v>
      </c>
      <c r="C73">
        <v>676</v>
      </c>
      <c r="E73" t="s">
        <v>14</v>
      </c>
      <c r="F73">
        <v>1</v>
      </c>
    </row>
    <row r="74" spans="2:6" x14ac:dyDescent="0.35">
      <c r="B74" t="s">
        <v>20</v>
      </c>
      <c r="C74">
        <v>361</v>
      </c>
      <c r="E74" t="s">
        <v>14</v>
      </c>
      <c r="F74">
        <v>40</v>
      </c>
    </row>
    <row r="75" spans="2:6" x14ac:dyDescent="0.35">
      <c r="B75" t="s">
        <v>20</v>
      </c>
      <c r="C75">
        <v>131</v>
      </c>
      <c r="E75" t="s">
        <v>14</v>
      </c>
      <c r="F75">
        <v>226</v>
      </c>
    </row>
    <row r="76" spans="2:6" x14ac:dyDescent="0.35">
      <c r="B76" t="s">
        <v>20</v>
      </c>
      <c r="C76">
        <v>126</v>
      </c>
      <c r="E76" t="s">
        <v>14</v>
      </c>
      <c r="F76">
        <v>1625</v>
      </c>
    </row>
    <row r="77" spans="2:6" x14ac:dyDescent="0.35">
      <c r="B77" t="s">
        <v>20</v>
      </c>
      <c r="C77">
        <v>275</v>
      </c>
      <c r="E77" t="s">
        <v>14</v>
      </c>
      <c r="F77">
        <v>143</v>
      </c>
    </row>
    <row r="78" spans="2:6" x14ac:dyDescent="0.35">
      <c r="B78" t="s">
        <v>20</v>
      </c>
      <c r="C78">
        <v>67</v>
      </c>
      <c r="E78" t="s">
        <v>14</v>
      </c>
      <c r="F78">
        <v>934</v>
      </c>
    </row>
    <row r="79" spans="2:6" x14ac:dyDescent="0.35">
      <c r="B79" t="s">
        <v>20</v>
      </c>
      <c r="C79">
        <v>154</v>
      </c>
      <c r="E79" t="s">
        <v>14</v>
      </c>
      <c r="F79">
        <v>17</v>
      </c>
    </row>
    <row r="80" spans="2:6" x14ac:dyDescent="0.35">
      <c r="B80" t="s">
        <v>20</v>
      </c>
      <c r="C80">
        <v>1782</v>
      </c>
      <c r="E80" t="s">
        <v>14</v>
      </c>
      <c r="F80">
        <v>2179</v>
      </c>
    </row>
    <row r="81" spans="2:6" x14ac:dyDescent="0.35">
      <c r="B81" t="s">
        <v>20</v>
      </c>
      <c r="C81">
        <v>903</v>
      </c>
      <c r="E81" t="s">
        <v>14</v>
      </c>
      <c r="F81">
        <v>931</v>
      </c>
    </row>
    <row r="82" spans="2:6" x14ac:dyDescent="0.35">
      <c r="B82" t="s">
        <v>20</v>
      </c>
      <c r="C82">
        <v>94</v>
      </c>
      <c r="E82" t="s">
        <v>14</v>
      </c>
      <c r="F82">
        <v>92</v>
      </c>
    </row>
    <row r="83" spans="2:6" x14ac:dyDescent="0.35">
      <c r="B83" t="s">
        <v>20</v>
      </c>
      <c r="C83">
        <v>180</v>
      </c>
      <c r="E83" t="s">
        <v>14</v>
      </c>
      <c r="F83">
        <v>57</v>
      </c>
    </row>
    <row r="84" spans="2:6" x14ac:dyDescent="0.35">
      <c r="B84" t="s">
        <v>20</v>
      </c>
      <c r="C84">
        <v>533</v>
      </c>
      <c r="E84" t="s">
        <v>14</v>
      </c>
      <c r="F84">
        <v>41</v>
      </c>
    </row>
    <row r="85" spans="2:6" x14ac:dyDescent="0.35">
      <c r="B85" t="s">
        <v>20</v>
      </c>
      <c r="C85">
        <v>2443</v>
      </c>
      <c r="E85" t="s">
        <v>14</v>
      </c>
      <c r="F85">
        <v>1</v>
      </c>
    </row>
    <row r="86" spans="2:6" x14ac:dyDescent="0.35">
      <c r="B86" t="s">
        <v>20</v>
      </c>
      <c r="C86">
        <v>89</v>
      </c>
      <c r="E86" t="s">
        <v>14</v>
      </c>
      <c r="F86">
        <v>101</v>
      </c>
    </row>
    <row r="87" spans="2:6" x14ac:dyDescent="0.35">
      <c r="B87" t="s">
        <v>20</v>
      </c>
      <c r="C87">
        <v>159</v>
      </c>
      <c r="E87" t="s">
        <v>14</v>
      </c>
      <c r="F87">
        <v>1335</v>
      </c>
    </row>
    <row r="88" spans="2:6" x14ac:dyDescent="0.35">
      <c r="B88" t="s">
        <v>20</v>
      </c>
      <c r="C88">
        <v>50</v>
      </c>
      <c r="E88" t="s">
        <v>14</v>
      </c>
      <c r="F88">
        <v>15</v>
      </c>
    </row>
    <row r="89" spans="2:6" x14ac:dyDescent="0.35">
      <c r="B89" t="s">
        <v>20</v>
      </c>
      <c r="C89">
        <v>186</v>
      </c>
      <c r="E89" t="s">
        <v>14</v>
      </c>
      <c r="F89">
        <v>454</v>
      </c>
    </row>
    <row r="90" spans="2:6" x14ac:dyDescent="0.35">
      <c r="B90" t="s">
        <v>20</v>
      </c>
      <c r="C90">
        <v>1071</v>
      </c>
      <c r="E90" t="s">
        <v>14</v>
      </c>
      <c r="F90">
        <v>3182</v>
      </c>
    </row>
    <row r="91" spans="2:6" x14ac:dyDescent="0.35">
      <c r="B91" t="s">
        <v>20</v>
      </c>
      <c r="C91">
        <v>117</v>
      </c>
      <c r="E91" t="s">
        <v>14</v>
      </c>
      <c r="F91">
        <v>15</v>
      </c>
    </row>
    <row r="92" spans="2:6" x14ac:dyDescent="0.35">
      <c r="B92" t="s">
        <v>20</v>
      </c>
      <c r="C92">
        <v>70</v>
      </c>
      <c r="E92" t="s">
        <v>14</v>
      </c>
      <c r="F92">
        <v>133</v>
      </c>
    </row>
    <row r="93" spans="2:6" x14ac:dyDescent="0.35">
      <c r="B93" t="s">
        <v>20</v>
      </c>
      <c r="C93">
        <v>135</v>
      </c>
      <c r="E93" t="s">
        <v>14</v>
      </c>
      <c r="F93">
        <v>2062</v>
      </c>
    </row>
    <row r="94" spans="2:6" x14ac:dyDescent="0.35">
      <c r="B94" t="s">
        <v>20</v>
      </c>
      <c r="C94">
        <v>768</v>
      </c>
      <c r="E94" t="s">
        <v>14</v>
      </c>
      <c r="F94">
        <v>29</v>
      </c>
    </row>
    <row r="95" spans="2:6" x14ac:dyDescent="0.35">
      <c r="B95" t="s">
        <v>20</v>
      </c>
      <c r="C95">
        <v>199</v>
      </c>
      <c r="E95" t="s">
        <v>14</v>
      </c>
      <c r="F95">
        <v>132</v>
      </c>
    </row>
    <row r="96" spans="2:6" x14ac:dyDescent="0.35">
      <c r="B96" t="s">
        <v>20</v>
      </c>
      <c r="C96">
        <v>107</v>
      </c>
      <c r="E96" t="s">
        <v>14</v>
      </c>
      <c r="F96">
        <v>137</v>
      </c>
    </row>
    <row r="97" spans="2:6" x14ac:dyDescent="0.35">
      <c r="B97" t="s">
        <v>20</v>
      </c>
      <c r="C97">
        <v>195</v>
      </c>
      <c r="E97" t="s">
        <v>14</v>
      </c>
      <c r="F97">
        <v>908</v>
      </c>
    </row>
    <row r="98" spans="2:6" x14ac:dyDescent="0.35">
      <c r="B98" t="s">
        <v>20</v>
      </c>
      <c r="C98">
        <v>3376</v>
      </c>
      <c r="E98" t="s">
        <v>14</v>
      </c>
      <c r="F98">
        <v>10</v>
      </c>
    </row>
    <row r="99" spans="2:6" x14ac:dyDescent="0.35">
      <c r="B99" t="s">
        <v>20</v>
      </c>
      <c r="C99">
        <v>41</v>
      </c>
      <c r="E99" t="s">
        <v>14</v>
      </c>
      <c r="F99">
        <v>1910</v>
      </c>
    </row>
    <row r="100" spans="2:6" x14ac:dyDescent="0.35">
      <c r="B100" t="s">
        <v>20</v>
      </c>
      <c r="C100">
        <v>1821</v>
      </c>
      <c r="E100" t="s">
        <v>14</v>
      </c>
      <c r="F100">
        <v>38</v>
      </c>
    </row>
    <row r="101" spans="2:6" x14ac:dyDescent="0.35">
      <c r="B101" t="s">
        <v>20</v>
      </c>
      <c r="C101">
        <v>164</v>
      </c>
      <c r="E101" t="s">
        <v>14</v>
      </c>
      <c r="F101">
        <v>104</v>
      </c>
    </row>
    <row r="102" spans="2:6" x14ac:dyDescent="0.35">
      <c r="B102" t="s">
        <v>20</v>
      </c>
      <c r="C102">
        <v>157</v>
      </c>
      <c r="E102" t="s">
        <v>14</v>
      </c>
      <c r="F102">
        <v>49</v>
      </c>
    </row>
    <row r="103" spans="2:6" x14ac:dyDescent="0.35">
      <c r="B103" t="s">
        <v>20</v>
      </c>
      <c r="C103">
        <v>246</v>
      </c>
      <c r="E103" t="s">
        <v>14</v>
      </c>
      <c r="F103">
        <v>1</v>
      </c>
    </row>
    <row r="104" spans="2:6" x14ac:dyDescent="0.35">
      <c r="B104" t="s">
        <v>20</v>
      </c>
      <c r="C104">
        <v>1396</v>
      </c>
      <c r="E104" t="s">
        <v>14</v>
      </c>
      <c r="F104">
        <v>245</v>
      </c>
    </row>
    <row r="105" spans="2:6" x14ac:dyDescent="0.35">
      <c r="B105" t="s">
        <v>20</v>
      </c>
      <c r="C105">
        <v>2506</v>
      </c>
      <c r="E105" t="s">
        <v>14</v>
      </c>
      <c r="F105">
        <v>32</v>
      </c>
    </row>
    <row r="106" spans="2:6" x14ac:dyDescent="0.35">
      <c r="B106" t="s">
        <v>20</v>
      </c>
      <c r="C106">
        <v>244</v>
      </c>
      <c r="E106" t="s">
        <v>14</v>
      </c>
      <c r="F106">
        <v>7</v>
      </c>
    </row>
    <row r="107" spans="2:6" x14ac:dyDescent="0.35">
      <c r="B107" t="s">
        <v>20</v>
      </c>
      <c r="C107">
        <v>146</v>
      </c>
      <c r="E107" t="s">
        <v>14</v>
      </c>
      <c r="F107">
        <v>803</v>
      </c>
    </row>
    <row r="108" spans="2:6" x14ac:dyDescent="0.35">
      <c r="B108" t="s">
        <v>20</v>
      </c>
      <c r="C108">
        <v>1267</v>
      </c>
      <c r="E108" t="s">
        <v>14</v>
      </c>
      <c r="F108">
        <v>16</v>
      </c>
    </row>
    <row r="109" spans="2:6" x14ac:dyDescent="0.35">
      <c r="B109" t="s">
        <v>20</v>
      </c>
      <c r="C109">
        <v>1561</v>
      </c>
      <c r="E109" t="s">
        <v>14</v>
      </c>
      <c r="F109">
        <v>31</v>
      </c>
    </row>
    <row r="110" spans="2:6" x14ac:dyDescent="0.35">
      <c r="B110" t="s">
        <v>20</v>
      </c>
      <c r="C110">
        <v>48</v>
      </c>
      <c r="E110" t="s">
        <v>14</v>
      </c>
      <c r="F110">
        <v>108</v>
      </c>
    </row>
    <row r="111" spans="2:6" x14ac:dyDescent="0.35">
      <c r="B111" t="s">
        <v>20</v>
      </c>
      <c r="C111">
        <v>2739</v>
      </c>
      <c r="E111" t="s">
        <v>14</v>
      </c>
      <c r="F111">
        <v>30</v>
      </c>
    </row>
    <row r="112" spans="2:6" x14ac:dyDescent="0.35">
      <c r="B112" t="s">
        <v>20</v>
      </c>
      <c r="C112">
        <v>3537</v>
      </c>
      <c r="E112" t="s">
        <v>14</v>
      </c>
      <c r="F112">
        <v>17</v>
      </c>
    </row>
    <row r="113" spans="2:6" x14ac:dyDescent="0.35">
      <c r="B113" t="s">
        <v>20</v>
      </c>
      <c r="C113">
        <v>2107</v>
      </c>
      <c r="E113" t="s">
        <v>14</v>
      </c>
      <c r="F113">
        <v>80</v>
      </c>
    </row>
    <row r="114" spans="2:6" x14ac:dyDescent="0.35">
      <c r="B114" t="s">
        <v>20</v>
      </c>
      <c r="C114">
        <v>3318</v>
      </c>
      <c r="E114" t="s">
        <v>14</v>
      </c>
      <c r="F114">
        <v>2468</v>
      </c>
    </row>
    <row r="115" spans="2:6" x14ac:dyDescent="0.35">
      <c r="B115" t="s">
        <v>20</v>
      </c>
      <c r="C115">
        <v>340</v>
      </c>
      <c r="E115" t="s">
        <v>14</v>
      </c>
      <c r="F115">
        <v>26</v>
      </c>
    </row>
    <row r="116" spans="2:6" x14ac:dyDescent="0.35">
      <c r="B116" t="s">
        <v>20</v>
      </c>
      <c r="C116">
        <v>1442</v>
      </c>
      <c r="E116" t="s">
        <v>14</v>
      </c>
      <c r="F116">
        <v>73</v>
      </c>
    </row>
    <row r="117" spans="2:6" x14ac:dyDescent="0.35">
      <c r="B117" t="s">
        <v>20</v>
      </c>
      <c r="C117">
        <v>126</v>
      </c>
      <c r="E117" t="s">
        <v>14</v>
      </c>
      <c r="F117">
        <v>128</v>
      </c>
    </row>
    <row r="118" spans="2:6" x14ac:dyDescent="0.35">
      <c r="B118" t="s">
        <v>20</v>
      </c>
      <c r="C118">
        <v>524</v>
      </c>
      <c r="E118" t="s">
        <v>14</v>
      </c>
      <c r="F118">
        <v>33</v>
      </c>
    </row>
    <row r="119" spans="2:6" x14ac:dyDescent="0.35">
      <c r="B119" t="s">
        <v>20</v>
      </c>
      <c r="C119">
        <v>1989</v>
      </c>
      <c r="E119" t="s">
        <v>14</v>
      </c>
      <c r="F119">
        <v>1072</v>
      </c>
    </row>
    <row r="120" spans="2:6" x14ac:dyDescent="0.35">
      <c r="B120" t="s">
        <v>20</v>
      </c>
      <c r="C120">
        <v>157</v>
      </c>
      <c r="E120" t="s">
        <v>14</v>
      </c>
      <c r="F120">
        <v>393</v>
      </c>
    </row>
    <row r="121" spans="2:6" x14ac:dyDescent="0.35">
      <c r="B121" t="s">
        <v>20</v>
      </c>
      <c r="C121">
        <v>4498</v>
      </c>
      <c r="E121" t="s">
        <v>14</v>
      </c>
      <c r="F121">
        <v>1257</v>
      </c>
    </row>
    <row r="122" spans="2:6" x14ac:dyDescent="0.35">
      <c r="B122" t="s">
        <v>20</v>
      </c>
      <c r="C122">
        <v>80</v>
      </c>
      <c r="E122" t="s">
        <v>14</v>
      </c>
      <c r="F122">
        <v>328</v>
      </c>
    </row>
    <row r="123" spans="2:6" x14ac:dyDescent="0.35">
      <c r="B123" t="s">
        <v>20</v>
      </c>
      <c r="C123">
        <v>43</v>
      </c>
      <c r="E123" t="s">
        <v>14</v>
      </c>
      <c r="F123">
        <v>147</v>
      </c>
    </row>
    <row r="124" spans="2:6" x14ac:dyDescent="0.35">
      <c r="B124" t="s">
        <v>20</v>
      </c>
      <c r="C124">
        <v>2053</v>
      </c>
      <c r="E124" t="s">
        <v>14</v>
      </c>
      <c r="F124">
        <v>830</v>
      </c>
    </row>
    <row r="125" spans="2:6" x14ac:dyDescent="0.35">
      <c r="B125" t="s">
        <v>20</v>
      </c>
      <c r="C125">
        <v>168</v>
      </c>
      <c r="E125" t="s">
        <v>14</v>
      </c>
      <c r="F125">
        <v>331</v>
      </c>
    </row>
    <row r="126" spans="2:6" x14ac:dyDescent="0.35">
      <c r="B126" t="s">
        <v>20</v>
      </c>
      <c r="C126">
        <v>4289</v>
      </c>
      <c r="E126" t="s">
        <v>14</v>
      </c>
      <c r="F126">
        <v>25</v>
      </c>
    </row>
    <row r="127" spans="2:6" x14ac:dyDescent="0.35">
      <c r="B127" t="s">
        <v>20</v>
      </c>
      <c r="C127">
        <v>165</v>
      </c>
      <c r="E127" t="s">
        <v>14</v>
      </c>
      <c r="F127">
        <v>3483</v>
      </c>
    </row>
    <row r="128" spans="2:6" x14ac:dyDescent="0.35">
      <c r="B128" t="s">
        <v>20</v>
      </c>
      <c r="C128">
        <v>1815</v>
      </c>
      <c r="E128" t="s">
        <v>14</v>
      </c>
      <c r="F128">
        <v>923</v>
      </c>
    </row>
    <row r="129" spans="2:6" x14ac:dyDescent="0.35">
      <c r="B129" t="s">
        <v>20</v>
      </c>
      <c r="C129">
        <v>397</v>
      </c>
      <c r="E129" t="s">
        <v>14</v>
      </c>
      <c r="F129">
        <v>1</v>
      </c>
    </row>
    <row r="130" spans="2:6" x14ac:dyDescent="0.35">
      <c r="B130" t="s">
        <v>20</v>
      </c>
      <c r="C130">
        <v>1539</v>
      </c>
      <c r="E130" t="s">
        <v>14</v>
      </c>
      <c r="F130">
        <v>33</v>
      </c>
    </row>
    <row r="131" spans="2:6" x14ac:dyDescent="0.35">
      <c r="B131" t="s">
        <v>20</v>
      </c>
      <c r="C131">
        <v>138</v>
      </c>
      <c r="E131" t="s">
        <v>14</v>
      </c>
      <c r="F131">
        <v>40</v>
      </c>
    </row>
    <row r="132" spans="2:6" x14ac:dyDescent="0.35">
      <c r="B132" t="s">
        <v>20</v>
      </c>
      <c r="C132">
        <v>3594</v>
      </c>
      <c r="E132" t="s">
        <v>14</v>
      </c>
      <c r="F132">
        <v>23</v>
      </c>
    </row>
    <row r="133" spans="2:6" x14ac:dyDescent="0.35">
      <c r="B133" t="s">
        <v>20</v>
      </c>
      <c r="C133">
        <v>5880</v>
      </c>
      <c r="E133" t="s">
        <v>14</v>
      </c>
      <c r="F133">
        <v>75</v>
      </c>
    </row>
    <row r="134" spans="2:6" x14ac:dyDescent="0.35">
      <c r="B134" t="s">
        <v>20</v>
      </c>
      <c r="C134">
        <v>112</v>
      </c>
      <c r="E134" t="s">
        <v>14</v>
      </c>
      <c r="F134">
        <v>2176</v>
      </c>
    </row>
    <row r="135" spans="2:6" x14ac:dyDescent="0.35">
      <c r="B135" t="s">
        <v>20</v>
      </c>
      <c r="C135">
        <v>943</v>
      </c>
      <c r="E135" t="s">
        <v>14</v>
      </c>
      <c r="F135">
        <v>441</v>
      </c>
    </row>
    <row r="136" spans="2:6" x14ac:dyDescent="0.35">
      <c r="B136" t="s">
        <v>20</v>
      </c>
      <c r="C136">
        <v>2468</v>
      </c>
      <c r="E136" t="s">
        <v>14</v>
      </c>
      <c r="F136">
        <v>25</v>
      </c>
    </row>
    <row r="137" spans="2:6" x14ac:dyDescent="0.35">
      <c r="B137" t="s">
        <v>20</v>
      </c>
      <c r="C137">
        <v>2551</v>
      </c>
      <c r="E137" t="s">
        <v>14</v>
      </c>
      <c r="F137">
        <v>127</v>
      </c>
    </row>
    <row r="138" spans="2:6" x14ac:dyDescent="0.35">
      <c r="B138" t="s">
        <v>20</v>
      </c>
      <c r="C138">
        <v>101</v>
      </c>
      <c r="E138" t="s">
        <v>14</v>
      </c>
      <c r="F138">
        <v>355</v>
      </c>
    </row>
    <row r="139" spans="2:6" x14ac:dyDescent="0.35">
      <c r="B139" t="s">
        <v>20</v>
      </c>
      <c r="C139">
        <v>92</v>
      </c>
      <c r="E139" t="s">
        <v>14</v>
      </c>
      <c r="F139">
        <v>44</v>
      </c>
    </row>
    <row r="140" spans="2:6" x14ac:dyDescent="0.35">
      <c r="B140" t="s">
        <v>20</v>
      </c>
      <c r="C140">
        <v>62</v>
      </c>
      <c r="E140" t="s">
        <v>14</v>
      </c>
      <c r="F140">
        <v>67</v>
      </c>
    </row>
    <row r="141" spans="2:6" x14ac:dyDescent="0.35">
      <c r="B141" t="s">
        <v>20</v>
      </c>
      <c r="C141">
        <v>149</v>
      </c>
      <c r="E141" t="s">
        <v>14</v>
      </c>
      <c r="F141">
        <v>1068</v>
      </c>
    </row>
    <row r="142" spans="2:6" x14ac:dyDescent="0.35">
      <c r="B142" t="s">
        <v>20</v>
      </c>
      <c r="C142">
        <v>329</v>
      </c>
      <c r="E142" t="s">
        <v>14</v>
      </c>
      <c r="F142">
        <v>424</v>
      </c>
    </row>
    <row r="143" spans="2:6" x14ac:dyDescent="0.35">
      <c r="B143" t="s">
        <v>20</v>
      </c>
      <c r="C143">
        <v>97</v>
      </c>
      <c r="E143" t="s">
        <v>14</v>
      </c>
      <c r="F143">
        <v>151</v>
      </c>
    </row>
    <row r="144" spans="2:6" x14ac:dyDescent="0.35">
      <c r="B144" t="s">
        <v>20</v>
      </c>
      <c r="C144">
        <v>1784</v>
      </c>
      <c r="E144" t="s">
        <v>14</v>
      </c>
      <c r="F144">
        <v>1608</v>
      </c>
    </row>
    <row r="145" spans="2:6" x14ac:dyDescent="0.35">
      <c r="B145" t="s">
        <v>20</v>
      </c>
      <c r="C145">
        <v>1684</v>
      </c>
      <c r="E145" t="s">
        <v>14</v>
      </c>
      <c r="F145">
        <v>941</v>
      </c>
    </row>
    <row r="146" spans="2:6" x14ac:dyDescent="0.35">
      <c r="B146" t="s">
        <v>20</v>
      </c>
      <c r="C146">
        <v>250</v>
      </c>
      <c r="E146" t="s">
        <v>14</v>
      </c>
      <c r="F146">
        <v>1</v>
      </c>
    </row>
    <row r="147" spans="2:6" x14ac:dyDescent="0.35">
      <c r="B147" t="s">
        <v>20</v>
      </c>
      <c r="C147">
        <v>238</v>
      </c>
      <c r="E147" t="s">
        <v>14</v>
      </c>
      <c r="F147">
        <v>40</v>
      </c>
    </row>
    <row r="148" spans="2:6" x14ac:dyDescent="0.35">
      <c r="B148" t="s">
        <v>20</v>
      </c>
      <c r="C148">
        <v>53</v>
      </c>
      <c r="E148" t="s">
        <v>14</v>
      </c>
      <c r="F148">
        <v>3015</v>
      </c>
    </row>
    <row r="149" spans="2:6" x14ac:dyDescent="0.35">
      <c r="B149" t="s">
        <v>20</v>
      </c>
      <c r="C149">
        <v>214</v>
      </c>
      <c r="E149" t="s">
        <v>14</v>
      </c>
      <c r="F149">
        <v>435</v>
      </c>
    </row>
    <row r="150" spans="2:6" x14ac:dyDescent="0.35">
      <c r="B150" t="s">
        <v>20</v>
      </c>
      <c r="C150">
        <v>222</v>
      </c>
      <c r="E150" t="s">
        <v>14</v>
      </c>
      <c r="F150">
        <v>714</v>
      </c>
    </row>
    <row r="151" spans="2:6" x14ac:dyDescent="0.35">
      <c r="B151" t="s">
        <v>20</v>
      </c>
      <c r="C151">
        <v>1884</v>
      </c>
      <c r="E151" t="s">
        <v>14</v>
      </c>
      <c r="F151">
        <v>5497</v>
      </c>
    </row>
    <row r="152" spans="2:6" x14ac:dyDescent="0.35">
      <c r="B152" t="s">
        <v>20</v>
      </c>
      <c r="C152">
        <v>218</v>
      </c>
      <c r="E152" t="s">
        <v>14</v>
      </c>
      <c r="F152">
        <v>418</v>
      </c>
    </row>
    <row r="153" spans="2:6" x14ac:dyDescent="0.35">
      <c r="B153" t="s">
        <v>20</v>
      </c>
      <c r="C153">
        <v>6465</v>
      </c>
      <c r="E153" t="s">
        <v>14</v>
      </c>
      <c r="F153">
        <v>1439</v>
      </c>
    </row>
    <row r="154" spans="2:6" x14ac:dyDescent="0.35">
      <c r="B154" t="s">
        <v>20</v>
      </c>
      <c r="C154">
        <v>59</v>
      </c>
      <c r="E154" t="s">
        <v>14</v>
      </c>
      <c r="F154">
        <v>15</v>
      </c>
    </row>
    <row r="155" spans="2:6" x14ac:dyDescent="0.35">
      <c r="B155" t="s">
        <v>20</v>
      </c>
      <c r="C155">
        <v>88</v>
      </c>
      <c r="E155" t="s">
        <v>14</v>
      </c>
      <c r="F155">
        <v>1999</v>
      </c>
    </row>
    <row r="156" spans="2:6" x14ac:dyDescent="0.35">
      <c r="B156" t="s">
        <v>20</v>
      </c>
      <c r="C156">
        <v>1697</v>
      </c>
      <c r="E156" t="s">
        <v>14</v>
      </c>
      <c r="F156">
        <v>118</v>
      </c>
    </row>
    <row r="157" spans="2:6" x14ac:dyDescent="0.35">
      <c r="B157" t="s">
        <v>20</v>
      </c>
      <c r="C157">
        <v>92</v>
      </c>
      <c r="E157" t="s">
        <v>14</v>
      </c>
      <c r="F157">
        <v>162</v>
      </c>
    </row>
    <row r="158" spans="2:6" x14ac:dyDescent="0.35">
      <c r="B158" t="s">
        <v>20</v>
      </c>
      <c r="C158">
        <v>186</v>
      </c>
      <c r="E158" t="s">
        <v>14</v>
      </c>
      <c r="F158">
        <v>83</v>
      </c>
    </row>
    <row r="159" spans="2:6" x14ac:dyDescent="0.35">
      <c r="B159" t="s">
        <v>20</v>
      </c>
      <c r="C159">
        <v>138</v>
      </c>
      <c r="E159" t="s">
        <v>14</v>
      </c>
      <c r="F159">
        <v>747</v>
      </c>
    </row>
    <row r="160" spans="2:6" x14ac:dyDescent="0.35">
      <c r="B160" t="s">
        <v>20</v>
      </c>
      <c r="C160">
        <v>261</v>
      </c>
      <c r="E160" t="s">
        <v>14</v>
      </c>
      <c r="F160">
        <v>84</v>
      </c>
    </row>
    <row r="161" spans="2:6" x14ac:dyDescent="0.35">
      <c r="B161" t="s">
        <v>20</v>
      </c>
      <c r="C161">
        <v>107</v>
      </c>
      <c r="E161" t="s">
        <v>14</v>
      </c>
      <c r="F161">
        <v>91</v>
      </c>
    </row>
    <row r="162" spans="2:6" x14ac:dyDescent="0.35">
      <c r="B162" t="s">
        <v>20</v>
      </c>
      <c r="C162">
        <v>199</v>
      </c>
      <c r="E162" t="s">
        <v>14</v>
      </c>
      <c r="F162">
        <v>792</v>
      </c>
    </row>
    <row r="163" spans="2:6" x14ac:dyDescent="0.35">
      <c r="B163" t="s">
        <v>20</v>
      </c>
      <c r="C163">
        <v>5512</v>
      </c>
      <c r="E163" t="s">
        <v>14</v>
      </c>
      <c r="F163">
        <v>32</v>
      </c>
    </row>
    <row r="164" spans="2:6" x14ac:dyDescent="0.35">
      <c r="B164" t="s">
        <v>20</v>
      </c>
      <c r="C164">
        <v>86</v>
      </c>
      <c r="E164" t="s">
        <v>14</v>
      </c>
      <c r="F164">
        <v>186</v>
      </c>
    </row>
    <row r="165" spans="2:6" x14ac:dyDescent="0.35">
      <c r="B165" t="s">
        <v>20</v>
      </c>
      <c r="C165">
        <v>2768</v>
      </c>
      <c r="E165" t="s">
        <v>14</v>
      </c>
      <c r="F165">
        <v>605</v>
      </c>
    </row>
    <row r="166" spans="2:6" x14ac:dyDescent="0.35">
      <c r="B166" t="s">
        <v>20</v>
      </c>
      <c r="C166">
        <v>48</v>
      </c>
      <c r="E166" t="s">
        <v>14</v>
      </c>
      <c r="F166">
        <v>1</v>
      </c>
    </row>
    <row r="167" spans="2:6" x14ac:dyDescent="0.35">
      <c r="B167" t="s">
        <v>20</v>
      </c>
      <c r="C167">
        <v>87</v>
      </c>
      <c r="E167" t="s">
        <v>14</v>
      </c>
      <c r="F167">
        <v>31</v>
      </c>
    </row>
    <row r="168" spans="2:6" x14ac:dyDescent="0.35">
      <c r="B168" t="s">
        <v>20</v>
      </c>
      <c r="C168">
        <v>1894</v>
      </c>
      <c r="E168" t="s">
        <v>14</v>
      </c>
      <c r="F168">
        <v>1181</v>
      </c>
    </row>
    <row r="169" spans="2:6" x14ac:dyDescent="0.35">
      <c r="B169" t="s">
        <v>20</v>
      </c>
      <c r="C169">
        <v>282</v>
      </c>
      <c r="E169" t="s">
        <v>14</v>
      </c>
      <c r="F169">
        <v>39</v>
      </c>
    </row>
    <row r="170" spans="2:6" x14ac:dyDescent="0.35">
      <c r="B170" t="s">
        <v>20</v>
      </c>
      <c r="C170">
        <v>116</v>
      </c>
      <c r="E170" t="s">
        <v>14</v>
      </c>
      <c r="F170">
        <v>46</v>
      </c>
    </row>
    <row r="171" spans="2:6" x14ac:dyDescent="0.35">
      <c r="B171" t="s">
        <v>20</v>
      </c>
      <c r="C171">
        <v>83</v>
      </c>
      <c r="E171" t="s">
        <v>14</v>
      </c>
      <c r="F171">
        <v>105</v>
      </c>
    </row>
    <row r="172" spans="2:6" x14ac:dyDescent="0.35">
      <c r="B172" t="s">
        <v>20</v>
      </c>
      <c r="C172">
        <v>91</v>
      </c>
      <c r="E172" t="s">
        <v>14</v>
      </c>
      <c r="F172">
        <v>535</v>
      </c>
    </row>
    <row r="173" spans="2:6" x14ac:dyDescent="0.35">
      <c r="B173" t="s">
        <v>20</v>
      </c>
      <c r="C173">
        <v>546</v>
      </c>
      <c r="E173" t="s">
        <v>14</v>
      </c>
      <c r="F173">
        <v>16</v>
      </c>
    </row>
    <row r="174" spans="2:6" x14ac:dyDescent="0.35">
      <c r="B174" t="s">
        <v>20</v>
      </c>
      <c r="C174">
        <v>393</v>
      </c>
      <c r="E174" t="s">
        <v>14</v>
      </c>
      <c r="F174">
        <v>575</v>
      </c>
    </row>
    <row r="175" spans="2:6" x14ac:dyDescent="0.35">
      <c r="B175" t="s">
        <v>20</v>
      </c>
      <c r="C175">
        <v>133</v>
      </c>
      <c r="E175" t="s">
        <v>14</v>
      </c>
      <c r="F175">
        <v>1120</v>
      </c>
    </row>
    <row r="176" spans="2:6" x14ac:dyDescent="0.35">
      <c r="B176" t="s">
        <v>20</v>
      </c>
      <c r="C176">
        <v>254</v>
      </c>
      <c r="E176" t="s">
        <v>14</v>
      </c>
      <c r="F176">
        <v>113</v>
      </c>
    </row>
    <row r="177" spans="2:6" x14ac:dyDescent="0.35">
      <c r="B177" t="s">
        <v>20</v>
      </c>
      <c r="C177">
        <v>176</v>
      </c>
      <c r="E177" t="s">
        <v>14</v>
      </c>
      <c r="F177">
        <v>1538</v>
      </c>
    </row>
    <row r="178" spans="2:6" x14ac:dyDescent="0.35">
      <c r="B178" t="s">
        <v>20</v>
      </c>
      <c r="C178">
        <v>337</v>
      </c>
      <c r="E178" t="s">
        <v>14</v>
      </c>
      <c r="F178">
        <v>9</v>
      </c>
    </row>
    <row r="179" spans="2:6" x14ac:dyDescent="0.35">
      <c r="B179" t="s">
        <v>20</v>
      </c>
      <c r="C179">
        <v>107</v>
      </c>
      <c r="E179" t="s">
        <v>14</v>
      </c>
      <c r="F179">
        <v>554</v>
      </c>
    </row>
    <row r="180" spans="2:6" x14ac:dyDescent="0.35">
      <c r="B180" t="s">
        <v>20</v>
      </c>
      <c r="C180">
        <v>183</v>
      </c>
      <c r="E180" t="s">
        <v>14</v>
      </c>
      <c r="F180">
        <v>648</v>
      </c>
    </row>
    <row r="181" spans="2:6" x14ac:dyDescent="0.35">
      <c r="B181" t="s">
        <v>20</v>
      </c>
      <c r="C181">
        <v>72</v>
      </c>
      <c r="E181" t="s">
        <v>14</v>
      </c>
      <c r="F181">
        <v>21</v>
      </c>
    </row>
    <row r="182" spans="2:6" x14ac:dyDescent="0.35">
      <c r="B182" t="s">
        <v>20</v>
      </c>
      <c r="C182">
        <v>295</v>
      </c>
      <c r="E182" t="s">
        <v>14</v>
      </c>
      <c r="F182">
        <v>54</v>
      </c>
    </row>
    <row r="183" spans="2:6" x14ac:dyDescent="0.35">
      <c r="B183" t="s">
        <v>20</v>
      </c>
      <c r="C183">
        <v>142</v>
      </c>
      <c r="E183" t="s">
        <v>14</v>
      </c>
      <c r="F183">
        <v>120</v>
      </c>
    </row>
    <row r="184" spans="2:6" x14ac:dyDescent="0.35">
      <c r="B184" t="s">
        <v>20</v>
      </c>
      <c r="C184">
        <v>85</v>
      </c>
      <c r="E184" t="s">
        <v>14</v>
      </c>
      <c r="F184">
        <v>579</v>
      </c>
    </row>
    <row r="185" spans="2:6" x14ac:dyDescent="0.35">
      <c r="B185" t="s">
        <v>20</v>
      </c>
      <c r="C185">
        <v>659</v>
      </c>
      <c r="E185" t="s">
        <v>14</v>
      </c>
      <c r="F185">
        <v>2072</v>
      </c>
    </row>
    <row r="186" spans="2:6" x14ac:dyDescent="0.35">
      <c r="B186" t="s">
        <v>20</v>
      </c>
      <c r="C186">
        <v>121</v>
      </c>
      <c r="E186" t="s">
        <v>14</v>
      </c>
      <c r="F186">
        <v>0</v>
      </c>
    </row>
    <row r="187" spans="2:6" x14ac:dyDescent="0.35">
      <c r="B187" t="s">
        <v>20</v>
      </c>
      <c r="C187">
        <v>3742</v>
      </c>
      <c r="E187" t="s">
        <v>14</v>
      </c>
      <c r="F187">
        <v>1796</v>
      </c>
    </row>
    <row r="188" spans="2:6" x14ac:dyDescent="0.35">
      <c r="B188" t="s">
        <v>20</v>
      </c>
      <c r="C188">
        <v>223</v>
      </c>
      <c r="E188" t="s">
        <v>14</v>
      </c>
      <c r="F188">
        <v>62</v>
      </c>
    </row>
    <row r="189" spans="2:6" x14ac:dyDescent="0.35">
      <c r="B189" t="s">
        <v>20</v>
      </c>
      <c r="C189">
        <v>133</v>
      </c>
      <c r="E189" t="s">
        <v>14</v>
      </c>
      <c r="F189">
        <v>347</v>
      </c>
    </row>
    <row r="190" spans="2:6" x14ac:dyDescent="0.35">
      <c r="B190" t="s">
        <v>20</v>
      </c>
      <c r="C190">
        <v>5168</v>
      </c>
      <c r="E190" t="s">
        <v>14</v>
      </c>
      <c r="F190">
        <v>19</v>
      </c>
    </row>
    <row r="191" spans="2:6" x14ac:dyDescent="0.35">
      <c r="B191" t="s">
        <v>20</v>
      </c>
      <c r="C191">
        <v>307</v>
      </c>
      <c r="E191" t="s">
        <v>14</v>
      </c>
      <c r="F191">
        <v>1258</v>
      </c>
    </row>
    <row r="192" spans="2:6" x14ac:dyDescent="0.35">
      <c r="B192" t="s">
        <v>20</v>
      </c>
      <c r="C192">
        <v>2441</v>
      </c>
      <c r="E192" t="s">
        <v>14</v>
      </c>
      <c r="F192">
        <v>362</v>
      </c>
    </row>
    <row r="193" spans="2:6" x14ac:dyDescent="0.35">
      <c r="B193" t="s">
        <v>20</v>
      </c>
      <c r="C193">
        <v>1385</v>
      </c>
      <c r="E193" t="s">
        <v>14</v>
      </c>
      <c r="F193">
        <v>133</v>
      </c>
    </row>
    <row r="194" spans="2:6" x14ac:dyDescent="0.35">
      <c r="B194" t="s">
        <v>20</v>
      </c>
      <c r="C194">
        <v>190</v>
      </c>
      <c r="E194" t="s">
        <v>14</v>
      </c>
      <c r="F194">
        <v>846</v>
      </c>
    </row>
    <row r="195" spans="2:6" x14ac:dyDescent="0.35">
      <c r="B195" t="s">
        <v>20</v>
      </c>
      <c r="C195">
        <v>470</v>
      </c>
      <c r="E195" t="s">
        <v>14</v>
      </c>
      <c r="F195">
        <v>10</v>
      </c>
    </row>
    <row r="196" spans="2:6" x14ac:dyDescent="0.35">
      <c r="B196" t="s">
        <v>20</v>
      </c>
      <c r="C196">
        <v>253</v>
      </c>
      <c r="E196" t="s">
        <v>14</v>
      </c>
      <c r="F196">
        <v>191</v>
      </c>
    </row>
    <row r="197" spans="2:6" x14ac:dyDescent="0.35">
      <c r="B197" t="s">
        <v>20</v>
      </c>
      <c r="C197">
        <v>1113</v>
      </c>
      <c r="E197" t="s">
        <v>14</v>
      </c>
      <c r="F197">
        <v>1979</v>
      </c>
    </row>
    <row r="198" spans="2:6" x14ac:dyDescent="0.35">
      <c r="B198" t="s">
        <v>20</v>
      </c>
      <c r="C198">
        <v>2283</v>
      </c>
      <c r="E198" t="s">
        <v>14</v>
      </c>
      <c r="F198">
        <v>63</v>
      </c>
    </row>
    <row r="199" spans="2:6" x14ac:dyDescent="0.35">
      <c r="B199" t="s">
        <v>20</v>
      </c>
      <c r="C199">
        <v>1095</v>
      </c>
      <c r="E199" t="s">
        <v>14</v>
      </c>
      <c r="F199">
        <v>6080</v>
      </c>
    </row>
    <row r="200" spans="2:6" x14ac:dyDescent="0.35">
      <c r="B200" t="s">
        <v>20</v>
      </c>
      <c r="C200">
        <v>1690</v>
      </c>
      <c r="E200" t="s">
        <v>14</v>
      </c>
      <c r="F200">
        <v>80</v>
      </c>
    </row>
    <row r="201" spans="2:6" x14ac:dyDescent="0.35">
      <c r="B201" t="s">
        <v>20</v>
      </c>
      <c r="C201">
        <v>191</v>
      </c>
      <c r="E201" t="s">
        <v>14</v>
      </c>
      <c r="F201">
        <v>9</v>
      </c>
    </row>
    <row r="202" spans="2:6" x14ac:dyDescent="0.35">
      <c r="B202" t="s">
        <v>20</v>
      </c>
      <c r="C202">
        <v>2013</v>
      </c>
      <c r="E202" t="s">
        <v>14</v>
      </c>
      <c r="F202">
        <v>1784</v>
      </c>
    </row>
    <row r="203" spans="2:6" x14ac:dyDescent="0.35">
      <c r="B203" t="s">
        <v>20</v>
      </c>
      <c r="C203">
        <v>1703</v>
      </c>
      <c r="E203" t="s">
        <v>14</v>
      </c>
      <c r="F203">
        <v>243</v>
      </c>
    </row>
    <row r="204" spans="2:6" x14ac:dyDescent="0.35">
      <c r="B204" t="s">
        <v>20</v>
      </c>
      <c r="C204">
        <v>80</v>
      </c>
      <c r="E204" t="s">
        <v>14</v>
      </c>
      <c r="F204">
        <v>1296</v>
      </c>
    </row>
    <row r="205" spans="2:6" x14ac:dyDescent="0.35">
      <c r="B205" t="s">
        <v>20</v>
      </c>
      <c r="C205">
        <v>41</v>
      </c>
      <c r="E205" t="s">
        <v>14</v>
      </c>
      <c r="F205">
        <v>77</v>
      </c>
    </row>
    <row r="206" spans="2:6" x14ac:dyDescent="0.35">
      <c r="B206" t="s">
        <v>20</v>
      </c>
      <c r="C206">
        <v>187</v>
      </c>
      <c r="E206" t="s">
        <v>14</v>
      </c>
      <c r="F206">
        <v>395</v>
      </c>
    </row>
    <row r="207" spans="2:6" x14ac:dyDescent="0.35">
      <c r="B207" t="s">
        <v>20</v>
      </c>
      <c r="C207">
        <v>2875</v>
      </c>
      <c r="E207" t="s">
        <v>14</v>
      </c>
      <c r="F207">
        <v>49</v>
      </c>
    </row>
    <row r="208" spans="2:6" x14ac:dyDescent="0.35">
      <c r="B208" t="s">
        <v>20</v>
      </c>
      <c r="C208">
        <v>88</v>
      </c>
      <c r="E208" t="s">
        <v>14</v>
      </c>
      <c r="F208">
        <v>180</v>
      </c>
    </row>
    <row r="209" spans="2:6" x14ac:dyDescent="0.35">
      <c r="B209" t="s">
        <v>20</v>
      </c>
      <c r="C209">
        <v>191</v>
      </c>
      <c r="E209" t="s">
        <v>14</v>
      </c>
      <c r="F209">
        <v>2690</v>
      </c>
    </row>
    <row r="210" spans="2:6" x14ac:dyDescent="0.35">
      <c r="B210" t="s">
        <v>20</v>
      </c>
      <c r="C210">
        <v>139</v>
      </c>
      <c r="E210" t="s">
        <v>14</v>
      </c>
      <c r="F210">
        <v>2779</v>
      </c>
    </row>
    <row r="211" spans="2:6" x14ac:dyDescent="0.35">
      <c r="B211" t="s">
        <v>20</v>
      </c>
      <c r="C211">
        <v>186</v>
      </c>
      <c r="E211" t="s">
        <v>14</v>
      </c>
      <c r="F211">
        <v>92</v>
      </c>
    </row>
    <row r="212" spans="2:6" x14ac:dyDescent="0.35">
      <c r="B212" t="s">
        <v>20</v>
      </c>
      <c r="C212">
        <v>112</v>
      </c>
      <c r="E212" t="s">
        <v>14</v>
      </c>
      <c r="F212">
        <v>1028</v>
      </c>
    </row>
    <row r="213" spans="2:6" x14ac:dyDescent="0.35">
      <c r="B213" t="s">
        <v>20</v>
      </c>
      <c r="C213">
        <v>101</v>
      </c>
      <c r="E213" t="s">
        <v>14</v>
      </c>
      <c r="F213">
        <v>26</v>
      </c>
    </row>
    <row r="214" spans="2:6" x14ac:dyDescent="0.35">
      <c r="B214" t="s">
        <v>20</v>
      </c>
      <c r="C214">
        <v>206</v>
      </c>
      <c r="E214" t="s">
        <v>14</v>
      </c>
      <c r="F214">
        <v>1790</v>
      </c>
    </row>
    <row r="215" spans="2:6" x14ac:dyDescent="0.35">
      <c r="B215" t="s">
        <v>20</v>
      </c>
      <c r="C215">
        <v>154</v>
      </c>
      <c r="E215" t="s">
        <v>14</v>
      </c>
      <c r="F215">
        <v>37</v>
      </c>
    </row>
    <row r="216" spans="2:6" x14ac:dyDescent="0.35">
      <c r="B216" t="s">
        <v>20</v>
      </c>
      <c r="C216">
        <v>5966</v>
      </c>
      <c r="E216" t="s">
        <v>14</v>
      </c>
      <c r="F216">
        <v>35</v>
      </c>
    </row>
    <row r="217" spans="2:6" x14ac:dyDescent="0.35">
      <c r="B217" t="s">
        <v>20</v>
      </c>
      <c r="C217">
        <v>169</v>
      </c>
      <c r="E217" t="s">
        <v>14</v>
      </c>
      <c r="F217">
        <v>558</v>
      </c>
    </row>
    <row r="218" spans="2:6" x14ac:dyDescent="0.35">
      <c r="B218" t="s">
        <v>20</v>
      </c>
      <c r="C218">
        <v>2106</v>
      </c>
      <c r="E218" t="s">
        <v>14</v>
      </c>
      <c r="F218">
        <v>64</v>
      </c>
    </row>
    <row r="219" spans="2:6" x14ac:dyDescent="0.35">
      <c r="B219" t="s">
        <v>20</v>
      </c>
      <c r="C219">
        <v>131</v>
      </c>
      <c r="E219" t="s">
        <v>14</v>
      </c>
      <c r="F219">
        <v>245</v>
      </c>
    </row>
    <row r="220" spans="2:6" x14ac:dyDescent="0.35">
      <c r="B220" t="s">
        <v>20</v>
      </c>
      <c r="C220">
        <v>84</v>
      </c>
      <c r="E220" t="s">
        <v>14</v>
      </c>
      <c r="F220">
        <v>71</v>
      </c>
    </row>
    <row r="221" spans="2:6" x14ac:dyDescent="0.35">
      <c r="B221" t="s">
        <v>20</v>
      </c>
      <c r="C221">
        <v>155</v>
      </c>
      <c r="E221" t="s">
        <v>14</v>
      </c>
      <c r="F221">
        <v>42</v>
      </c>
    </row>
    <row r="222" spans="2:6" x14ac:dyDescent="0.35">
      <c r="B222" t="s">
        <v>20</v>
      </c>
      <c r="C222">
        <v>189</v>
      </c>
      <c r="E222" t="s">
        <v>14</v>
      </c>
      <c r="F222">
        <v>156</v>
      </c>
    </row>
    <row r="223" spans="2:6" x14ac:dyDescent="0.35">
      <c r="B223" t="s">
        <v>20</v>
      </c>
      <c r="C223">
        <v>4799</v>
      </c>
      <c r="E223" t="s">
        <v>14</v>
      </c>
      <c r="F223">
        <v>1368</v>
      </c>
    </row>
    <row r="224" spans="2:6" x14ac:dyDescent="0.35">
      <c r="B224" t="s">
        <v>20</v>
      </c>
      <c r="C224">
        <v>1137</v>
      </c>
      <c r="E224" t="s">
        <v>14</v>
      </c>
      <c r="F224">
        <v>102</v>
      </c>
    </row>
    <row r="225" spans="2:6" x14ac:dyDescent="0.35">
      <c r="B225" t="s">
        <v>20</v>
      </c>
      <c r="C225">
        <v>1152</v>
      </c>
      <c r="E225" t="s">
        <v>14</v>
      </c>
      <c r="F225">
        <v>86</v>
      </c>
    </row>
    <row r="226" spans="2:6" x14ac:dyDescent="0.35">
      <c r="B226" t="s">
        <v>20</v>
      </c>
      <c r="C226">
        <v>50</v>
      </c>
      <c r="E226" t="s">
        <v>14</v>
      </c>
      <c r="F226">
        <v>253</v>
      </c>
    </row>
    <row r="227" spans="2:6" x14ac:dyDescent="0.35">
      <c r="B227" t="s">
        <v>20</v>
      </c>
      <c r="C227">
        <v>3059</v>
      </c>
      <c r="E227" t="s">
        <v>14</v>
      </c>
      <c r="F227">
        <v>157</v>
      </c>
    </row>
    <row r="228" spans="2:6" x14ac:dyDescent="0.35">
      <c r="B228" t="s">
        <v>20</v>
      </c>
      <c r="C228">
        <v>34</v>
      </c>
      <c r="E228" t="s">
        <v>14</v>
      </c>
      <c r="F228">
        <v>183</v>
      </c>
    </row>
    <row r="229" spans="2:6" x14ac:dyDescent="0.35">
      <c r="B229" t="s">
        <v>20</v>
      </c>
      <c r="C229">
        <v>220</v>
      </c>
      <c r="E229" t="s">
        <v>14</v>
      </c>
      <c r="F229">
        <v>82</v>
      </c>
    </row>
    <row r="230" spans="2:6" x14ac:dyDescent="0.35">
      <c r="B230" t="s">
        <v>20</v>
      </c>
      <c r="C230">
        <v>1604</v>
      </c>
      <c r="E230" t="s">
        <v>14</v>
      </c>
      <c r="F230">
        <v>1</v>
      </c>
    </row>
    <row r="231" spans="2:6" x14ac:dyDescent="0.35">
      <c r="B231" t="s">
        <v>20</v>
      </c>
      <c r="C231">
        <v>454</v>
      </c>
      <c r="E231" t="s">
        <v>14</v>
      </c>
      <c r="F231">
        <v>1198</v>
      </c>
    </row>
    <row r="232" spans="2:6" x14ac:dyDescent="0.35">
      <c r="B232" t="s">
        <v>20</v>
      </c>
      <c r="C232">
        <v>123</v>
      </c>
      <c r="E232" t="s">
        <v>14</v>
      </c>
      <c r="F232">
        <v>648</v>
      </c>
    </row>
    <row r="233" spans="2:6" x14ac:dyDescent="0.35">
      <c r="B233" t="s">
        <v>20</v>
      </c>
      <c r="C233">
        <v>299</v>
      </c>
      <c r="E233" t="s">
        <v>14</v>
      </c>
      <c r="F233">
        <v>64</v>
      </c>
    </row>
    <row r="234" spans="2:6" x14ac:dyDescent="0.35">
      <c r="B234" t="s">
        <v>20</v>
      </c>
      <c r="C234">
        <v>2237</v>
      </c>
      <c r="E234" t="s">
        <v>14</v>
      </c>
      <c r="F234">
        <v>62</v>
      </c>
    </row>
    <row r="235" spans="2:6" x14ac:dyDescent="0.35">
      <c r="B235" t="s">
        <v>20</v>
      </c>
      <c r="C235">
        <v>645</v>
      </c>
      <c r="E235" t="s">
        <v>14</v>
      </c>
      <c r="F235">
        <v>750</v>
      </c>
    </row>
    <row r="236" spans="2:6" x14ac:dyDescent="0.35">
      <c r="B236" t="s">
        <v>20</v>
      </c>
      <c r="C236">
        <v>484</v>
      </c>
      <c r="E236" t="s">
        <v>14</v>
      </c>
      <c r="F236">
        <v>105</v>
      </c>
    </row>
    <row r="237" spans="2:6" x14ac:dyDescent="0.35">
      <c r="B237" t="s">
        <v>20</v>
      </c>
      <c r="C237">
        <v>154</v>
      </c>
      <c r="E237" t="s">
        <v>14</v>
      </c>
      <c r="F237">
        <v>2604</v>
      </c>
    </row>
    <row r="238" spans="2:6" x14ac:dyDescent="0.35">
      <c r="B238" t="s">
        <v>20</v>
      </c>
      <c r="C238">
        <v>82</v>
      </c>
      <c r="E238" t="s">
        <v>14</v>
      </c>
      <c r="F238">
        <v>65</v>
      </c>
    </row>
    <row r="239" spans="2:6" x14ac:dyDescent="0.35">
      <c r="B239" t="s">
        <v>20</v>
      </c>
      <c r="C239">
        <v>134</v>
      </c>
      <c r="E239" t="s">
        <v>14</v>
      </c>
      <c r="F239">
        <v>94</v>
      </c>
    </row>
    <row r="240" spans="2:6" x14ac:dyDescent="0.35">
      <c r="B240" t="s">
        <v>20</v>
      </c>
      <c r="C240">
        <v>5203</v>
      </c>
      <c r="E240" t="s">
        <v>14</v>
      </c>
      <c r="F240">
        <v>257</v>
      </c>
    </row>
    <row r="241" spans="2:6" x14ac:dyDescent="0.35">
      <c r="B241" t="s">
        <v>20</v>
      </c>
      <c r="C241">
        <v>94</v>
      </c>
      <c r="E241" t="s">
        <v>14</v>
      </c>
      <c r="F241">
        <v>2928</v>
      </c>
    </row>
    <row r="242" spans="2:6" x14ac:dyDescent="0.35">
      <c r="B242" t="s">
        <v>20</v>
      </c>
      <c r="C242">
        <v>205</v>
      </c>
      <c r="E242" t="s">
        <v>14</v>
      </c>
      <c r="F242">
        <v>4697</v>
      </c>
    </row>
    <row r="243" spans="2:6" x14ac:dyDescent="0.35">
      <c r="B243" t="s">
        <v>20</v>
      </c>
      <c r="C243">
        <v>92</v>
      </c>
      <c r="E243" t="s">
        <v>14</v>
      </c>
      <c r="F243">
        <v>2915</v>
      </c>
    </row>
    <row r="244" spans="2:6" x14ac:dyDescent="0.35">
      <c r="B244" t="s">
        <v>20</v>
      </c>
      <c r="C244">
        <v>219</v>
      </c>
      <c r="E244" t="s">
        <v>14</v>
      </c>
      <c r="F244">
        <v>18</v>
      </c>
    </row>
    <row r="245" spans="2:6" x14ac:dyDescent="0.35">
      <c r="B245" t="s">
        <v>20</v>
      </c>
      <c r="C245">
        <v>2526</v>
      </c>
      <c r="E245" t="s">
        <v>14</v>
      </c>
      <c r="F245">
        <v>602</v>
      </c>
    </row>
    <row r="246" spans="2:6" x14ac:dyDescent="0.35">
      <c r="B246" t="s">
        <v>20</v>
      </c>
      <c r="C246">
        <v>94</v>
      </c>
      <c r="E246" t="s">
        <v>14</v>
      </c>
      <c r="F246">
        <v>1</v>
      </c>
    </row>
    <row r="247" spans="2:6" x14ac:dyDescent="0.35">
      <c r="B247" t="s">
        <v>20</v>
      </c>
      <c r="C247">
        <v>1713</v>
      </c>
      <c r="E247" t="s">
        <v>14</v>
      </c>
      <c r="F247">
        <v>3868</v>
      </c>
    </row>
    <row r="248" spans="2:6" x14ac:dyDescent="0.35">
      <c r="B248" t="s">
        <v>20</v>
      </c>
      <c r="C248">
        <v>249</v>
      </c>
      <c r="E248" t="s">
        <v>14</v>
      </c>
      <c r="F248">
        <v>504</v>
      </c>
    </row>
    <row r="249" spans="2:6" x14ac:dyDescent="0.35">
      <c r="B249" t="s">
        <v>20</v>
      </c>
      <c r="C249">
        <v>192</v>
      </c>
      <c r="E249" t="s">
        <v>14</v>
      </c>
      <c r="F249">
        <v>14</v>
      </c>
    </row>
    <row r="250" spans="2:6" x14ac:dyDescent="0.35">
      <c r="B250" t="s">
        <v>20</v>
      </c>
      <c r="C250">
        <v>247</v>
      </c>
      <c r="E250" t="s">
        <v>14</v>
      </c>
      <c r="F250">
        <v>750</v>
      </c>
    </row>
    <row r="251" spans="2:6" x14ac:dyDescent="0.35">
      <c r="B251" t="s">
        <v>20</v>
      </c>
      <c r="C251">
        <v>2293</v>
      </c>
      <c r="E251" t="s">
        <v>14</v>
      </c>
      <c r="F251">
        <v>77</v>
      </c>
    </row>
    <row r="252" spans="2:6" x14ac:dyDescent="0.35">
      <c r="B252" t="s">
        <v>20</v>
      </c>
      <c r="C252">
        <v>3131</v>
      </c>
      <c r="E252" t="s">
        <v>14</v>
      </c>
      <c r="F252">
        <v>752</v>
      </c>
    </row>
    <row r="253" spans="2:6" x14ac:dyDescent="0.35">
      <c r="B253" t="s">
        <v>20</v>
      </c>
      <c r="C253">
        <v>143</v>
      </c>
      <c r="E253" t="s">
        <v>14</v>
      </c>
      <c r="F253">
        <v>131</v>
      </c>
    </row>
    <row r="254" spans="2:6" x14ac:dyDescent="0.35">
      <c r="B254" t="s">
        <v>20</v>
      </c>
      <c r="C254">
        <v>296</v>
      </c>
      <c r="E254" t="s">
        <v>14</v>
      </c>
      <c r="F254">
        <v>87</v>
      </c>
    </row>
    <row r="255" spans="2:6" x14ac:dyDescent="0.35">
      <c r="B255" t="s">
        <v>20</v>
      </c>
      <c r="C255">
        <v>170</v>
      </c>
      <c r="E255" t="s">
        <v>14</v>
      </c>
      <c r="F255">
        <v>1063</v>
      </c>
    </row>
    <row r="256" spans="2:6" x14ac:dyDescent="0.35">
      <c r="B256" t="s">
        <v>20</v>
      </c>
      <c r="C256">
        <v>86</v>
      </c>
      <c r="E256" t="s">
        <v>14</v>
      </c>
      <c r="F256">
        <v>76</v>
      </c>
    </row>
    <row r="257" spans="2:6" x14ac:dyDescent="0.35">
      <c r="B257" t="s">
        <v>20</v>
      </c>
      <c r="C257">
        <v>6286</v>
      </c>
      <c r="E257" t="s">
        <v>14</v>
      </c>
      <c r="F257">
        <v>4428</v>
      </c>
    </row>
    <row r="258" spans="2:6" x14ac:dyDescent="0.35">
      <c r="B258" t="s">
        <v>20</v>
      </c>
      <c r="C258">
        <v>3727</v>
      </c>
      <c r="E258" t="s">
        <v>14</v>
      </c>
      <c r="F258">
        <v>58</v>
      </c>
    </row>
    <row r="259" spans="2:6" x14ac:dyDescent="0.35">
      <c r="B259" t="s">
        <v>20</v>
      </c>
      <c r="C259">
        <v>1605</v>
      </c>
      <c r="E259" t="s">
        <v>14</v>
      </c>
      <c r="F259">
        <v>111</v>
      </c>
    </row>
    <row r="260" spans="2:6" x14ac:dyDescent="0.35">
      <c r="B260" t="s">
        <v>20</v>
      </c>
      <c r="C260">
        <v>2120</v>
      </c>
      <c r="E260" t="s">
        <v>14</v>
      </c>
      <c r="F260">
        <v>2955</v>
      </c>
    </row>
    <row r="261" spans="2:6" x14ac:dyDescent="0.35">
      <c r="B261" t="s">
        <v>20</v>
      </c>
      <c r="C261">
        <v>50</v>
      </c>
      <c r="E261" t="s">
        <v>14</v>
      </c>
      <c r="F261">
        <v>1657</v>
      </c>
    </row>
    <row r="262" spans="2:6" x14ac:dyDescent="0.35">
      <c r="B262" t="s">
        <v>20</v>
      </c>
      <c r="C262">
        <v>2080</v>
      </c>
      <c r="E262" t="s">
        <v>14</v>
      </c>
      <c r="F262">
        <v>926</v>
      </c>
    </row>
    <row r="263" spans="2:6" x14ac:dyDescent="0.35">
      <c r="B263" t="s">
        <v>20</v>
      </c>
      <c r="C263">
        <v>2105</v>
      </c>
      <c r="E263" t="s">
        <v>14</v>
      </c>
      <c r="F263">
        <v>77</v>
      </c>
    </row>
    <row r="264" spans="2:6" x14ac:dyDescent="0.35">
      <c r="B264" t="s">
        <v>20</v>
      </c>
      <c r="C264">
        <v>2436</v>
      </c>
      <c r="E264" t="s">
        <v>14</v>
      </c>
      <c r="F264">
        <v>1748</v>
      </c>
    </row>
    <row r="265" spans="2:6" x14ac:dyDescent="0.35">
      <c r="B265" t="s">
        <v>20</v>
      </c>
      <c r="C265">
        <v>80</v>
      </c>
      <c r="E265" t="s">
        <v>14</v>
      </c>
      <c r="F265">
        <v>79</v>
      </c>
    </row>
    <row r="266" spans="2:6" x14ac:dyDescent="0.35">
      <c r="B266" t="s">
        <v>20</v>
      </c>
      <c r="C266">
        <v>42</v>
      </c>
      <c r="E266" t="s">
        <v>14</v>
      </c>
      <c r="F266">
        <v>889</v>
      </c>
    </row>
    <row r="267" spans="2:6" x14ac:dyDescent="0.35">
      <c r="B267" t="s">
        <v>20</v>
      </c>
      <c r="C267">
        <v>139</v>
      </c>
      <c r="E267" t="s">
        <v>14</v>
      </c>
      <c r="F267">
        <v>56</v>
      </c>
    </row>
    <row r="268" spans="2:6" x14ac:dyDescent="0.35">
      <c r="B268" t="s">
        <v>20</v>
      </c>
      <c r="C268">
        <v>159</v>
      </c>
      <c r="E268" t="s">
        <v>14</v>
      </c>
      <c r="F268">
        <v>1</v>
      </c>
    </row>
    <row r="269" spans="2:6" x14ac:dyDescent="0.35">
      <c r="B269" t="s">
        <v>20</v>
      </c>
      <c r="C269">
        <v>381</v>
      </c>
      <c r="E269" t="s">
        <v>14</v>
      </c>
      <c r="F269">
        <v>83</v>
      </c>
    </row>
    <row r="270" spans="2:6" x14ac:dyDescent="0.35">
      <c r="B270" t="s">
        <v>20</v>
      </c>
      <c r="C270">
        <v>194</v>
      </c>
      <c r="E270" t="s">
        <v>14</v>
      </c>
      <c r="F270">
        <v>2025</v>
      </c>
    </row>
    <row r="271" spans="2:6" x14ac:dyDescent="0.35">
      <c r="B271" t="s">
        <v>20</v>
      </c>
      <c r="C271">
        <v>106</v>
      </c>
      <c r="E271" t="s">
        <v>14</v>
      </c>
      <c r="F271">
        <v>14</v>
      </c>
    </row>
    <row r="272" spans="2:6" x14ac:dyDescent="0.35">
      <c r="B272" t="s">
        <v>20</v>
      </c>
      <c r="C272">
        <v>142</v>
      </c>
      <c r="E272" t="s">
        <v>14</v>
      </c>
      <c r="F272">
        <v>656</v>
      </c>
    </row>
    <row r="273" spans="2:6" x14ac:dyDescent="0.35">
      <c r="B273" t="s">
        <v>20</v>
      </c>
      <c r="C273">
        <v>211</v>
      </c>
      <c r="E273" t="s">
        <v>14</v>
      </c>
      <c r="F273">
        <v>1596</v>
      </c>
    </row>
    <row r="274" spans="2:6" x14ac:dyDescent="0.35">
      <c r="B274" t="s">
        <v>20</v>
      </c>
      <c r="C274">
        <v>2756</v>
      </c>
      <c r="E274" t="s">
        <v>14</v>
      </c>
      <c r="F274">
        <v>10</v>
      </c>
    </row>
    <row r="275" spans="2:6" x14ac:dyDescent="0.35">
      <c r="B275" t="s">
        <v>20</v>
      </c>
      <c r="C275">
        <v>173</v>
      </c>
      <c r="E275" t="s">
        <v>14</v>
      </c>
      <c r="F275">
        <v>1121</v>
      </c>
    </row>
    <row r="276" spans="2:6" x14ac:dyDescent="0.35">
      <c r="B276" t="s">
        <v>20</v>
      </c>
      <c r="C276">
        <v>87</v>
      </c>
      <c r="E276" t="s">
        <v>14</v>
      </c>
      <c r="F276">
        <v>15</v>
      </c>
    </row>
    <row r="277" spans="2:6" x14ac:dyDescent="0.35">
      <c r="B277" t="s">
        <v>20</v>
      </c>
      <c r="C277">
        <v>1572</v>
      </c>
      <c r="E277" t="s">
        <v>14</v>
      </c>
      <c r="F277">
        <v>191</v>
      </c>
    </row>
    <row r="278" spans="2:6" x14ac:dyDescent="0.35">
      <c r="B278" t="s">
        <v>20</v>
      </c>
      <c r="C278">
        <v>2346</v>
      </c>
      <c r="E278" t="s">
        <v>14</v>
      </c>
      <c r="F278">
        <v>16</v>
      </c>
    </row>
    <row r="279" spans="2:6" x14ac:dyDescent="0.35">
      <c r="B279" t="s">
        <v>20</v>
      </c>
      <c r="C279">
        <v>115</v>
      </c>
      <c r="E279" t="s">
        <v>14</v>
      </c>
      <c r="F279">
        <v>17</v>
      </c>
    </row>
    <row r="280" spans="2:6" x14ac:dyDescent="0.35">
      <c r="B280" t="s">
        <v>20</v>
      </c>
      <c r="C280">
        <v>85</v>
      </c>
      <c r="E280" t="s">
        <v>14</v>
      </c>
      <c r="F280">
        <v>34</v>
      </c>
    </row>
    <row r="281" spans="2:6" x14ac:dyDescent="0.35">
      <c r="B281" t="s">
        <v>20</v>
      </c>
      <c r="C281">
        <v>144</v>
      </c>
      <c r="E281" t="s">
        <v>14</v>
      </c>
      <c r="F281">
        <v>1</v>
      </c>
    </row>
    <row r="282" spans="2:6" x14ac:dyDescent="0.35">
      <c r="B282" t="s">
        <v>20</v>
      </c>
      <c r="C282">
        <v>2443</v>
      </c>
      <c r="E282" t="s">
        <v>14</v>
      </c>
      <c r="F282">
        <v>1274</v>
      </c>
    </row>
    <row r="283" spans="2:6" x14ac:dyDescent="0.35">
      <c r="B283" t="s">
        <v>20</v>
      </c>
      <c r="C283">
        <v>64</v>
      </c>
      <c r="E283" t="s">
        <v>14</v>
      </c>
      <c r="F283">
        <v>210</v>
      </c>
    </row>
    <row r="284" spans="2:6" x14ac:dyDescent="0.35">
      <c r="B284" t="s">
        <v>20</v>
      </c>
      <c r="C284">
        <v>268</v>
      </c>
      <c r="E284" t="s">
        <v>14</v>
      </c>
      <c r="F284">
        <v>248</v>
      </c>
    </row>
    <row r="285" spans="2:6" x14ac:dyDescent="0.35">
      <c r="B285" t="s">
        <v>20</v>
      </c>
      <c r="C285">
        <v>195</v>
      </c>
      <c r="E285" t="s">
        <v>14</v>
      </c>
      <c r="F285">
        <v>513</v>
      </c>
    </row>
    <row r="286" spans="2:6" x14ac:dyDescent="0.35">
      <c r="B286" t="s">
        <v>20</v>
      </c>
      <c r="C286">
        <v>186</v>
      </c>
      <c r="E286" t="s">
        <v>14</v>
      </c>
      <c r="F286">
        <v>3410</v>
      </c>
    </row>
    <row r="287" spans="2:6" x14ac:dyDescent="0.35">
      <c r="B287" t="s">
        <v>20</v>
      </c>
      <c r="C287">
        <v>460</v>
      </c>
      <c r="E287" t="s">
        <v>14</v>
      </c>
      <c r="F287">
        <v>10</v>
      </c>
    </row>
    <row r="288" spans="2:6" x14ac:dyDescent="0.35">
      <c r="B288" t="s">
        <v>20</v>
      </c>
      <c r="C288">
        <v>2528</v>
      </c>
      <c r="E288" t="s">
        <v>14</v>
      </c>
      <c r="F288">
        <v>2201</v>
      </c>
    </row>
    <row r="289" spans="2:6" x14ac:dyDescent="0.35">
      <c r="B289" t="s">
        <v>20</v>
      </c>
      <c r="C289">
        <v>3657</v>
      </c>
      <c r="E289" t="s">
        <v>14</v>
      </c>
      <c r="F289">
        <v>676</v>
      </c>
    </row>
    <row r="290" spans="2:6" x14ac:dyDescent="0.35">
      <c r="B290" t="s">
        <v>20</v>
      </c>
      <c r="C290">
        <v>131</v>
      </c>
      <c r="E290" t="s">
        <v>14</v>
      </c>
      <c r="F290">
        <v>831</v>
      </c>
    </row>
    <row r="291" spans="2:6" x14ac:dyDescent="0.35">
      <c r="B291" t="s">
        <v>20</v>
      </c>
      <c r="C291">
        <v>239</v>
      </c>
      <c r="E291" t="s">
        <v>14</v>
      </c>
      <c r="F291">
        <v>859</v>
      </c>
    </row>
    <row r="292" spans="2:6" x14ac:dyDescent="0.35">
      <c r="B292" t="s">
        <v>20</v>
      </c>
      <c r="C292">
        <v>78</v>
      </c>
      <c r="E292" t="s">
        <v>14</v>
      </c>
      <c r="F292">
        <v>45</v>
      </c>
    </row>
    <row r="293" spans="2:6" x14ac:dyDescent="0.35">
      <c r="B293" t="s">
        <v>20</v>
      </c>
      <c r="C293">
        <v>1773</v>
      </c>
      <c r="E293" t="s">
        <v>14</v>
      </c>
      <c r="F293">
        <v>6</v>
      </c>
    </row>
    <row r="294" spans="2:6" x14ac:dyDescent="0.35">
      <c r="B294" t="s">
        <v>20</v>
      </c>
      <c r="C294">
        <v>32</v>
      </c>
      <c r="E294" t="s">
        <v>14</v>
      </c>
      <c r="F294">
        <v>7</v>
      </c>
    </row>
    <row r="295" spans="2:6" x14ac:dyDescent="0.35">
      <c r="B295" t="s">
        <v>20</v>
      </c>
      <c r="C295">
        <v>369</v>
      </c>
      <c r="E295" t="s">
        <v>14</v>
      </c>
      <c r="F295">
        <v>31</v>
      </c>
    </row>
    <row r="296" spans="2:6" x14ac:dyDescent="0.35">
      <c r="B296" t="s">
        <v>20</v>
      </c>
      <c r="C296">
        <v>89</v>
      </c>
      <c r="E296" t="s">
        <v>14</v>
      </c>
      <c r="F296">
        <v>78</v>
      </c>
    </row>
    <row r="297" spans="2:6" x14ac:dyDescent="0.35">
      <c r="B297" t="s">
        <v>20</v>
      </c>
      <c r="C297">
        <v>147</v>
      </c>
      <c r="E297" t="s">
        <v>14</v>
      </c>
      <c r="F297">
        <v>1225</v>
      </c>
    </row>
    <row r="298" spans="2:6" x14ac:dyDescent="0.35">
      <c r="B298" t="s">
        <v>20</v>
      </c>
      <c r="C298">
        <v>126</v>
      </c>
      <c r="E298" t="s">
        <v>14</v>
      </c>
      <c r="F298">
        <v>1</v>
      </c>
    </row>
    <row r="299" spans="2:6" x14ac:dyDescent="0.35">
      <c r="B299" t="s">
        <v>20</v>
      </c>
      <c r="C299">
        <v>2218</v>
      </c>
      <c r="E299" t="s">
        <v>14</v>
      </c>
      <c r="F299">
        <v>67</v>
      </c>
    </row>
    <row r="300" spans="2:6" x14ac:dyDescent="0.35">
      <c r="B300" t="s">
        <v>20</v>
      </c>
      <c r="C300">
        <v>202</v>
      </c>
      <c r="E300" t="s">
        <v>14</v>
      </c>
      <c r="F300">
        <v>19</v>
      </c>
    </row>
    <row r="301" spans="2:6" x14ac:dyDescent="0.35">
      <c r="B301" t="s">
        <v>20</v>
      </c>
      <c r="C301">
        <v>140</v>
      </c>
      <c r="E301" t="s">
        <v>14</v>
      </c>
      <c r="F301">
        <v>2108</v>
      </c>
    </row>
    <row r="302" spans="2:6" x14ac:dyDescent="0.35">
      <c r="B302" t="s">
        <v>20</v>
      </c>
      <c r="C302">
        <v>1052</v>
      </c>
      <c r="E302" t="s">
        <v>14</v>
      </c>
      <c r="F302">
        <v>679</v>
      </c>
    </row>
    <row r="303" spans="2:6" x14ac:dyDescent="0.35">
      <c r="B303" t="s">
        <v>20</v>
      </c>
      <c r="C303">
        <v>247</v>
      </c>
      <c r="E303" t="s">
        <v>14</v>
      </c>
      <c r="F303">
        <v>36</v>
      </c>
    </row>
    <row r="304" spans="2:6" x14ac:dyDescent="0.35">
      <c r="B304" t="s">
        <v>20</v>
      </c>
      <c r="C304">
        <v>84</v>
      </c>
      <c r="E304" t="s">
        <v>14</v>
      </c>
      <c r="F304">
        <v>47</v>
      </c>
    </row>
    <row r="305" spans="2:6" x14ac:dyDescent="0.35">
      <c r="B305" t="s">
        <v>20</v>
      </c>
      <c r="C305">
        <v>88</v>
      </c>
      <c r="E305" t="s">
        <v>14</v>
      </c>
      <c r="F305">
        <v>70</v>
      </c>
    </row>
    <row r="306" spans="2:6" x14ac:dyDescent="0.35">
      <c r="B306" t="s">
        <v>20</v>
      </c>
      <c r="C306">
        <v>156</v>
      </c>
      <c r="E306" t="s">
        <v>14</v>
      </c>
      <c r="F306">
        <v>154</v>
      </c>
    </row>
    <row r="307" spans="2:6" x14ac:dyDescent="0.35">
      <c r="B307" t="s">
        <v>20</v>
      </c>
      <c r="C307">
        <v>2985</v>
      </c>
      <c r="E307" t="s">
        <v>14</v>
      </c>
      <c r="F307">
        <v>22</v>
      </c>
    </row>
    <row r="308" spans="2:6" x14ac:dyDescent="0.35">
      <c r="B308" t="s">
        <v>20</v>
      </c>
      <c r="C308">
        <v>762</v>
      </c>
      <c r="E308" t="s">
        <v>14</v>
      </c>
      <c r="F308">
        <v>1758</v>
      </c>
    </row>
    <row r="309" spans="2:6" x14ac:dyDescent="0.35">
      <c r="B309" t="s">
        <v>20</v>
      </c>
      <c r="C309">
        <v>554</v>
      </c>
      <c r="E309" t="s">
        <v>14</v>
      </c>
      <c r="F309">
        <v>94</v>
      </c>
    </row>
    <row r="310" spans="2:6" x14ac:dyDescent="0.35">
      <c r="B310" t="s">
        <v>20</v>
      </c>
      <c r="C310">
        <v>135</v>
      </c>
      <c r="E310" t="s">
        <v>14</v>
      </c>
      <c r="F310">
        <v>33</v>
      </c>
    </row>
    <row r="311" spans="2:6" x14ac:dyDescent="0.35">
      <c r="B311" t="s">
        <v>20</v>
      </c>
      <c r="C311">
        <v>122</v>
      </c>
      <c r="E311" t="s">
        <v>14</v>
      </c>
      <c r="F311">
        <v>1</v>
      </c>
    </row>
    <row r="312" spans="2:6" x14ac:dyDescent="0.35">
      <c r="B312" t="s">
        <v>20</v>
      </c>
      <c r="C312">
        <v>221</v>
      </c>
      <c r="E312" t="s">
        <v>14</v>
      </c>
      <c r="F312">
        <v>31</v>
      </c>
    </row>
    <row r="313" spans="2:6" x14ac:dyDescent="0.35">
      <c r="B313" t="s">
        <v>20</v>
      </c>
      <c r="C313">
        <v>126</v>
      </c>
      <c r="E313" t="s">
        <v>14</v>
      </c>
      <c r="F313">
        <v>35</v>
      </c>
    </row>
    <row r="314" spans="2:6" x14ac:dyDescent="0.35">
      <c r="B314" t="s">
        <v>20</v>
      </c>
      <c r="C314">
        <v>1022</v>
      </c>
      <c r="E314" t="s">
        <v>14</v>
      </c>
      <c r="F314">
        <v>63</v>
      </c>
    </row>
    <row r="315" spans="2:6" x14ac:dyDescent="0.35">
      <c r="B315" t="s">
        <v>20</v>
      </c>
      <c r="C315">
        <v>3177</v>
      </c>
      <c r="E315" t="s">
        <v>14</v>
      </c>
      <c r="F315">
        <v>526</v>
      </c>
    </row>
    <row r="316" spans="2:6" x14ac:dyDescent="0.35">
      <c r="B316" t="s">
        <v>20</v>
      </c>
      <c r="C316">
        <v>198</v>
      </c>
      <c r="E316" t="s">
        <v>14</v>
      </c>
      <c r="F316">
        <v>121</v>
      </c>
    </row>
    <row r="317" spans="2:6" x14ac:dyDescent="0.35">
      <c r="B317" t="s">
        <v>20</v>
      </c>
      <c r="C317">
        <v>85</v>
      </c>
      <c r="E317" t="s">
        <v>14</v>
      </c>
      <c r="F317">
        <v>67</v>
      </c>
    </row>
    <row r="318" spans="2:6" x14ac:dyDescent="0.35">
      <c r="B318" t="s">
        <v>20</v>
      </c>
      <c r="C318">
        <v>3596</v>
      </c>
      <c r="E318" t="s">
        <v>14</v>
      </c>
      <c r="F318">
        <v>57</v>
      </c>
    </row>
    <row r="319" spans="2:6" x14ac:dyDescent="0.35">
      <c r="B319" t="s">
        <v>20</v>
      </c>
      <c r="C319">
        <v>244</v>
      </c>
      <c r="E319" t="s">
        <v>14</v>
      </c>
      <c r="F319">
        <v>1229</v>
      </c>
    </row>
    <row r="320" spans="2:6" x14ac:dyDescent="0.35">
      <c r="B320" t="s">
        <v>20</v>
      </c>
      <c r="C320">
        <v>5180</v>
      </c>
      <c r="E320" t="s">
        <v>14</v>
      </c>
      <c r="F320">
        <v>12</v>
      </c>
    </row>
    <row r="321" spans="2:6" x14ac:dyDescent="0.35">
      <c r="B321" t="s">
        <v>20</v>
      </c>
      <c r="C321">
        <v>589</v>
      </c>
      <c r="E321" t="s">
        <v>14</v>
      </c>
      <c r="F321">
        <v>452</v>
      </c>
    </row>
    <row r="322" spans="2:6" x14ac:dyDescent="0.35">
      <c r="B322" t="s">
        <v>20</v>
      </c>
      <c r="C322">
        <v>2725</v>
      </c>
      <c r="E322" t="s">
        <v>14</v>
      </c>
      <c r="F322">
        <v>1886</v>
      </c>
    </row>
    <row r="323" spans="2:6" x14ac:dyDescent="0.35">
      <c r="B323" t="s">
        <v>20</v>
      </c>
      <c r="C323">
        <v>300</v>
      </c>
      <c r="E323" t="s">
        <v>14</v>
      </c>
      <c r="F323">
        <v>1825</v>
      </c>
    </row>
    <row r="324" spans="2:6" x14ac:dyDescent="0.35">
      <c r="B324" t="s">
        <v>20</v>
      </c>
      <c r="C324">
        <v>144</v>
      </c>
      <c r="E324" t="s">
        <v>14</v>
      </c>
      <c r="F324">
        <v>31</v>
      </c>
    </row>
    <row r="325" spans="2:6" x14ac:dyDescent="0.35">
      <c r="B325" t="s">
        <v>20</v>
      </c>
      <c r="C325">
        <v>87</v>
      </c>
      <c r="E325" t="s">
        <v>14</v>
      </c>
      <c r="F325">
        <v>107</v>
      </c>
    </row>
    <row r="326" spans="2:6" x14ac:dyDescent="0.35">
      <c r="B326" t="s">
        <v>20</v>
      </c>
      <c r="C326">
        <v>3116</v>
      </c>
      <c r="E326" t="s">
        <v>14</v>
      </c>
      <c r="F326">
        <v>27</v>
      </c>
    </row>
    <row r="327" spans="2:6" x14ac:dyDescent="0.35">
      <c r="B327" t="s">
        <v>20</v>
      </c>
      <c r="C327">
        <v>909</v>
      </c>
      <c r="E327" t="s">
        <v>14</v>
      </c>
      <c r="F327">
        <v>1221</v>
      </c>
    </row>
    <row r="328" spans="2:6" x14ac:dyDescent="0.35">
      <c r="B328" t="s">
        <v>20</v>
      </c>
      <c r="C328">
        <v>1613</v>
      </c>
      <c r="E328" t="s">
        <v>14</v>
      </c>
      <c r="F328">
        <v>1</v>
      </c>
    </row>
    <row r="329" spans="2:6" x14ac:dyDescent="0.35">
      <c r="B329" t="s">
        <v>20</v>
      </c>
      <c r="C329">
        <v>136</v>
      </c>
      <c r="E329" t="s">
        <v>14</v>
      </c>
      <c r="F329">
        <v>16</v>
      </c>
    </row>
    <row r="330" spans="2:6" x14ac:dyDescent="0.35">
      <c r="B330" t="s">
        <v>20</v>
      </c>
      <c r="C330">
        <v>130</v>
      </c>
      <c r="E330" t="s">
        <v>14</v>
      </c>
      <c r="F330">
        <v>41</v>
      </c>
    </row>
    <row r="331" spans="2:6" x14ac:dyDescent="0.35">
      <c r="B331" t="s">
        <v>20</v>
      </c>
      <c r="C331">
        <v>102</v>
      </c>
      <c r="E331" t="s">
        <v>14</v>
      </c>
      <c r="F331">
        <v>523</v>
      </c>
    </row>
    <row r="332" spans="2:6" x14ac:dyDescent="0.35">
      <c r="B332" t="s">
        <v>20</v>
      </c>
      <c r="C332">
        <v>4006</v>
      </c>
      <c r="E332" t="s">
        <v>14</v>
      </c>
      <c r="F332">
        <v>141</v>
      </c>
    </row>
    <row r="333" spans="2:6" x14ac:dyDescent="0.35">
      <c r="B333" t="s">
        <v>20</v>
      </c>
      <c r="C333">
        <v>1629</v>
      </c>
      <c r="E333" t="s">
        <v>14</v>
      </c>
      <c r="F333">
        <v>52</v>
      </c>
    </row>
    <row r="334" spans="2:6" x14ac:dyDescent="0.35">
      <c r="B334" t="s">
        <v>20</v>
      </c>
      <c r="C334">
        <v>2188</v>
      </c>
      <c r="E334" t="s">
        <v>14</v>
      </c>
      <c r="F334">
        <v>225</v>
      </c>
    </row>
    <row r="335" spans="2:6" x14ac:dyDescent="0.35">
      <c r="B335" t="s">
        <v>20</v>
      </c>
      <c r="C335">
        <v>2409</v>
      </c>
      <c r="E335" t="s">
        <v>14</v>
      </c>
      <c r="F335">
        <v>38</v>
      </c>
    </row>
    <row r="336" spans="2:6" x14ac:dyDescent="0.35">
      <c r="B336" t="s">
        <v>20</v>
      </c>
      <c r="C336">
        <v>194</v>
      </c>
      <c r="E336" t="s">
        <v>14</v>
      </c>
      <c r="F336">
        <v>15</v>
      </c>
    </row>
    <row r="337" spans="2:6" x14ac:dyDescent="0.35">
      <c r="B337" t="s">
        <v>20</v>
      </c>
      <c r="C337">
        <v>1140</v>
      </c>
      <c r="E337" t="s">
        <v>14</v>
      </c>
      <c r="F337">
        <v>37</v>
      </c>
    </row>
    <row r="338" spans="2:6" x14ac:dyDescent="0.35">
      <c r="B338" t="s">
        <v>20</v>
      </c>
      <c r="C338">
        <v>102</v>
      </c>
      <c r="E338" t="s">
        <v>14</v>
      </c>
      <c r="F338">
        <v>112</v>
      </c>
    </row>
    <row r="339" spans="2:6" x14ac:dyDescent="0.35">
      <c r="B339" t="s">
        <v>20</v>
      </c>
      <c r="C339">
        <v>2857</v>
      </c>
      <c r="E339" t="s">
        <v>14</v>
      </c>
      <c r="F339">
        <v>21</v>
      </c>
    </row>
    <row r="340" spans="2:6" x14ac:dyDescent="0.35">
      <c r="B340" t="s">
        <v>20</v>
      </c>
      <c r="C340">
        <v>107</v>
      </c>
      <c r="E340" t="s">
        <v>14</v>
      </c>
      <c r="F340">
        <v>67</v>
      </c>
    </row>
    <row r="341" spans="2:6" x14ac:dyDescent="0.35">
      <c r="B341" t="s">
        <v>20</v>
      </c>
      <c r="C341">
        <v>160</v>
      </c>
      <c r="E341" t="s">
        <v>14</v>
      </c>
      <c r="F341">
        <v>78</v>
      </c>
    </row>
    <row r="342" spans="2:6" x14ac:dyDescent="0.35">
      <c r="B342" t="s">
        <v>20</v>
      </c>
      <c r="C342">
        <v>2230</v>
      </c>
      <c r="E342" t="s">
        <v>14</v>
      </c>
      <c r="F342">
        <v>67</v>
      </c>
    </row>
    <row r="343" spans="2:6" x14ac:dyDescent="0.35">
      <c r="B343" t="s">
        <v>20</v>
      </c>
      <c r="C343">
        <v>316</v>
      </c>
      <c r="E343" t="s">
        <v>14</v>
      </c>
      <c r="F343">
        <v>263</v>
      </c>
    </row>
    <row r="344" spans="2:6" x14ac:dyDescent="0.35">
      <c r="B344" t="s">
        <v>20</v>
      </c>
      <c r="C344">
        <v>117</v>
      </c>
      <c r="E344" t="s">
        <v>14</v>
      </c>
      <c r="F344">
        <v>1691</v>
      </c>
    </row>
    <row r="345" spans="2:6" x14ac:dyDescent="0.35">
      <c r="B345" t="s">
        <v>20</v>
      </c>
      <c r="C345">
        <v>6406</v>
      </c>
      <c r="E345" t="s">
        <v>14</v>
      </c>
      <c r="F345">
        <v>181</v>
      </c>
    </row>
    <row r="346" spans="2:6" x14ac:dyDescent="0.35">
      <c r="B346" t="s">
        <v>20</v>
      </c>
      <c r="C346">
        <v>192</v>
      </c>
      <c r="E346" t="s">
        <v>14</v>
      </c>
      <c r="F346">
        <v>13</v>
      </c>
    </row>
    <row r="347" spans="2:6" x14ac:dyDescent="0.35">
      <c r="B347" t="s">
        <v>20</v>
      </c>
      <c r="C347">
        <v>26</v>
      </c>
      <c r="E347" t="s">
        <v>14</v>
      </c>
      <c r="F347">
        <v>1</v>
      </c>
    </row>
    <row r="348" spans="2:6" x14ac:dyDescent="0.35">
      <c r="B348" t="s">
        <v>20</v>
      </c>
      <c r="C348">
        <v>723</v>
      </c>
      <c r="E348" t="s">
        <v>14</v>
      </c>
      <c r="F348">
        <v>21</v>
      </c>
    </row>
    <row r="349" spans="2:6" x14ac:dyDescent="0.35">
      <c r="B349" t="s">
        <v>20</v>
      </c>
      <c r="C349">
        <v>170</v>
      </c>
      <c r="E349" t="s">
        <v>14</v>
      </c>
      <c r="F349">
        <v>830</v>
      </c>
    </row>
    <row r="350" spans="2:6" x14ac:dyDescent="0.35">
      <c r="B350" t="s">
        <v>20</v>
      </c>
      <c r="C350">
        <v>238</v>
      </c>
      <c r="E350" t="s">
        <v>14</v>
      </c>
      <c r="F350">
        <v>130</v>
      </c>
    </row>
    <row r="351" spans="2:6" x14ac:dyDescent="0.35">
      <c r="B351" t="s">
        <v>20</v>
      </c>
      <c r="C351">
        <v>55</v>
      </c>
      <c r="E351" t="s">
        <v>14</v>
      </c>
      <c r="F351">
        <v>55</v>
      </c>
    </row>
    <row r="352" spans="2:6" x14ac:dyDescent="0.35">
      <c r="B352" t="s">
        <v>20</v>
      </c>
      <c r="C352">
        <v>128</v>
      </c>
      <c r="E352" t="s">
        <v>14</v>
      </c>
      <c r="F352">
        <v>114</v>
      </c>
    </row>
    <row r="353" spans="2:6" x14ac:dyDescent="0.35">
      <c r="B353" t="s">
        <v>20</v>
      </c>
      <c r="C353">
        <v>2144</v>
      </c>
      <c r="E353" t="s">
        <v>14</v>
      </c>
      <c r="F353">
        <v>594</v>
      </c>
    </row>
    <row r="354" spans="2:6" x14ac:dyDescent="0.35">
      <c r="B354" t="s">
        <v>20</v>
      </c>
      <c r="C354">
        <v>2693</v>
      </c>
      <c r="E354" t="s">
        <v>14</v>
      </c>
      <c r="F354">
        <v>24</v>
      </c>
    </row>
    <row r="355" spans="2:6" x14ac:dyDescent="0.35">
      <c r="B355" t="s">
        <v>20</v>
      </c>
      <c r="C355">
        <v>432</v>
      </c>
      <c r="E355" t="s">
        <v>14</v>
      </c>
      <c r="F355">
        <v>252</v>
      </c>
    </row>
    <row r="356" spans="2:6" x14ac:dyDescent="0.35">
      <c r="B356" t="s">
        <v>20</v>
      </c>
      <c r="C356">
        <v>189</v>
      </c>
      <c r="E356" t="s">
        <v>14</v>
      </c>
      <c r="F356">
        <v>67</v>
      </c>
    </row>
    <row r="357" spans="2:6" x14ac:dyDescent="0.35">
      <c r="B357" t="s">
        <v>20</v>
      </c>
      <c r="C357">
        <v>154</v>
      </c>
      <c r="E357" t="s">
        <v>14</v>
      </c>
      <c r="F357">
        <v>742</v>
      </c>
    </row>
    <row r="358" spans="2:6" x14ac:dyDescent="0.35">
      <c r="B358" t="s">
        <v>20</v>
      </c>
      <c r="C358">
        <v>96</v>
      </c>
      <c r="E358" t="s">
        <v>14</v>
      </c>
      <c r="F358">
        <v>75</v>
      </c>
    </row>
    <row r="359" spans="2:6" x14ac:dyDescent="0.35">
      <c r="B359" t="s">
        <v>20</v>
      </c>
      <c r="C359">
        <v>3063</v>
      </c>
      <c r="E359" t="s">
        <v>14</v>
      </c>
      <c r="F359">
        <v>4405</v>
      </c>
    </row>
    <row r="360" spans="2:6" x14ac:dyDescent="0.35">
      <c r="B360" t="s">
        <v>20</v>
      </c>
      <c r="C360">
        <v>2266</v>
      </c>
      <c r="E360" t="s">
        <v>14</v>
      </c>
      <c r="F360">
        <v>92</v>
      </c>
    </row>
    <row r="361" spans="2:6" x14ac:dyDescent="0.35">
      <c r="B361" t="s">
        <v>20</v>
      </c>
      <c r="C361">
        <v>194</v>
      </c>
      <c r="E361" t="s">
        <v>14</v>
      </c>
      <c r="F361">
        <v>64</v>
      </c>
    </row>
    <row r="362" spans="2:6" x14ac:dyDescent="0.35">
      <c r="B362" t="s">
        <v>20</v>
      </c>
      <c r="C362">
        <v>129</v>
      </c>
      <c r="E362" t="s">
        <v>14</v>
      </c>
      <c r="F362">
        <v>64</v>
      </c>
    </row>
    <row r="363" spans="2:6" x14ac:dyDescent="0.35">
      <c r="B363" t="s">
        <v>20</v>
      </c>
      <c r="C363">
        <v>375</v>
      </c>
      <c r="E363" t="s">
        <v>14</v>
      </c>
      <c r="F363">
        <v>842</v>
      </c>
    </row>
    <row r="364" spans="2:6" x14ac:dyDescent="0.35">
      <c r="B364" t="s">
        <v>20</v>
      </c>
      <c r="C364">
        <v>409</v>
      </c>
      <c r="E364" t="s">
        <v>14</v>
      </c>
      <c r="F364">
        <v>112</v>
      </c>
    </row>
    <row r="365" spans="2:6" x14ac:dyDescent="0.35">
      <c r="B365" t="s">
        <v>20</v>
      </c>
      <c r="C365">
        <v>234</v>
      </c>
      <c r="E365" t="s">
        <v>14</v>
      </c>
      <c r="F365">
        <v>374</v>
      </c>
    </row>
    <row r="366" spans="2:6" x14ac:dyDescent="0.35">
      <c r="B366" t="s">
        <v>20</v>
      </c>
      <c r="C366">
        <v>3016</v>
      </c>
    </row>
    <row r="367" spans="2:6" x14ac:dyDescent="0.35">
      <c r="B367" t="s">
        <v>20</v>
      </c>
      <c r="C367">
        <v>264</v>
      </c>
    </row>
    <row r="368" spans="2:6" x14ac:dyDescent="0.35">
      <c r="B368" t="s">
        <v>20</v>
      </c>
      <c r="C368">
        <v>272</v>
      </c>
    </row>
    <row r="369" spans="2:3" x14ac:dyDescent="0.35">
      <c r="B369" t="s">
        <v>20</v>
      </c>
      <c r="C369">
        <v>419</v>
      </c>
    </row>
    <row r="370" spans="2:3" x14ac:dyDescent="0.35">
      <c r="B370" t="s">
        <v>20</v>
      </c>
      <c r="C370">
        <v>1621</v>
      </c>
    </row>
    <row r="371" spans="2:3" x14ac:dyDescent="0.35">
      <c r="B371" t="s">
        <v>20</v>
      </c>
      <c r="C371">
        <v>1101</v>
      </c>
    </row>
    <row r="372" spans="2:3" x14ac:dyDescent="0.35">
      <c r="B372" t="s">
        <v>20</v>
      </c>
      <c r="C372">
        <v>1073</v>
      </c>
    </row>
    <row r="373" spans="2:3" x14ac:dyDescent="0.35">
      <c r="B373" t="s">
        <v>20</v>
      </c>
      <c r="C373">
        <v>331</v>
      </c>
    </row>
    <row r="374" spans="2:3" x14ac:dyDescent="0.35">
      <c r="B374" t="s">
        <v>20</v>
      </c>
      <c r="C374">
        <v>1170</v>
      </c>
    </row>
    <row r="375" spans="2:3" x14ac:dyDescent="0.35">
      <c r="B375" t="s">
        <v>20</v>
      </c>
      <c r="C375">
        <v>363</v>
      </c>
    </row>
    <row r="376" spans="2:3" x14ac:dyDescent="0.35">
      <c r="B376" t="s">
        <v>20</v>
      </c>
      <c r="C376">
        <v>103</v>
      </c>
    </row>
    <row r="377" spans="2:3" x14ac:dyDescent="0.35">
      <c r="B377" t="s">
        <v>20</v>
      </c>
      <c r="C377">
        <v>147</v>
      </c>
    </row>
    <row r="378" spans="2:3" x14ac:dyDescent="0.35">
      <c r="B378" t="s">
        <v>20</v>
      </c>
      <c r="C378">
        <v>110</v>
      </c>
    </row>
    <row r="379" spans="2:3" x14ac:dyDescent="0.35">
      <c r="B379" t="s">
        <v>20</v>
      </c>
      <c r="C379">
        <v>134</v>
      </c>
    </row>
    <row r="380" spans="2:3" x14ac:dyDescent="0.35">
      <c r="B380" t="s">
        <v>20</v>
      </c>
      <c r="C380">
        <v>269</v>
      </c>
    </row>
    <row r="381" spans="2:3" x14ac:dyDescent="0.35">
      <c r="B381" t="s">
        <v>20</v>
      </c>
      <c r="C381">
        <v>175</v>
      </c>
    </row>
    <row r="382" spans="2:3" x14ac:dyDescent="0.35">
      <c r="B382" t="s">
        <v>20</v>
      </c>
      <c r="C382">
        <v>69</v>
      </c>
    </row>
    <row r="383" spans="2:3" x14ac:dyDescent="0.35">
      <c r="B383" t="s">
        <v>20</v>
      </c>
      <c r="C383">
        <v>190</v>
      </c>
    </row>
    <row r="384" spans="2:3" x14ac:dyDescent="0.35">
      <c r="B384" t="s">
        <v>20</v>
      </c>
      <c r="C384">
        <v>237</v>
      </c>
    </row>
    <row r="385" spans="2:3" x14ac:dyDescent="0.35">
      <c r="B385" t="s">
        <v>20</v>
      </c>
      <c r="C385">
        <v>196</v>
      </c>
    </row>
    <row r="386" spans="2:3" x14ac:dyDescent="0.35">
      <c r="B386" t="s">
        <v>20</v>
      </c>
      <c r="C386">
        <v>7295</v>
      </c>
    </row>
    <row r="387" spans="2:3" x14ac:dyDescent="0.35">
      <c r="B387" t="s">
        <v>20</v>
      </c>
      <c r="C387">
        <v>2893</v>
      </c>
    </row>
    <row r="388" spans="2:3" x14ac:dyDescent="0.35">
      <c r="B388" t="s">
        <v>20</v>
      </c>
      <c r="C388">
        <v>820</v>
      </c>
    </row>
    <row r="389" spans="2:3" x14ac:dyDescent="0.35">
      <c r="B389" t="s">
        <v>20</v>
      </c>
      <c r="C389">
        <v>2038</v>
      </c>
    </row>
    <row r="390" spans="2:3" x14ac:dyDescent="0.35">
      <c r="B390" t="s">
        <v>20</v>
      </c>
      <c r="C390">
        <v>116</v>
      </c>
    </row>
    <row r="391" spans="2:3" x14ac:dyDescent="0.35">
      <c r="B391" t="s">
        <v>20</v>
      </c>
      <c r="C391">
        <v>1345</v>
      </c>
    </row>
    <row r="392" spans="2:3" x14ac:dyDescent="0.35">
      <c r="B392" t="s">
        <v>20</v>
      </c>
      <c r="C392">
        <v>168</v>
      </c>
    </row>
    <row r="393" spans="2:3" x14ac:dyDescent="0.35">
      <c r="B393" t="s">
        <v>20</v>
      </c>
      <c r="C393">
        <v>137</v>
      </c>
    </row>
    <row r="394" spans="2:3" x14ac:dyDescent="0.35">
      <c r="B394" t="s">
        <v>20</v>
      </c>
      <c r="C394">
        <v>186</v>
      </c>
    </row>
    <row r="395" spans="2:3" x14ac:dyDescent="0.35">
      <c r="B395" t="s">
        <v>20</v>
      </c>
      <c r="C395">
        <v>125</v>
      </c>
    </row>
    <row r="396" spans="2:3" x14ac:dyDescent="0.35">
      <c r="B396" t="s">
        <v>20</v>
      </c>
      <c r="C396">
        <v>202</v>
      </c>
    </row>
    <row r="397" spans="2:3" x14ac:dyDescent="0.35">
      <c r="B397" t="s">
        <v>20</v>
      </c>
      <c r="C397">
        <v>103</v>
      </c>
    </row>
    <row r="398" spans="2:3" x14ac:dyDescent="0.35">
      <c r="B398" t="s">
        <v>20</v>
      </c>
      <c r="C398">
        <v>1785</v>
      </c>
    </row>
    <row r="399" spans="2:3" x14ac:dyDescent="0.35">
      <c r="B399" t="s">
        <v>20</v>
      </c>
      <c r="C399">
        <v>157</v>
      </c>
    </row>
    <row r="400" spans="2:3" x14ac:dyDescent="0.35">
      <c r="B400" t="s">
        <v>20</v>
      </c>
      <c r="C400">
        <v>555</v>
      </c>
    </row>
    <row r="401" spans="2:3" x14ac:dyDescent="0.35">
      <c r="B401" t="s">
        <v>20</v>
      </c>
      <c r="C401">
        <v>297</v>
      </c>
    </row>
    <row r="402" spans="2:3" x14ac:dyDescent="0.35">
      <c r="B402" t="s">
        <v>20</v>
      </c>
      <c r="C402">
        <v>123</v>
      </c>
    </row>
    <row r="403" spans="2:3" x14ac:dyDescent="0.35">
      <c r="B403" t="s">
        <v>20</v>
      </c>
      <c r="C403">
        <v>3036</v>
      </c>
    </row>
    <row r="404" spans="2:3" x14ac:dyDescent="0.35">
      <c r="B404" t="s">
        <v>20</v>
      </c>
      <c r="C404">
        <v>144</v>
      </c>
    </row>
    <row r="405" spans="2:3" x14ac:dyDescent="0.35">
      <c r="B405" t="s">
        <v>20</v>
      </c>
      <c r="C405">
        <v>121</v>
      </c>
    </row>
    <row r="406" spans="2:3" x14ac:dyDescent="0.35">
      <c r="B406" t="s">
        <v>20</v>
      </c>
      <c r="C406">
        <v>181</v>
      </c>
    </row>
    <row r="407" spans="2:3" x14ac:dyDescent="0.35">
      <c r="B407" t="s">
        <v>20</v>
      </c>
      <c r="C407">
        <v>122</v>
      </c>
    </row>
    <row r="408" spans="2:3" x14ac:dyDescent="0.35">
      <c r="B408" t="s">
        <v>20</v>
      </c>
      <c r="C408">
        <v>1071</v>
      </c>
    </row>
    <row r="409" spans="2:3" x14ac:dyDescent="0.35">
      <c r="B409" t="s">
        <v>20</v>
      </c>
      <c r="C409">
        <v>980</v>
      </c>
    </row>
    <row r="410" spans="2:3" x14ac:dyDescent="0.35">
      <c r="B410" t="s">
        <v>20</v>
      </c>
      <c r="C410">
        <v>536</v>
      </c>
    </row>
    <row r="411" spans="2:3" x14ac:dyDescent="0.35">
      <c r="B411" t="s">
        <v>20</v>
      </c>
      <c r="C411">
        <v>1991</v>
      </c>
    </row>
    <row r="412" spans="2:3" x14ac:dyDescent="0.35">
      <c r="B412" t="s">
        <v>20</v>
      </c>
      <c r="C412">
        <v>180</v>
      </c>
    </row>
    <row r="413" spans="2:3" x14ac:dyDescent="0.35">
      <c r="B413" t="s">
        <v>20</v>
      </c>
      <c r="C413">
        <v>130</v>
      </c>
    </row>
    <row r="414" spans="2:3" x14ac:dyDescent="0.35">
      <c r="B414" t="s">
        <v>20</v>
      </c>
      <c r="C414">
        <v>122</v>
      </c>
    </row>
    <row r="415" spans="2:3" x14ac:dyDescent="0.35">
      <c r="B415" t="s">
        <v>20</v>
      </c>
      <c r="C415">
        <v>140</v>
      </c>
    </row>
    <row r="416" spans="2:3" x14ac:dyDescent="0.35">
      <c r="B416" t="s">
        <v>20</v>
      </c>
      <c r="C416">
        <v>3388</v>
      </c>
    </row>
    <row r="417" spans="2:3" x14ac:dyDescent="0.35">
      <c r="B417" t="s">
        <v>20</v>
      </c>
      <c r="C417">
        <v>280</v>
      </c>
    </row>
    <row r="418" spans="2:3" x14ac:dyDescent="0.35">
      <c r="B418" t="s">
        <v>20</v>
      </c>
      <c r="C418">
        <v>366</v>
      </c>
    </row>
    <row r="419" spans="2:3" x14ac:dyDescent="0.35">
      <c r="B419" t="s">
        <v>20</v>
      </c>
      <c r="C419">
        <v>270</v>
      </c>
    </row>
    <row r="420" spans="2:3" x14ac:dyDescent="0.35">
      <c r="B420" t="s">
        <v>20</v>
      </c>
      <c r="C420">
        <v>137</v>
      </c>
    </row>
    <row r="421" spans="2:3" x14ac:dyDescent="0.35">
      <c r="B421" t="s">
        <v>20</v>
      </c>
      <c r="C421">
        <v>3205</v>
      </c>
    </row>
    <row r="422" spans="2:3" x14ac:dyDescent="0.35">
      <c r="B422" t="s">
        <v>20</v>
      </c>
      <c r="C422">
        <v>288</v>
      </c>
    </row>
    <row r="423" spans="2:3" x14ac:dyDescent="0.35">
      <c r="B423" t="s">
        <v>20</v>
      </c>
      <c r="C423">
        <v>148</v>
      </c>
    </row>
    <row r="424" spans="2:3" x14ac:dyDescent="0.35">
      <c r="B424" t="s">
        <v>20</v>
      </c>
      <c r="C424">
        <v>114</v>
      </c>
    </row>
    <row r="425" spans="2:3" x14ac:dyDescent="0.35">
      <c r="B425" t="s">
        <v>20</v>
      </c>
      <c r="C425">
        <v>1518</v>
      </c>
    </row>
    <row r="426" spans="2:3" x14ac:dyDescent="0.35">
      <c r="B426" t="s">
        <v>20</v>
      </c>
      <c r="C426">
        <v>166</v>
      </c>
    </row>
    <row r="427" spans="2:3" x14ac:dyDescent="0.35">
      <c r="B427" t="s">
        <v>20</v>
      </c>
      <c r="C427">
        <v>100</v>
      </c>
    </row>
    <row r="428" spans="2:3" x14ac:dyDescent="0.35">
      <c r="B428" t="s">
        <v>20</v>
      </c>
      <c r="C428">
        <v>235</v>
      </c>
    </row>
    <row r="429" spans="2:3" x14ac:dyDescent="0.35">
      <c r="B429" t="s">
        <v>20</v>
      </c>
      <c r="C429">
        <v>148</v>
      </c>
    </row>
    <row r="430" spans="2:3" x14ac:dyDescent="0.35">
      <c r="B430" t="s">
        <v>20</v>
      </c>
      <c r="C430">
        <v>198</v>
      </c>
    </row>
    <row r="431" spans="2:3" x14ac:dyDescent="0.35">
      <c r="B431" t="s">
        <v>20</v>
      </c>
      <c r="C431">
        <v>150</v>
      </c>
    </row>
    <row r="432" spans="2:3" x14ac:dyDescent="0.35">
      <c r="B432" t="s">
        <v>20</v>
      </c>
      <c r="C432">
        <v>216</v>
      </c>
    </row>
    <row r="433" spans="2:3" x14ac:dyDescent="0.35">
      <c r="B433" t="s">
        <v>20</v>
      </c>
      <c r="C433">
        <v>5139</v>
      </c>
    </row>
    <row r="434" spans="2:3" x14ac:dyDescent="0.35">
      <c r="B434" t="s">
        <v>20</v>
      </c>
      <c r="C434">
        <v>2353</v>
      </c>
    </row>
    <row r="435" spans="2:3" x14ac:dyDescent="0.35">
      <c r="B435" t="s">
        <v>20</v>
      </c>
      <c r="C435">
        <v>78</v>
      </c>
    </row>
    <row r="436" spans="2:3" x14ac:dyDescent="0.35">
      <c r="B436" t="s">
        <v>20</v>
      </c>
      <c r="C436">
        <v>174</v>
      </c>
    </row>
    <row r="437" spans="2:3" x14ac:dyDescent="0.35">
      <c r="B437" t="s">
        <v>20</v>
      </c>
      <c r="C437">
        <v>164</v>
      </c>
    </row>
    <row r="438" spans="2:3" x14ac:dyDescent="0.35">
      <c r="B438" t="s">
        <v>20</v>
      </c>
      <c r="C438">
        <v>161</v>
      </c>
    </row>
    <row r="439" spans="2:3" x14ac:dyDescent="0.35">
      <c r="B439" t="s">
        <v>20</v>
      </c>
      <c r="C439">
        <v>138</v>
      </c>
    </row>
    <row r="440" spans="2:3" x14ac:dyDescent="0.35">
      <c r="B440" t="s">
        <v>20</v>
      </c>
      <c r="C440">
        <v>3308</v>
      </c>
    </row>
    <row r="441" spans="2:3" x14ac:dyDescent="0.35">
      <c r="B441" t="s">
        <v>20</v>
      </c>
      <c r="C441">
        <v>127</v>
      </c>
    </row>
    <row r="442" spans="2:3" x14ac:dyDescent="0.35">
      <c r="B442" t="s">
        <v>20</v>
      </c>
      <c r="C442">
        <v>207</v>
      </c>
    </row>
    <row r="443" spans="2:3" x14ac:dyDescent="0.35">
      <c r="B443" t="s">
        <v>20</v>
      </c>
      <c r="C443">
        <v>181</v>
      </c>
    </row>
    <row r="444" spans="2:3" x14ac:dyDescent="0.35">
      <c r="B444" t="s">
        <v>20</v>
      </c>
      <c r="C444">
        <v>110</v>
      </c>
    </row>
    <row r="445" spans="2:3" x14ac:dyDescent="0.35">
      <c r="B445" t="s">
        <v>20</v>
      </c>
      <c r="C445">
        <v>185</v>
      </c>
    </row>
    <row r="446" spans="2:3" x14ac:dyDescent="0.35">
      <c r="B446" t="s">
        <v>20</v>
      </c>
      <c r="C446">
        <v>121</v>
      </c>
    </row>
    <row r="447" spans="2:3" x14ac:dyDescent="0.35">
      <c r="B447" t="s">
        <v>20</v>
      </c>
      <c r="C447">
        <v>106</v>
      </c>
    </row>
    <row r="448" spans="2:3" x14ac:dyDescent="0.35">
      <c r="B448" t="s">
        <v>20</v>
      </c>
      <c r="C448">
        <v>142</v>
      </c>
    </row>
    <row r="449" spans="2:3" x14ac:dyDescent="0.35">
      <c r="B449" t="s">
        <v>20</v>
      </c>
      <c r="C449">
        <v>233</v>
      </c>
    </row>
    <row r="450" spans="2:3" x14ac:dyDescent="0.35">
      <c r="B450" t="s">
        <v>20</v>
      </c>
      <c r="C450">
        <v>218</v>
      </c>
    </row>
    <row r="451" spans="2:3" x14ac:dyDescent="0.35">
      <c r="B451" t="s">
        <v>20</v>
      </c>
      <c r="C451">
        <v>76</v>
      </c>
    </row>
    <row r="452" spans="2:3" x14ac:dyDescent="0.35">
      <c r="B452" t="s">
        <v>20</v>
      </c>
      <c r="C452">
        <v>43</v>
      </c>
    </row>
    <row r="453" spans="2:3" x14ac:dyDescent="0.35">
      <c r="B453" t="s">
        <v>20</v>
      </c>
      <c r="C453">
        <v>221</v>
      </c>
    </row>
    <row r="454" spans="2:3" x14ac:dyDescent="0.35">
      <c r="B454" t="s">
        <v>20</v>
      </c>
      <c r="C454">
        <v>2805</v>
      </c>
    </row>
    <row r="455" spans="2:3" x14ac:dyDescent="0.35">
      <c r="B455" t="s">
        <v>20</v>
      </c>
      <c r="C455">
        <v>68</v>
      </c>
    </row>
    <row r="456" spans="2:3" x14ac:dyDescent="0.35">
      <c r="B456" t="s">
        <v>20</v>
      </c>
      <c r="C456">
        <v>183</v>
      </c>
    </row>
    <row r="457" spans="2:3" x14ac:dyDescent="0.35">
      <c r="B457" t="s">
        <v>20</v>
      </c>
      <c r="C457">
        <v>133</v>
      </c>
    </row>
    <row r="458" spans="2:3" x14ac:dyDescent="0.35">
      <c r="B458" t="s">
        <v>20</v>
      </c>
      <c r="C458">
        <v>2489</v>
      </c>
    </row>
    <row r="459" spans="2:3" x14ac:dyDescent="0.35">
      <c r="B459" t="s">
        <v>20</v>
      </c>
      <c r="C459">
        <v>69</v>
      </c>
    </row>
    <row r="460" spans="2:3" x14ac:dyDescent="0.35">
      <c r="B460" t="s">
        <v>20</v>
      </c>
      <c r="C460">
        <v>279</v>
      </c>
    </row>
    <row r="461" spans="2:3" x14ac:dyDescent="0.35">
      <c r="B461" t="s">
        <v>20</v>
      </c>
      <c r="C461">
        <v>210</v>
      </c>
    </row>
    <row r="462" spans="2:3" x14ac:dyDescent="0.35">
      <c r="B462" t="s">
        <v>20</v>
      </c>
      <c r="C462">
        <v>2100</v>
      </c>
    </row>
    <row r="463" spans="2:3" x14ac:dyDescent="0.35">
      <c r="B463" t="s">
        <v>20</v>
      </c>
      <c r="C463">
        <v>252</v>
      </c>
    </row>
    <row r="464" spans="2:3" x14ac:dyDescent="0.35">
      <c r="B464" t="s">
        <v>20</v>
      </c>
      <c r="C464">
        <v>1280</v>
      </c>
    </row>
    <row r="465" spans="2:3" x14ac:dyDescent="0.35">
      <c r="B465" t="s">
        <v>20</v>
      </c>
      <c r="C465">
        <v>157</v>
      </c>
    </row>
    <row r="466" spans="2:3" x14ac:dyDescent="0.35">
      <c r="B466" t="s">
        <v>20</v>
      </c>
      <c r="C466">
        <v>194</v>
      </c>
    </row>
    <row r="467" spans="2:3" x14ac:dyDescent="0.35">
      <c r="B467" t="s">
        <v>20</v>
      </c>
      <c r="C467">
        <v>82</v>
      </c>
    </row>
    <row r="468" spans="2:3" x14ac:dyDescent="0.35">
      <c r="B468" t="s">
        <v>20</v>
      </c>
      <c r="C468">
        <v>4233</v>
      </c>
    </row>
    <row r="469" spans="2:3" x14ac:dyDescent="0.35">
      <c r="B469" t="s">
        <v>20</v>
      </c>
      <c r="C469">
        <v>1297</v>
      </c>
    </row>
    <row r="470" spans="2:3" x14ac:dyDescent="0.35">
      <c r="B470" t="s">
        <v>20</v>
      </c>
      <c r="C470">
        <v>165</v>
      </c>
    </row>
    <row r="471" spans="2:3" x14ac:dyDescent="0.35">
      <c r="B471" t="s">
        <v>20</v>
      </c>
      <c r="C471">
        <v>119</v>
      </c>
    </row>
    <row r="472" spans="2:3" x14ac:dyDescent="0.35">
      <c r="B472" t="s">
        <v>20</v>
      </c>
      <c r="C472">
        <v>1797</v>
      </c>
    </row>
    <row r="473" spans="2:3" x14ac:dyDescent="0.35">
      <c r="B473" t="s">
        <v>20</v>
      </c>
      <c r="C473">
        <v>261</v>
      </c>
    </row>
    <row r="474" spans="2:3" x14ac:dyDescent="0.35">
      <c r="B474" t="s">
        <v>20</v>
      </c>
      <c r="C474">
        <v>157</v>
      </c>
    </row>
    <row r="475" spans="2:3" x14ac:dyDescent="0.35">
      <c r="B475" t="s">
        <v>20</v>
      </c>
      <c r="C475">
        <v>3533</v>
      </c>
    </row>
    <row r="476" spans="2:3" x14ac:dyDescent="0.35">
      <c r="B476" t="s">
        <v>20</v>
      </c>
      <c r="C476">
        <v>155</v>
      </c>
    </row>
    <row r="477" spans="2:3" x14ac:dyDescent="0.35">
      <c r="B477" t="s">
        <v>20</v>
      </c>
      <c r="C477">
        <v>132</v>
      </c>
    </row>
    <row r="478" spans="2:3" x14ac:dyDescent="0.35">
      <c r="B478" t="s">
        <v>20</v>
      </c>
      <c r="C478">
        <v>1354</v>
      </c>
    </row>
    <row r="479" spans="2:3" x14ac:dyDescent="0.35">
      <c r="B479" t="s">
        <v>20</v>
      </c>
      <c r="C479">
        <v>48</v>
      </c>
    </row>
    <row r="480" spans="2:3" x14ac:dyDescent="0.35">
      <c r="B480" t="s">
        <v>20</v>
      </c>
      <c r="C480">
        <v>110</v>
      </c>
    </row>
    <row r="481" spans="2:3" x14ac:dyDescent="0.35">
      <c r="B481" t="s">
        <v>20</v>
      </c>
      <c r="C481">
        <v>172</v>
      </c>
    </row>
    <row r="482" spans="2:3" x14ac:dyDescent="0.35">
      <c r="B482" t="s">
        <v>20</v>
      </c>
      <c r="C482">
        <v>307</v>
      </c>
    </row>
    <row r="483" spans="2:3" x14ac:dyDescent="0.35">
      <c r="B483" t="s">
        <v>20</v>
      </c>
      <c r="C483">
        <v>160</v>
      </c>
    </row>
    <row r="484" spans="2:3" x14ac:dyDescent="0.35">
      <c r="B484" t="s">
        <v>20</v>
      </c>
      <c r="C484">
        <v>1467</v>
      </c>
    </row>
    <row r="485" spans="2:3" x14ac:dyDescent="0.35">
      <c r="B485" t="s">
        <v>20</v>
      </c>
      <c r="C485">
        <v>2662</v>
      </c>
    </row>
    <row r="486" spans="2:3" x14ac:dyDescent="0.35">
      <c r="B486" t="s">
        <v>20</v>
      </c>
      <c r="C486">
        <v>452</v>
      </c>
    </row>
    <row r="487" spans="2:3" x14ac:dyDescent="0.35">
      <c r="B487" t="s">
        <v>20</v>
      </c>
      <c r="C487">
        <v>158</v>
      </c>
    </row>
    <row r="488" spans="2:3" x14ac:dyDescent="0.35">
      <c r="B488" t="s">
        <v>20</v>
      </c>
      <c r="C488">
        <v>225</v>
      </c>
    </row>
    <row r="489" spans="2:3" x14ac:dyDescent="0.35">
      <c r="B489" t="s">
        <v>20</v>
      </c>
      <c r="C489">
        <v>65</v>
      </c>
    </row>
    <row r="490" spans="2:3" x14ac:dyDescent="0.35">
      <c r="B490" t="s">
        <v>20</v>
      </c>
      <c r="C490">
        <v>163</v>
      </c>
    </row>
    <row r="491" spans="2:3" x14ac:dyDescent="0.35">
      <c r="B491" t="s">
        <v>20</v>
      </c>
      <c r="C491">
        <v>85</v>
      </c>
    </row>
    <row r="492" spans="2:3" x14ac:dyDescent="0.35">
      <c r="B492" t="s">
        <v>20</v>
      </c>
      <c r="C492">
        <v>217</v>
      </c>
    </row>
    <row r="493" spans="2:3" x14ac:dyDescent="0.35">
      <c r="B493" t="s">
        <v>20</v>
      </c>
      <c r="C493">
        <v>150</v>
      </c>
    </row>
    <row r="494" spans="2:3" x14ac:dyDescent="0.35">
      <c r="B494" t="s">
        <v>20</v>
      </c>
      <c r="C494">
        <v>3272</v>
      </c>
    </row>
    <row r="495" spans="2:3" x14ac:dyDescent="0.35">
      <c r="B495" t="s">
        <v>20</v>
      </c>
      <c r="C495">
        <v>300</v>
      </c>
    </row>
    <row r="496" spans="2:3" x14ac:dyDescent="0.35">
      <c r="B496" t="s">
        <v>20</v>
      </c>
      <c r="C496">
        <v>126</v>
      </c>
    </row>
    <row r="497" spans="2:3" x14ac:dyDescent="0.35">
      <c r="B497" t="s">
        <v>20</v>
      </c>
      <c r="C497">
        <v>2320</v>
      </c>
    </row>
    <row r="498" spans="2:3" x14ac:dyDescent="0.35">
      <c r="B498" t="s">
        <v>20</v>
      </c>
      <c r="C498">
        <v>81</v>
      </c>
    </row>
    <row r="499" spans="2:3" x14ac:dyDescent="0.35">
      <c r="B499" t="s">
        <v>20</v>
      </c>
      <c r="C499">
        <v>1887</v>
      </c>
    </row>
    <row r="500" spans="2:3" x14ac:dyDescent="0.35">
      <c r="B500" t="s">
        <v>20</v>
      </c>
      <c r="C500">
        <v>4358</v>
      </c>
    </row>
    <row r="501" spans="2:3" x14ac:dyDescent="0.35">
      <c r="B501" t="s">
        <v>20</v>
      </c>
      <c r="C501">
        <v>53</v>
      </c>
    </row>
    <row r="502" spans="2:3" x14ac:dyDescent="0.35">
      <c r="B502" t="s">
        <v>20</v>
      </c>
      <c r="C502">
        <v>2414</v>
      </c>
    </row>
    <row r="503" spans="2:3" x14ac:dyDescent="0.35">
      <c r="B503" t="s">
        <v>20</v>
      </c>
      <c r="C503">
        <v>80</v>
      </c>
    </row>
    <row r="504" spans="2:3" x14ac:dyDescent="0.35">
      <c r="B504" t="s">
        <v>20</v>
      </c>
      <c r="C504">
        <v>193</v>
      </c>
    </row>
    <row r="505" spans="2:3" x14ac:dyDescent="0.35">
      <c r="B505" t="s">
        <v>20</v>
      </c>
      <c r="C505">
        <v>52</v>
      </c>
    </row>
    <row r="506" spans="2:3" x14ac:dyDescent="0.35">
      <c r="B506" t="s">
        <v>20</v>
      </c>
      <c r="C506">
        <v>290</v>
      </c>
    </row>
    <row r="507" spans="2:3" x14ac:dyDescent="0.35">
      <c r="B507" t="s">
        <v>20</v>
      </c>
      <c r="C507">
        <v>122</v>
      </c>
    </row>
    <row r="508" spans="2:3" x14ac:dyDescent="0.35">
      <c r="B508" t="s">
        <v>20</v>
      </c>
      <c r="C508">
        <v>1470</v>
      </c>
    </row>
    <row r="509" spans="2:3" x14ac:dyDescent="0.35">
      <c r="B509" t="s">
        <v>20</v>
      </c>
      <c r="C509">
        <v>165</v>
      </c>
    </row>
    <row r="510" spans="2:3" x14ac:dyDescent="0.35">
      <c r="B510" t="s">
        <v>20</v>
      </c>
      <c r="C510">
        <v>182</v>
      </c>
    </row>
    <row r="511" spans="2:3" x14ac:dyDescent="0.35">
      <c r="B511" t="s">
        <v>20</v>
      </c>
      <c r="C511">
        <v>199</v>
      </c>
    </row>
    <row r="512" spans="2:3" x14ac:dyDescent="0.35">
      <c r="B512" t="s">
        <v>20</v>
      </c>
      <c r="C512">
        <v>56</v>
      </c>
    </row>
    <row r="513" spans="2:3" x14ac:dyDescent="0.35">
      <c r="B513" t="s">
        <v>20</v>
      </c>
      <c r="C513">
        <v>1460</v>
      </c>
    </row>
    <row r="514" spans="2:3" x14ac:dyDescent="0.35">
      <c r="B514" t="s">
        <v>20</v>
      </c>
      <c r="C514">
        <v>123</v>
      </c>
    </row>
    <row r="515" spans="2:3" x14ac:dyDescent="0.35">
      <c r="B515" t="s">
        <v>20</v>
      </c>
      <c r="C515">
        <v>159</v>
      </c>
    </row>
    <row r="516" spans="2:3" x14ac:dyDescent="0.35">
      <c r="B516" t="s">
        <v>20</v>
      </c>
      <c r="C516">
        <v>110</v>
      </c>
    </row>
    <row r="517" spans="2:3" x14ac:dyDescent="0.35">
      <c r="B517" t="s">
        <v>20</v>
      </c>
      <c r="C517">
        <v>236</v>
      </c>
    </row>
    <row r="518" spans="2:3" x14ac:dyDescent="0.35">
      <c r="B518" t="s">
        <v>20</v>
      </c>
      <c r="C518">
        <v>191</v>
      </c>
    </row>
    <row r="519" spans="2:3" x14ac:dyDescent="0.35">
      <c r="B519" t="s">
        <v>20</v>
      </c>
      <c r="C519">
        <v>3934</v>
      </c>
    </row>
    <row r="520" spans="2:3" x14ac:dyDescent="0.35">
      <c r="B520" t="s">
        <v>20</v>
      </c>
      <c r="C520">
        <v>80</v>
      </c>
    </row>
    <row r="521" spans="2:3" x14ac:dyDescent="0.35">
      <c r="B521" t="s">
        <v>20</v>
      </c>
      <c r="C521">
        <v>462</v>
      </c>
    </row>
    <row r="522" spans="2:3" x14ac:dyDescent="0.35">
      <c r="B522" t="s">
        <v>20</v>
      </c>
      <c r="C522">
        <v>179</v>
      </c>
    </row>
    <row r="523" spans="2:3" x14ac:dyDescent="0.35">
      <c r="B523" t="s">
        <v>20</v>
      </c>
      <c r="C523">
        <v>1866</v>
      </c>
    </row>
    <row r="524" spans="2:3" x14ac:dyDescent="0.35">
      <c r="B524" t="s">
        <v>20</v>
      </c>
      <c r="C524">
        <v>156</v>
      </c>
    </row>
    <row r="525" spans="2:3" x14ac:dyDescent="0.35">
      <c r="B525" t="s">
        <v>20</v>
      </c>
      <c r="C525">
        <v>255</v>
      </c>
    </row>
    <row r="526" spans="2:3" x14ac:dyDescent="0.35">
      <c r="B526" t="s">
        <v>20</v>
      </c>
      <c r="C526">
        <v>2261</v>
      </c>
    </row>
    <row r="527" spans="2:3" x14ac:dyDescent="0.35">
      <c r="B527" t="s">
        <v>20</v>
      </c>
      <c r="C527">
        <v>40</v>
      </c>
    </row>
    <row r="528" spans="2:3" x14ac:dyDescent="0.35">
      <c r="B528" t="s">
        <v>20</v>
      </c>
      <c r="C528">
        <v>2289</v>
      </c>
    </row>
    <row r="529" spans="2:3" x14ac:dyDescent="0.35">
      <c r="B529" t="s">
        <v>20</v>
      </c>
      <c r="C529">
        <v>65</v>
      </c>
    </row>
    <row r="530" spans="2:3" x14ac:dyDescent="0.35">
      <c r="B530" t="s">
        <v>20</v>
      </c>
      <c r="C530">
        <v>3777</v>
      </c>
    </row>
    <row r="531" spans="2:3" x14ac:dyDescent="0.35">
      <c r="B531" t="s">
        <v>20</v>
      </c>
      <c r="C531">
        <v>184</v>
      </c>
    </row>
    <row r="532" spans="2:3" x14ac:dyDescent="0.35">
      <c r="B532" t="s">
        <v>20</v>
      </c>
      <c r="C532">
        <v>85</v>
      </c>
    </row>
    <row r="533" spans="2:3" x14ac:dyDescent="0.35">
      <c r="B533" t="s">
        <v>20</v>
      </c>
      <c r="C533">
        <v>144</v>
      </c>
    </row>
    <row r="534" spans="2:3" x14ac:dyDescent="0.35">
      <c r="B534" t="s">
        <v>20</v>
      </c>
      <c r="C534">
        <v>1902</v>
      </c>
    </row>
    <row r="535" spans="2:3" x14ac:dyDescent="0.35">
      <c r="B535" t="s">
        <v>20</v>
      </c>
      <c r="C535">
        <v>105</v>
      </c>
    </row>
    <row r="536" spans="2:3" x14ac:dyDescent="0.35">
      <c r="B536" t="s">
        <v>20</v>
      </c>
      <c r="C536">
        <v>132</v>
      </c>
    </row>
    <row r="537" spans="2:3" x14ac:dyDescent="0.35">
      <c r="B537" t="s">
        <v>20</v>
      </c>
      <c r="C537">
        <v>96</v>
      </c>
    </row>
    <row r="538" spans="2:3" x14ac:dyDescent="0.35">
      <c r="B538" t="s">
        <v>20</v>
      </c>
      <c r="C538">
        <v>114</v>
      </c>
    </row>
    <row r="539" spans="2:3" x14ac:dyDescent="0.35">
      <c r="B539" t="s">
        <v>20</v>
      </c>
      <c r="C539">
        <v>203</v>
      </c>
    </row>
    <row r="540" spans="2:3" x14ac:dyDescent="0.35">
      <c r="B540" t="s">
        <v>20</v>
      </c>
      <c r="C540">
        <v>1559</v>
      </c>
    </row>
    <row r="541" spans="2:3" x14ac:dyDescent="0.35">
      <c r="B541" t="s">
        <v>20</v>
      </c>
      <c r="C541">
        <v>1548</v>
      </c>
    </row>
    <row r="542" spans="2:3" x14ac:dyDescent="0.35">
      <c r="B542" t="s">
        <v>20</v>
      </c>
      <c r="C542">
        <v>80</v>
      </c>
    </row>
    <row r="543" spans="2:3" x14ac:dyDescent="0.35">
      <c r="B543" t="s">
        <v>20</v>
      </c>
      <c r="C543">
        <v>131</v>
      </c>
    </row>
    <row r="544" spans="2:3" x14ac:dyDescent="0.35">
      <c r="B544" t="s">
        <v>20</v>
      </c>
      <c r="C544">
        <v>112</v>
      </c>
    </row>
    <row r="545" spans="2:3" x14ac:dyDescent="0.35">
      <c r="B545" t="s">
        <v>20</v>
      </c>
      <c r="C545">
        <v>155</v>
      </c>
    </row>
    <row r="546" spans="2:3" x14ac:dyDescent="0.35">
      <c r="B546" t="s">
        <v>20</v>
      </c>
      <c r="C546">
        <v>266</v>
      </c>
    </row>
    <row r="547" spans="2:3" x14ac:dyDescent="0.35">
      <c r="B547" t="s">
        <v>20</v>
      </c>
      <c r="C547">
        <v>155</v>
      </c>
    </row>
    <row r="548" spans="2:3" x14ac:dyDescent="0.35">
      <c r="B548" t="s">
        <v>20</v>
      </c>
      <c r="C548">
        <v>207</v>
      </c>
    </row>
    <row r="549" spans="2:3" x14ac:dyDescent="0.35">
      <c r="B549" t="s">
        <v>20</v>
      </c>
      <c r="C549">
        <v>245</v>
      </c>
    </row>
    <row r="550" spans="2:3" x14ac:dyDescent="0.35">
      <c r="B550" t="s">
        <v>20</v>
      </c>
      <c r="C550">
        <v>1573</v>
      </c>
    </row>
    <row r="551" spans="2:3" x14ac:dyDescent="0.35">
      <c r="B551" t="s">
        <v>20</v>
      </c>
      <c r="C551">
        <v>114</v>
      </c>
    </row>
    <row r="552" spans="2:3" x14ac:dyDescent="0.35">
      <c r="B552" t="s">
        <v>20</v>
      </c>
      <c r="C552">
        <v>93</v>
      </c>
    </row>
    <row r="553" spans="2:3" x14ac:dyDescent="0.35">
      <c r="B553" t="s">
        <v>20</v>
      </c>
      <c r="C553">
        <v>1681</v>
      </c>
    </row>
    <row r="554" spans="2:3" x14ac:dyDescent="0.35">
      <c r="B554" t="s">
        <v>20</v>
      </c>
      <c r="C554">
        <v>32</v>
      </c>
    </row>
    <row r="555" spans="2:3" x14ac:dyDescent="0.35">
      <c r="B555" t="s">
        <v>20</v>
      </c>
      <c r="C555">
        <v>135</v>
      </c>
    </row>
    <row r="556" spans="2:3" x14ac:dyDescent="0.35">
      <c r="B556" t="s">
        <v>20</v>
      </c>
      <c r="C556">
        <v>140</v>
      </c>
    </row>
    <row r="557" spans="2:3" x14ac:dyDescent="0.35">
      <c r="B557" t="s">
        <v>20</v>
      </c>
      <c r="C557">
        <v>92</v>
      </c>
    </row>
    <row r="558" spans="2:3" x14ac:dyDescent="0.35">
      <c r="B558" t="s">
        <v>20</v>
      </c>
      <c r="C558">
        <v>1015</v>
      </c>
    </row>
    <row r="559" spans="2:3" x14ac:dyDescent="0.35">
      <c r="B559" t="s">
        <v>20</v>
      </c>
      <c r="C559">
        <v>323</v>
      </c>
    </row>
    <row r="560" spans="2:3" x14ac:dyDescent="0.35">
      <c r="B560" t="s">
        <v>20</v>
      </c>
      <c r="C560">
        <v>2326</v>
      </c>
    </row>
    <row r="561" spans="2:3" x14ac:dyDescent="0.35">
      <c r="B561" t="s">
        <v>20</v>
      </c>
      <c r="C561">
        <v>381</v>
      </c>
    </row>
    <row r="562" spans="2:3" x14ac:dyDescent="0.35">
      <c r="B562" t="s">
        <v>20</v>
      </c>
      <c r="C562">
        <v>480</v>
      </c>
    </row>
    <row r="563" spans="2:3" x14ac:dyDescent="0.35">
      <c r="B563" t="s">
        <v>20</v>
      </c>
      <c r="C563">
        <v>226</v>
      </c>
    </row>
    <row r="564" spans="2:3" x14ac:dyDescent="0.35">
      <c r="B564" t="s">
        <v>20</v>
      </c>
      <c r="C564">
        <v>241</v>
      </c>
    </row>
    <row r="565" spans="2:3" x14ac:dyDescent="0.35">
      <c r="B565" t="s">
        <v>20</v>
      </c>
      <c r="C565">
        <v>132</v>
      </c>
    </row>
    <row r="566" spans="2:3" x14ac:dyDescent="0.35">
      <c r="B566" t="s">
        <v>20</v>
      </c>
      <c r="C566">
        <v>2043</v>
      </c>
    </row>
  </sheetData>
  <sortState xmlns:xlrd2="http://schemas.microsoft.com/office/spreadsheetml/2017/richdata2" ref="K24:K588">
    <sortCondition ref="K24:K588"/>
  </sortState>
  <conditionalFormatting sqref="B1:B566">
    <cfRule type="cellIs" dxfId="7" priority="6" operator="equal">
      <formula>"live"</formula>
    </cfRule>
    <cfRule type="cellIs" dxfId="6" priority="7" operator="equal">
      <formula>"canceled"</formula>
    </cfRule>
    <cfRule type="cellIs" dxfId="5" priority="8" operator="equal">
      <formula>"successful"</formula>
    </cfRule>
    <cfRule type="cellIs" dxfId="4" priority="9" operator="equal">
      <formula>"failed"</formula>
    </cfRule>
    <cfRule type="colorScale" priority="10">
      <colorScale>
        <cfvo type="formula" val="&quot;failed&quot;"/>
        <cfvo type="formula" val="&quot;live&quot;"/>
        <cfvo type="formula" val="&quot;successful&quot;"/>
        <color rgb="FFF8696B"/>
        <color rgb="FF00B0F0"/>
        <color rgb="FF63BE7B"/>
      </colorScale>
    </cfRule>
  </conditionalFormatting>
  <conditionalFormatting sqref="E1:E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  <cfRule type="colorScale" priority="5">
      <colorScale>
        <cfvo type="formula" val="&quot;failed&quot;"/>
        <cfvo type="formula" val="&quot;live&quot;"/>
        <cfvo type="formula" val="&quot;successful&quot;"/>
        <color rgb="FFF8696B"/>
        <color rgb="FF00B0F0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Pivot_Per_Category</vt:lpstr>
      <vt:lpstr>Pivot_Country_Parent Cateory</vt:lpstr>
      <vt:lpstr>Pivot_Per_Sub_Category</vt:lpstr>
      <vt:lpstr>Pivot_Outcome</vt:lpstr>
      <vt:lpstr>Crowfunding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C.H. Hutchison</cp:lastModifiedBy>
  <dcterms:created xsi:type="dcterms:W3CDTF">2021-09-29T18:52:28Z</dcterms:created>
  <dcterms:modified xsi:type="dcterms:W3CDTF">2023-09-09T12:43:13Z</dcterms:modified>
</cp:coreProperties>
</file>