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haloloop\src\"/>
    </mc:Choice>
  </mc:AlternateContent>
  <bookViews>
    <workbookView xWindow="0" yWindow="0" windowWidth="52380" windowHeight="10680" firstSheet="6" activeTab="11"/>
  </bookViews>
  <sheets>
    <sheet name="Title and Descriptions" sheetId="1" r:id="rId1"/>
    <sheet name="ColorCorrections" sheetId="11" r:id="rId2"/>
    <sheet name="SkyTypePrms" sheetId="7" r:id="rId3"/>
    <sheet name="HaloScorePrms" sheetId="6" r:id="rId4"/>
    <sheet name="CS-PropertyLog" sheetId="2" r:id="rId5"/>
    <sheet name="PCL-PropertyLog" sheetId="3" r:id="rId6"/>
    <sheet name="CLD-PropertyLog" sheetId="4" r:id="rId7"/>
    <sheet name="CLR-PropertyLog" sheetId="5" r:id="rId8"/>
    <sheet name="HAL-PropertyLog" sheetId="10" r:id="rId9"/>
    <sheet name="SkyTypeComputations" sheetId="8" r:id="rId10"/>
    <sheet name="HaloScoreComputations" sheetId="9" r:id="rId11"/>
    <sheet name="statistics" sheetId="12" r:id="rId12"/>
    <sheet name="Sheet1" sheetId="13" r:id="rId13"/>
  </sheets>
  <externalReferences>
    <externalReference r:id="rId14"/>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 i="13" l="1"/>
  <c r="D15" i="13"/>
  <c r="G51" i="13"/>
  <c r="G33" i="13"/>
  <c r="G16" i="13"/>
  <c r="G50" i="13"/>
  <c r="G32" i="13"/>
  <c r="G15" i="13"/>
  <c r="G58" i="13"/>
  <c r="G49" i="13"/>
  <c r="G31" i="13"/>
  <c r="G14" i="13"/>
  <c r="F51" i="13"/>
  <c r="F33" i="13"/>
  <c r="F16" i="13"/>
  <c r="F50" i="13"/>
  <c r="F32" i="13"/>
  <c r="F15" i="13"/>
  <c r="F58" i="13"/>
  <c r="F49" i="13"/>
  <c r="F31" i="13"/>
  <c r="F14" i="13"/>
  <c r="E51" i="13"/>
  <c r="E33" i="13"/>
  <c r="E16" i="13"/>
  <c r="E50" i="13"/>
  <c r="E32" i="13"/>
  <c r="E15" i="13"/>
  <c r="E58" i="13"/>
  <c r="E49" i="13"/>
  <c r="E31" i="13"/>
  <c r="E14" i="13"/>
  <c r="D51" i="13"/>
  <c r="D33" i="13"/>
  <c r="D16" i="13"/>
  <c r="D50" i="13"/>
  <c r="D32" i="13"/>
  <c r="D58" i="13"/>
  <c r="D49" i="13"/>
  <c r="D31" i="13"/>
  <c r="D14" i="13"/>
  <c r="T55" i="13"/>
  <c r="S55" i="13"/>
  <c r="R55" i="13"/>
  <c r="Q55" i="13"/>
  <c r="P55" i="13"/>
  <c r="O55" i="13"/>
  <c r="N55" i="13"/>
  <c r="M55" i="13"/>
  <c r="L55" i="13"/>
  <c r="T54" i="13"/>
  <c r="S54" i="13"/>
  <c r="R54" i="13"/>
  <c r="Q54" i="13"/>
  <c r="P54" i="13"/>
  <c r="O54" i="13"/>
  <c r="N54" i="13"/>
  <c r="M54" i="13"/>
  <c r="L54" i="13"/>
  <c r="G47" i="13"/>
  <c r="G29" i="13"/>
  <c r="G12" i="13"/>
  <c r="G46" i="13"/>
  <c r="G28" i="13"/>
  <c r="G11" i="13"/>
  <c r="G57" i="13"/>
  <c r="G45" i="13"/>
  <c r="G27" i="13"/>
  <c r="G10" i="13"/>
  <c r="F47" i="13"/>
  <c r="F29" i="13"/>
  <c r="F12" i="13"/>
  <c r="F46" i="13"/>
  <c r="F28" i="13"/>
  <c r="F11" i="13"/>
  <c r="F57" i="13"/>
  <c r="F45" i="13"/>
  <c r="F27" i="13"/>
  <c r="F10" i="13"/>
  <c r="E47" i="13"/>
  <c r="E29" i="13"/>
  <c r="E12" i="13"/>
  <c r="E46" i="13"/>
  <c r="E28" i="13"/>
  <c r="E11" i="13"/>
  <c r="E57" i="13"/>
  <c r="E45" i="13"/>
  <c r="E27" i="13"/>
  <c r="E10" i="13"/>
  <c r="D47" i="13"/>
  <c r="D29" i="13"/>
  <c r="D12" i="13"/>
  <c r="D46" i="13"/>
  <c r="D28" i="13"/>
  <c r="D11" i="13"/>
  <c r="D57" i="13"/>
  <c r="D45" i="13"/>
  <c r="D27" i="13"/>
  <c r="D10" i="13"/>
  <c r="T48" i="13"/>
  <c r="S48" i="13"/>
  <c r="R48" i="13"/>
  <c r="Q48" i="13"/>
  <c r="P48" i="13"/>
  <c r="O48" i="13"/>
  <c r="N48" i="13"/>
  <c r="M48" i="13"/>
  <c r="L48" i="13"/>
  <c r="T47" i="13"/>
  <c r="S47" i="13"/>
  <c r="R47" i="13"/>
  <c r="Q47" i="13"/>
  <c r="P47" i="13"/>
  <c r="O47" i="13"/>
  <c r="N47" i="13"/>
  <c r="M47" i="13"/>
  <c r="L47" i="13"/>
  <c r="G43" i="13"/>
  <c r="G25" i="13"/>
  <c r="G8" i="13"/>
  <c r="G42" i="13"/>
  <c r="G24" i="13"/>
  <c r="G7" i="13"/>
  <c r="G56" i="13"/>
  <c r="G41" i="13"/>
  <c r="G23" i="13"/>
  <c r="G6" i="13"/>
  <c r="F43" i="13"/>
  <c r="F25" i="13"/>
  <c r="F8" i="13"/>
  <c r="F42" i="13"/>
  <c r="F24" i="13"/>
  <c r="F7" i="13"/>
  <c r="F56" i="13"/>
  <c r="F41" i="13"/>
  <c r="F23" i="13"/>
  <c r="F6" i="13"/>
  <c r="E43" i="13"/>
  <c r="E25" i="13"/>
  <c r="E8" i="13"/>
  <c r="E42" i="13"/>
  <c r="E24" i="13"/>
  <c r="E7" i="13"/>
  <c r="E56" i="13"/>
  <c r="E41" i="13"/>
  <c r="E23" i="13"/>
  <c r="E6" i="13"/>
  <c r="D43" i="13"/>
  <c r="D25" i="13"/>
  <c r="D42" i="13"/>
  <c r="D24" i="13"/>
  <c r="D7" i="13"/>
  <c r="D56" i="13"/>
  <c r="D41" i="13"/>
  <c r="D23" i="13"/>
  <c r="D6" i="13"/>
  <c r="T41" i="13"/>
  <c r="S41" i="13"/>
  <c r="R41" i="13"/>
  <c r="Q41" i="13"/>
  <c r="P41" i="13"/>
  <c r="O41" i="13"/>
  <c r="N41" i="13"/>
  <c r="M41" i="13"/>
  <c r="L41" i="13"/>
  <c r="T40" i="13"/>
  <c r="S40" i="13"/>
  <c r="R40" i="13"/>
  <c r="Q40" i="13"/>
  <c r="P40" i="13"/>
  <c r="O40" i="13"/>
  <c r="N40" i="13"/>
  <c r="M40" i="13"/>
  <c r="L40" i="13"/>
  <c r="G39" i="13"/>
  <c r="G21" i="13"/>
  <c r="G4" i="13"/>
  <c r="G38" i="13"/>
  <c r="G20" i="13"/>
  <c r="G3" i="13"/>
  <c r="G55" i="13"/>
  <c r="G37" i="13"/>
  <c r="G19" i="13"/>
  <c r="G2" i="13"/>
  <c r="F39" i="13"/>
  <c r="F21" i="13"/>
  <c r="F4" i="13"/>
  <c r="F38" i="13"/>
  <c r="F20" i="13"/>
  <c r="F3" i="13"/>
  <c r="F55" i="13"/>
  <c r="F37" i="13"/>
  <c r="F19" i="13"/>
  <c r="F2" i="13"/>
  <c r="E39" i="13"/>
  <c r="E21" i="13"/>
  <c r="E4" i="13"/>
  <c r="E38" i="13"/>
  <c r="E20" i="13"/>
  <c r="E3" i="13"/>
  <c r="E55" i="13"/>
  <c r="E37" i="13"/>
  <c r="E19" i="13"/>
  <c r="E2" i="13"/>
  <c r="D39" i="13"/>
  <c r="D21" i="13"/>
  <c r="D4" i="13"/>
  <c r="D38" i="13"/>
  <c r="D20" i="13"/>
  <c r="D3" i="13"/>
  <c r="D55" i="13"/>
  <c r="D37" i="13"/>
  <c r="D19" i="13"/>
  <c r="D2" i="13"/>
  <c r="T34" i="13"/>
  <c r="S34" i="13"/>
  <c r="R34" i="13"/>
  <c r="Q34" i="13"/>
  <c r="P34" i="13"/>
  <c r="O34" i="13"/>
  <c r="N34" i="13"/>
  <c r="M34" i="13"/>
  <c r="L34" i="13"/>
  <c r="T33" i="13"/>
  <c r="S33" i="13"/>
  <c r="R33" i="13"/>
  <c r="Q33" i="13"/>
  <c r="P33" i="13"/>
  <c r="O33" i="13"/>
  <c r="N33" i="13"/>
  <c r="M33" i="13"/>
  <c r="L33" i="13"/>
  <c r="H100" i="12" l="1"/>
  <c r="I100" i="12"/>
  <c r="O100" i="12" s="1"/>
  <c r="J100" i="12"/>
  <c r="K100" i="12"/>
  <c r="L100" i="12"/>
  <c r="L99" i="12"/>
  <c r="K99" i="12"/>
  <c r="J99" i="12"/>
  <c r="I99" i="12"/>
  <c r="O99" i="12" s="1"/>
  <c r="H99" i="12"/>
  <c r="M99" i="12" s="1"/>
  <c r="L98" i="12"/>
  <c r="K98" i="12"/>
  <c r="J98" i="12"/>
  <c r="I98" i="12"/>
  <c r="O98" i="12" s="1"/>
  <c r="H98" i="12"/>
  <c r="M98" i="12" s="1"/>
  <c r="L97" i="12"/>
  <c r="K97" i="12"/>
  <c r="J97" i="12"/>
  <c r="I97" i="12"/>
  <c r="O97" i="12" s="1"/>
  <c r="H97" i="12"/>
  <c r="L96" i="12"/>
  <c r="K96" i="12"/>
  <c r="J96" i="12"/>
  <c r="L93" i="12"/>
  <c r="K93" i="12"/>
  <c r="J93" i="12"/>
  <c r="I93" i="12"/>
  <c r="O93" i="12" s="1"/>
  <c r="H93" i="12"/>
  <c r="L92" i="12"/>
  <c r="K92" i="12"/>
  <c r="J92" i="12"/>
  <c r="I92" i="12"/>
  <c r="O92" i="12" s="1"/>
  <c r="H92" i="12"/>
  <c r="L91" i="12"/>
  <c r="K91" i="12"/>
  <c r="J91" i="12"/>
  <c r="I91" i="12"/>
  <c r="O91" i="12" s="1"/>
  <c r="H91" i="12"/>
  <c r="M91" i="12" s="1"/>
  <c r="L89" i="12"/>
  <c r="K89" i="12"/>
  <c r="J89" i="12"/>
  <c r="I89" i="12"/>
  <c r="O89" i="12" s="1"/>
  <c r="H89" i="12"/>
  <c r="M89" i="12" s="1"/>
  <c r="L88" i="12"/>
  <c r="K88" i="12"/>
  <c r="J88" i="12"/>
  <c r="I88" i="12"/>
  <c r="O88" i="12" s="1"/>
  <c r="H88" i="12"/>
  <c r="L87" i="12"/>
  <c r="K87" i="12"/>
  <c r="J87" i="12"/>
  <c r="I87" i="12"/>
  <c r="O87" i="12" s="1"/>
  <c r="H87" i="12"/>
  <c r="L85" i="12"/>
  <c r="K85" i="12"/>
  <c r="J85" i="12"/>
  <c r="I85" i="12"/>
  <c r="O85" i="12" s="1"/>
  <c r="H85" i="12"/>
  <c r="M85" i="12" s="1"/>
  <c r="L84" i="12"/>
  <c r="K84" i="12"/>
  <c r="J84" i="12"/>
  <c r="I84" i="12"/>
  <c r="O84" i="12" s="1"/>
  <c r="H84" i="12"/>
  <c r="M84" i="12" s="1"/>
  <c r="L83" i="12"/>
  <c r="K83" i="12"/>
  <c r="J83" i="12"/>
  <c r="I83" i="12"/>
  <c r="O83" i="12" s="1"/>
  <c r="H83" i="12"/>
  <c r="L81" i="12"/>
  <c r="K81" i="12"/>
  <c r="J81" i="12"/>
  <c r="I81" i="12"/>
  <c r="O81" i="12" s="1"/>
  <c r="H81" i="12"/>
  <c r="L80" i="12"/>
  <c r="K80" i="12"/>
  <c r="J80" i="12"/>
  <c r="I80" i="12"/>
  <c r="O80" i="12" s="1"/>
  <c r="H80" i="12"/>
  <c r="L79" i="12"/>
  <c r="K79" i="12"/>
  <c r="J79" i="12"/>
  <c r="I79" i="12"/>
  <c r="O79" i="12" s="1"/>
  <c r="H79" i="12"/>
  <c r="M79" i="12" s="1"/>
  <c r="L78" i="12"/>
  <c r="K78" i="12"/>
  <c r="J78" i="12"/>
  <c r="I61" i="12"/>
  <c r="H61" i="12"/>
  <c r="L75" i="12"/>
  <c r="K75" i="12"/>
  <c r="J75" i="12"/>
  <c r="I75" i="12"/>
  <c r="O75" i="12" s="1"/>
  <c r="H75" i="12"/>
  <c r="L74" i="12"/>
  <c r="K74" i="12"/>
  <c r="J74" i="12"/>
  <c r="I74" i="12"/>
  <c r="O74" i="12" s="1"/>
  <c r="H74" i="12"/>
  <c r="M74" i="12" s="1"/>
  <c r="L73" i="12"/>
  <c r="K73" i="12"/>
  <c r="J73" i="12"/>
  <c r="I73" i="12"/>
  <c r="O73" i="12" s="1"/>
  <c r="H73" i="12"/>
  <c r="L71" i="12"/>
  <c r="K71" i="12"/>
  <c r="J71" i="12"/>
  <c r="I71" i="12"/>
  <c r="O71" i="12" s="1"/>
  <c r="H71" i="12"/>
  <c r="L70" i="12"/>
  <c r="K70" i="12"/>
  <c r="J70" i="12"/>
  <c r="I70" i="12"/>
  <c r="O70" i="12" s="1"/>
  <c r="H70" i="12"/>
  <c r="L69" i="12"/>
  <c r="K69" i="12"/>
  <c r="J69" i="12"/>
  <c r="I69" i="12"/>
  <c r="O69" i="12" s="1"/>
  <c r="H69" i="12"/>
  <c r="M69" i="12" s="1"/>
  <c r="L67" i="12"/>
  <c r="K67" i="12"/>
  <c r="J67" i="12"/>
  <c r="I67" i="12"/>
  <c r="O67" i="12" s="1"/>
  <c r="H67" i="12"/>
  <c r="L66" i="12"/>
  <c r="K66" i="12"/>
  <c r="J66" i="12"/>
  <c r="I66" i="12"/>
  <c r="O66" i="12" s="1"/>
  <c r="H66" i="12"/>
  <c r="L65" i="12"/>
  <c r="K65" i="12"/>
  <c r="J65" i="12"/>
  <c r="I65" i="12"/>
  <c r="O65" i="12" s="1"/>
  <c r="H65" i="12"/>
  <c r="L63" i="12"/>
  <c r="K63" i="12"/>
  <c r="J63" i="12"/>
  <c r="I63" i="12"/>
  <c r="O63" i="12" s="1"/>
  <c r="H63" i="12"/>
  <c r="N63" i="12" s="1"/>
  <c r="L62" i="12"/>
  <c r="K62" i="12"/>
  <c r="J62" i="12"/>
  <c r="I62" i="12"/>
  <c r="O62" i="12" s="1"/>
  <c r="H62" i="12"/>
  <c r="L61" i="12"/>
  <c r="K61" i="12"/>
  <c r="J61" i="12"/>
  <c r="O61" i="12"/>
  <c r="L60" i="12"/>
  <c r="K60" i="12"/>
  <c r="J60" i="12"/>
  <c r="H48" i="12"/>
  <c r="I48" i="12"/>
  <c r="O48" i="12" s="1"/>
  <c r="J48" i="12"/>
  <c r="K48" i="12"/>
  <c r="L48" i="12"/>
  <c r="M48" i="12"/>
  <c r="H49" i="12"/>
  <c r="I49" i="12"/>
  <c r="J49" i="12"/>
  <c r="K49" i="12"/>
  <c r="L49" i="12"/>
  <c r="N49" i="12"/>
  <c r="H50" i="12"/>
  <c r="I50" i="12"/>
  <c r="J50" i="12"/>
  <c r="K50" i="12"/>
  <c r="L50" i="12"/>
  <c r="H52" i="12"/>
  <c r="I52" i="12"/>
  <c r="J52" i="12"/>
  <c r="K52" i="12"/>
  <c r="L52" i="12"/>
  <c r="H53" i="12"/>
  <c r="I53" i="12"/>
  <c r="J53" i="12"/>
  <c r="K53" i="12"/>
  <c r="L53" i="12"/>
  <c r="N53" i="12"/>
  <c r="H54" i="12"/>
  <c r="I54" i="12"/>
  <c r="J54" i="12"/>
  <c r="K54" i="12"/>
  <c r="L54" i="12"/>
  <c r="H56" i="12"/>
  <c r="M56" i="12" s="1"/>
  <c r="I56" i="12"/>
  <c r="J56" i="12"/>
  <c r="K56" i="12"/>
  <c r="L56" i="12"/>
  <c r="H57" i="12"/>
  <c r="M57" i="12" s="1"/>
  <c r="I57" i="12"/>
  <c r="J57" i="12"/>
  <c r="K57" i="12"/>
  <c r="L57" i="12"/>
  <c r="H58" i="12"/>
  <c r="M58" i="12" s="1"/>
  <c r="I58" i="12"/>
  <c r="J58" i="12"/>
  <c r="K58" i="12"/>
  <c r="L58" i="12"/>
  <c r="N58" i="12"/>
  <c r="H44" i="12"/>
  <c r="M44" i="12" s="1"/>
  <c r="L46" i="12"/>
  <c r="K46" i="12"/>
  <c r="J46" i="12"/>
  <c r="I46" i="12"/>
  <c r="H46" i="12"/>
  <c r="M46" i="12" s="1"/>
  <c r="L45" i="12"/>
  <c r="K45" i="12"/>
  <c r="J45" i="12"/>
  <c r="I45" i="12"/>
  <c r="H45" i="12"/>
  <c r="L44" i="12"/>
  <c r="K44" i="12"/>
  <c r="J44" i="12"/>
  <c r="I44" i="12"/>
  <c r="L43" i="12"/>
  <c r="K43" i="12"/>
  <c r="J43" i="12"/>
  <c r="AO33" i="12"/>
  <c r="AP33" i="12"/>
  <c r="AQ33" i="12"/>
  <c r="AR33" i="12"/>
  <c r="AO34" i="12"/>
  <c r="AP34" i="12"/>
  <c r="AQ34" i="12"/>
  <c r="AR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B38" i="12"/>
  <c r="B37" i="12"/>
  <c r="B36" i="12"/>
  <c r="B35" i="12"/>
  <c r="AO26" i="12"/>
  <c r="AP26" i="12"/>
  <c r="AQ26" i="12"/>
  <c r="AR26" i="12"/>
  <c r="AO27" i="12"/>
  <c r="AP27" i="12"/>
  <c r="AQ27" i="12"/>
  <c r="AR27" i="12"/>
  <c r="C28" i="12"/>
  <c r="D28" i="12"/>
  <c r="E28" i="12"/>
  <c r="F28" i="12"/>
  <c r="G28" i="12"/>
  <c r="H28" i="12"/>
  <c r="I28" i="12"/>
  <c r="J28" i="12"/>
  <c r="K28" i="12"/>
  <c r="L28" i="12"/>
  <c r="M28" i="12"/>
  <c r="N28" i="12"/>
  <c r="O28" i="12"/>
  <c r="P28" i="12"/>
  <c r="Q28" i="12"/>
  <c r="R28" i="12"/>
  <c r="S28" i="12"/>
  <c r="T28" i="12"/>
  <c r="U28" i="12"/>
  <c r="V28" i="12"/>
  <c r="W28" i="12"/>
  <c r="X28" i="12"/>
  <c r="Y28" i="12"/>
  <c r="Z28" i="12"/>
  <c r="AA28" i="12"/>
  <c r="AB28" i="12"/>
  <c r="AC28" i="12"/>
  <c r="AD28" i="12"/>
  <c r="AE28" i="12"/>
  <c r="AF28" i="12"/>
  <c r="AG28" i="12"/>
  <c r="AH28" i="12"/>
  <c r="AI28" i="12"/>
  <c r="AJ28" i="12"/>
  <c r="AK28" i="12"/>
  <c r="AL28" i="12"/>
  <c r="AM28" i="12"/>
  <c r="AN28" i="12"/>
  <c r="AO28" i="12"/>
  <c r="AP28" i="12"/>
  <c r="AQ28" i="12"/>
  <c r="AR28" i="12"/>
  <c r="C29" i="12"/>
  <c r="D29" i="12"/>
  <c r="E29" i="12"/>
  <c r="F29" i="12"/>
  <c r="G29" i="12"/>
  <c r="H29" i="12"/>
  <c r="I29" i="12"/>
  <c r="J29" i="12"/>
  <c r="K29" i="12"/>
  <c r="L29" i="12"/>
  <c r="M29" i="12"/>
  <c r="N29" i="12"/>
  <c r="O29" i="12"/>
  <c r="P29" i="12"/>
  <c r="Q29" i="12"/>
  <c r="R29" i="12"/>
  <c r="S29" i="12"/>
  <c r="T29" i="12"/>
  <c r="U29" i="12"/>
  <c r="V29" i="12"/>
  <c r="W29" i="12"/>
  <c r="X29" i="12"/>
  <c r="Y29" i="12"/>
  <c r="Z29" i="12"/>
  <c r="AA29" i="12"/>
  <c r="AB29" i="12"/>
  <c r="AC29" i="12"/>
  <c r="AD29" i="12"/>
  <c r="AE29" i="12"/>
  <c r="AF29" i="12"/>
  <c r="AG29" i="12"/>
  <c r="AH29" i="12"/>
  <c r="AI29" i="12"/>
  <c r="AJ29" i="12"/>
  <c r="AK29" i="12"/>
  <c r="AL29" i="12"/>
  <c r="AM29" i="12"/>
  <c r="AN29" i="12"/>
  <c r="AO29" i="12"/>
  <c r="AP29" i="12"/>
  <c r="AQ29" i="12"/>
  <c r="AR29" i="12"/>
  <c r="C30" i="12"/>
  <c r="D30" i="12"/>
  <c r="E30" i="12"/>
  <c r="F30" i="12"/>
  <c r="G30" i="12"/>
  <c r="H30" i="12"/>
  <c r="I30" i="12"/>
  <c r="J30" i="12"/>
  <c r="K30" i="12"/>
  <c r="L30" i="12"/>
  <c r="M30" i="12"/>
  <c r="N30" i="12"/>
  <c r="O30" i="12"/>
  <c r="P30" i="12"/>
  <c r="Q30" i="12"/>
  <c r="R30" i="12"/>
  <c r="S30" i="12"/>
  <c r="T30" i="12"/>
  <c r="U30" i="12"/>
  <c r="V30" i="12"/>
  <c r="W30" i="12"/>
  <c r="X30" i="12"/>
  <c r="Y30" i="12"/>
  <c r="Z30" i="12"/>
  <c r="AA30" i="12"/>
  <c r="AB30" i="12"/>
  <c r="AC30" i="12"/>
  <c r="AD30" i="12"/>
  <c r="AE30" i="12"/>
  <c r="AF30" i="12"/>
  <c r="AG30" i="12"/>
  <c r="AH30" i="12"/>
  <c r="AI30" i="12"/>
  <c r="AJ30" i="12"/>
  <c r="AK30" i="12"/>
  <c r="AL30" i="12"/>
  <c r="AM30" i="12"/>
  <c r="AN30" i="12"/>
  <c r="AO30" i="12"/>
  <c r="AP30" i="12"/>
  <c r="AQ30" i="12"/>
  <c r="AR30" i="12"/>
  <c r="C31" i="12"/>
  <c r="D31" i="12"/>
  <c r="E31" i="12"/>
  <c r="F31" i="12"/>
  <c r="G31" i="12"/>
  <c r="H31" i="12"/>
  <c r="I31" i="12"/>
  <c r="J31" i="12"/>
  <c r="K31" i="12"/>
  <c r="L31" i="12"/>
  <c r="M31" i="12"/>
  <c r="N31" i="12"/>
  <c r="O31" i="12"/>
  <c r="P31" i="12"/>
  <c r="Q31" i="12"/>
  <c r="R31" i="12"/>
  <c r="S31" i="12"/>
  <c r="T31" i="12"/>
  <c r="U31" i="12"/>
  <c r="V31" i="12"/>
  <c r="W31" i="12"/>
  <c r="X31" i="12"/>
  <c r="Y31" i="12"/>
  <c r="Z31" i="12"/>
  <c r="AA31" i="12"/>
  <c r="AB31" i="12"/>
  <c r="AC31" i="12"/>
  <c r="AD31" i="12"/>
  <c r="AE31" i="12"/>
  <c r="AF31" i="12"/>
  <c r="AG31" i="12"/>
  <c r="AH31" i="12"/>
  <c r="AI31" i="12"/>
  <c r="AJ31" i="12"/>
  <c r="AK31" i="12"/>
  <c r="AL31" i="12"/>
  <c r="AM31" i="12"/>
  <c r="AN31" i="12"/>
  <c r="AO31" i="12"/>
  <c r="AP31" i="12"/>
  <c r="AQ31" i="12"/>
  <c r="AR31" i="12"/>
  <c r="B31" i="12"/>
  <c r="B30" i="12"/>
  <c r="B29" i="12"/>
  <c r="B28" i="12"/>
  <c r="C19" i="12"/>
  <c r="D19" i="12"/>
  <c r="E19" i="12"/>
  <c r="F19" i="12"/>
  <c r="G19" i="12"/>
  <c r="H19" i="12"/>
  <c r="I19" i="12"/>
  <c r="J19" i="12"/>
  <c r="K19" i="12"/>
  <c r="AC19" i="12"/>
  <c r="AD19" i="12"/>
  <c r="AE19" i="12"/>
  <c r="AF19" i="12"/>
  <c r="AG19" i="12"/>
  <c r="AH19" i="12"/>
  <c r="AI19" i="12"/>
  <c r="AJ19" i="12"/>
  <c r="AK19" i="12"/>
  <c r="AO19" i="12"/>
  <c r="AP19" i="12"/>
  <c r="AQ19" i="12"/>
  <c r="AR19" i="12"/>
  <c r="AO20" i="12"/>
  <c r="AP20" i="12"/>
  <c r="AQ20" i="12"/>
  <c r="AR20" i="12"/>
  <c r="C21" i="12"/>
  <c r="D21" i="12"/>
  <c r="E21" i="12"/>
  <c r="F21" i="12"/>
  <c r="G21" i="12"/>
  <c r="H21" i="12"/>
  <c r="I21" i="12"/>
  <c r="J21" i="12"/>
  <c r="K21" i="12"/>
  <c r="L21" i="12"/>
  <c r="M21" i="12"/>
  <c r="N21" i="12"/>
  <c r="O21" i="12"/>
  <c r="P21" i="12"/>
  <c r="Q21" i="12"/>
  <c r="R21" i="12"/>
  <c r="S21" i="12"/>
  <c r="T21" i="12"/>
  <c r="U21" i="12"/>
  <c r="V21" i="12"/>
  <c r="W21" i="12"/>
  <c r="X21" i="12"/>
  <c r="Y21" i="12"/>
  <c r="Z21" i="12"/>
  <c r="AA21" i="12"/>
  <c r="AB21" i="12"/>
  <c r="AC21" i="12"/>
  <c r="AD21" i="12"/>
  <c r="AE21" i="12"/>
  <c r="AF21" i="12"/>
  <c r="AG21" i="12"/>
  <c r="AH21" i="12"/>
  <c r="AI21" i="12"/>
  <c r="AJ21" i="12"/>
  <c r="AK21" i="12"/>
  <c r="AL21" i="12"/>
  <c r="AM21" i="12"/>
  <c r="AN21" i="12"/>
  <c r="AO21" i="12"/>
  <c r="AP21" i="12"/>
  <c r="AQ21" i="12"/>
  <c r="AR21" i="12"/>
  <c r="C22" i="12"/>
  <c r="D22" i="12"/>
  <c r="E22" i="12"/>
  <c r="F22" i="12"/>
  <c r="G22" i="12"/>
  <c r="H22" i="12"/>
  <c r="I22" i="12"/>
  <c r="J22" i="12"/>
  <c r="K22" i="12"/>
  <c r="L22" i="12"/>
  <c r="M22" i="12"/>
  <c r="N22" i="12"/>
  <c r="O22" i="12"/>
  <c r="P22" i="12"/>
  <c r="Q22" i="12"/>
  <c r="R22" i="12"/>
  <c r="S22" i="12"/>
  <c r="T22" i="12"/>
  <c r="U22" i="12"/>
  <c r="V22" i="12"/>
  <c r="W22" i="12"/>
  <c r="X22" i="12"/>
  <c r="Y22" i="12"/>
  <c r="Z22" i="12"/>
  <c r="AA22" i="12"/>
  <c r="AB22" i="12"/>
  <c r="AC22" i="12"/>
  <c r="AD22" i="12"/>
  <c r="AE22" i="12"/>
  <c r="AF22" i="12"/>
  <c r="AG22" i="12"/>
  <c r="AH22" i="12"/>
  <c r="AI22" i="12"/>
  <c r="AJ22" i="12"/>
  <c r="AK22" i="12"/>
  <c r="AL22" i="12"/>
  <c r="AM22" i="12"/>
  <c r="AN22" i="12"/>
  <c r="AO22" i="12"/>
  <c r="AP22" i="12"/>
  <c r="AQ22" i="12"/>
  <c r="AR22" i="12"/>
  <c r="C23" i="12"/>
  <c r="D23" i="12"/>
  <c r="E23" i="12"/>
  <c r="F23" i="12"/>
  <c r="G23" i="12"/>
  <c r="H23" i="12"/>
  <c r="I23" i="12"/>
  <c r="J23" i="12"/>
  <c r="K23" i="12"/>
  <c r="L23" i="12"/>
  <c r="M23" i="12"/>
  <c r="N23" i="12"/>
  <c r="O23" i="12"/>
  <c r="P23" i="12"/>
  <c r="Q23" i="12"/>
  <c r="R23" i="12"/>
  <c r="S23" i="12"/>
  <c r="T23" i="12"/>
  <c r="U23" i="12"/>
  <c r="V23" i="12"/>
  <c r="W23" i="12"/>
  <c r="X23" i="12"/>
  <c r="Y23" i="12"/>
  <c r="Z23" i="12"/>
  <c r="AA23" i="12"/>
  <c r="AB23" i="12"/>
  <c r="AC23" i="12"/>
  <c r="AD23" i="12"/>
  <c r="AE23" i="12"/>
  <c r="AF23" i="12"/>
  <c r="AG23" i="12"/>
  <c r="AH23" i="12"/>
  <c r="AI23" i="12"/>
  <c r="AJ23" i="12"/>
  <c r="AK23" i="12"/>
  <c r="AL23" i="12"/>
  <c r="AM23" i="12"/>
  <c r="AN23" i="12"/>
  <c r="AO23" i="12"/>
  <c r="AP23" i="12"/>
  <c r="AQ23" i="12"/>
  <c r="AR23" i="12"/>
  <c r="C24" i="12"/>
  <c r="D24" i="12"/>
  <c r="E24" i="12"/>
  <c r="F24" i="12"/>
  <c r="G24" i="12"/>
  <c r="H24" i="12"/>
  <c r="I24" i="12"/>
  <c r="J24" i="12"/>
  <c r="K24" i="12"/>
  <c r="L24" i="12"/>
  <c r="M24" i="12"/>
  <c r="N24" i="12"/>
  <c r="O24" i="12"/>
  <c r="P24" i="12"/>
  <c r="Q24" i="12"/>
  <c r="R24" i="12"/>
  <c r="S24" i="12"/>
  <c r="T24" i="12"/>
  <c r="U24" i="12"/>
  <c r="V24" i="12"/>
  <c r="W24" i="12"/>
  <c r="X24" i="12"/>
  <c r="Y24" i="12"/>
  <c r="Z24" i="12"/>
  <c r="AA24" i="12"/>
  <c r="AB24" i="12"/>
  <c r="AC24" i="12"/>
  <c r="AD24" i="12"/>
  <c r="AE24" i="12"/>
  <c r="AF24" i="12"/>
  <c r="AG24" i="12"/>
  <c r="AH24" i="12"/>
  <c r="AI24" i="12"/>
  <c r="AJ24" i="12"/>
  <c r="AK24" i="12"/>
  <c r="AL24" i="12"/>
  <c r="AM24" i="12"/>
  <c r="AN24" i="12"/>
  <c r="AO24" i="12"/>
  <c r="AP24" i="12"/>
  <c r="AQ24" i="12"/>
  <c r="AR24" i="12"/>
  <c r="B24" i="12"/>
  <c r="B23" i="12"/>
  <c r="B22" i="12"/>
  <c r="B21" i="12"/>
  <c r="AO12" i="12"/>
  <c r="AP12" i="12"/>
  <c r="AQ12" i="12"/>
  <c r="AR12" i="12"/>
  <c r="AO13" i="12"/>
  <c r="AP13" i="12"/>
  <c r="AQ13" i="12"/>
  <c r="AR13" i="12"/>
  <c r="I14" i="12"/>
  <c r="J14" i="12"/>
  <c r="K14" i="12"/>
  <c r="L14" i="12"/>
  <c r="M14" i="12"/>
  <c r="N14" i="12"/>
  <c r="O14" i="12"/>
  <c r="P14" i="12"/>
  <c r="Q14" i="12"/>
  <c r="R14" i="12"/>
  <c r="S14" i="12"/>
  <c r="T14" i="12"/>
  <c r="U14" i="12"/>
  <c r="V14" i="12"/>
  <c r="W14" i="12"/>
  <c r="X14" i="12"/>
  <c r="Y14" i="12"/>
  <c r="Z14" i="12"/>
  <c r="AA14" i="12"/>
  <c r="AB14" i="12"/>
  <c r="AC14" i="12"/>
  <c r="AD14" i="12"/>
  <c r="AE14" i="12"/>
  <c r="AF14" i="12"/>
  <c r="AG14" i="12"/>
  <c r="AH14" i="12"/>
  <c r="AI14" i="12"/>
  <c r="AJ14" i="12"/>
  <c r="AK14" i="12"/>
  <c r="AL14" i="12"/>
  <c r="AM14" i="12"/>
  <c r="AN14" i="12"/>
  <c r="AO14" i="12"/>
  <c r="AP14" i="12"/>
  <c r="AQ14" i="12"/>
  <c r="AR14" i="12"/>
  <c r="I15" i="12"/>
  <c r="J15" i="12"/>
  <c r="K15" i="12"/>
  <c r="L15" i="12"/>
  <c r="M15" i="12"/>
  <c r="N15" i="12"/>
  <c r="O15" i="12"/>
  <c r="P15" i="12"/>
  <c r="Q15" i="12"/>
  <c r="R15" i="12"/>
  <c r="S15" i="12"/>
  <c r="T15" i="12"/>
  <c r="U15" i="12"/>
  <c r="V15" i="12"/>
  <c r="W15" i="12"/>
  <c r="X15" i="12"/>
  <c r="Y15" i="12"/>
  <c r="Z15" i="12"/>
  <c r="AA15" i="12"/>
  <c r="AB15" i="12"/>
  <c r="AC15" i="12"/>
  <c r="AD15" i="12"/>
  <c r="AE15" i="12"/>
  <c r="AF15" i="12"/>
  <c r="AG15" i="12"/>
  <c r="AH15" i="12"/>
  <c r="AI15" i="12"/>
  <c r="AJ15" i="12"/>
  <c r="AK15" i="12"/>
  <c r="AL15" i="12"/>
  <c r="AM15" i="12"/>
  <c r="AN15" i="12"/>
  <c r="AO15" i="12"/>
  <c r="AP15" i="12"/>
  <c r="AQ15" i="12"/>
  <c r="AR15" i="12"/>
  <c r="I16" i="12"/>
  <c r="J16" i="12"/>
  <c r="K16" i="12"/>
  <c r="L16" i="12"/>
  <c r="M16" i="12"/>
  <c r="N16" i="12"/>
  <c r="O16" i="12"/>
  <c r="P16" i="12"/>
  <c r="Q16" i="12"/>
  <c r="R16" i="12"/>
  <c r="S16" i="12"/>
  <c r="T16" i="12"/>
  <c r="U16" i="12"/>
  <c r="V16" i="12"/>
  <c r="W16" i="12"/>
  <c r="X16" i="12"/>
  <c r="Y16" i="12"/>
  <c r="Z16" i="12"/>
  <c r="AA16" i="12"/>
  <c r="AB16" i="12"/>
  <c r="AC16" i="12"/>
  <c r="AD16" i="12"/>
  <c r="AE16" i="12"/>
  <c r="AF16" i="12"/>
  <c r="AG16" i="12"/>
  <c r="AH16" i="12"/>
  <c r="AI16" i="12"/>
  <c r="AJ16" i="12"/>
  <c r="AK16" i="12"/>
  <c r="AL16" i="12"/>
  <c r="AM16" i="12"/>
  <c r="AN16" i="12"/>
  <c r="AO16" i="12"/>
  <c r="AP16" i="12"/>
  <c r="AQ16" i="12"/>
  <c r="AR16"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AH17" i="12"/>
  <c r="AI17" i="12"/>
  <c r="AJ17" i="12"/>
  <c r="AK17" i="12"/>
  <c r="AL17" i="12"/>
  <c r="AM17" i="12"/>
  <c r="AN17" i="12"/>
  <c r="AO17" i="12"/>
  <c r="AP17" i="12"/>
  <c r="AQ17" i="12"/>
  <c r="AR17" i="12"/>
  <c r="C14" i="12"/>
  <c r="D14" i="12"/>
  <c r="E14" i="12"/>
  <c r="F14" i="12"/>
  <c r="G14" i="12"/>
  <c r="H14" i="12"/>
  <c r="C15" i="12"/>
  <c r="D15" i="12"/>
  <c r="E15" i="12"/>
  <c r="F15" i="12"/>
  <c r="G15" i="12"/>
  <c r="H15" i="12"/>
  <c r="C16" i="12"/>
  <c r="D16" i="12"/>
  <c r="E16" i="12"/>
  <c r="F16" i="12"/>
  <c r="G16" i="12"/>
  <c r="H16" i="12"/>
  <c r="C17" i="12"/>
  <c r="D17" i="12"/>
  <c r="E17" i="12"/>
  <c r="F17" i="12"/>
  <c r="G17" i="12"/>
  <c r="H17" i="12"/>
  <c r="B17" i="12"/>
  <c r="B16" i="12"/>
  <c r="B15" i="12"/>
  <c r="B14" i="12"/>
  <c r="AO4" i="12"/>
  <c r="AP4" i="12"/>
  <c r="AQ4" i="12"/>
  <c r="AR4" i="12"/>
  <c r="AO5" i="12"/>
  <c r="AP5" i="12"/>
  <c r="AQ5" i="12"/>
  <c r="AR5" i="12"/>
  <c r="AM6" i="12"/>
  <c r="AN6" i="12"/>
  <c r="AO6" i="12"/>
  <c r="AP6" i="12"/>
  <c r="AQ6" i="12"/>
  <c r="AR6" i="12"/>
  <c r="AM7" i="12"/>
  <c r="AN7" i="12"/>
  <c r="AO7" i="12"/>
  <c r="AP7" i="12"/>
  <c r="AQ7" i="12"/>
  <c r="AR7" i="12"/>
  <c r="AM8" i="12"/>
  <c r="AN8" i="12"/>
  <c r="AO8" i="12"/>
  <c r="AP8" i="12"/>
  <c r="AQ8" i="12"/>
  <c r="AR8" i="12"/>
  <c r="AM9" i="12"/>
  <c r="AN9" i="12"/>
  <c r="AO9" i="12"/>
  <c r="AP9" i="12"/>
  <c r="AQ9" i="12"/>
  <c r="AR9" i="12"/>
  <c r="U6" i="12"/>
  <c r="V6" i="12"/>
  <c r="W6" i="12"/>
  <c r="X6" i="12"/>
  <c r="Y6" i="12"/>
  <c r="Z6" i="12"/>
  <c r="AA6" i="12"/>
  <c r="AB6" i="12"/>
  <c r="AC6" i="12"/>
  <c r="AD6" i="12"/>
  <c r="AE6" i="12"/>
  <c r="AF6" i="12"/>
  <c r="AG6" i="12"/>
  <c r="AH6" i="12"/>
  <c r="AI6" i="12"/>
  <c r="AJ6" i="12"/>
  <c r="AK6" i="12"/>
  <c r="AL6" i="12"/>
  <c r="U7" i="12"/>
  <c r="V7" i="12"/>
  <c r="W7" i="12"/>
  <c r="X7" i="12"/>
  <c r="Y7" i="12"/>
  <c r="Z7" i="12"/>
  <c r="AA7" i="12"/>
  <c r="AB7" i="12"/>
  <c r="AC7" i="12"/>
  <c r="AD7" i="12"/>
  <c r="AE7" i="12"/>
  <c r="AF7" i="12"/>
  <c r="AG7" i="12"/>
  <c r="AH7" i="12"/>
  <c r="AI7" i="12"/>
  <c r="AJ7" i="12"/>
  <c r="AK7" i="12"/>
  <c r="AL7" i="12"/>
  <c r="U8" i="12"/>
  <c r="V8" i="12"/>
  <c r="W8" i="12"/>
  <c r="X8" i="12"/>
  <c r="Y8" i="12"/>
  <c r="Z8" i="12"/>
  <c r="AA8" i="12"/>
  <c r="AB8" i="12"/>
  <c r="AC8" i="12"/>
  <c r="AD8" i="12"/>
  <c r="AE8" i="12"/>
  <c r="AF8" i="12"/>
  <c r="AG8" i="12"/>
  <c r="AH8" i="12"/>
  <c r="AI8" i="12"/>
  <c r="AJ8" i="12"/>
  <c r="AK8" i="12"/>
  <c r="AL8" i="12"/>
  <c r="U9" i="12"/>
  <c r="V9" i="12"/>
  <c r="W9" i="12"/>
  <c r="X9" i="12"/>
  <c r="Y9" i="12"/>
  <c r="Z9" i="12"/>
  <c r="AA9" i="12"/>
  <c r="AB9" i="12"/>
  <c r="AC9" i="12"/>
  <c r="AD9" i="12"/>
  <c r="AE9" i="12"/>
  <c r="AF9" i="12"/>
  <c r="AG9" i="12"/>
  <c r="AH9" i="12"/>
  <c r="AI9" i="12"/>
  <c r="AJ9" i="12"/>
  <c r="AK9" i="12"/>
  <c r="AL9" i="12"/>
  <c r="C6" i="12"/>
  <c r="D6" i="12"/>
  <c r="E6" i="12"/>
  <c r="F6" i="12"/>
  <c r="G6" i="12"/>
  <c r="H6" i="12"/>
  <c r="I6" i="12"/>
  <c r="J6" i="12"/>
  <c r="K6" i="12"/>
  <c r="L6" i="12"/>
  <c r="M6" i="12"/>
  <c r="N6" i="12"/>
  <c r="O6" i="12"/>
  <c r="P6" i="12"/>
  <c r="Q6" i="12"/>
  <c r="R6" i="12"/>
  <c r="S6" i="12"/>
  <c r="T6" i="12"/>
  <c r="C7" i="12"/>
  <c r="D7" i="12"/>
  <c r="E7" i="12"/>
  <c r="F7" i="12"/>
  <c r="G7" i="12"/>
  <c r="H7" i="12"/>
  <c r="I7" i="12"/>
  <c r="J7" i="12"/>
  <c r="K7" i="12"/>
  <c r="L7" i="12"/>
  <c r="M7" i="12"/>
  <c r="N7" i="12"/>
  <c r="O7" i="12"/>
  <c r="P7" i="12"/>
  <c r="Q7" i="12"/>
  <c r="R7" i="12"/>
  <c r="S7" i="12"/>
  <c r="T7" i="12"/>
  <c r="C8" i="12"/>
  <c r="D8" i="12"/>
  <c r="E8" i="12"/>
  <c r="F8" i="12"/>
  <c r="G8" i="12"/>
  <c r="H8" i="12"/>
  <c r="I8" i="12"/>
  <c r="J8" i="12"/>
  <c r="K8" i="12"/>
  <c r="L8" i="12"/>
  <c r="M8" i="12"/>
  <c r="N8" i="12"/>
  <c r="O8" i="12"/>
  <c r="P8" i="12"/>
  <c r="Q8" i="12"/>
  <c r="R8" i="12"/>
  <c r="S8" i="12"/>
  <c r="T8" i="12"/>
  <c r="C9" i="12"/>
  <c r="D9" i="12"/>
  <c r="E9" i="12"/>
  <c r="F9" i="12"/>
  <c r="G9" i="12"/>
  <c r="H9" i="12"/>
  <c r="I9" i="12"/>
  <c r="J9" i="12"/>
  <c r="K9" i="12"/>
  <c r="L9" i="12"/>
  <c r="M9" i="12"/>
  <c r="N9" i="12"/>
  <c r="O9" i="12"/>
  <c r="P9" i="12"/>
  <c r="Q9" i="12"/>
  <c r="R9" i="12"/>
  <c r="S9" i="12"/>
  <c r="T9" i="12"/>
  <c r="B9" i="12"/>
  <c r="B8" i="12"/>
  <c r="B7" i="12"/>
  <c r="M61" i="12" l="1"/>
  <c r="O45" i="12"/>
  <c r="N56" i="12"/>
  <c r="M65" i="12"/>
  <c r="M70" i="12"/>
  <c r="M75" i="12"/>
  <c r="N61" i="12"/>
  <c r="N52" i="12"/>
  <c r="N54" i="12"/>
  <c r="M66" i="12"/>
  <c r="M71" i="12"/>
  <c r="M81" i="12"/>
  <c r="M92" i="12"/>
  <c r="M100" i="12"/>
  <c r="M80" i="12"/>
  <c r="M87" i="12"/>
  <c r="N57" i="12"/>
  <c r="N48" i="12"/>
  <c r="N62" i="12"/>
  <c r="M67" i="12"/>
  <c r="M73" i="12"/>
  <c r="M83" i="12"/>
  <c r="M88" i="12"/>
  <c r="M93" i="12"/>
  <c r="M97" i="12"/>
  <c r="N100" i="12"/>
  <c r="M45" i="12"/>
  <c r="M54" i="12"/>
  <c r="M53" i="12"/>
  <c r="M52" i="12"/>
  <c r="N50" i="12"/>
  <c r="M50" i="12"/>
  <c r="M49" i="12"/>
  <c r="O46" i="12"/>
  <c r="O44" i="12"/>
  <c r="N97" i="12"/>
  <c r="N98" i="12"/>
  <c r="N99" i="12"/>
  <c r="N79" i="12"/>
  <c r="N80" i="12"/>
  <c r="N81" i="12"/>
  <c r="N83" i="12"/>
  <c r="N85" i="12"/>
  <c r="N87" i="12"/>
  <c r="N84" i="12"/>
  <c r="N88" i="12"/>
  <c r="N89" i="12"/>
  <c r="N91" i="12"/>
  <c r="N92" i="12"/>
  <c r="N93" i="12"/>
  <c r="N65" i="12"/>
  <c r="N66" i="12"/>
  <c r="N67" i="12"/>
  <c r="N69" i="12"/>
  <c r="N70" i="12"/>
  <c r="N71" i="12"/>
  <c r="N73" i="12"/>
  <c r="N74" i="12"/>
  <c r="N75" i="12"/>
  <c r="M62" i="12"/>
  <c r="M63" i="12"/>
  <c r="O58" i="12"/>
  <c r="O57" i="12"/>
  <c r="O56" i="12"/>
  <c r="O54" i="12"/>
  <c r="O53" i="12"/>
  <c r="O52" i="12"/>
  <c r="O50" i="12"/>
  <c r="O49" i="12"/>
  <c r="N44" i="12"/>
  <c r="N45" i="12"/>
  <c r="N46" i="12"/>
  <c r="B6" i="12" l="1"/>
  <c r="H40" i="11" l="1"/>
  <c r="H44" i="11" l="1"/>
  <c r="H45" i="11"/>
  <c r="I45" i="11"/>
  <c r="J45" i="11"/>
  <c r="H46" i="11"/>
  <c r="I46" i="11"/>
  <c r="J46" i="11"/>
  <c r="H47" i="11"/>
  <c r="I47" i="11"/>
  <c r="J47" i="11"/>
  <c r="H48" i="11"/>
  <c r="I48" i="11"/>
  <c r="J48" i="11"/>
  <c r="H49" i="11"/>
  <c r="I49" i="11"/>
  <c r="J49" i="11"/>
  <c r="H50" i="11"/>
  <c r="I50" i="11"/>
  <c r="J50" i="11"/>
  <c r="H51" i="11"/>
  <c r="I51" i="11"/>
  <c r="J51" i="11"/>
  <c r="H52" i="11"/>
  <c r="I52" i="11"/>
  <c r="J52" i="11"/>
  <c r="H53" i="11"/>
  <c r="I53" i="11"/>
  <c r="J53" i="11"/>
  <c r="H54" i="11"/>
  <c r="I54" i="11"/>
  <c r="J54" i="11"/>
  <c r="H55" i="11"/>
  <c r="I55" i="11"/>
  <c r="J55" i="11"/>
  <c r="H56" i="11"/>
  <c r="I56" i="11"/>
  <c r="J56" i="11"/>
  <c r="H57" i="11"/>
  <c r="I57" i="11"/>
  <c r="J57" i="11"/>
  <c r="H58" i="11"/>
  <c r="I58" i="11"/>
  <c r="J58" i="11"/>
  <c r="H59" i="11"/>
  <c r="I59" i="11"/>
  <c r="J59" i="11"/>
  <c r="H60" i="11"/>
  <c r="I60" i="11"/>
  <c r="J60" i="11"/>
  <c r="H61" i="11"/>
  <c r="I61" i="11"/>
  <c r="J61" i="11"/>
  <c r="H62" i="11"/>
  <c r="I62" i="11"/>
  <c r="J62" i="11"/>
  <c r="H63" i="11"/>
  <c r="I63" i="11"/>
  <c r="J63" i="11"/>
  <c r="H64" i="11"/>
  <c r="I64" i="11"/>
  <c r="J64" i="11"/>
  <c r="H65" i="11"/>
  <c r="I65" i="11"/>
  <c r="J65" i="11"/>
  <c r="H39" i="11"/>
  <c r="I39" i="11"/>
  <c r="J39" i="11"/>
  <c r="I40" i="11"/>
  <c r="J40" i="11"/>
  <c r="H41" i="11"/>
  <c r="I41" i="11"/>
  <c r="J41" i="11"/>
  <c r="H42" i="11"/>
  <c r="I42" i="11"/>
  <c r="J42" i="11"/>
  <c r="H43" i="11"/>
  <c r="I43" i="11"/>
  <c r="J43" i="11"/>
  <c r="I44" i="11"/>
  <c r="J44" i="11"/>
  <c r="H38" i="11"/>
  <c r="I38" i="11"/>
  <c r="J38" i="11"/>
  <c r="H37" i="11"/>
  <c r="H35" i="11"/>
  <c r="I37" i="11"/>
  <c r="J37" i="11"/>
  <c r="I35" i="11"/>
  <c r="J35" i="11"/>
  <c r="N15" i="9" l="1"/>
  <c r="O15" i="9"/>
  <c r="P15" i="9"/>
  <c r="Q15" i="9"/>
  <c r="R15" i="9"/>
  <c r="S15" i="9"/>
  <c r="T15" i="9"/>
  <c r="U15" i="9"/>
  <c r="V15" i="9"/>
  <c r="W15" i="9"/>
  <c r="X15" i="9"/>
  <c r="Y15" i="9"/>
  <c r="Z15" i="9"/>
  <c r="AA15" i="9"/>
  <c r="AB15" i="9"/>
  <c r="AC15" i="9"/>
  <c r="AD15" i="9"/>
  <c r="AE15" i="9"/>
  <c r="AF15" i="9"/>
  <c r="AG15" i="9"/>
  <c r="AH15" i="9"/>
  <c r="N16" i="9"/>
  <c r="O16" i="9"/>
  <c r="P16" i="9"/>
  <c r="Q16" i="9"/>
  <c r="R16" i="9"/>
  <c r="S16" i="9"/>
  <c r="T16" i="9"/>
  <c r="U16" i="9"/>
  <c r="V16" i="9"/>
  <c r="W16" i="9"/>
  <c r="X16" i="9"/>
  <c r="Y16" i="9"/>
  <c r="Z16" i="9"/>
  <c r="AA16" i="9"/>
  <c r="AB16" i="9"/>
  <c r="AC16" i="9"/>
  <c r="AD16" i="9"/>
  <c r="AE16" i="9"/>
  <c r="AF16" i="9"/>
  <c r="AG16" i="9"/>
  <c r="AH16" i="9"/>
  <c r="N17" i="9"/>
  <c r="O17" i="9"/>
  <c r="P17" i="9"/>
  <c r="Q17" i="9"/>
  <c r="R17" i="9"/>
  <c r="S17" i="9"/>
  <c r="T17" i="9"/>
  <c r="U17" i="9"/>
  <c r="V17" i="9"/>
  <c r="W17" i="9"/>
  <c r="X17" i="9"/>
  <c r="Y17" i="9"/>
  <c r="Z17" i="9"/>
  <c r="AA17" i="9"/>
  <c r="AB17" i="9"/>
  <c r="AC17" i="9"/>
  <c r="AD17" i="9"/>
  <c r="AE17" i="9"/>
  <c r="AF17" i="9"/>
  <c r="AG17" i="9"/>
  <c r="AH17" i="9"/>
  <c r="N18" i="9"/>
  <c r="O18" i="9"/>
  <c r="P18" i="9"/>
  <c r="Q18" i="9"/>
  <c r="R18" i="9"/>
  <c r="S18" i="9"/>
  <c r="T18" i="9"/>
  <c r="U18" i="9"/>
  <c r="V18" i="9"/>
  <c r="W18" i="9"/>
  <c r="X18" i="9"/>
  <c r="Y18" i="9"/>
  <c r="Z18" i="9"/>
  <c r="AA18" i="9"/>
  <c r="AB18" i="9"/>
  <c r="AC18" i="9"/>
  <c r="AD18" i="9"/>
  <c r="AE18" i="9"/>
  <c r="AF18" i="9"/>
  <c r="AG18" i="9"/>
  <c r="AH18" i="9"/>
  <c r="N19" i="9"/>
  <c r="O19" i="9"/>
  <c r="P19" i="9"/>
  <c r="Q19" i="9"/>
  <c r="R19" i="9"/>
  <c r="S19" i="9"/>
  <c r="T19" i="9"/>
  <c r="U19" i="9"/>
  <c r="V19" i="9"/>
  <c r="W19" i="9"/>
  <c r="X19" i="9"/>
  <c r="Y19" i="9"/>
  <c r="Z19" i="9"/>
  <c r="AA19" i="9"/>
  <c r="AB19" i="9"/>
  <c r="AC19" i="9"/>
  <c r="AD19" i="9"/>
  <c r="AE19" i="9"/>
  <c r="AF19" i="9"/>
  <c r="AG19" i="9"/>
  <c r="AH19" i="9"/>
  <c r="N20" i="9"/>
  <c r="O20" i="9"/>
  <c r="P20" i="9"/>
  <c r="Q20" i="9"/>
  <c r="R20" i="9"/>
  <c r="S20" i="9"/>
  <c r="T20" i="9"/>
  <c r="U20" i="9"/>
  <c r="V20" i="9"/>
  <c r="W20" i="9"/>
  <c r="X20" i="9"/>
  <c r="Y20" i="9"/>
  <c r="Z20" i="9"/>
  <c r="AA20" i="9"/>
  <c r="AB20" i="9"/>
  <c r="AC20" i="9"/>
  <c r="AD20" i="9"/>
  <c r="AE20" i="9"/>
  <c r="AF20" i="9"/>
  <c r="AG20" i="9"/>
  <c r="AH20" i="9"/>
  <c r="N21" i="9"/>
  <c r="O21" i="9"/>
  <c r="P21" i="9"/>
  <c r="Q21" i="9"/>
  <c r="R21" i="9"/>
  <c r="S21" i="9"/>
  <c r="T21" i="9"/>
  <c r="U21" i="9"/>
  <c r="V21" i="9"/>
  <c r="W21" i="9"/>
  <c r="X21" i="9"/>
  <c r="Y21" i="9"/>
  <c r="Z21" i="9"/>
  <c r="AA21" i="9"/>
  <c r="AB21" i="9"/>
  <c r="AC21" i="9"/>
  <c r="AD21" i="9"/>
  <c r="AE21" i="9"/>
  <c r="AF21" i="9"/>
  <c r="AG21" i="9"/>
  <c r="AH21" i="9"/>
  <c r="N22" i="9"/>
  <c r="O22" i="9"/>
  <c r="P22" i="9"/>
  <c r="Q22" i="9"/>
  <c r="R22" i="9"/>
  <c r="S22" i="9"/>
  <c r="T22" i="9"/>
  <c r="U22" i="9"/>
  <c r="V22" i="9"/>
  <c r="W22" i="9"/>
  <c r="X22" i="9"/>
  <c r="Y22" i="9"/>
  <c r="Z22" i="9"/>
  <c r="AA22" i="9"/>
  <c r="AB22" i="9"/>
  <c r="AC22" i="9"/>
  <c r="AD22" i="9"/>
  <c r="AE22" i="9"/>
  <c r="AF22" i="9"/>
  <c r="AG22" i="9"/>
  <c r="AH22" i="9"/>
  <c r="N23" i="9"/>
  <c r="O23" i="9"/>
  <c r="P23" i="9"/>
  <c r="Q23" i="9"/>
  <c r="R23" i="9"/>
  <c r="S23" i="9"/>
  <c r="T23" i="9"/>
  <c r="U23" i="9"/>
  <c r="V23" i="9"/>
  <c r="W23" i="9"/>
  <c r="X23" i="9"/>
  <c r="Y23" i="9"/>
  <c r="Z23" i="9"/>
  <c r="AA23" i="9"/>
  <c r="AB23" i="9"/>
  <c r="AC23" i="9"/>
  <c r="AD23" i="9"/>
  <c r="AE23" i="9"/>
  <c r="AF23" i="9"/>
  <c r="AG23" i="9"/>
  <c r="AH23" i="9"/>
  <c r="N24" i="9"/>
  <c r="O24" i="9"/>
  <c r="P24" i="9"/>
  <c r="Q24" i="9"/>
  <c r="R24" i="9"/>
  <c r="S24" i="9"/>
  <c r="T24" i="9"/>
  <c r="U24" i="9"/>
  <c r="V24" i="9"/>
  <c r="W24" i="9"/>
  <c r="X24" i="9"/>
  <c r="Y24" i="9"/>
  <c r="Z24" i="9"/>
  <c r="AA24" i="9"/>
  <c r="AB24" i="9"/>
  <c r="AC24" i="9"/>
  <c r="AD24" i="9"/>
  <c r="AE24" i="9"/>
  <c r="AF24" i="9"/>
  <c r="AG24" i="9"/>
  <c r="AH24" i="9"/>
  <c r="N25" i="9"/>
  <c r="O25" i="9"/>
  <c r="P25" i="9"/>
  <c r="Q25" i="9"/>
  <c r="R25" i="9"/>
  <c r="S25" i="9"/>
  <c r="T25" i="9"/>
  <c r="U25" i="9"/>
  <c r="V25" i="9"/>
  <c r="W25" i="9"/>
  <c r="X25" i="9"/>
  <c r="Y25" i="9"/>
  <c r="Z25" i="9"/>
  <c r="AA25" i="9"/>
  <c r="AB25" i="9"/>
  <c r="AC25" i="9"/>
  <c r="AD25" i="9"/>
  <c r="AE25" i="9"/>
  <c r="AF25" i="9"/>
  <c r="AG25" i="9"/>
  <c r="AH25" i="9"/>
  <c r="N26" i="9"/>
  <c r="O26" i="9"/>
  <c r="P26" i="9"/>
  <c r="Q26" i="9"/>
  <c r="R26" i="9"/>
  <c r="S26" i="9"/>
  <c r="T26" i="9"/>
  <c r="U26" i="9"/>
  <c r="V26" i="9"/>
  <c r="W26" i="9"/>
  <c r="X26" i="9"/>
  <c r="Y26" i="9"/>
  <c r="Z26" i="9"/>
  <c r="AA26" i="9"/>
  <c r="AB26" i="9"/>
  <c r="AC26" i="9"/>
  <c r="AD26" i="9"/>
  <c r="AE26" i="9"/>
  <c r="AF26" i="9"/>
  <c r="AG26" i="9"/>
  <c r="AH26" i="9"/>
  <c r="N27" i="9"/>
  <c r="O27" i="9"/>
  <c r="P27" i="9"/>
  <c r="Q27" i="9"/>
  <c r="R27" i="9"/>
  <c r="S27" i="9"/>
  <c r="T27" i="9"/>
  <c r="U27" i="9"/>
  <c r="V27" i="9"/>
  <c r="W27" i="9"/>
  <c r="X27" i="9"/>
  <c r="Y27" i="9"/>
  <c r="Z27" i="9"/>
  <c r="AA27" i="9"/>
  <c r="AB27" i="9"/>
  <c r="AC27" i="9"/>
  <c r="AD27" i="9"/>
  <c r="AE27" i="9"/>
  <c r="AF27" i="9"/>
  <c r="AG27" i="9"/>
  <c r="AH27" i="9"/>
  <c r="N28" i="9"/>
  <c r="O28" i="9"/>
  <c r="P28" i="9"/>
  <c r="Q28" i="9"/>
  <c r="R28" i="9"/>
  <c r="S28" i="9"/>
  <c r="T28" i="9"/>
  <c r="U28" i="9"/>
  <c r="V28" i="9"/>
  <c r="W28" i="9"/>
  <c r="X28" i="9"/>
  <c r="Y28" i="9"/>
  <c r="Z28" i="9"/>
  <c r="AA28" i="9"/>
  <c r="AB28" i="9"/>
  <c r="AC28" i="9"/>
  <c r="AD28" i="9"/>
  <c r="AE28" i="9"/>
  <c r="AF28" i="9"/>
  <c r="AG28" i="9"/>
  <c r="AH28" i="9"/>
  <c r="N29" i="9"/>
  <c r="O29" i="9"/>
  <c r="P29" i="9"/>
  <c r="Q29" i="9"/>
  <c r="R29" i="9"/>
  <c r="S29" i="9"/>
  <c r="T29" i="9"/>
  <c r="U29" i="9"/>
  <c r="V29" i="9"/>
  <c r="W29" i="9"/>
  <c r="X29" i="9"/>
  <c r="Y29" i="9"/>
  <c r="Z29" i="9"/>
  <c r="AA29" i="9"/>
  <c r="AB29" i="9"/>
  <c r="AC29" i="9"/>
  <c r="AD29" i="9"/>
  <c r="AE29" i="9"/>
  <c r="AF29" i="9"/>
  <c r="AG29" i="9"/>
  <c r="AH29" i="9"/>
  <c r="N30" i="9"/>
  <c r="O30" i="9"/>
  <c r="P30" i="9"/>
  <c r="Q30" i="9"/>
  <c r="R30" i="9"/>
  <c r="S30" i="9"/>
  <c r="T30" i="9"/>
  <c r="U30" i="9"/>
  <c r="V30" i="9"/>
  <c r="W30" i="9"/>
  <c r="X30" i="9"/>
  <c r="Y30" i="9"/>
  <c r="Z30" i="9"/>
  <c r="AA30" i="9"/>
  <c r="AB30" i="9"/>
  <c r="AC30" i="9"/>
  <c r="AD30" i="9"/>
  <c r="AE30" i="9"/>
  <c r="AF30" i="9"/>
  <c r="AG30" i="9"/>
  <c r="AH30" i="9"/>
  <c r="N31" i="9"/>
  <c r="O31" i="9"/>
  <c r="P31" i="9"/>
  <c r="Q31" i="9"/>
  <c r="R31" i="9"/>
  <c r="S31" i="9"/>
  <c r="T31" i="9"/>
  <c r="U31" i="9"/>
  <c r="V31" i="9"/>
  <c r="W31" i="9"/>
  <c r="X31" i="9"/>
  <c r="Y31" i="9"/>
  <c r="Z31" i="9"/>
  <c r="AA31" i="9"/>
  <c r="AB31" i="9"/>
  <c r="AC31" i="9"/>
  <c r="AD31" i="9"/>
  <c r="AE31" i="9"/>
  <c r="AF31" i="9"/>
  <c r="AG31" i="9"/>
  <c r="AH31" i="9"/>
  <c r="N32" i="9"/>
  <c r="O32" i="9"/>
  <c r="P32" i="9"/>
  <c r="Q32" i="9"/>
  <c r="R32" i="9"/>
  <c r="S32" i="9"/>
  <c r="T32" i="9"/>
  <c r="U32" i="9"/>
  <c r="V32" i="9"/>
  <c r="W32" i="9"/>
  <c r="X32" i="9"/>
  <c r="Y32" i="9"/>
  <c r="Z32" i="9"/>
  <c r="AA32" i="9"/>
  <c r="AB32" i="9"/>
  <c r="AC32" i="9"/>
  <c r="AD32" i="9"/>
  <c r="AE32" i="9"/>
  <c r="AF32" i="9"/>
  <c r="AG32" i="9"/>
  <c r="AH32" i="9"/>
  <c r="N33" i="9"/>
  <c r="O33" i="9"/>
  <c r="P33" i="9"/>
  <c r="Q33" i="9"/>
  <c r="R33" i="9"/>
  <c r="S33" i="9"/>
  <c r="T33" i="9"/>
  <c r="U33" i="9"/>
  <c r="V33" i="9"/>
  <c r="W33" i="9"/>
  <c r="X33" i="9"/>
  <c r="Y33" i="9"/>
  <c r="Z33" i="9"/>
  <c r="AA33" i="9"/>
  <c r="AB33" i="9"/>
  <c r="AC33" i="9"/>
  <c r="AD33" i="9"/>
  <c r="AE33" i="9"/>
  <c r="AF33" i="9"/>
  <c r="AG33" i="9"/>
  <c r="AH33" i="9"/>
  <c r="N34" i="9"/>
  <c r="O34" i="9"/>
  <c r="P34" i="9"/>
  <c r="Q34" i="9"/>
  <c r="R34" i="9"/>
  <c r="S34" i="9"/>
  <c r="T34" i="9"/>
  <c r="U34" i="9"/>
  <c r="V34" i="9"/>
  <c r="W34" i="9"/>
  <c r="X34" i="9"/>
  <c r="Y34" i="9"/>
  <c r="Z34" i="9"/>
  <c r="AA34" i="9"/>
  <c r="AB34" i="9"/>
  <c r="AC34" i="9"/>
  <c r="AD34" i="9"/>
  <c r="AE34" i="9"/>
  <c r="AF34" i="9"/>
  <c r="AG34" i="9"/>
  <c r="AH34" i="9"/>
  <c r="N35" i="9"/>
  <c r="O35" i="9"/>
  <c r="P35" i="9"/>
  <c r="Q35" i="9"/>
  <c r="R35" i="9"/>
  <c r="S35" i="9"/>
  <c r="T35" i="9"/>
  <c r="U35" i="9"/>
  <c r="V35" i="9"/>
  <c r="W35" i="9"/>
  <c r="X35" i="9"/>
  <c r="Y35" i="9"/>
  <c r="Z35" i="9"/>
  <c r="AA35" i="9"/>
  <c r="AB35" i="9"/>
  <c r="AC35" i="9"/>
  <c r="AD35" i="9"/>
  <c r="AE35" i="9"/>
  <c r="AF35" i="9"/>
  <c r="AG35" i="9"/>
  <c r="AH35" i="9"/>
  <c r="N36" i="9"/>
  <c r="O36" i="9"/>
  <c r="P36" i="9"/>
  <c r="Q36" i="9"/>
  <c r="R36" i="9"/>
  <c r="S36" i="9"/>
  <c r="T36" i="9"/>
  <c r="U36" i="9"/>
  <c r="V36" i="9"/>
  <c r="W36" i="9"/>
  <c r="X36" i="9"/>
  <c r="Y36" i="9"/>
  <c r="Z36" i="9"/>
  <c r="AA36" i="9"/>
  <c r="AB36" i="9"/>
  <c r="AC36" i="9"/>
  <c r="AD36" i="9"/>
  <c r="AE36" i="9"/>
  <c r="AF36" i="9"/>
  <c r="AG36" i="9"/>
  <c r="AH36" i="9"/>
  <c r="N37" i="9"/>
  <c r="O37" i="9"/>
  <c r="P37" i="9"/>
  <c r="Q37" i="9"/>
  <c r="R37" i="9"/>
  <c r="S37" i="9"/>
  <c r="T37" i="9"/>
  <c r="U37" i="9"/>
  <c r="V37" i="9"/>
  <c r="W37" i="9"/>
  <c r="X37" i="9"/>
  <c r="Y37" i="9"/>
  <c r="Z37" i="9"/>
  <c r="AA37" i="9"/>
  <c r="AB37" i="9"/>
  <c r="AC37" i="9"/>
  <c r="AD37" i="9"/>
  <c r="AE37" i="9"/>
  <c r="AF37" i="9"/>
  <c r="AG37" i="9"/>
  <c r="AH37" i="9"/>
  <c r="N38" i="9"/>
  <c r="O38" i="9"/>
  <c r="P38" i="9"/>
  <c r="Q38" i="9"/>
  <c r="R38" i="9"/>
  <c r="S38" i="9"/>
  <c r="T38" i="9"/>
  <c r="U38" i="9"/>
  <c r="V38" i="9"/>
  <c r="W38" i="9"/>
  <c r="X38" i="9"/>
  <c r="Y38" i="9"/>
  <c r="Z38" i="9"/>
  <c r="AA38" i="9"/>
  <c r="AB38" i="9"/>
  <c r="AC38" i="9"/>
  <c r="AD38" i="9"/>
  <c r="AE38" i="9"/>
  <c r="AF38" i="9"/>
  <c r="AG38" i="9"/>
  <c r="AH38" i="9"/>
  <c r="N39" i="9"/>
  <c r="O39" i="9"/>
  <c r="P39" i="9"/>
  <c r="Q39" i="9"/>
  <c r="R39" i="9"/>
  <c r="S39" i="9"/>
  <c r="T39" i="9"/>
  <c r="U39" i="9"/>
  <c r="V39" i="9"/>
  <c r="W39" i="9"/>
  <c r="X39" i="9"/>
  <c r="Y39" i="9"/>
  <c r="Z39" i="9"/>
  <c r="AA39" i="9"/>
  <c r="AB39" i="9"/>
  <c r="AC39" i="9"/>
  <c r="AD39" i="9"/>
  <c r="AE39" i="9"/>
  <c r="AF39" i="9"/>
  <c r="AG39" i="9"/>
  <c r="AH39" i="9"/>
  <c r="N40" i="9"/>
  <c r="O40" i="9"/>
  <c r="P40" i="9"/>
  <c r="Q40" i="9"/>
  <c r="R40" i="9"/>
  <c r="S40" i="9"/>
  <c r="T40" i="9"/>
  <c r="U40" i="9"/>
  <c r="V40" i="9"/>
  <c r="W40" i="9"/>
  <c r="X40" i="9"/>
  <c r="Y40" i="9"/>
  <c r="Z40" i="9"/>
  <c r="AA40" i="9"/>
  <c r="AB40" i="9"/>
  <c r="AC40" i="9"/>
  <c r="AD40" i="9"/>
  <c r="AE40" i="9"/>
  <c r="AF40" i="9"/>
  <c r="AG40" i="9"/>
  <c r="AH40" i="9"/>
  <c r="N41" i="9"/>
  <c r="O41" i="9"/>
  <c r="P41" i="9"/>
  <c r="Q41" i="9"/>
  <c r="R41" i="9"/>
  <c r="S41" i="9"/>
  <c r="T41" i="9"/>
  <c r="U41" i="9"/>
  <c r="V41" i="9"/>
  <c r="W41" i="9"/>
  <c r="X41" i="9"/>
  <c r="Y41" i="9"/>
  <c r="Z41" i="9"/>
  <c r="AA41" i="9"/>
  <c r="AB41" i="9"/>
  <c r="AC41" i="9"/>
  <c r="AD41" i="9"/>
  <c r="AE41" i="9"/>
  <c r="AF41" i="9"/>
  <c r="AG41" i="9"/>
  <c r="AH41" i="9"/>
  <c r="N42" i="9"/>
  <c r="O42" i="9"/>
  <c r="P42" i="9"/>
  <c r="Q42" i="9"/>
  <c r="R42" i="9"/>
  <c r="S42" i="9"/>
  <c r="T42" i="9"/>
  <c r="U42" i="9"/>
  <c r="V42" i="9"/>
  <c r="W42" i="9"/>
  <c r="X42" i="9"/>
  <c r="Y42" i="9"/>
  <c r="Z42" i="9"/>
  <c r="AA42" i="9"/>
  <c r="AB42" i="9"/>
  <c r="AC42" i="9"/>
  <c r="AD42" i="9"/>
  <c r="AE42" i="9"/>
  <c r="AF42" i="9"/>
  <c r="AG42" i="9"/>
  <c r="AH42" i="9"/>
  <c r="N43" i="9"/>
  <c r="O43" i="9"/>
  <c r="P43" i="9"/>
  <c r="Q43" i="9"/>
  <c r="R43" i="9"/>
  <c r="S43" i="9"/>
  <c r="T43" i="9"/>
  <c r="U43" i="9"/>
  <c r="V43" i="9"/>
  <c r="W43" i="9"/>
  <c r="X43" i="9"/>
  <c r="Y43" i="9"/>
  <c r="Z43" i="9"/>
  <c r="AA43" i="9"/>
  <c r="AB43" i="9"/>
  <c r="AC43" i="9"/>
  <c r="AD43" i="9"/>
  <c r="AE43" i="9"/>
  <c r="AF43" i="9"/>
  <c r="AG43" i="9"/>
  <c r="AH43" i="9"/>
  <c r="N44" i="9"/>
  <c r="O44" i="9"/>
  <c r="P44" i="9"/>
  <c r="Q44" i="9"/>
  <c r="R44" i="9"/>
  <c r="S44" i="9"/>
  <c r="T44" i="9"/>
  <c r="U44" i="9"/>
  <c r="V44" i="9"/>
  <c r="W44" i="9"/>
  <c r="X44" i="9"/>
  <c r="Y44" i="9"/>
  <c r="Z44" i="9"/>
  <c r="AA44" i="9"/>
  <c r="AB44" i="9"/>
  <c r="AC44" i="9"/>
  <c r="AD44" i="9"/>
  <c r="AE44" i="9"/>
  <c r="AF44" i="9"/>
  <c r="AG44" i="9"/>
  <c r="AH44" i="9"/>
  <c r="N45" i="9"/>
  <c r="O45" i="9"/>
  <c r="P45" i="9"/>
  <c r="Q45" i="9"/>
  <c r="R45" i="9"/>
  <c r="S45" i="9"/>
  <c r="T45" i="9"/>
  <c r="U45" i="9"/>
  <c r="V45" i="9"/>
  <c r="W45" i="9"/>
  <c r="X45" i="9"/>
  <c r="Y45" i="9"/>
  <c r="Z45" i="9"/>
  <c r="AA45" i="9"/>
  <c r="AB45" i="9"/>
  <c r="AC45" i="9"/>
  <c r="AD45" i="9"/>
  <c r="AE45" i="9"/>
  <c r="AF45" i="9"/>
  <c r="AG45" i="9"/>
  <c r="AH45" i="9"/>
  <c r="E15" i="9"/>
  <c r="F15" i="9"/>
  <c r="G15" i="9"/>
  <c r="H15" i="9"/>
  <c r="I15" i="9"/>
  <c r="J15" i="9"/>
  <c r="K15" i="9"/>
  <c r="L15" i="9"/>
  <c r="M15" i="9"/>
  <c r="E16" i="9"/>
  <c r="F16" i="9"/>
  <c r="G16" i="9"/>
  <c r="H16" i="9"/>
  <c r="I16" i="9"/>
  <c r="J16" i="9"/>
  <c r="K16" i="9"/>
  <c r="L16" i="9"/>
  <c r="M16" i="9"/>
  <c r="E17" i="9"/>
  <c r="F17" i="9"/>
  <c r="G17" i="9"/>
  <c r="H17" i="9"/>
  <c r="I17" i="9"/>
  <c r="J17" i="9"/>
  <c r="K17" i="9"/>
  <c r="L17" i="9"/>
  <c r="M17" i="9"/>
  <c r="E18" i="9"/>
  <c r="F18" i="9"/>
  <c r="G18" i="9"/>
  <c r="H18" i="9"/>
  <c r="I18" i="9"/>
  <c r="J18" i="9"/>
  <c r="K18" i="9"/>
  <c r="L18" i="9"/>
  <c r="M18" i="9"/>
  <c r="E19" i="9"/>
  <c r="F19" i="9"/>
  <c r="G19" i="9"/>
  <c r="H19" i="9"/>
  <c r="I19" i="9"/>
  <c r="J19" i="9"/>
  <c r="K19" i="9"/>
  <c r="L19" i="9"/>
  <c r="M19" i="9"/>
  <c r="E20" i="9"/>
  <c r="F20" i="9"/>
  <c r="G20" i="9"/>
  <c r="H20" i="9"/>
  <c r="I20" i="9"/>
  <c r="J20" i="9"/>
  <c r="K20" i="9"/>
  <c r="L20" i="9"/>
  <c r="M20" i="9"/>
  <c r="E21" i="9"/>
  <c r="F21" i="9"/>
  <c r="G21" i="9"/>
  <c r="H21" i="9"/>
  <c r="I21" i="9"/>
  <c r="J21" i="9"/>
  <c r="K21" i="9"/>
  <c r="L21" i="9"/>
  <c r="M21" i="9"/>
  <c r="E22" i="9"/>
  <c r="F22" i="9"/>
  <c r="G22" i="9"/>
  <c r="H22" i="9"/>
  <c r="I22" i="9"/>
  <c r="J22" i="9"/>
  <c r="K22" i="9"/>
  <c r="L22" i="9"/>
  <c r="M22" i="9"/>
  <c r="E23" i="9"/>
  <c r="F23" i="9"/>
  <c r="G23" i="9"/>
  <c r="H23" i="9"/>
  <c r="I23" i="9"/>
  <c r="J23" i="9"/>
  <c r="K23" i="9"/>
  <c r="L23" i="9"/>
  <c r="M23" i="9"/>
  <c r="E24" i="9"/>
  <c r="F24" i="9"/>
  <c r="G24" i="9"/>
  <c r="H24" i="9"/>
  <c r="I24" i="9"/>
  <c r="J24" i="9"/>
  <c r="K24" i="9"/>
  <c r="L24" i="9"/>
  <c r="M24" i="9"/>
  <c r="E25" i="9"/>
  <c r="F25" i="9"/>
  <c r="G25" i="9"/>
  <c r="H25" i="9"/>
  <c r="I25" i="9"/>
  <c r="J25" i="9"/>
  <c r="K25" i="9"/>
  <c r="L25" i="9"/>
  <c r="M25" i="9"/>
  <c r="E26" i="9"/>
  <c r="F26" i="9"/>
  <c r="G26" i="9"/>
  <c r="H26" i="9"/>
  <c r="I26" i="9"/>
  <c r="J26" i="9"/>
  <c r="K26" i="9"/>
  <c r="L26" i="9"/>
  <c r="M26" i="9"/>
  <c r="E27" i="9"/>
  <c r="F27" i="9"/>
  <c r="G27" i="9"/>
  <c r="H27" i="9"/>
  <c r="I27" i="9"/>
  <c r="J27" i="9"/>
  <c r="K27" i="9"/>
  <c r="L27" i="9"/>
  <c r="M27" i="9"/>
  <c r="E28" i="9"/>
  <c r="F28" i="9"/>
  <c r="G28" i="9"/>
  <c r="H28" i="9"/>
  <c r="I28" i="9"/>
  <c r="J28" i="9"/>
  <c r="K28" i="9"/>
  <c r="L28" i="9"/>
  <c r="M28" i="9"/>
  <c r="E29" i="9"/>
  <c r="F29" i="9"/>
  <c r="G29" i="9"/>
  <c r="H29" i="9"/>
  <c r="I29" i="9"/>
  <c r="J29" i="9"/>
  <c r="K29" i="9"/>
  <c r="L29" i="9"/>
  <c r="M29" i="9"/>
  <c r="E30" i="9"/>
  <c r="F30" i="9"/>
  <c r="G30" i="9"/>
  <c r="H30" i="9"/>
  <c r="I30" i="9"/>
  <c r="J30" i="9"/>
  <c r="K30" i="9"/>
  <c r="L30" i="9"/>
  <c r="M30" i="9"/>
  <c r="E31" i="9"/>
  <c r="F31" i="9"/>
  <c r="G31" i="9"/>
  <c r="H31" i="9"/>
  <c r="I31" i="9"/>
  <c r="J31" i="9"/>
  <c r="K31" i="9"/>
  <c r="L31" i="9"/>
  <c r="M31" i="9"/>
  <c r="E32" i="9"/>
  <c r="F32" i="9"/>
  <c r="G32" i="9"/>
  <c r="H32" i="9"/>
  <c r="I32" i="9"/>
  <c r="J32" i="9"/>
  <c r="K32" i="9"/>
  <c r="L32" i="9"/>
  <c r="M32" i="9"/>
  <c r="E33" i="9"/>
  <c r="F33" i="9"/>
  <c r="G33" i="9"/>
  <c r="H33" i="9"/>
  <c r="I33" i="9"/>
  <c r="J33" i="9"/>
  <c r="K33" i="9"/>
  <c r="L33" i="9"/>
  <c r="M33" i="9"/>
  <c r="E34" i="9"/>
  <c r="F34" i="9"/>
  <c r="G34" i="9"/>
  <c r="H34" i="9"/>
  <c r="I34" i="9"/>
  <c r="J34" i="9"/>
  <c r="K34" i="9"/>
  <c r="L34" i="9"/>
  <c r="M34" i="9"/>
  <c r="E35" i="9"/>
  <c r="F35" i="9"/>
  <c r="G35" i="9"/>
  <c r="H35" i="9"/>
  <c r="I35" i="9"/>
  <c r="J35" i="9"/>
  <c r="K35" i="9"/>
  <c r="L35" i="9"/>
  <c r="M35" i="9"/>
  <c r="E36" i="9"/>
  <c r="F36" i="9"/>
  <c r="G36" i="9"/>
  <c r="H36" i="9"/>
  <c r="I36" i="9"/>
  <c r="J36" i="9"/>
  <c r="K36" i="9"/>
  <c r="L36" i="9"/>
  <c r="M36" i="9"/>
  <c r="E37" i="9"/>
  <c r="F37" i="9"/>
  <c r="G37" i="9"/>
  <c r="H37" i="9"/>
  <c r="I37" i="9"/>
  <c r="J37" i="9"/>
  <c r="K37" i="9"/>
  <c r="L37" i="9"/>
  <c r="M37" i="9"/>
  <c r="E38" i="9"/>
  <c r="F38" i="9"/>
  <c r="G38" i="9"/>
  <c r="H38" i="9"/>
  <c r="I38" i="9"/>
  <c r="J38" i="9"/>
  <c r="K38" i="9"/>
  <c r="L38" i="9"/>
  <c r="M38" i="9"/>
  <c r="E39" i="9"/>
  <c r="F39" i="9"/>
  <c r="G39" i="9"/>
  <c r="H39" i="9"/>
  <c r="I39" i="9"/>
  <c r="J39" i="9"/>
  <c r="K39" i="9"/>
  <c r="L39" i="9"/>
  <c r="M39" i="9"/>
  <c r="E40" i="9"/>
  <c r="F40" i="9"/>
  <c r="G40" i="9"/>
  <c r="H40" i="9"/>
  <c r="I40" i="9"/>
  <c r="J40" i="9"/>
  <c r="K40" i="9"/>
  <c r="L40" i="9"/>
  <c r="M40" i="9"/>
  <c r="E41" i="9"/>
  <c r="F41" i="9"/>
  <c r="G41" i="9"/>
  <c r="H41" i="9"/>
  <c r="I41" i="9"/>
  <c r="J41" i="9"/>
  <c r="K41" i="9"/>
  <c r="L41" i="9"/>
  <c r="M41" i="9"/>
  <c r="E42" i="9"/>
  <c r="F42" i="9"/>
  <c r="G42" i="9"/>
  <c r="H42" i="9"/>
  <c r="I42" i="9"/>
  <c r="J42" i="9"/>
  <c r="K42" i="9"/>
  <c r="L42" i="9"/>
  <c r="M42" i="9"/>
  <c r="E43" i="9"/>
  <c r="F43" i="9"/>
  <c r="G43" i="9"/>
  <c r="H43" i="9"/>
  <c r="I43" i="9"/>
  <c r="J43" i="9"/>
  <c r="K43" i="9"/>
  <c r="L43" i="9"/>
  <c r="M43" i="9"/>
  <c r="E44" i="9"/>
  <c r="F44" i="9"/>
  <c r="G44" i="9"/>
  <c r="H44" i="9"/>
  <c r="I44" i="9"/>
  <c r="J44" i="9"/>
  <c r="K44" i="9"/>
  <c r="L44" i="9"/>
  <c r="M44" i="9"/>
  <c r="E45" i="9"/>
  <c r="F45" i="9"/>
  <c r="G45" i="9"/>
  <c r="H45" i="9"/>
  <c r="I45" i="9"/>
  <c r="J45" i="9"/>
  <c r="K45" i="9"/>
  <c r="L45" i="9"/>
  <c r="M45" i="9"/>
  <c r="D45" i="9" l="1"/>
  <c r="D44" i="9"/>
  <c r="D43" i="9"/>
  <c r="D42" i="9"/>
  <c r="D41" i="9"/>
  <c r="D40" i="9"/>
  <c r="D39" i="9"/>
  <c r="D38" i="9"/>
  <c r="D37" i="9"/>
  <c r="D36" i="9"/>
  <c r="D35" i="9"/>
  <c r="D34" i="9"/>
  <c r="D33" i="9"/>
  <c r="D32" i="9"/>
  <c r="D31" i="9"/>
  <c r="D30" i="9"/>
  <c r="D29" i="9"/>
  <c r="D28" i="9"/>
  <c r="D27" i="9"/>
  <c r="D26" i="9"/>
  <c r="D25" i="9"/>
  <c r="D24" i="9"/>
  <c r="D23" i="9"/>
  <c r="D22" i="9"/>
  <c r="D21" i="9"/>
  <c r="D20" i="9"/>
  <c r="E10" i="9"/>
  <c r="C6" i="6" s="1"/>
  <c r="F10" i="9"/>
  <c r="D6" i="6" s="1"/>
  <c r="G10" i="9"/>
  <c r="E6" i="6" s="1"/>
  <c r="H10" i="9"/>
  <c r="F6" i="6" s="1"/>
  <c r="I10" i="9"/>
  <c r="G6" i="6" s="1"/>
  <c r="J10" i="9"/>
  <c r="H6" i="6" s="1"/>
  <c r="K10" i="9"/>
  <c r="I6" i="6" s="1"/>
  <c r="L10" i="9"/>
  <c r="J6" i="6" s="1"/>
  <c r="M10" i="9"/>
  <c r="K6" i="6" s="1"/>
  <c r="N10" i="9"/>
  <c r="L6" i="6" s="1"/>
  <c r="O10" i="9"/>
  <c r="M6" i="6" s="1"/>
  <c r="P10" i="9"/>
  <c r="N6" i="6" s="1"/>
  <c r="Q10" i="9"/>
  <c r="O6" i="6" s="1"/>
  <c r="R10" i="9"/>
  <c r="P6" i="6" s="1"/>
  <c r="S10" i="9"/>
  <c r="Q6" i="6" s="1"/>
  <c r="T10" i="9"/>
  <c r="R6" i="6" s="1"/>
  <c r="U10" i="9"/>
  <c r="S6" i="6" s="1"/>
  <c r="V10" i="9"/>
  <c r="T6" i="6" s="1"/>
  <c r="W10" i="9"/>
  <c r="U6" i="6" s="1"/>
  <c r="X10" i="9"/>
  <c r="V6" i="6" s="1"/>
  <c r="Y10" i="9"/>
  <c r="W6" i="6" s="1"/>
  <c r="Z10" i="9"/>
  <c r="X6" i="6" s="1"/>
  <c r="AA10" i="9"/>
  <c r="Y6" i="6" s="1"/>
  <c r="AB10" i="9"/>
  <c r="Z6" i="6" s="1"/>
  <c r="AC10" i="9"/>
  <c r="AA6" i="6" s="1"/>
  <c r="AD10" i="9"/>
  <c r="AB6" i="6" s="1"/>
  <c r="AE10" i="9"/>
  <c r="AC6" i="6" s="1"/>
  <c r="AF10" i="9"/>
  <c r="AD6" i="6" s="1"/>
  <c r="AG10" i="9"/>
  <c r="AE6" i="6" s="1"/>
  <c r="AH10" i="9"/>
  <c r="AF6" i="6" s="1"/>
  <c r="D3" i="6" l="1"/>
  <c r="D3" i="7"/>
  <c r="A3" i="10" l="1"/>
  <c r="A3" i="5"/>
  <c r="A3" i="4"/>
  <c r="A3" i="3"/>
  <c r="A3" i="2"/>
  <c r="B1" i="10"/>
  <c r="B5" i="9" s="1"/>
  <c r="A2" i="10"/>
  <c r="A6" i="9" s="1"/>
  <c r="A1" i="10"/>
  <c r="A5" i="9" s="1"/>
  <c r="AO5" i="10"/>
  <c r="AN5" i="12" s="1"/>
  <c r="AN5" i="10"/>
  <c r="AM5" i="12" s="1"/>
  <c r="AM5" i="10"/>
  <c r="AL5" i="12" s="1"/>
  <c r="AL5" i="10"/>
  <c r="AK5" i="12" s="1"/>
  <c r="AK5" i="10"/>
  <c r="AJ5" i="12" s="1"/>
  <c r="AJ5" i="10"/>
  <c r="AI5" i="12" s="1"/>
  <c r="AI5" i="10"/>
  <c r="AH5" i="12" s="1"/>
  <c r="AH5" i="10"/>
  <c r="AG5" i="12" s="1"/>
  <c r="AG5" i="10"/>
  <c r="AF5" i="12" s="1"/>
  <c r="AF5" i="10"/>
  <c r="AE5" i="12" s="1"/>
  <c r="AE5" i="10"/>
  <c r="AD5" i="12" s="1"/>
  <c r="AD5" i="10"/>
  <c r="AC5" i="12" s="1"/>
  <c r="AC5" i="10"/>
  <c r="AB5" i="12" s="1"/>
  <c r="AB5" i="10"/>
  <c r="AA5" i="12" s="1"/>
  <c r="AA5" i="10"/>
  <c r="Z5" i="12" s="1"/>
  <c r="Z5" i="10"/>
  <c r="Y5" i="12" s="1"/>
  <c r="Y5" i="10"/>
  <c r="X5" i="12" s="1"/>
  <c r="X5" i="10"/>
  <c r="W5" i="12" s="1"/>
  <c r="W5" i="10"/>
  <c r="V5" i="12" s="1"/>
  <c r="V5" i="10"/>
  <c r="U5" i="12" s="1"/>
  <c r="U5" i="10"/>
  <c r="T5" i="12" s="1"/>
  <c r="T5" i="10"/>
  <c r="S5" i="12" s="1"/>
  <c r="S5" i="10"/>
  <c r="R5" i="12" s="1"/>
  <c r="R5" i="10"/>
  <c r="Q5" i="12" s="1"/>
  <c r="Q5" i="10"/>
  <c r="P5" i="12" s="1"/>
  <c r="P5" i="10"/>
  <c r="O5" i="12" s="1"/>
  <c r="O5" i="10"/>
  <c r="N5" i="12" s="1"/>
  <c r="N5" i="10"/>
  <c r="M5" i="12" s="1"/>
  <c r="M5" i="10"/>
  <c r="L5" i="12" s="1"/>
  <c r="L5" i="10"/>
  <c r="K5" i="12" s="1"/>
  <c r="K5" i="10"/>
  <c r="J5" i="12" s="1"/>
  <c r="J5" i="10"/>
  <c r="I5" i="12" s="1"/>
  <c r="I5" i="10"/>
  <c r="H5" i="12" s="1"/>
  <c r="H5" i="10"/>
  <c r="G5" i="12" s="1"/>
  <c r="G5" i="10"/>
  <c r="F5" i="12" s="1"/>
  <c r="F5" i="10"/>
  <c r="E5" i="12" s="1"/>
  <c r="E5" i="10"/>
  <c r="D5" i="12" s="1"/>
  <c r="D5" i="10"/>
  <c r="C5" i="12" s="1"/>
  <c r="C5" i="10"/>
  <c r="B5" i="12" s="1"/>
  <c r="A5" i="10"/>
  <c r="AO4" i="10"/>
  <c r="AN4" i="12" s="1"/>
  <c r="AN4" i="10"/>
  <c r="AM4" i="12" s="1"/>
  <c r="AM4" i="10"/>
  <c r="AL4" i="12" s="1"/>
  <c r="AL4" i="10"/>
  <c r="AK4" i="12" s="1"/>
  <c r="AK4" i="10"/>
  <c r="AJ4" i="12" s="1"/>
  <c r="AJ4" i="10"/>
  <c r="AI4" i="12" s="1"/>
  <c r="AI4" i="10"/>
  <c r="AH4" i="12" s="1"/>
  <c r="AH4" i="10"/>
  <c r="AG4" i="12" s="1"/>
  <c r="AG4" i="10"/>
  <c r="AF4" i="12" s="1"/>
  <c r="AF4" i="10"/>
  <c r="AE4" i="12" s="1"/>
  <c r="AE4" i="10"/>
  <c r="AD4" i="12" s="1"/>
  <c r="AD4" i="10"/>
  <c r="AC4" i="12" s="1"/>
  <c r="AC4" i="10"/>
  <c r="AB4" i="12" s="1"/>
  <c r="AB4" i="10"/>
  <c r="AA4" i="12" s="1"/>
  <c r="AA4" i="10"/>
  <c r="Z4" i="12" s="1"/>
  <c r="Z4" i="10"/>
  <c r="Y4" i="12" s="1"/>
  <c r="Y4" i="10"/>
  <c r="X4" i="12" s="1"/>
  <c r="X4" i="10"/>
  <c r="W4" i="12" s="1"/>
  <c r="W4" i="10"/>
  <c r="V4" i="12" s="1"/>
  <c r="V4" i="10"/>
  <c r="U4" i="12" s="1"/>
  <c r="U4" i="10"/>
  <c r="T4" i="12" s="1"/>
  <c r="T4" i="10"/>
  <c r="S4" i="12" s="1"/>
  <c r="S4" i="10"/>
  <c r="R4" i="12" s="1"/>
  <c r="R4" i="10"/>
  <c r="Q4" i="12" s="1"/>
  <c r="Q4" i="10"/>
  <c r="P4" i="12" s="1"/>
  <c r="P4" i="10"/>
  <c r="O4" i="12" s="1"/>
  <c r="O4" i="10"/>
  <c r="N4" i="12" s="1"/>
  <c r="N4" i="10"/>
  <c r="M4" i="12" s="1"/>
  <c r="M4" i="10"/>
  <c r="L4" i="12" s="1"/>
  <c r="L4" i="10"/>
  <c r="K4" i="12" s="1"/>
  <c r="K4" i="10"/>
  <c r="J4" i="12" s="1"/>
  <c r="J4" i="10"/>
  <c r="I4" i="12" s="1"/>
  <c r="I4" i="10"/>
  <c r="H4" i="12" s="1"/>
  <c r="H4" i="10"/>
  <c r="G4" i="12" s="1"/>
  <c r="G4" i="10"/>
  <c r="F4" i="12" s="1"/>
  <c r="F4" i="10"/>
  <c r="E4" i="12" s="1"/>
  <c r="E4" i="10"/>
  <c r="D4" i="12" s="1"/>
  <c r="D4" i="10"/>
  <c r="C4" i="12" s="1"/>
  <c r="C4" i="10"/>
  <c r="B4" i="12" s="1"/>
  <c r="B4" i="10"/>
  <c r="A4" i="10"/>
  <c r="B1" i="5"/>
  <c r="B68" i="8" s="1"/>
  <c r="A2" i="5"/>
  <c r="A69" i="8" s="1"/>
  <c r="A1" i="5"/>
  <c r="A68" i="8" s="1"/>
  <c r="AO5" i="5"/>
  <c r="AN34" i="12" s="1"/>
  <c r="AN5" i="5"/>
  <c r="AM34" i="12" s="1"/>
  <c r="AM5" i="5"/>
  <c r="AL34" i="12" s="1"/>
  <c r="AL5" i="5"/>
  <c r="AK34" i="12" s="1"/>
  <c r="AK5" i="5"/>
  <c r="AJ34" i="12" s="1"/>
  <c r="AJ5" i="5"/>
  <c r="AI34" i="12" s="1"/>
  <c r="AI5" i="5"/>
  <c r="AH34" i="12" s="1"/>
  <c r="AH5" i="5"/>
  <c r="AG34" i="12" s="1"/>
  <c r="AG5" i="5"/>
  <c r="AF34" i="12" s="1"/>
  <c r="AF5" i="5"/>
  <c r="AE34" i="12" s="1"/>
  <c r="AE5" i="5"/>
  <c r="AD34" i="12" s="1"/>
  <c r="AD5" i="5"/>
  <c r="AC34" i="12" s="1"/>
  <c r="AC5" i="5"/>
  <c r="AB34" i="12" s="1"/>
  <c r="AB5" i="5"/>
  <c r="AA34" i="12" s="1"/>
  <c r="AA5" i="5"/>
  <c r="Z34" i="12" s="1"/>
  <c r="Z5" i="5"/>
  <c r="Y34" i="12" s="1"/>
  <c r="Y5" i="5"/>
  <c r="X34" i="12" s="1"/>
  <c r="X5" i="5"/>
  <c r="W34" i="12" s="1"/>
  <c r="W5" i="5"/>
  <c r="V34" i="12" s="1"/>
  <c r="V5" i="5"/>
  <c r="U34" i="12" s="1"/>
  <c r="U5" i="5"/>
  <c r="T34" i="12" s="1"/>
  <c r="T5" i="5"/>
  <c r="S34" i="12" s="1"/>
  <c r="S5" i="5"/>
  <c r="R34" i="12" s="1"/>
  <c r="R5" i="5"/>
  <c r="Q34" i="12" s="1"/>
  <c r="Q5" i="5"/>
  <c r="P34" i="12" s="1"/>
  <c r="P5" i="5"/>
  <c r="O34" i="12" s="1"/>
  <c r="O5" i="5"/>
  <c r="N34" i="12" s="1"/>
  <c r="N5" i="5"/>
  <c r="M34" i="12" s="1"/>
  <c r="M5" i="5"/>
  <c r="L34" i="12" s="1"/>
  <c r="L5" i="5"/>
  <c r="K34" i="12" s="1"/>
  <c r="K5" i="5"/>
  <c r="J34" i="12" s="1"/>
  <c r="J5" i="5"/>
  <c r="I34" i="12" s="1"/>
  <c r="I5" i="5"/>
  <c r="H34" i="12" s="1"/>
  <c r="H5" i="5"/>
  <c r="G34" i="12" s="1"/>
  <c r="G5" i="5"/>
  <c r="F34" i="12" s="1"/>
  <c r="F5" i="5"/>
  <c r="E34" i="12" s="1"/>
  <c r="E5" i="5"/>
  <c r="D34" i="12" s="1"/>
  <c r="D5" i="5"/>
  <c r="C34" i="12" s="1"/>
  <c r="C5" i="5"/>
  <c r="B34" i="12" s="1"/>
  <c r="A5" i="5"/>
  <c r="AO4" i="5"/>
  <c r="AN33" i="12" s="1"/>
  <c r="AN4" i="5"/>
  <c r="AM33" i="12" s="1"/>
  <c r="AM4" i="5"/>
  <c r="AL33" i="12" s="1"/>
  <c r="AL4" i="5"/>
  <c r="AK33" i="12" s="1"/>
  <c r="AK4" i="5"/>
  <c r="AJ33" i="12" s="1"/>
  <c r="AJ4" i="5"/>
  <c r="AI33" i="12" s="1"/>
  <c r="AI4" i="5"/>
  <c r="AH33" i="12" s="1"/>
  <c r="AH4" i="5"/>
  <c r="AG33" i="12" s="1"/>
  <c r="AG4" i="5"/>
  <c r="AF33" i="12" s="1"/>
  <c r="AF4" i="5"/>
  <c r="AE33" i="12" s="1"/>
  <c r="AE4" i="5"/>
  <c r="AD33" i="12" s="1"/>
  <c r="AD4" i="5"/>
  <c r="AC33" i="12" s="1"/>
  <c r="AC4" i="5"/>
  <c r="AB33" i="12" s="1"/>
  <c r="AB4" i="5"/>
  <c r="AA33" i="12" s="1"/>
  <c r="AA4" i="5"/>
  <c r="Z33" i="12" s="1"/>
  <c r="Z4" i="5"/>
  <c r="Y33" i="12" s="1"/>
  <c r="Y4" i="5"/>
  <c r="X33" i="12" s="1"/>
  <c r="X4" i="5"/>
  <c r="W33" i="12" s="1"/>
  <c r="W4" i="5"/>
  <c r="V33" i="12" s="1"/>
  <c r="V4" i="5"/>
  <c r="U33" i="12" s="1"/>
  <c r="U4" i="5"/>
  <c r="T33" i="12" s="1"/>
  <c r="T4" i="5"/>
  <c r="S33" i="12" s="1"/>
  <c r="S4" i="5"/>
  <c r="R33" i="12" s="1"/>
  <c r="R4" i="5"/>
  <c r="Q33" i="12" s="1"/>
  <c r="Q4" i="5"/>
  <c r="P33" i="12" s="1"/>
  <c r="P4" i="5"/>
  <c r="O33" i="12" s="1"/>
  <c r="O4" i="5"/>
  <c r="N33" i="12" s="1"/>
  <c r="N4" i="5"/>
  <c r="M33" i="12" s="1"/>
  <c r="M4" i="5"/>
  <c r="L33" i="12" s="1"/>
  <c r="L4" i="5"/>
  <c r="K33" i="12" s="1"/>
  <c r="K4" i="5"/>
  <c r="J33" i="12" s="1"/>
  <c r="J4" i="5"/>
  <c r="I33" i="12" s="1"/>
  <c r="I4" i="5"/>
  <c r="H33" i="12" s="1"/>
  <c r="H4" i="5"/>
  <c r="G33" i="12" s="1"/>
  <c r="G4" i="5"/>
  <c r="F33" i="12" s="1"/>
  <c r="F4" i="5"/>
  <c r="E33" i="12" s="1"/>
  <c r="E4" i="5"/>
  <c r="D33" i="12" s="1"/>
  <c r="D4" i="5"/>
  <c r="C33" i="12" s="1"/>
  <c r="C4" i="5"/>
  <c r="B33" i="12" s="1"/>
  <c r="B4" i="5"/>
  <c r="A4" i="5"/>
  <c r="B1" i="4"/>
  <c r="B47" i="8" s="1"/>
  <c r="A2" i="4"/>
  <c r="A48" i="8" s="1"/>
  <c r="A1" i="4"/>
  <c r="A47" i="8" s="1"/>
  <c r="AO5" i="4"/>
  <c r="AN27" i="12" s="1"/>
  <c r="AN5" i="4"/>
  <c r="AM27" i="12" s="1"/>
  <c r="AM5" i="4"/>
  <c r="AL27" i="12" s="1"/>
  <c r="AL5" i="4"/>
  <c r="AK27" i="12" s="1"/>
  <c r="AK5" i="4"/>
  <c r="AJ27" i="12" s="1"/>
  <c r="AJ5" i="4"/>
  <c r="AI27" i="12" s="1"/>
  <c r="AI5" i="4"/>
  <c r="AH27" i="12" s="1"/>
  <c r="AH5" i="4"/>
  <c r="AG27" i="12" s="1"/>
  <c r="AG5" i="4"/>
  <c r="AF27" i="12" s="1"/>
  <c r="AF5" i="4"/>
  <c r="AE27" i="12" s="1"/>
  <c r="AE5" i="4"/>
  <c r="AD27" i="12" s="1"/>
  <c r="AD5" i="4"/>
  <c r="AC27" i="12" s="1"/>
  <c r="AC5" i="4"/>
  <c r="AB27" i="12" s="1"/>
  <c r="AB5" i="4"/>
  <c r="AA27" i="12" s="1"/>
  <c r="AA5" i="4"/>
  <c r="Z27" i="12" s="1"/>
  <c r="Z5" i="4"/>
  <c r="Y27" i="12" s="1"/>
  <c r="Y5" i="4"/>
  <c r="X27" i="12" s="1"/>
  <c r="X5" i="4"/>
  <c r="W27" i="12" s="1"/>
  <c r="W5" i="4"/>
  <c r="V27" i="12" s="1"/>
  <c r="V5" i="4"/>
  <c r="U27" i="12" s="1"/>
  <c r="U5" i="4"/>
  <c r="T27" i="12" s="1"/>
  <c r="T5" i="4"/>
  <c r="S27" i="12" s="1"/>
  <c r="S5" i="4"/>
  <c r="R27" i="12" s="1"/>
  <c r="R5" i="4"/>
  <c r="Q27" i="12" s="1"/>
  <c r="Q5" i="4"/>
  <c r="P27" i="12" s="1"/>
  <c r="P5" i="4"/>
  <c r="O27" i="12" s="1"/>
  <c r="O5" i="4"/>
  <c r="N27" i="12" s="1"/>
  <c r="N5" i="4"/>
  <c r="M27" i="12" s="1"/>
  <c r="M5" i="4"/>
  <c r="L27" i="12" s="1"/>
  <c r="L5" i="4"/>
  <c r="K27" i="12" s="1"/>
  <c r="K5" i="4"/>
  <c r="J27" i="12" s="1"/>
  <c r="J5" i="4"/>
  <c r="I27" i="12" s="1"/>
  <c r="I5" i="4"/>
  <c r="H27" i="12" s="1"/>
  <c r="H5" i="4"/>
  <c r="G27" i="12" s="1"/>
  <c r="G5" i="4"/>
  <c r="F27" i="12" s="1"/>
  <c r="F5" i="4"/>
  <c r="E27" i="12" s="1"/>
  <c r="E5" i="4"/>
  <c r="D27" i="12" s="1"/>
  <c r="D5" i="4"/>
  <c r="C27" i="12" s="1"/>
  <c r="C5" i="4"/>
  <c r="B27" i="12" s="1"/>
  <c r="A5" i="4"/>
  <c r="AO4" i="4"/>
  <c r="AN26" i="12" s="1"/>
  <c r="AN4" i="4"/>
  <c r="AM26" i="12" s="1"/>
  <c r="AM4" i="4"/>
  <c r="AL26" i="12" s="1"/>
  <c r="AL4" i="4"/>
  <c r="AK26" i="12" s="1"/>
  <c r="AK4" i="4"/>
  <c r="AJ26" i="12" s="1"/>
  <c r="AJ4" i="4"/>
  <c r="AI26" i="12" s="1"/>
  <c r="AI4" i="4"/>
  <c r="AH26" i="12" s="1"/>
  <c r="AH4" i="4"/>
  <c r="AG26" i="12" s="1"/>
  <c r="AG4" i="4"/>
  <c r="AF26" i="12" s="1"/>
  <c r="AF4" i="4"/>
  <c r="AE26" i="12" s="1"/>
  <c r="AE4" i="4"/>
  <c r="AD26" i="12" s="1"/>
  <c r="AD4" i="4"/>
  <c r="AC26" i="12" s="1"/>
  <c r="AC4" i="4"/>
  <c r="AB26" i="12" s="1"/>
  <c r="AB4" i="4"/>
  <c r="AA26" i="12" s="1"/>
  <c r="AA4" i="4"/>
  <c r="Z26" i="12" s="1"/>
  <c r="Z4" i="4"/>
  <c r="Y26" i="12" s="1"/>
  <c r="Y4" i="4"/>
  <c r="X26" i="12" s="1"/>
  <c r="X4" i="4"/>
  <c r="W26" i="12" s="1"/>
  <c r="W4" i="4"/>
  <c r="V26" i="12" s="1"/>
  <c r="V4" i="4"/>
  <c r="U26" i="12" s="1"/>
  <c r="U4" i="4"/>
  <c r="T26" i="12" s="1"/>
  <c r="T4" i="4"/>
  <c r="S26" i="12" s="1"/>
  <c r="S4" i="4"/>
  <c r="R26" i="12" s="1"/>
  <c r="R4" i="4"/>
  <c r="Q26" i="12" s="1"/>
  <c r="Q4" i="4"/>
  <c r="P26" i="12" s="1"/>
  <c r="P4" i="4"/>
  <c r="O26" i="12" s="1"/>
  <c r="O4" i="4"/>
  <c r="N26" i="12" s="1"/>
  <c r="N4" i="4"/>
  <c r="M26" i="12" s="1"/>
  <c r="M4" i="4"/>
  <c r="L26" i="12" s="1"/>
  <c r="L4" i="4"/>
  <c r="K26" i="12" s="1"/>
  <c r="K4" i="4"/>
  <c r="J26" i="12" s="1"/>
  <c r="J4" i="4"/>
  <c r="I26" i="12" s="1"/>
  <c r="I4" i="4"/>
  <c r="H26" i="12" s="1"/>
  <c r="H4" i="4"/>
  <c r="G26" i="12" s="1"/>
  <c r="G4" i="4"/>
  <c r="F26" i="12" s="1"/>
  <c r="F4" i="4"/>
  <c r="E26" i="12" s="1"/>
  <c r="E4" i="4"/>
  <c r="D26" i="12" s="1"/>
  <c r="D4" i="4"/>
  <c r="C26" i="12" s="1"/>
  <c r="C4" i="4"/>
  <c r="B26" i="12" s="1"/>
  <c r="B4" i="4"/>
  <c r="A4" i="4"/>
  <c r="B1" i="3"/>
  <c r="B26" i="8" s="1"/>
  <c r="A2" i="3"/>
  <c r="A27" i="8" s="1"/>
  <c r="A1" i="3"/>
  <c r="A26" i="8" s="1"/>
  <c r="AO5" i="3"/>
  <c r="AN20" i="12" s="1"/>
  <c r="AN5" i="3"/>
  <c r="AM20" i="12" s="1"/>
  <c r="AM5" i="3"/>
  <c r="AL20" i="12" s="1"/>
  <c r="AL5" i="3"/>
  <c r="AK20" i="12" s="1"/>
  <c r="AK5" i="3"/>
  <c r="AJ20" i="12" s="1"/>
  <c r="AJ5" i="3"/>
  <c r="AI20" i="12" s="1"/>
  <c r="AI5" i="3"/>
  <c r="AH20" i="12" s="1"/>
  <c r="AH5" i="3"/>
  <c r="AG20" i="12" s="1"/>
  <c r="AG5" i="3"/>
  <c r="AF20" i="12" s="1"/>
  <c r="AF5" i="3"/>
  <c r="AE20" i="12" s="1"/>
  <c r="AE5" i="3"/>
  <c r="AD20" i="12" s="1"/>
  <c r="AD5" i="3"/>
  <c r="AC20" i="12" s="1"/>
  <c r="AC5" i="3"/>
  <c r="AB20" i="12" s="1"/>
  <c r="AB5" i="3"/>
  <c r="AA20" i="12" s="1"/>
  <c r="AA5" i="3"/>
  <c r="Z20" i="12" s="1"/>
  <c r="Z5" i="3"/>
  <c r="Y20" i="12" s="1"/>
  <c r="Y5" i="3"/>
  <c r="X20" i="12" s="1"/>
  <c r="X5" i="3"/>
  <c r="W20" i="12" s="1"/>
  <c r="W5" i="3"/>
  <c r="V20" i="12" s="1"/>
  <c r="V5" i="3"/>
  <c r="U20" i="12" s="1"/>
  <c r="U5" i="3"/>
  <c r="T20" i="12" s="1"/>
  <c r="T5" i="3"/>
  <c r="S20" i="12" s="1"/>
  <c r="S5" i="3"/>
  <c r="R20" i="12" s="1"/>
  <c r="R5" i="3"/>
  <c r="Q20" i="12" s="1"/>
  <c r="Q5" i="3"/>
  <c r="P20" i="12" s="1"/>
  <c r="P5" i="3"/>
  <c r="O20" i="12" s="1"/>
  <c r="O5" i="3"/>
  <c r="N20" i="12" s="1"/>
  <c r="N5" i="3"/>
  <c r="M20" i="12" s="1"/>
  <c r="M5" i="3"/>
  <c r="L20" i="12" s="1"/>
  <c r="L5" i="3"/>
  <c r="K20" i="12" s="1"/>
  <c r="K5" i="3"/>
  <c r="J20" i="12" s="1"/>
  <c r="J5" i="3"/>
  <c r="I20" i="12" s="1"/>
  <c r="I5" i="3"/>
  <c r="H20" i="12" s="1"/>
  <c r="H5" i="3"/>
  <c r="G20" i="12" s="1"/>
  <c r="G5" i="3"/>
  <c r="F20" i="12" s="1"/>
  <c r="F5" i="3"/>
  <c r="E20" i="12" s="1"/>
  <c r="E5" i="3"/>
  <c r="D20" i="12" s="1"/>
  <c r="D5" i="3"/>
  <c r="C20" i="12" s="1"/>
  <c r="C5" i="3"/>
  <c r="B20" i="12" s="1"/>
  <c r="A5" i="3"/>
  <c r="AO4" i="3"/>
  <c r="AN19" i="12" s="1"/>
  <c r="AN4" i="3"/>
  <c r="AM19" i="12" s="1"/>
  <c r="AM4" i="3"/>
  <c r="AL19" i="12" s="1"/>
  <c r="AC4" i="3"/>
  <c r="AB19" i="12" s="1"/>
  <c r="AB4" i="3"/>
  <c r="AA19" i="12" s="1"/>
  <c r="AA4" i="3"/>
  <c r="Z19" i="12" s="1"/>
  <c r="Z4" i="3"/>
  <c r="Y19" i="12" s="1"/>
  <c r="Y4" i="3"/>
  <c r="X19" i="12" s="1"/>
  <c r="X4" i="3"/>
  <c r="W19" i="12" s="1"/>
  <c r="W4" i="3"/>
  <c r="V19" i="12" s="1"/>
  <c r="V4" i="3"/>
  <c r="U19" i="12" s="1"/>
  <c r="U4" i="3"/>
  <c r="T19" i="12" s="1"/>
  <c r="T4" i="3"/>
  <c r="S19" i="12" s="1"/>
  <c r="S4" i="3"/>
  <c r="R19" i="12" s="1"/>
  <c r="R4" i="3"/>
  <c r="Q19" i="12" s="1"/>
  <c r="Q4" i="3"/>
  <c r="P19" i="12" s="1"/>
  <c r="P4" i="3"/>
  <c r="O19" i="12" s="1"/>
  <c r="O4" i="3"/>
  <c r="N19" i="12" s="1"/>
  <c r="N4" i="3"/>
  <c r="M19" i="12" s="1"/>
  <c r="M4" i="3"/>
  <c r="L19" i="12" s="1"/>
  <c r="C4" i="3"/>
  <c r="B19" i="12" s="1"/>
  <c r="B4" i="3"/>
  <c r="A4" i="3"/>
  <c r="A2" i="2"/>
  <c r="A6" i="8" s="1"/>
  <c r="B1" i="2"/>
  <c r="D5" i="8" s="1"/>
  <c r="A1" i="2"/>
  <c r="A5" i="8" s="1"/>
  <c r="AO5" i="2"/>
  <c r="AN13" i="12" s="1"/>
  <c r="AN5" i="2"/>
  <c r="AM13" i="12" s="1"/>
  <c r="AM5" i="2"/>
  <c r="AL13" i="12" s="1"/>
  <c r="AL5" i="2"/>
  <c r="AK13" i="12" s="1"/>
  <c r="AK5" i="2"/>
  <c r="AJ13" i="12" s="1"/>
  <c r="AJ5" i="2"/>
  <c r="AI13" i="12" s="1"/>
  <c r="AI5" i="2"/>
  <c r="AH13" i="12" s="1"/>
  <c r="AH5" i="2"/>
  <c r="AG13" i="12" s="1"/>
  <c r="AG5" i="2"/>
  <c r="AF13" i="12" s="1"/>
  <c r="AF5" i="2"/>
  <c r="AE13" i="12" s="1"/>
  <c r="AE5" i="2"/>
  <c r="AD13" i="12" s="1"/>
  <c r="AD5" i="2"/>
  <c r="AC13" i="12" s="1"/>
  <c r="AC5" i="2"/>
  <c r="AB13" i="12" s="1"/>
  <c r="AB5" i="2"/>
  <c r="AA13" i="12" s="1"/>
  <c r="AA5" i="2"/>
  <c r="Z13" i="12" s="1"/>
  <c r="Z5" i="2"/>
  <c r="Y13" i="12" s="1"/>
  <c r="Y5" i="2"/>
  <c r="X13" i="12" s="1"/>
  <c r="X5" i="2"/>
  <c r="W13" i="12" s="1"/>
  <c r="W5" i="2"/>
  <c r="V13" i="12" s="1"/>
  <c r="V5" i="2"/>
  <c r="U13" i="12" s="1"/>
  <c r="U5" i="2"/>
  <c r="T13" i="12" s="1"/>
  <c r="T5" i="2"/>
  <c r="S13" i="12" s="1"/>
  <c r="S5" i="2"/>
  <c r="R13" i="12" s="1"/>
  <c r="R5" i="2"/>
  <c r="Q13" i="12" s="1"/>
  <c r="Q5" i="2"/>
  <c r="P13" i="12" s="1"/>
  <c r="P5" i="2"/>
  <c r="O13" i="12" s="1"/>
  <c r="O5" i="2"/>
  <c r="N13" i="12" s="1"/>
  <c r="N5" i="2"/>
  <c r="M13" i="12" s="1"/>
  <c r="M5" i="2"/>
  <c r="L13" i="12" s="1"/>
  <c r="L5" i="2"/>
  <c r="K13" i="12" s="1"/>
  <c r="K5" i="2"/>
  <c r="J13" i="12" s="1"/>
  <c r="J5" i="2"/>
  <c r="I13" i="12" s="1"/>
  <c r="I5" i="2"/>
  <c r="H13" i="12" s="1"/>
  <c r="H5" i="2"/>
  <c r="G13" i="12" s="1"/>
  <c r="G5" i="2"/>
  <c r="F13" i="12" s="1"/>
  <c r="F5" i="2"/>
  <c r="E13" i="12" s="1"/>
  <c r="E5" i="2"/>
  <c r="D13" i="12" s="1"/>
  <c r="D5" i="2"/>
  <c r="C13" i="12" s="1"/>
  <c r="C5" i="2"/>
  <c r="B13" i="12" s="1"/>
  <c r="A5" i="2"/>
  <c r="AO4" i="2"/>
  <c r="AN12" i="12" s="1"/>
  <c r="AN4" i="2"/>
  <c r="AM12" i="12" s="1"/>
  <c r="AM4" i="2"/>
  <c r="AL12" i="12" s="1"/>
  <c r="AL4" i="2"/>
  <c r="AK12" i="12" s="1"/>
  <c r="AK4" i="2"/>
  <c r="AJ12" i="12" s="1"/>
  <c r="AJ4" i="2"/>
  <c r="AI12" i="12" s="1"/>
  <c r="AI4" i="2"/>
  <c r="AH12" i="12" s="1"/>
  <c r="AH4" i="2"/>
  <c r="AG12" i="12" s="1"/>
  <c r="AG4" i="2"/>
  <c r="AF12" i="12" s="1"/>
  <c r="AF4" i="2"/>
  <c r="AE12" i="12" s="1"/>
  <c r="AE4" i="2"/>
  <c r="AD12" i="12" s="1"/>
  <c r="AD4" i="2"/>
  <c r="AC12" i="12" s="1"/>
  <c r="AC4" i="2"/>
  <c r="AB12" i="12" s="1"/>
  <c r="AB4" i="2"/>
  <c r="AA12" i="12" s="1"/>
  <c r="AA4" i="2"/>
  <c r="Z12" i="12" s="1"/>
  <c r="Z4" i="2"/>
  <c r="Y12" i="12" s="1"/>
  <c r="Y4" i="2"/>
  <c r="X12" i="12" s="1"/>
  <c r="X4" i="2"/>
  <c r="W12" i="12" s="1"/>
  <c r="W4" i="2"/>
  <c r="V12" i="12" s="1"/>
  <c r="V4" i="2"/>
  <c r="U12" i="12" s="1"/>
  <c r="U4" i="2"/>
  <c r="T12" i="12" s="1"/>
  <c r="T4" i="2"/>
  <c r="S12" i="12" s="1"/>
  <c r="S4" i="2"/>
  <c r="R12" i="12" s="1"/>
  <c r="R4" i="2"/>
  <c r="Q12" i="12" s="1"/>
  <c r="Q4" i="2"/>
  <c r="P12" i="12" s="1"/>
  <c r="P4" i="2"/>
  <c r="O12" i="12" s="1"/>
  <c r="O4" i="2"/>
  <c r="N12" i="12" s="1"/>
  <c r="N4" i="2"/>
  <c r="M12" i="12" s="1"/>
  <c r="M4" i="2"/>
  <c r="L12" i="12" s="1"/>
  <c r="L4" i="2"/>
  <c r="K12" i="12" s="1"/>
  <c r="K4" i="2"/>
  <c r="J12" i="12" s="1"/>
  <c r="J4" i="2"/>
  <c r="I12" i="12" s="1"/>
  <c r="I4" i="2"/>
  <c r="H12" i="12" s="1"/>
  <c r="H4" i="2"/>
  <c r="G12" i="12" s="1"/>
  <c r="G4" i="2"/>
  <c r="F12" i="12" s="1"/>
  <c r="F4" i="2"/>
  <c r="E12" i="12" s="1"/>
  <c r="E4" i="2"/>
  <c r="D12" i="12" s="1"/>
  <c r="D4" i="2"/>
  <c r="C12" i="12" s="1"/>
  <c r="C4" i="2"/>
  <c r="B12" i="12" s="1"/>
  <c r="B4" i="2"/>
  <c r="A4" i="2"/>
  <c r="D4" i="7" l="1"/>
  <c r="G20" i="8"/>
  <c r="I24" i="8"/>
  <c r="F23" i="8"/>
  <c r="K17" i="8"/>
  <c r="K10" i="8"/>
  <c r="I6" i="7" s="1"/>
  <c r="E31" i="8"/>
  <c r="C20" i="7" s="1"/>
  <c r="D40" i="8"/>
  <c r="D36" i="8"/>
  <c r="M31" i="8"/>
  <c r="K20" i="7" s="1"/>
  <c r="F52" i="8"/>
  <c r="D34" i="7" s="1"/>
  <c r="I52" i="8"/>
  <c r="G34" i="7" s="1"/>
  <c r="J17" i="8"/>
  <c r="D18" i="7"/>
  <c r="F18" i="8"/>
  <c r="L21" i="8"/>
  <c r="J23" i="8"/>
  <c r="M52" i="8"/>
  <c r="K34" i="7" s="1"/>
  <c r="G21" i="8"/>
  <c r="K16" i="8"/>
  <c r="I19" i="8"/>
  <c r="D52" i="8"/>
  <c r="B34" i="7" s="1"/>
  <c r="D32" i="7"/>
  <c r="D46" i="7"/>
  <c r="G73" i="8"/>
  <c r="E48" i="7" s="1"/>
  <c r="J73" i="8"/>
  <c r="H48" i="7" s="1"/>
  <c r="D4" i="6"/>
  <c r="E15" i="8"/>
  <c r="F15" i="8"/>
  <c r="J15" i="8"/>
  <c r="G15" i="8"/>
  <c r="K15" i="8"/>
  <c r="D15" i="8"/>
  <c r="F43" i="8"/>
  <c r="J43" i="8"/>
  <c r="D43" i="8"/>
  <c r="G43" i="8"/>
  <c r="K43" i="8"/>
  <c r="H43" i="8"/>
  <c r="L43" i="8"/>
  <c r="K31" i="8"/>
  <c r="I20" i="7" s="1"/>
  <c r="E43" i="8"/>
  <c r="I43" i="8"/>
  <c r="M43" i="8"/>
  <c r="F61" i="8"/>
  <c r="J61" i="8"/>
  <c r="G61" i="8"/>
  <c r="K61" i="8"/>
  <c r="H61" i="8"/>
  <c r="L61" i="8"/>
  <c r="D61" i="8"/>
  <c r="H52" i="8"/>
  <c r="F34" i="7" s="1"/>
  <c r="E61" i="8"/>
  <c r="I61" i="8"/>
  <c r="M61" i="8"/>
  <c r="H78" i="8"/>
  <c r="L78" i="8"/>
  <c r="E78" i="8"/>
  <c r="J78" i="8"/>
  <c r="F78" i="8"/>
  <c r="K78" i="8"/>
  <c r="G78" i="8"/>
  <c r="M78" i="8"/>
  <c r="D78" i="8"/>
  <c r="I78" i="8"/>
  <c r="D10" i="8"/>
  <c r="B6" i="7" s="1"/>
  <c r="F10" i="8"/>
  <c r="D6" i="7" s="1"/>
  <c r="H31" i="8"/>
  <c r="F20" i="7" s="1"/>
  <c r="D17" i="8"/>
  <c r="M24" i="8"/>
  <c r="E24" i="8"/>
  <c r="G22" i="8"/>
  <c r="H21" i="8"/>
  <c r="H20" i="8"/>
  <c r="J18" i="8"/>
  <c r="L16" i="8"/>
  <c r="M15" i="8"/>
  <c r="H41" i="8"/>
  <c r="L41" i="8"/>
  <c r="E41" i="8"/>
  <c r="I41" i="8"/>
  <c r="M41" i="8"/>
  <c r="F41" i="8"/>
  <c r="J41" i="8"/>
  <c r="D41" i="8"/>
  <c r="G41" i="8"/>
  <c r="K41" i="8"/>
  <c r="G60" i="8"/>
  <c r="K60" i="8"/>
  <c r="H60" i="8"/>
  <c r="L60" i="8"/>
  <c r="G52" i="8"/>
  <c r="E34" i="7" s="1"/>
  <c r="E60" i="8"/>
  <c r="I60" i="8"/>
  <c r="M60" i="8"/>
  <c r="F60" i="8"/>
  <c r="J60" i="8"/>
  <c r="D60" i="8"/>
  <c r="F19" i="8"/>
  <c r="J19" i="8"/>
  <c r="H10" i="8"/>
  <c r="F6" i="7" s="1"/>
  <c r="G19" i="8"/>
  <c r="K19" i="8"/>
  <c r="D19" i="8"/>
  <c r="F39" i="8"/>
  <c r="J39" i="8"/>
  <c r="D39" i="8"/>
  <c r="G39" i="8"/>
  <c r="K39" i="8"/>
  <c r="H39" i="8"/>
  <c r="L39" i="8"/>
  <c r="G31" i="8"/>
  <c r="E20" i="7" s="1"/>
  <c r="E39" i="8"/>
  <c r="I39" i="8"/>
  <c r="M39" i="8"/>
  <c r="G42" i="8"/>
  <c r="K42" i="8"/>
  <c r="H42" i="8"/>
  <c r="L42" i="8"/>
  <c r="D42" i="8"/>
  <c r="J31" i="8"/>
  <c r="H20" i="7" s="1"/>
  <c r="E42" i="8"/>
  <c r="I42" i="8"/>
  <c r="M42" i="8"/>
  <c r="F42" i="8"/>
  <c r="J42" i="8"/>
  <c r="E44" i="8"/>
  <c r="I44" i="8"/>
  <c r="M44" i="8"/>
  <c r="F44" i="8"/>
  <c r="J44" i="8"/>
  <c r="G44" i="8"/>
  <c r="K44" i="8"/>
  <c r="H44" i="8"/>
  <c r="L44" i="8"/>
  <c r="D18" i="8"/>
  <c r="L24" i="8"/>
  <c r="M23" i="8"/>
  <c r="E23" i="8"/>
  <c r="F22" i="8"/>
  <c r="H19" i="8"/>
  <c r="I18" i="8"/>
  <c r="L15" i="8"/>
  <c r="G38" i="8"/>
  <c r="K38" i="8"/>
  <c r="H38" i="8"/>
  <c r="L38" i="8"/>
  <c r="D38" i="8"/>
  <c r="F31" i="8"/>
  <c r="D20" i="7" s="1"/>
  <c r="E38" i="8"/>
  <c r="I38" i="8"/>
  <c r="M38" i="8"/>
  <c r="F38" i="8"/>
  <c r="J38" i="8"/>
  <c r="D19" i="9"/>
  <c r="E16" i="8"/>
  <c r="I16" i="8"/>
  <c r="M16" i="8"/>
  <c r="D16" i="8"/>
  <c r="F16" i="8"/>
  <c r="J16" i="8"/>
  <c r="E10" i="8"/>
  <c r="C6" i="7" s="1"/>
  <c r="G79" i="8"/>
  <c r="K79" i="8"/>
  <c r="F79" i="8"/>
  <c r="L79" i="8"/>
  <c r="H79" i="8"/>
  <c r="M79" i="8"/>
  <c r="D79" i="8"/>
  <c r="I79" i="8"/>
  <c r="E73" i="8"/>
  <c r="C48" i="7" s="1"/>
  <c r="E79" i="8"/>
  <c r="J79" i="8"/>
  <c r="D16" i="9"/>
  <c r="H17" i="8"/>
  <c r="L17" i="8"/>
  <c r="E17" i="8"/>
  <c r="I17" i="8"/>
  <c r="M17" i="8"/>
  <c r="E20" i="8"/>
  <c r="I20" i="8"/>
  <c r="M20" i="8"/>
  <c r="D20" i="8"/>
  <c r="F20" i="8"/>
  <c r="J20" i="8"/>
  <c r="I10" i="8"/>
  <c r="G6" i="7" s="1"/>
  <c r="H22" i="8"/>
  <c r="L22" i="8"/>
  <c r="E22" i="8"/>
  <c r="I22" i="8"/>
  <c r="M22" i="8"/>
  <c r="E36" i="8"/>
  <c r="I36" i="8"/>
  <c r="M36" i="8"/>
  <c r="F36" i="8"/>
  <c r="J36" i="8"/>
  <c r="D31" i="8"/>
  <c r="B20" i="7" s="1"/>
  <c r="G36" i="8"/>
  <c r="K36" i="8"/>
  <c r="H36" i="8"/>
  <c r="L36" i="8"/>
  <c r="H45" i="8"/>
  <c r="L45" i="8"/>
  <c r="E45" i="8"/>
  <c r="I45" i="8"/>
  <c r="M45" i="8"/>
  <c r="F45" i="8"/>
  <c r="J45" i="8"/>
  <c r="D45" i="8"/>
  <c r="G45" i="8"/>
  <c r="E58" i="8"/>
  <c r="I58" i="8"/>
  <c r="M58" i="8"/>
  <c r="F58" i="8"/>
  <c r="J58" i="8"/>
  <c r="D58" i="8"/>
  <c r="G58" i="8"/>
  <c r="K58" i="8"/>
  <c r="H58" i="8"/>
  <c r="L58" i="8"/>
  <c r="H63" i="8"/>
  <c r="L63" i="8"/>
  <c r="D63" i="8"/>
  <c r="E63" i="8"/>
  <c r="I63" i="8"/>
  <c r="M63" i="8"/>
  <c r="F63" i="8"/>
  <c r="J63" i="8"/>
  <c r="G63" i="8"/>
  <c r="K63" i="8"/>
  <c r="F65" i="8"/>
  <c r="J65" i="8"/>
  <c r="G65" i="8"/>
  <c r="K65" i="8"/>
  <c r="H65" i="8"/>
  <c r="L65" i="8"/>
  <c r="D65" i="8"/>
  <c r="L52" i="8"/>
  <c r="J34" i="7" s="1"/>
  <c r="E65" i="8"/>
  <c r="I65" i="8"/>
  <c r="M65" i="8"/>
  <c r="F80" i="8"/>
  <c r="J80" i="8"/>
  <c r="H80" i="8"/>
  <c r="M80" i="8"/>
  <c r="D80" i="8"/>
  <c r="I80" i="8"/>
  <c r="E80" i="8"/>
  <c r="K80" i="8"/>
  <c r="G80" i="8"/>
  <c r="L80" i="8"/>
  <c r="E83" i="8"/>
  <c r="I83" i="8"/>
  <c r="M83" i="8"/>
  <c r="F83" i="8"/>
  <c r="J83" i="8"/>
  <c r="D83" i="8"/>
  <c r="G83" i="8"/>
  <c r="K83" i="8"/>
  <c r="I73" i="8"/>
  <c r="G48" i="7" s="1"/>
  <c r="H83" i="8"/>
  <c r="L83" i="8"/>
  <c r="G85" i="8"/>
  <c r="K85" i="8"/>
  <c r="H85" i="8"/>
  <c r="L85" i="8"/>
  <c r="E85" i="8"/>
  <c r="I85" i="8"/>
  <c r="M85" i="8"/>
  <c r="F85" i="8"/>
  <c r="J85" i="8"/>
  <c r="D85" i="8"/>
  <c r="D17" i="9"/>
  <c r="J10" i="8"/>
  <c r="H6" i="7" s="1"/>
  <c r="L31" i="8"/>
  <c r="J20" i="7" s="1"/>
  <c r="E52" i="8"/>
  <c r="C34" i="7" s="1"/>
  <c r="D73" i="8"/>
  <c r="B48" i="7" s="1"/>
  <c r="F73" i="8"/>
  <c r="D48" i="7" s="1"/>
  <c r="D21" i="8"/>
  <c r="K22" i="8"/>
  <c r="L20" i="8"/>
  <c r="M19" i="8"/>
  <c r="E19" i="8"/>
  <c r="G17" i="8"/>
  <c r="H16" i="8"/>
  <c r="I15" i="8"/>
  <c r="D44" i="8"/>
  <c r="F24" i="8"/>
  <c r="J24" i="8"/>
  <c r="D24" i="8"/>
  <c r="G24" i="8"/>
  <c r="K24" i="8"/>
  <c r="M10" i="8"/>
  <c r="K6" i="7" s="1"/>
  <c r="E87" i="8"/>
  <c r="I87" i="8"/>
  <c r="M87" i="8"/>
  <c r="F87" i="8"/>
  <c r="J87" i="8"/>
  <c r="D87" i="8"/>
  <c r="G87" i="8"/>
  <c r="K87" i="8"/>
  <c r="M73" i="8"/>
  <c r="K48" i="7" s="1"/>
  <c r="H87" i="8"/>
  <c r="L87" i="8"/>
  <c r="D15" i="9"/>
  <c r="D10" i="9"/>
  <c r="B6" i="6" s="1"/>
  <c r="F57" i="8"/>
  <c r="J57" i="8"/>
  <c r="G57" i="8"/>
  <c r="K57" i="8"/>
  <c r="H57" i="8"/>
  <c r="L57" i="8"/>
  <c r="D57" i="8"/>
  <c r="E57" i="8"/>
  <c r="I57" i="8"/>
  <c r="M57" i="8"/>
  <c r="E62" i="8"/>
  <c r="I62" i="8"/>
  <c r="M62" i="8"/>
  <c r="F62" i="8"/>
  <c r="J62" i="8"/>
  <c r="D62" i="8"/>
  <c r="G62" i="8"/>
  <c r="K62" i="8"/>
  <c r="H62" i="8"/>
  <c r="L62" i="8"/>
  <c r="G64" i="8"/>
  <c r="K64" i="8"/>
  <c r="H64" i="8"/>
  <c r="L64" i="8"/>
  <c r="K52" i="8"/>
  <c r="I34" i="7" s="1"/>
  <c r="E64" i="8"/>
  <c r="I64" i="8"/>
  <c r="M64" i="8"/>
  <c r="F64" i="8"/>
  <c r="J64" i="8"/>
  <c r="D64" i="8"/>
  <c r="F82" i="8"/>
  <c r="J82" i="8"/>
  <c r="G82" i="8"/>
  <c r="K82" i="8"/>
  <c r="H73" i="8"/>
  <c r="F48" i="7" s="1"/>
  <c r="H82" i="8"/>
  <c r="L82" i="8"/>
  <c r="D82" i="8"/>
  <c r="E82" i="8"/>
  <c r="I82" i="8"/>
  <c r="M82" i="8"/>
  <c r="G18" i="8"/>
  <c r="K18" i="8"/>
  <c r="H18" i="8"/>
  <c r="L18" i="8"/>
  <c r="I21" i="8"/>
  <c r="M21" i="8"/>
  <c r="E21" i="8"/>
  <c r="J21" i="8"/>
  <c r="F21" i="8"/>
  <c r="G23" i="8"/>
  <c r="K23" i="8"/>
  <c r="L10" i="8"/>
  <c r="J6" i="7" s="1"/>
  <c r="H23" i="8"/>
  <c r="L23" i="8"/>
  <c r="D23" i="8"/>
  <c r="H37" i="8"/>
  <c r="L37" i="8"/>
  <c r="E37" i="8"/>
  <c r="I37" i="8"/>
  <c r="M37" i="8"/>
  <c r="F37" i="8"/>
  <c r="J37" i="8"/>
  <c r="D37" i="8"/>
  <c r="G37" i="8"/>
  <c r="K37" i="8"/>
  <c r="E40" i="8"/>
  <c r="I40" i="8"/>
  <c r="M40" i="8"/>
  <c r="F40" i="8"/>
  <c r="J40" i="8"/>
  <c r="G40" i="8"/>
  <c r="K40" i="8"/>
  <c r="H40" i="8"/>
  <c r="L40" i="8"/>
  <c r="H59" i="8"/>
  <c r="L59" i="8"/>
  <c r="D59" i="8"/>
  <c r="E59" i="8"/>
  <c r="I59" i="8"/>
  <c r="M59" i="8"/>
  <c r="F59" i="8"/>
  <c r="J59" i="8"/>
  <c r="G59" i="8"/>
  <c r="K59" i="8"/>
  <c r="E66" i="8"/>
  <c r="I66" i="8"/>
  <c r="M66" i="8"/>
  <c r="F66" i="8"/>
  <c r="J66" i="8"/>
  <c r="D66" i="8"/>
  <c r="G66" i="8"/>
  <c r="K66" i="8"/>
  <c r="H66" i="8"/>
  <c r="L66" i="8"/>
  <c r="E81" i="8"/>
  <c r="I81" i="8"/>
  <c r="M81" i="8"/>
  <c r="J81" i="8"/>
  <c r="F81" i="8"/>
  <c r="K81" i="8"/>
  <c r="G81" i="8"/>
  <c r="L81" i="8"/>
  <c r="H81" i="8"/>
  <c r="D81" i="8"/>
  <c r="H84" i="8"/>
  <c r="L84" i="8"/>
  <c r="D84" i="8"/>
  <c r="E84" i="8"/>
  <c r="I84" i="8"/>
  <c r="M84" i="8"/>
  <c r="F84" i="8"/>
  <c r="J84" i="8"/>
  <c r="G84" i="8"/>
  <c r="K84" i="8"/>
  <c r="F86" i="8"/>
  <c r="J86" i="8"/>
  <c r="G86" i="8"/>
  <c r="K86" i="8"/>
  <c r="L73" i="8"/>
  <c r="J48" i="7" s="1"/>
  <c r="H86" i="8"/>
  <c r="L86" i="8"/>
  <c r="D86" i="8"/>
  <c r="E86" i="8"/>
  <c r="I86" i="8"/>
  <c r="M86" i="8"/>
  <c r="D18" i="9"/>
  <c r="G10" i="8"/>
  <c r="E6" i="7" s="1"/>
  <c r="I31" i="8"/>
  <c r="G20" i="7" s="1"/>
  <c r="J52" i="8"/>
  <c r="H34" i="7" s="1"/>
  <c r="K73" i="8"/>
  <c r="I48" i="7" s="1"/>
  <c r="D22" i="8"/>
  <c r="H24" i="8"/>
  <c r="I23" i="8"/>
  <c r="J22" i="8"/>
  <c r="K21" i="8"/>
  <c r="K20" i="8"/>
  <c r="L19" i="8"/>
  <c r="M18" i="8"/>
  <c r="E18" i="8"/>
  <c r="F17" i="8"/>
  <c r="G16" i="8"/>
  <c r="H15" i="8"/>
  <c r="K45" i="8"/>
  <c r="B8" i="6" l="1" a="1"/>
  <c r="AB9" i="6" s="1"/>
  <c r="B8" i="9"/>
  <c r="B22" i="7" a="1"/>
  <c r="G23" i="7" s="1"/>
  <c r="B36" i="7" a="1"/>
  <c r="B8" i="7" a="1"/>
  <c r="B50" i="7" a="1"/>
  <c r="H8" i="6" l="1"/>
  <c r="X8" i="6"/>
  <c r="I9" i="6"/>
  <c r="Y9" i="6"/>
  <c r="J10" i="6"/>
  <c r="Z10" i="6"/>
  <c r="K11" i="6"/>
  <c r="H12" i="6"/>
  <c r="I13" i="6"/>
  <c r="AD8" i="6"/>
  <c r="AE9" i="6"/>
  <c r="AF10" i="6"/>
  <c r="B12" i="6"/>
  <c r="P8" i="6"/>
  <c r="AF8" i="6"/>
  <c r="Q9" i="6"/>
  <c r="B10" i="6"/>
  <c r="R10" i="6"/>
  <c r="C11" i="6"/>
  <c r="W11" i="6"/>
  <c r="X12" i="6"/>
  <c r="N8" i="6"/>
  <c r="O9" i="6"/>
  <c r="P10" i="6"/>
  <c r="Q11" i="6"/>
  <c r="R12" i="6"/>
  <c r="C13" i="6"/>
  <c r="AF38" i="6"/>
  <c r="P38" i="6"/>
  <c r="AE37" i="6"/>
  <c r="O37" i="6"/>
  <c r="AD36" i="6"/>
  <c r="N36" i="6"/>
  <c r="AC35" i="6"/>
  <c r="I35" i="6"/>
  <c r="H34" i="6"/>
  <c r="G33" i="6"/>
  <c r="N38" i="6"/>
  <c r="M37" i="6"/>
  <c r="L36" i="6"/>
  <c r="K35" i="6"/>
  <c r="J34" i="6"/>
  <c r="I33" i="6"/>
  <c r="P32" i="6"/>
  <c r="AE31" i="6"/>
  <c r="P30" i="6"/>
  <c r="N28" i="6"/>
  <c r="Q25" i="6"/>
  <c r="M21" i="6"/>
  <c r="AB14" i="6"/>
  <c r="N37" i="6"/>
  <c r="L35" i="6"/>
  <c r="J33" i="6"/>
  <c r="AB29" i="6"/>
  <c r="F27" i="6"/>
  <c r="D8" i="6"/>
  <c r="L8" i="6"/>
  <c r="T8" i="6"/>
  <c r="AB8" i="6"/>
  <c r="E9" i="6"/>
  <c r="M9" i="6"/>
  <c r="U9" i="6"/>
  <c r="AC9" i="6"/>
  <c r="F10" i="6"/>
  <c r="N10" i="6"/>
  <c r="V10" i="6"/>
  <c r="AD10" i="6"/>
  <c r="G11" i="6"/>
  <c r="O11" i="6"/>
  <c r="AE11" i="6"/>
  <c r="P12" i="6"/>
  <c r="AF12" i="6"/>
  <c r="F8" i="6"/>
  <c r="V8" i="6"/>
  <c r="G9" i="6"/>
  <c r="W9" i="6"/>
  <c r="H10" i="6"/>
  <c r="X10" i="6"/>
  <c r="I11" i="6"/>
  <c r="Y11" i="6"/>
  <c r="J12" i="6"/>
  <c r="Z12" i="6"/>
  <c r="K13" i="6"/>
  <c r="X38" i="6"/>
  <c r="H38" i="6"/>
  <c r="W37" i="6"/>
  <c r="G37" i="6"/>
  <c r="V36" i="6"/>
  <c r="F36" i="6"/>
  <c r="U35" i="6"/>
  <c r="X34" i="6"/>
  <c r="W33" i="6"/>
  <c r="AD38" i="6"/>
  <c r="AC37" i="6"/>
  <c r="AB36" i="6"/>
  <c r="AA35" i="6"/>
  <c r="Z34" i="6"/>
  <c r="Y33" i="6"/>
  <c r="X32" i="6"/>
  <c r="H32" i="6"/>
  <c r="Q31" i="6"/>
  <c r="O29" i="6"/>
  <c r="M27" i="6"/>
  <c r="O23" i="6"/>
  <c r="K19" i="6"/>
  <c r="O38" i="6"/>
  <c r="M36" i="6"/>
  <c r="K34" i="6"/>
  <c r="AD31" i="6"/>
  <c r="Z27" i="6"/>
  <c r="AA18" i="6"/>
  <c r="S11" i="6"/>
  <c r="AA11" i="6"/>
  <c r="D12" i="6"/>
  <c r="L12" i="6"/>
  <c r="T12" i="6"/>
  <c r="AB12" i="6"/>
  <c r="E13" i="6"/>
  <c r="M13" i="6"/>
  <c r="J8" i="6"/>
  <c r="R8" i="6"/>
  <c r="Z8" i="6"/>
  <c r="C9" i="6"/>
  <c r="K9" i="6"/>
  <c r="S9" i="6"/>
  <c r="AA9" i="6"/>
  <c r="D10" i="6"/>
  <c r="L10" i="6"/>
  <c r="T10" i="6"/>
  <c r="AB10" i="6"/>
  <c r="E11" i="6"/>
  <c r="M11" i="6"/>
  <c r="U11" i="6"/>
  <c r="AC11" i="6"/>
  <c r="F12" i="6"/>
  <c r="N12" i="6"/>
  <c r="V12" i="6"/>
  <c r="AD12" i="6"/>
  <c r="G13" i="6"/>
  <c r="O13" i="6"/>
  <c r="AB38" i="6"/>
  <c r="T38" i="6"/>
  <c r="L38" i="6"/>
  <c r="D38" i="6"/>
  <c r="AA37" i="6"/>
  <c r="S37" i="6"/>
  <c r="K37" i="6"/>
  <c r="C37" i="6"/>
  <c r="Z36" i="6"/>
  <c r="R36" i="6"/>
  <c r="J36" i="6"/>
  <c r="B36" i="6"/>
  <c r="Y35" i="6"/>
  <c r="Q35" i="6"/>
  <c r="AF34" i="6"/>
  <c r="P34" i="6"/>
  <c r="AE33" i="6"/>
  <c r="O33" i="6"/>
  <c r="AD32" i="6"/>
  <c r="V38" i="6"/>
  <c r="F38" i="6"/>
  <c r="U37" i="6"/>
  <c r="E37" i="6"/>
  <c r="T36" i="6"/>
  <c r="D36" i="6"/>
  <c r="S35" i="6"/>
  <c r="C35" i="6"/>
  <c r="R34" i="6"/>
  <c r="B34" i="6"/>
  <c r="Q33" i="6"/>
  <c r="AF32" i="6"/>
  <c r="T32" i="6"/>
  <c r="L32" i="6"/>
  <c r="D32" i="6"/>
  <c r="AA31" i="6"/>
  <c r="AF30" i="6"/>
  <c r="AE29" i="6"/>
  <c r="AD28" i="6"/>
  <c r="AC27" i="6"/>
  <c r="R26" i="6"/>
  <c r="P24" i="6"/>
  <c r="N22" i="6"/>
  <c r="L20" i="6"/>
  <c r="T17" i="6"/>
  <c r="AE38" i="6"/>
  <c r="AD37" i="6"/>
  <c r="AC36" i="6"/>
  <c r="AB35" i="6"/>
  <c r="AA34" i="6"/>
  <c r="Z33" i="6"/>
  <c r="Y32" i="6"/>
  <c r="AC30" i="6"/>
  <c r="AA28" i="6"/>
  <c r="N24" i="6"/>
  <c r="B23" i="6"/>
  <c r="D16" i="6"/>
  <c r="M35" i="6"/>
  <c r="E35" i="6"/>
  <c r="AB34" i="6"/>
  <c r="T34" i="6"/>
  <c r="L34" i="6"/>
  <c r="D34" i="6"/>
  <c r="AA33" i="6"/>
  <c r="S33" i="6"/>
  <c r="K33" i="6"/>
  <c r="C33" i="6"/>
  <c r="Z32" i="6"/>
  <c r="Z38" i="6"/>
  <c r="R38" i="6"/>
  <c r="J38" i="6"/>
  <c r="B38" i="6"/>
  <c r="Y37" i="6"/>
  <c r="Q37" i="6"/>
  <c r="I37" i="6"/>
  <c r="AF36" i="6"/>
  <c r="X36" i="6"/>
  <c r="P36" i="6"/>
  <c r="H36" i="6"/>
  <c r="AE35" i="6"/>
  <c r="W35" i="6"/>
  <c r="O35" i="6"/>
  <c r="G35" i="6"/>
  <c r="AD34" i="6"/>
  <c r="V34" i="6"/>
  <c r="N34" i="6"/>
  <c r="F34" i="6"/>
  <c r="AC33" i="6"/>
  <c r="U33" i="6"/>
  <c r="M33" i="6"/>
  <c r="E33" i="6"/>
  <c r="AB32" i="6"/>
  <c r="V32" i="6"/>
  <c r="R32" i="6"/>
  <c r="N32" i="6"/>
  <c r="J32" i="6"/>
  <c r="F32" i="6"/>
  <c r="B32" i="6"/>
  <c r="AC31" i="6"/>
  <c r="Y31" i="6"/>
  <c r="I31" i="6"/>
  <c r="X30" i="6"/>
  <c r="H30" i="6"/>
  <c r="W29" i="6"/>
  <c r="G29" i="6"/>
  <c r="V28" i="6"/>
  <c r="F28" i="6"/>
  <c r="U27" i="6"/>
  <c r="C27" i="6"/>
  <c r="B26" i="6"/>
  <c r="AF24" i="6"/>
  <c r="AE23" i="6"/>
  <c r="AD22" i="6"/>
  <c r="AC21" i="6"/>
  <c r="AB20" i="6"/>
  <c r="AA19" i="6"/>
  <c r="U18" i="6"/>
  <c r="S16" i="6"/>
  <c r="E12" i="6"/>
  <c r="W38" i="6"/>
  <c r="G38" i="6"/>
  <c r="V37" i="6"/>
  <c r="F37" i="6"/>
  <c r="U36" i="6"/>
  <c r="E36" i="6"/>
  <c r="T35" i="6"/>
  <c r="D35" i="6"/>
  <c r="S34" i="6"/>
  <c r="C34" i="6"/>
  <c r="R33" i="6"/>
  <c r="B33" i="6"/>
  <c r="O32" i="6"/>
  <c r="N31" i="6"/>
  <c r="M30" i="6"/>
  <c r="L29" i="6"/>
  <c r="K28" i="6"/>
  <c r="J27" i="6"/>
  <c r="J20" i="6"/>
  <c r="D25" i="6"/>
  <c r="AE20" i="6"/>
  <c r="AC12" i="6"/>
  <c r="Y14" i="6"/>
  <c r="U31" i="6"/>
  <c r="M31" i="6"/>
  <c r="E31" i="6"/>
  <c r="AB30" i="6"/>
  <c r="T30" i="6"/>
  <c r="L30" i="6"/>
  <c r="D30" i="6"/>
  <c r="AA29" i="6"/>
  <c r="S29" i="6"/>
  <c r="K29" i="6"/>
  <c r="C29" i="6"/>
  <c r="Z28" i="6"/>
  <c r="R28" i="6"/>
  <c r="J28" i="6"/>
  <c r="B28" i="6"/>
  <c r="Y27" i="6"/>
  <c r="Q27" i="6"/>
  <c r="I27" i="6"/>
  <c r="Z26" i="6"/>
  <c r="J26" i="6"/>
  <c r="Y25" i="6"/>
  <c r="I25" i="6"/>
  <c r="X24" i="6"/>
  <c r="H24" i="6"/>
  <c r="W23" i="6"/>
  <c r="G23" i="6"/>
  <c r="V22" i="6"/>
  <c r="F22" i="6"/>
  <c r="U21" i="6"/>
  <c r="E21" i="6"/>
  <c r="T20" i="6"/>
  <c r="D20" i="6"/>
  <c r="S19" i="6"/>
  <c r="C19" i="6"/>
  <c r="E18" i="6"/>
  <c r="D17" i="6"/>
  <c r="AC15" i="6"/>
  <c r="AA13" i="6"/>
  <c r="C10" i="6"/>
  <c r="AA38" i="6"/>
  <c r="S38" i="6"/>
  <c r="K38" i="6"/>
  <c r="C38" i="6"/>
  <c r="Z37" i="6"/>
  <c r="R37" i="6"/>
  <c r="J37" i="6"/>
  <c r="B37" i="6"/>
  <c r="Y36" i="6"/>
  <c r="Q36" i="6"/>
  <c r="I36" i="6"/>
  <c r="AF35" i="6"/>
  <c r="X35" i="6"/>
  <c r="P35" i="6"/>
  <c r="H35" i="6"/>
  <c r="AE34" i="6"/>
  <c r="W34" i="6"/>
  <c r="O34" i="6"/>
  <c r="G34" i="6"/>
  <c r="AD33" i="6"/>
  <c r="V33" i="6"/>
  <c r="N33" i="6"/>
  <c r="F33" i="6"/>
  <c r="AC32" i="6"/>
  <c r="U32" i="6"/>
  <c r="G32" i="6"/>
  <c r="V31" i="6"/>
  <c r="F31" i="6"/>
  <c r="U30" i="6"/>
  <c r="E30" i="6"/>
  <c r="T29" i="6"/>
  <c r="D29" i="6"/>
  <c r="S28" i="6"/>
  <c r="C28" i="6"/>
  <c r="R27" i="6"/>
  <c r="P26" i="6"/>
  <c r="L22" i="6"/>
  <c r="P17" i="6"/>
  <c r="E26" i="6"/>
  <c r="C24" i="6"/>
  <c r="AF21" i="6"/>
  <c r="AD19" i="6"/>
  <c r="Y16" i="6"/>
  <c r="H18" i="6"/>
  <c r="O10" i="6"/>
  <c r="AD11" i="6"/>
  <c r="W31" i="6"/>
  <c r="S31" i="6"/>
  <c r="O31" i="6"/>
  <c r="K31" i="6"/>
  <c r="G31" i="6"/>
  <c r="C31" i="6"/>
  <c r="AD30" i="6"/>
  <c r="Z30" i="6"/>
  <c r="V30" i="6"/>
  <c r="R30" i="6"/>
  <c r="N30" i="6"/>
  <c r="J30" i="6"/>
  <c r="F30" i="6"/>
  <c r="B30" i="6"/>
  <c r="AC29" i="6"/>
  <c r="Y29" i="6"/>
  <c r="U29" i="6"/>
  <c r="Q29" i="6"/>
  <c r="M29" i="6"/>
  <c r="I29" i="6"/>
  <c r="E29" i="6"/>
  <c r="AF28" i="6"/>
  <c r="AB28" i="6"/>
  <c r="X28" i="6"/>
  <c r="T28" i="6"/>
  <c r="P28" i="6"/>
  <c r="L28" i="6"/>
  <c r="H28" i="6"/>
  <c r="D28" i="6"/>
  <c r="AE27" i="6"/>
  <c r="AA27" i="6"/>
  <c r="W27" i="6"/>
  <c r="S27" i="6"/>
  <c r="O27" i="6"/>
  <c r="K27" i="6"/>
  <c r="G27" i="6"/>
  <c r="AD26" i="6"/>
  <c r="V26" i="6"/>
  <c r="N26" i="6"/>
  <c r="F26" i="6"/>
  <c r="AC25" i="6"/>
  <c r="U25" i="6"/>
  <c r="M25" i="6"/>
  <c r="E25" i="6"/>
  <c r="AB24" i="6"/>
  <c r="T24" i="6"/>
  <c r="L24" i="6"/>
  <c r="D24" i="6"/>
  <c r="AA23" i="6"/>
  <c r="S23" i="6"/>
  <c r="K23" i="6"/>
  <c r="C23" i="6"/>
  <c r="Z22" i="6"/>
  <c r="R22" i="6"/>
  <c r="J22" i="6"/>
  <c r="B22" i="6"/>
  <c r="Y21" i="6"/>
  <c r="Q21" i="6"/>
  <c r="I21" i="6"/>
  <c r="AF20" i="6"/>
  <c r="X20" i="6"/>
  <c r="P20" i="6"/>
  <c r="H20" i="6"/>
  <c r="AE19" i="6"/>
  <c r="W19" i="6"/>
  <c r="O19" i="6"/>
  <c r="G19" i="6"/>
  <c r="AC18" i="6"/>
  <c r="M18" i="6"/>
  <c r="AB17" i="6"/>
  <c r="L17" i="6"/>
  <c r="AA16" i="6"/>
  <c r="K16" i="6"/>
  <c r="M15" i="6"/>
  <c r="L14" i="6"/>
  <c r="F13" i="6"/>
  <c r="D11" i="6"/>
  <c r="B9" i="6"/>
  <c r="AC38" i="6"/>
  <c r="Y38" i="6"/>
  <c r="U38" i="6"/>
  <c r="Q38" i="6"/>
  <c r="M38" i="6"/>
  <c r="I38" i="6"/>
  <c r="E38" i="6"/>
  <c r="AF37" i="6"/>
  <c r="AB37" i="6"/>
  <c r="X37" i="6"/>
  <c r="T37" i="6"/>
  <c r="P37" i="6"/>
  <c r="L37" i="6"/>
  <c r="H37" i="6"/>
  <c r="D37" i="6"/>
  <c r="AE36" i="6"/>
  <c r="AA36" i="6"/>
  <c r="W36" i="6"/>
  <c r="S36" i="6"/>
  <c r="O36" i="6"/>
  <c r="K36" i="6"/>
  <c r="G36" i="6"/>
  <c r="C36" i="6"/>
  <c r="AD35" i="6"/>
  <c r="Z35" i="6"/>
  <c r="V35" i="6"/>
  <c r="R35" i="6"/>
  <c r="N35" i="6"/>
  <c r="J35" i="6"/>
  <c r="F35" i="6"/>
  <c r="B35" i="6"/>
  <c r="AC34" i="6"/>
  <c r="Y34" i="6"/>
  <c r="U34" i="6"/>
  <c r="Q34" i="6"/>
  <c r="M34" i="6"/>
  <c r="I34" i="6"/>
  <c r="E34" i="6"/>
  <c r="AF33" i="6"/>
  <c r="AB33" i="6"/>
  <c r="X33" i="6"/>
  <c r="T33" i="6"/>
  <c r="P33" i="6"/>
  <c r="L33" i="6"/>
  <c r="H33" i="6"/>
  <c r="D33" i="6"/>
  <c r="AE32" i="6"/>
  <c r="AA32" i="6"/>
  <c r="W32" i="6"/>
  <c r="S32" i="6"/>
  <c r="K32" i="6"/>
  <c r="C32" i="6"/>
  <c r="Z31" i="6"/>
  <c r="R31" i="6"/>
  <c r="J31" i="6"/>
  <c r="B31" i="6"/>
  <c r="Y30" i="6"/>
  <c r="Q30" i="6"/>
  <c r="I30" i="6"/>
  <c r="AF29" i="6"/>
  <c r="X29" i="6"/>
  <c r="P29" i="6"/>
  <c r="H29" i="6"/>
  <c r="AE28" i="6"/>
  <c r="W28" i="6"/>
  <c r="O28" i="6"/>
  <c r="G28" i="6"/>
  <c r="AD27" i="6"/>
  <c r="V27" i="6"/>
  <c r="N27" i="6"/>
  <c r="E27" i="6"/>
  <c r="O25" i="6"/>
  <c r="M23" i="6"/>
  <c r="K21" i="6"/>
  <c r="I19" i="6"/>
  <c r="T14" i="6"/>
  <c r="U26" i="6"/>
  <c r="T25" i="6"/>
  <c r="S24" i="6"/>
  <c r="R23" i="6"/>
  <c r="Q22" i="6"/>
  <c r="P21" i="6"/>
  <c r="O20" i="6"/>
  <c r="N19" i="6"/>
  <c r="Z17" i="6"/>
  <c r="I15" i="6"/>
  <c r="Y8" i="6"/>
  <c r="G17" i="6"/>
  <c r="B14" i="6"/>
  <c r="Z15" i="6"/>
  <c r="X13" i="6"/>
  <c r="C8" i="6"/>
  <c r="AA8" i="6"/>
  <c r="AC10" i="6"/>
  <c r="AE12" i="6"/>
  <c r="I14" i="6"/>
  <c r="J15" i="6"/>
  <c r="M8" i="6"/>
  <c r="Q12" i="6"/>
  <c r="C15" i="6"/>
  <c r="V16" i="6"/>
  <c r="W17" i="6"/>
  <c r="X18" i="6"/>
  <c r="AA10" i="6"/>
  <c r="H14" i="6"/>
  <c r="I16" i="6"/>
  <c r="J17" i="6"/>
  <c r="K18" i="6"/>
  <c r="F19" i="6"/>
  <c r="V19" i="6"/>
  <c r="G20" i="6"/>
  <c r="W20" i="6"/>
  <c r="H21" i="6"/>
  <c r="X21" i="6"/>
  <c r="I22" i="6"/>
  <c r="Y22" i="6"/>
  <c r="J23" i="6"/>
  <c r="Z23" i="6"/>
  <c r="K24" i="6"/>
  <c r="AA24" i="6"/>
  <c r="L25" i="6"/>
  <c r="AB25" i="6"/>
  <c r="M26" i="6"/>
  <c r="AC26" i="6"/>
  <c r="T11" i="6"/>
  <c r="O16" i="6"/>
  <c r="Q18" i="6"/>
  <c r="Y19" i="6"/>
  <c r="Z20" i="6"/>
  <c r="AA21" i="6"/>
  <c r="AB22" i="6"/>
  <c r="AC23" i="6"/>
  <c r="AD24" i="6"/>
  <c r="AE25" i="6"/>
  <c r="AF26" i="6"/>
  <c r="H27" i="6"/>
  <c r="L27" i="6"/>
  <c r="P27" i="6"/>
  <c r="T27" i="6"/>
  <c r="X27" i="6"/>
  <c r="AB27" i="6"/>
  <c r="AF27" i="6"/>
  <c r="E28" i="6"/>
  <c r="I28" i="6"/>
  <c r="M28" i="6"/>
  <c r="Q28" i="6"/>
  <c r="U28" i="6"/>
  <c r="Y28" i="6"/>
  <c r="AC28" i="6"/>
  <c r="B29" i="6"/>
  <c r="F29" i="6"/>
  <c r="J29" i="6"/>
  <c r="N29" i="6"/>
  <c r="R29" i="6"/>
  <c r="V29" i="6"/>
  <c r="Z29" i="6"/>
  <c r="AD29" i="6"/>
  <c r="C30" i="6"/>
  <c r="G30" i="6"/>
  <c r="K30" i="6"/>
  <c r="O30" i="6"/>
  <c r="S30" i="6"/>
  <c r="W30" i="6"/>
  <c r="AA30" i="6"/>
  <c r="AE30" i="6"/>
  <c r="D31" i="6"/>
  <c r="H31" i="6"/>
  <c r="L31" i="6"/>
  <c r="P31" i="6"/>
  <c r="T31" i="6"/>
  <c r="X31" i="6"/>
  <c r="AB31" i="6"/>
  <c r="AF31" i="6"/>
  <c r="E32" i="6"/>
  <c r="I32" i="6"/>
  <c r="M32" i="6"/>
  <c r="Q32" i="6"/>
  <c r="X26" i="6"/>
  <c r="H26" i="6"/>
  <c r="W25" i="6"/>
  <c r="G25" i="6"/>
  <c r="V24" i="6"/>
  <c r="F24" i="6"/>
  <c r="U23" i="6"/>
  <c r="E23" i="6"/>
  <c r="T22" i="6"/>
  <c r="D22" i="6"/>
  <c r="S21" i="6"/>
  <c r="C21" i="6"/>
  <c r="R20" i="6"/>
  <c r="B20" i="6"/>
  <c r="Q19" i="6"/>
  <c r="AF18" i="6"/>
  <c r="AF17" i="6"/>
  <c r="AE16" i="6"/>
  <c r="U15" i="6"/>
  <c r="S13" i="6"/>
  <c r="R9" i="6"/>
  <c r="B27" i="6"/>
  <c r="Y26" i="6"/>
  <c r="Q26" i="6"/>
  <c r="I26" i="6"/>
  <c r="AF25" i="6"/>
  <c r="X25" i="6"/>
  <c r="P25" i="6"/>
  <c r="H25" i="6"/>
  <c r="AE24" i="6"/>
  <c r="W24" i="6"/>
  <c r="O24" i="6"/>
  <c r="G24" i="6"/>
  <c r="AD23" i="6"/>
  <c r="V23" i="6"/>
  <c r="N23" i="6"/>
  <c r="F23" i="6"/>
  <c r="AC22" i="6"/>
  <c r="U22" i="6"/>
  <c r="M22" i="6"/>
  <c r="E22" i="6"/>
  <c r="AB21" i="6"/>
  <c r="T21" i="6"/>
  <c r="L21" i="6"/>
  <c r="D21" i="6"/>
  <c r="AA20" i="6"/>
  <c r="S20" i="6"/>
  <c r="K20" i="6"/>
  <c r="C20" i="6"/>
  <c r="Z19" i="6"/>
  <c r="R19" i="6"/>
  <c r="J19" i="6"/>
  <c r="B19" i="6"/>
  <c r="S18" i="6"/>
  <c r="C18" i="6"/>
  <c r="R17" i="6"/>
  <c r="B17" i="6"/>
  <c r="Q16" i="6"/>
  <c r="Y15" i="6"/>
  <c r="X14" i="6"/>
  <c r="W13" i="6"/>
  <c r="AB11" i="6"/>
  <c r="Z9" i="6"/>
  <c r="AD18" i="6"/>
  <c r="P18" i="6"/>
  <c r="AE17" i="6"/>
  <c r="O17" i="6"/>
  <c r="AD16" i="6"/>
  <c r="N16" i="6"/>
  <c r="S15" i="6"/>
  <c r="R14" i="6"/>
  <c r="Q13" i="6"/>
  <c r="P11" i="6"/>
  <c r="N9" i="6"/>
  <c r="C16" i="6"/>
  <c r="R15" i="6"/>
  <c r="B15" i="6"/>
  <c r="Q14" i="6"/>
  <c r="AF13" i="6"/>
  <c r="P13" i="6"/>
  <c r="O12" i="6"/>
  <c r="N11" i="6"/>
  <c r="M10" i="6"/>
  <c r="L9" i="6"/>
  <c r="K8" i="6"/>
  <c r="AB26" i="6"/>
  <c r="T26" i="6"/>
  <c r="L26" i="6"/>
  <c r="D26" i="6"/>
  <c r="AA25" i="6"/>
  <c r="S25" i="6"/>
  <c r="K25" i="6"/>
  <c r="C25" i="6"/>
  <c r="Z24" i="6"/>
  <c r="R24" i="6"/>
  <c r="J24" i="6"/>
  <c r="B24" i="6"/>
  <c r="Y23" i="6"/>
  <c r="Q23" i="6"/>
  <c r="I23" i="6"/>
  <c r="AF22" i="6"/>
  <c r="X22" i="6"/>
  <c r="P22" i="6"/>
  <c r="H22" i="6"/>
  <c r="AE21" i="6"/>
  <c r="W21" i="6"/>
  <c r="O21" i="6"/>
  <c r="G21" i="6"/>
  <c r="AD20" i="6"/>
  <c r="V20" i="6"/>
  <c r="N20" i="6"/>
  <c r="F20" i="6"/>
  <c r="AC19" i="6"/>
  <c r="U19" i="6"/>
  <c r="M19" i="6"/>
  <c r="E19" i="6"/>
  <c r="Y18" i="6"/>
  <c r="I18" i="6"/>
  <c r="X17" i="6"/>
  <c r="H17" i="6"/>
  <c r="W16" i="6"/>
  <c r="F16" i="6"/>
  <c r="E15" i="6"/>
  <c r="D14" i="6"/>
  <c r="U12" i="6"/>
  <c r="S10" i="6"/>
  <c r="Q8" i="6"/>
  <c r="D27" i="6"/>
  <c r="AE26" i="6"/>
  <c r="AA26" i="6"/>
  <c r="W26" i="6"/>
  <c r="S26" i="6"/>
  <c r="O26" i="6"/>
  <c r="K26" i="6"/>
  <c r="G26" i="6"/>
  <c r="C26" i="6"/>
  <c r="AD25" i="6"/>
  <c r="Z25" i="6"/>
  <c r="V25" i="6"/>
  <c r="R25" i="6"/>
  <c r="N25" i="6"/>
  <c r="J25" i="6"/>
  <c r="F25" i="6"/>
  <c r="B25" i="6"/>
  <c r="AC24" i="6"/>
  <c r="Y24" i="6"/>
  <c r="U24" i="6"/>
  <c r="Q24" i="6"/>
  <c r="M24" i="6"/>
  <c r="I24" i="6"/>
  <c r="E24" i="6"/>
  <c r="AF23" i="6"/>
  <c r="AB23" i="6"/>
  <c r="X23" i="6"/>
  <c r="T23" i="6"/>
  <c r="P23" i="6"/>
  <c r="L23" i="6"/>
  <c r="H23" i="6"/>
  <c r="D23" i="6"/>
  <c r="AE22" i="6"/>
  <c r="AA22" i="6"/>
  <c r="W22" i="6"/>
  <c r="S22" i="6"/>
  <c r="O22" i="6"/>
  <c r="K22" i="6"/>
  <c r="G22" i="6"/>
  <c r="C22" i="6"/>
  <c r="AD21" i="6"/>
  <c r="Z21" i="6"/>
  <c r="V21" i="6"/>
  <c r="R21" i="6"/>
  <c r="N21" i="6"/>
  <c r="J21" i="6"/>
  <c r="F21" i="6"/>
  <c r="B21" i="6"/>
  <c r="AC20" i="6"/>
  <c r="Y20" i="6"/>
  <c r="U20" i="6"/>
  <c r="Q20" i="6"/>
  <c r="M20" i="6"/>
  <c r="I20" i="6"/>
  <c r="E20" i="6"/>
  <c r="AF19" i="6"/>
  <c r="AB19" i="6"/>
  <c r="X19" i="6"/>
  <c r="T19" i="6"/>
  <c r="P19" i="6"/>
  <c r="L19" i="6"/>
  <c r="H19" i="6"/>
  <c r="D19" i="6"/>
  <c r="AE18" i="6"/>
  <c r="W18" i="6"/>
  <c r="O18" i="6"/>
  <c r="G18" i="6"/>
  <c r="AD17" i="6"/>
  <c r="V17" i="6"/>
  <c r="N17" i="6"/>
  <c r="F17" i="6"/>
  <c r="AC16" i="6"/>
  <c r="U16" i="6"/>
  <c r="M16" i="6"/>
  <c r="B16" i="6"/>
  <c r="Q15" i="6"/>
  <c r="AF14" i="6"/>
  <c r="P14" i="6"/>
  <c r="AE13" i="6"/>
  <c r="N13" i="6"/>
  <c r="M12" i="6"/>
  <c r="L11" i="6"/>
  <c r="K10" i="6"/>
  <c r="J9" i="6"/>
  <c r="I8" i="6"/>
  <c r="AB18" i="6"/>
  <c r="T18" i="6"/>
  <c r="L18" i="6"/>
  <c r="D18" i="6"/>
  <c r="AA17" i="6"/>
  <c r="S17" i="6"/>
  <c r="K17" i="6"/>
  <c r="C17" i="6"/>
  <c r="Z16" i="6"/>
  <c r="R16" i="6"/>
  <c r="J16" i="6"/>
  <c r="AA15" i="6"/>
  <c r="K15" i="6"/>
  <c r="Z14" i="6"/>
  <c r="J14" i="6"/>
  <c r="Y13" i="6"/>
  <c r="B13" i="6"/>
  <c r="AF11" i="6"/>
  <c r="AE10" i="6"/>
  <c r="AD9" i="6"/>
  <c r="AC8" i="6"/>
  <c r="G16" i="6"/>
  <c r="AD15" i="6"/>
  <c r="V15" i="6"/>
  <c r="N15" i="6"/>
  <c r="F15" i="6"/>
  <c r="AC14" i="6"/>
  <c r="U14" i="6"/>
  <c r="M14" i="6"/>
  <c r="E14" i="6"/>
  <c r="AB13" i="6"/>
  <c r="T13" i="6"/>
  <c r="H13" i="6"/>
  <c r="W12" i="6"/>
  <c r="G12" i="6"/>
  <c r="V11" i="6"/>
  <c r="F11" i="6"/>
  <c r="U10" i="6"/>
  <c r="E10" i="6"/>
  <c r="T9" i="6"/>
  <c r="D9" i="6"/>
  <c r="S8" i="6"/>
  <c r="B8" i="6"/>
  <c r="G8" i="6"/>
  <c r="O8" i="6"/>
  <c r="W8" i="6"/>
  <c r="AE8" i="6"/>
  <c r="H9" i="6"/>
  <c r="P9" i="6"/>
  <c r="X9" i="6"/>
  <c r="AF9" i="6"/>
  <c r="I10" i="6"/>
  <c r="Q10" i="6"/>
  <c r="Y10" i="6"/>
  <c r="B11" i="6"/>
  <c r="J11" i="6"/>
  <c r="R11" i="6"/>
  <c r="Z11" i="6"/>
  <c r="C12" i="6"/>
  <c r="K12" i="6"/>
  <c r="S12" i="6"/>
  <c r="AA12" i="6"/>
  <c r="D13" i="6"/>
  <c r="L13" i="6"/>
  <c r="R13" i="6"/>
  <c r="V13" i="6"/>
  <c r="Z13" i="6"/>
  <c r="AD13" i="6"/>
  <c r="C14" i="6"/>
  <c r="G14" i="6"/>
  <c r="K14" i="6"/>
  <c r="O14" i="6"/>
  <c r="S14" i="6"/>
  <c r="W14" i="6"/>
  <c r="AA14" i="6"/>
  <c r="AE14" i="6"/>
  <c r="D15" i="6"/>
  <c r="H15" i="6"/>
  <c r="L15" i="6"/>
  <c r="P15" i="6"/>
  <c r="T15" i="6"/>
  <c r="X15" i="6"/>
  <c r="AB15" i="6"/>
  <c r="AF15" i="6"/>
  <c r="E16" i="6"/>
  <c r="E8" i="6"/>
  <c r="U8" i="6"/>
  <c r="F9" i="6"/>
  <c r="V9" i="6"/>
  <c r="G10" i="6"/>
  <c r="W10" i="6"/>
  <c r="H11" i="6"/>
  <c r="X11" i="6"/>
  <c r="I12" i="6"/>
  <c r="Y12" i="6"/>
  <c r="J13" i="6"/>
  <c r="U13" i="6"/>
  <c r="AC13" i="6"/>
  <c r="F14" i="6"/>
  <c r="N14" i="6"/>
  <c r="V14" i="6"/>
  <c r="AD14" i="6"/>
  <c r="G15" i="6"/>
  <c r="O15" i="6"/>
  <c r="W15" i="6"/>
  <c r="AE15" i="6"/>
  <c r="H16" i="6"/>
  <c r="L16" i="6"/>
  <c r="P16" i="6"/>
  <c r="T16" i="6"/>
  <c r="X16" i="6"/>
  <c r="AB16" i="6"/>
  <c r="AF16" i="6"/>
  <c r="E17" i="6"/>
  <c r="I17" i="6"/>
  <c r="M17" i="6"/>
  <c r="Q17" i="6"/>
  <c r="U17" i="6"/>
  <c r="Y17" i="6"/>
  <c r="AC17" i="6"/>
  <c r="B18" i="6"/>
  <c r="F18" i="6"/>
  <c r="J18" i="6"/>
  <c r="N18" i="6"/>
  <c r="R18" i="6"/>
  <c r="V18" i="6"/>
  <c r="Z18" i="6"/>
  <c r="B9" i="9"/>
  <c r="E27" i="7"/>
  <c r="C22" i="7"/>
  <c r="F27" i="7"/>
  <c r="C24" i="7"/>
  <c r="I31" i="7"/>
  <c r="F30" i="7"/>
  <c r="H30" i="7"/>
  <c r="H24" i="7"/>
  <c r="D24" i="7"/>
  <c r="B31" i="7"/>
  <c r="G28" i="7"/>
  <c r="J28" i="7"/>
  <c r="G30" i="7"/>
  <c r="J27" i="7"/>
  <c r="E25" i="7"/>
  <c r="D27" i="7"/>
  <c r="H25" i="7"/>
  <c r="B24" i="7"/>
  <c r="F22" i="7"/>
  <c r="C31" i="7"/>
  <c r="G29" i="7"/>
  <c r="K27" i="7"/>
  <c r="E26" i="7"/>
  <c r="I24" i="7"/>
  <c r="C23" i="7"/>
  <c r="J29" i="7"/>
  <c r="H26" i="7"/>
  <c r="F23" i="7"/>
  <c r="I29" i="7"/>
  <c r="G26" i="7"/>
  <c r="E23" i="7"/>
  <c r="D30" i="7"/>
  <c r="B27" i="7"/>
  <c r="J23" i="7"/>
  <c r="K30" i="7"/>
  <c r="I27" i="7"/>
  <c r="G24" i="7"/>
  <c r="H31" i="7"/>
  <c r="B30" i="7"/>
  <c r="F28" i="7"/>
  <c r="J26" i="7"/>
  <c r="D25" i="7"/>
  <c r="H23" i="7"/>
  <c r="B22" i="7"/>
  <c r="I30" i="7"/>
  <c r="C29" i="7"/>
  <c r="G27" i="7"/>
  <c r="K25" i="7"/>
  <c r="E24" i="7"/>
  <c r="I22" i="7"/>
  <c r="B29" i="7"/>
  <c r="J25" i="7"/>
  <c r="H22" i="7"/>
  <c r="K28" i="7"/>
  <c r="I25" i="7"/>
  <c r="G22" i="7"/>
  <c r="F29" i="7"/>
  <c r="D26" i="7"/>
  <c r="B23" i="7"/>
  <c r="C30" i="7"/>
  <c r="K26" i="7"/>
  <c r="I23" i="7"/>
  <c r="D31" i="7"/>
  <c r="H29" i="7"/>
  <c r="B28" i="7"/>
  <c r="F26" i="7"/>
  <c r="J24" i="7"/>
  <c r="D23" i="7"/>
  <c r="K31" i="7"/>
  <c r="E30" i="7"/>
  <c r="I28" i="7"/>
  <c r="C27" i="7"/>
  <c r="G25" i="7"/>
  <c r="K23" i="7"/>
  <c r="E22" i="7"/>
  <c r="F31" i="7"/>
  <c r="D28" i="7"/>
  <c r="B25" i="7"/>
  <c r="E31" i="7"/>
  <c r="C28" i="7"/>
  <c r="K24" i="7"/>
  <c r="J31" i="7"/>
  <c r="H28" i="7"/>
  <c r="F25" i="7"/>
  <c r="D22" i="7"/>
  <c r="E29" i="7"/>
  <c r="C26" i="7"/>
  <c r="K22" i="7"/>
  <c r="J30" i="7"/>
  <c r="D29" i="7"/>
  <c r="H27" i="7"/>
  <c r="B26" i="7"/>
  <c r="F24" i="7"/>
  <c r="J22" i="7"/>
  <c r="G31" i="7"/>
  <c r="K29" i="7"/>
  <c r="E28" i="7"/>
  <c r="I26" i="7"/>
  <c r="C25" i="7"/>
  <c r="B50" i="7"/>
  <c r="D50" i="7"/>
  <c r="B51" i="7"/>
  <c r="J51" i="7"/>
  <c r="H52" i="7"/>
  <c r="F53" i="7"/>
  <c r="D54" i="7"/>
  <c r="B55" i="7"/>
  <c r="J55" i="7"/>
  <c r="H56" i="7"/>
  <c r="E50" i="7"/>
  <c r="C51" i="7"/>
  <c r="K51" i="7"/>
  <c r="I52" i="7"/>
  <c r="G53" i="7"/>
  <c r="E54" i="7"/>
  <c r="C55" i="7"/>
  <c r="K55" i="7"/>
  <c r="I56" i="7"/>
  <c r="G57" i="7"/>
  <c r="E58" i="7"/>
  <c r="C59" i="7"/>
  <c r="K59" i="7"/>
  <c r="H50" i="7"/>
  <c r="F51" i="7"/>
  <c r="D52" i="7"/>
  <c r="B53" i="7"/>
  <c r="J53" i="7"/>
  <c r="H54" i="7"/>
  <c r="F55" i="7"/>
  <c r="D56" i="7"/>
  <c r="B57" i="7"/>
  <c r="J57" i="7"/>
  <c r="H58" i="7"/>
  <c r="F59" i="7"/>
  <c r="I50" i="7"/>
  <c r="K53" i="7"/>
  <c r="C57" i="7"/>
  <c r="I58" i="7"/>
  <c r="G51" i="7"/>
  <c r="I54" i="7"/>
  <c r="F57" i="7"/>
  <c r="B59" i="7"/>
  <c r="E52" i="7"/>
  <c r="G55" i="7"/>
  <c r="K57" i="7"/>
  <c r="G59" i="7"/>
  <c r="C53" i="7"/>
  <c r="E56" i="7"/>
  <c r="D58" i="7"/>
  <c r="J59" i="7"/>
  <c r="I59" i="7"/>
  <c r="C58" i="7"/>
  <c r="G56" i="7"/>
  <c r="K54" i="7"/>
  <c r="E53" i="7"/>
  <c r="I51" i="7"/>
  <c r="C50" i="7"/>
  <c r="F58" i="7"/>
  <c r="J56" i="7"/>
  <c r="D55" i="7"/>
  <c r="H53" i="7"/>
  <c r="B52" i="7"/>
  <c r="F50" i="7"/>
  <c r="E59" i="7"/>
  <c r="I57" i="7"/>
  <c r="C56" i="7"/>
  <c r="G54" i="7"/>
  <c r="K52" i="7"/>
  <c r="E51" i="7"/>
  <c r="H59" i="7"/>
  <c r="B58" i="7"/>
  <c r="F56" i="7"/>
  <c r="J54" i="7"/>
  <c r="D53" i="7"/>
  <c r="H51" i="7"/>
  <c r="K58" i="7"/>
  <c r="I55" i="7"/>
  <c r="G52" i="7"/>
  <c r="D59" i="7"/>
  <c r="B56" i="7"/>
  <c r="J52" i="7"/>
  <c r="G58" i="7"/>
  <c r="E55" i="7"/>
  <c r="C52" i="7"/>
  <c r="J58" i="7"/>
  <c r="H55" i="7"/>
  <c r="F52" i="7"/>
  <c r="E57" i="7"/>
  <c r="C54" i="7"/>
  <c r="K50" i="7"/>
  <c r="H57" i="7"/>
  <c r="F54" i="7"/>
  <c r="D51" i="7"/>
  <c r="K56" i="7"/>
  <c r="I53" i="7"/>
  <c r="G50" i="7"/>
  <c r="D57" i="7"/>
  <c r="B54" i="7"/>
  <c r="J50" i="7"/>
  <c r="B36" i="7"/>
  <c r="D36" i="7"/>
  <c r="B37" i="7"/>
  <c r="J37" i="7"/>
  <c r="H38" i="7"/>
  <c r="F39" i="7"/>
  <c r="D40" i="7"/>
  <c r="B41" i="7"/>
  <c r="J41" i="7"/>
  <c r="H42" i="7"/>
  <c r="F43" i="7"/>
  <c r="D44" i="7"/>
  <c r="B45" i="7"/>
  <c r="J45" i="7"/>
  <c r="E36" i="7"/>
  <c r="C37" i="7"/>
  <c r="K37" i="7"/>
  <c r="I38" i="7"/>
  <c r="G39" i="7"/>
  <c r="E40" i="7"/>
  <c r="C41" i="7"/>
  <c r="K41" i="7"/>
  <c r="I42" i="7"/>
  <c r="G43" i="7"/>
  <c r="E44" i="7"/>
  <c r="C45" i="7"/>
  <c r="K45" i="7"/>
  <c r="F37" i="7"/>
  <c r="B39" i="7"/>
  <c r="H40" i="7"/>
  <c r="D42" i="7"/>
  <c r="J43" i="7"/>
  <c r="F45" i="7"/>
  <c r="G37" i="7"/>
  <c r="C39" i="7"/>
  <c r="I40" i="7"/>
  <c r="E42" i="7"/>
  <c r="K43" i="7"/>
  <c r="G45" i="7"/>
  <c r="H36" i="7"/>
  <c r="D38" i="7"/>
  <c r="J39" i="7"/>
  <c r="F41" i="7"/>
  <c r="B43" i="7"/>
  <c r="H44" i="7"/>
  <c r="I36" i="7"/>
  <c r="E38" i="7"/>
  <c r="K39" i="7"/>
  <c r="G41" i="7"/>
  <c r="C43" i="7"/>
  <c r="I44" i="7"/>
  <c r="G44" i="7"/>
  <c r="K42" i="7"/>
  <c r="E41" i="7"/>
  <c r="I39" i="7"/>
  <c r="C38" i="7"/>
  <c r="G36" i="7"/>
  <c r="J44" i="7"/>
  <c r="D43" i="7"/>
  <c r="H41" i="7"/>
  <c r="B40" i="7"/>
  <c r="F38" i="7"/>
  <c r="J36" i="7"/>
  <c r="I45" i="7"/>
  <c r="C44" i="7"/>
  <c r="G42" i="7"/>
  <c r="K40" i="7"/>
  <c r="E39" i="7"/>
  <c r="I37" i="7"/>
  <c r="C36" i="7"/>
  <c r="F44" i="7"/>
  <c r="J42" i="7"/>
  <c r="D41" i="7"/>
  <c r="H39" i="7"/>
  <c r="B38" i="7"/>
  <c r="F36" i="7"/>
  <c r="E45" i="7"/>
  <c r="C42" i="7"/>
  <c r="K38" i="7"/>
  <c r="H45" i="7"/>
  <c r="F42" i="7"/>
  <c r="D39" i="7"/>
  <c r="K44" i="7"/>
  <c r="I41" i="7"/>
  <c r="G38" i="7"/>
  <c r="D45" i="7"/>
  <c r="B42" i="7"/>
  <c r="J38" i="7"/>
  <c r="I43" i="7"/>
  <c r="G40" i="7"/>
  <c r="E37" i="7"/>
  <c r="B44" i="7"/>
  <c r="J40" i="7"/>
  <c r="H37" i="7"/>
  <c r="E43" i="7"/>
  <c r="C40" i="7"/>
  <c r="K36" i="7"/>
  <c r="H43" i="7"/>
  <c r="F40" i="7"/>
  <c r="D37" i="7"/>
  <c r="B8" i="7"/>
  <c r="D8" i="7"/>
  <c r="B9" i="7"/>
  <c r="J9" i="7"/>
  <c r="H10" i="7"/>
  <c r="F11" i="7"/>
  <c r="D12" i="7"/>
  <c r="B13" i="7"/>
  <c r="J13" i="7"/>
  <c r="H14" i="7"/>
  <c r="F15" i="7"/>
  <c r="D16" i="7"/>
  <c r="B17" i="7"/>
  <c r="J17" i="7"/>
  <c r="E8" i="7"/>
  <c r="C9" i="7"/>
  <c r="K9" i="7"/>
  <c r="I10" i="7"/>
  <c r="G11" i="7"/>
  <c r="E12" i="7"/>
  <c r="C13" i="7"/>
  <c r="K13" i="7"/>
  <c r="I14" i="7"/>
  <c r="G15" i="7"/>
  <c r="E16" i="7"/>
  <c r="C17" i="7"/>
  <c r="K17" i="7"/>
  <c r="H8" i="7"/>
  <c r="D10" i="7"/>
  <c r="J11" i="7"/>
  <c r="F13" i="7"/>
  <c r="B15" i="7"/>
  <c r="H16" i="7"/>
  <c r="I8" i="7"/>
  <c r="E10" i="7"/>
  <c r="K11" i="7"/>
  <c r="G13" i="7"/>
  <c r="C15" i="7"/>
  <c r="I16" i="7"/>
  <c r="F9" i="7"/>
  <c r="B11" i="7"/>
  <c r="H12" i="7"/>
  <c r="D14" i="7"/>
  <c r="J15" i="7"/>
  <c r="F17" i="7"/>
  <c r="G9" i="7"/>
  <c r="C11" i="7"/>
  <c r="I12" i="7"/>
  <c r="E14" i="7"/>
  <c r="K15" i="7"/>
  <c r="G17" i="7"/>
  <c r="K16" i="7"/>
  <c r="E15" i="7"/>
  <c r="I13" i="7"/>
  <c r="C12" i="7"/>
  <c r="G10" i="7"/>
  <c r="K8" i="7"/>
  <c r="D17" i="7"/>
  <c r="H15" i="7"/>
  <c r="B14" i="7"/>
  <c r="F12" i="7"/>
  <c r="J10" i="7"/>
  <c r="D9" i="7"/>
  <c r="G16" i="7"/>
  <c r="K14" i="7"/>
  <c r="E13" i="7"/>
  <c r="I11" i="7"/>
  <c r="C10" i="7"/>
  <c r="G8" i="7"/>
  <c r="J16" i="7"/>
  <c r="D15" i="7"/>
  <c r="H13" i="7"/>
  <c r="B12" i="7"/>
  <c r="F10" i="7"/>
  <c r="J8" i="7"/>
  <c r="I17" i="7"/>
  <c r="G14" i="7"/>
  <c r="E11" i="7"/>
  <c r="C8" i="7"/>
  <c r="J14" i="7"/>
  <c r="H11" i="7"/>
  <c r="F8" i="7"/>
  <c r="E17" i="7"/>
  <c r="C14" i="7"/>
  <c r="K10" i="7"/>
  <c r="H17" i="7"/>
  <c r="F14" i="7"/>
  <c r="D11" i="7"/>
  <c r="C16" i="7"/>
  <c r="K12" i="7"/>
  <c r="I9" i="7"/>
  <c r="F16" i="7"/>
  <c r="D13" i="7"/>
  <c r="B10" i="7"/>
  <c r="I15" i="7"/>
  <c r="G12" i="7"/>
  <c r="E9" i="7"/>
  <c r="B16" i="7"/>
  <c r="J12" i="7"/>
  <c r="H9" i="7"/>
</calcChain>
</file>

<file path=xl/sharedStrings.xml><?xml version="1.0" encoding="utf-8"?>
<sst xmlns="http://schemas.openxmlformats.org/spreadsheetml/2006/main" count="1753" uniqueCount="381">
  <si>
    <t>Haloloop Scoring Table</t>
  </si>
  <si>
    <t>Tabs that receive raw property lines for sky type scores and halo scores</t>
  </si>
  <si>
    <t>PCL</t>
  </si>
  <si>
    <t>CLD</t>
  </si>
  <si>
    <t>CLR</t>
  </si>
  <si>
    <t>The basis of the data comes from the 80 sample files in I:\haloloop\test\parameter-testing and are gathered in \haloloop\test\parameter-testing\RAtesting\haloloop-out-PropertyLog-sorting.xlsx</t>
  </si>
  <si>
    <t>A detailed description of haloloop and the importance and use of these data can be found in I:\haloloop\doc\Haloloop2018-development notes.docx</t>
  </si>
  <si>
    <t>blue, cloud-free sky; sun position is clearly visible; no sharp cloud outlines within the analysis area of the LSM</t>
  </si>
  <si>
    <t>a variable sky with distinct low clouds and blue sky; analysis area contains sharp cloud outlines; often great variation between the sky quadrants of the LSM; solar position may or may not be clearly visible in the image</t>
  </si>
  <si>
    <t xml:space="preserve">sky is covered, low light; sun is completely obscured. </t>
  </si>
  <si>
    <t>cirrostratus</t>
  </si>
  <si>
    <t>partly cloudy</t>
  </si>
  <si>
    <t>cloudy</t>
  </si>
  <si>
    <t>clear</t>
  </si>
  <si>
    <t>Tabs for import by haloloop</t>
  </si>
  <si>
    <t>SkyTypePrms</t>
  </si>
  <si>
    <t>HaloScorePrms</t>
  </si>
  <si>
    <t>The third tab species is an intermediate computation step. It contains the covriance matrices themselves, and should not need to be changed as the data evolve.</t>
  </si>
  <si>
    <t>A second type of tab contains the M and Covar information for skytypes and halo scores. These are computed data, ready to export into a csv file that will be read by haloloop.  Every segment is set by default to use 2000 lines from the property tabs, however, all the computations will only use entry fields that contain data. That allows this training file to be flexible and to grow with experience. These tabs contain the best SkyTypePrms and HaloScorePrms availabe at the time of run. Never edit these tabs, however, export their content appropriately at the beginning of runs.</t>
  </si>
  <si>
    <t>This file will be stored together with the source code of haloloop, and serve as an iterative learning tool to train haloloop to better recognize skytypes and halo presences. The file contains five property tabs. That includes one tab for each skytype and a tab for halo images. The content of these tabs are lines directly copied from the output of haloloop's *-out-PropertyLog.csv. As more files are analysed, these list will be complemented by more lines as skytypes are being processed, allowing for an iterative improvement on skytype and halo scoring.  Edit these by pasting lines for archetypical quadrants directly into the tab. The new data will refine the parameters for skytypes and halo scores immediately.</t>
  </si>
  <si>
    <t>CS</t>
  </si>
  <si>
    <t>Sky is milky with variations, but now sharp cloud outlines; Sun position is clearly visible; a halo may be present in the image (sun and cirrostratus) (contains the orginal Hal and CS data, but that distinction has been abandoned after testing)</t>
  </si>
  <si>
    <t>Tabs for intermediate computations</t>
  </si>
  <si>
    <t>Never edit these.</t>
  </si>
  <si>
    <t>HAL</t>
  </si>
  <si>
    <t>B</t>
  </si>
  <si>
    <t>G</t>
  </si>
  <si>
    <t>R</t>
  </si>
  <si>
    <t>mxtozero</t>
  </si>
  <si>
    <t>maxtomin</t>
  </si>
  <si>
    <t>DerRange</t>
  </si>
  <si>
    <t>HAL/enatsiskyimageC1.a1.20150421.113030.jpg.20150421113030.jpg</t>
  </si>
  <si>
    <t>HAL/nsatsiskyimageC1.a1.20150518.003200.jpg.20150518003200.jpg</t>
  </si>
  <si>
    <t>HAL/sgptsiskyimageC1.a1.20001122.170100.jpg.20001122170100.jpg</t>
  </si>
  <si>
    <t>HAL/sgptsiskyimageC1.a1.20010518.210400.jpg.20010518210400.jpg</t>
  </si>
  <si>
    <t>HAL/sgptsiskyimageC1.a1.20030310.214100.jpg.20030310214100.jpg</t>
  </si>
  <si>
    <t>HAL/sgptsiskyimageC1.a1.20040707.211800.jpg.20040707211800.jpg</t>
  </si>
  <si>
    <t>HAL/sgptsiskyimageC1.a1.20110414.180800.jpg.20110414180800.jpg</t>
  </si>
  <si>
    <t>HAL/sgptsiskyimageC1.a1.20140507.210200.jpg.20140507210200.jpg</t>
  </si>
  <si>
    <t>HAL/sgptsiskyimageC1.a1.20180310.192600.jpg.20180310192600.jpg</t>
  </si>
  <si>
    <t>HAL/sgptsiskyimageC1.a1.20180317.191800.jpg.20180317191800.jpg</t>
  </si>
  <si>
    <t>HAL/sgptsiskyimageC1.a1.20180317.200200.jpg.20180317200200.jpg</t>
  </si>
  <si>
    <t>HAL/sgptsiskyimageC1.a1.20180317.205000.jpg.20180317205000.jpg</t>
  </si>
  <si>
    <t>HAL/nsatsiskyimageC1.a1.20160806.193700.jpg.20160806193700.jpg</t>
  </si>
  <si>
    <t>CLR/sgptsiskyimageC1.a1.20060713.001330.jpg.20060713001330.jpg</t>
  </si>
  <si>
    <t>CLR/sgptsiskyimageC1.a1.20180310.235530.jpg.20180310235530.jpg</t>
  </si>
  <si>
    <t>CLR/sgptsiskyimageC1.a1.20171116.151500.jpg.20171116151500.jpg</t>
  </si>
  <si>
    <t>PCL/nsatsiskyimageC1.a1.20160814.004930.jpg.20160814004930.jpg</t>
  </si>
  <si>
    <t>halo</t>
  </si>
  <si>
    <t>A halo is visible around the sun. Often, this skytype will be of CS, but sometimes it may be PCL or CLR. This particular data set is only used to assign the halo score, so it is reserved for only halo-containing images.</t>
  </si>
  <si>
    <t>M</t>
  </si>
  <si>
    <t xml:space="preserve"> B</t>
  </si>
  <si>
    <t xml:space="preserve"> slope</t>
  </si>
  <si>
    <t xml:space="preserve"> intercept</t>
  </si>
  <si>
    <t xml:space="preserve"> ARIvar</t>
  </si>
  <si>
    <t xml:space="preserve"> CV</t>
  </si>
  <si>
    <t xml:space="preserve"> LocMaxDer</t>
  </si>
  <si>
    <t xml:space="preserve"> nmax</t>
  </si>
  <si>
    <t xml:space="preserve"> stdLMaD</t>
  </si>
  <si>
    <t xml:space="preserve"> stdLPMD</t>
  </si>
  <si>
    <t xml:space="preserve"> stdLMiD</t>
  </si>
  <si>
    <t xml:space="preserve">  slope</t>
  </si>
  <si>
    <t>c</t>
  </si>
  <si>
    <t>d</t>
  </si>
  <si>
    <t>e</t>
  </si>
  <si>
    <t>f</t>
  </si>
  <si>
    <t>g</t>
  </si>
  <si>
    <t>l</t>
  </si>
  <si>
    <t>m</t>
  </si>
  <si>
    <t>n</t>
  </si>
  <si>
    <t>o</t>
  </si>
  <si>
    <t>p</t>
  </si>
  <si>
    <t>q</t>
  </si>
  <si>
    <t>r</t>
  </si>
  <si>
    <t>t</t>
  </si>
  <si>
    <t>y</t>
  </si>
  <si>
    <t>ac</t>
  </si>
  <si>
    <t>ad</t>
  </si>
  <si>
    <t>ae</t>
  </si>
  <si>
    <t>ag</t>
  </si>
  <si>
    <t>al</t>
  </si>
  <si>
    <t>ap</t>
  </si>
  <si>
    <t>aq</t>
  </si>
  <si>
    <t>ar</t>
  </si>
  <si>
    <t>as</t>
  </si>
  <si>
    <t>aw</t>
  </si>
  <si>
    <t>ax</t>
  </si>
  <si>
    <t>covariance matrix</t>
  </si>
  <si>
    <t>averages</t>
  </si>
  <si>
    <t>Do not edit this page!</t>
  </si>
  <si>
    <t>The skytype properties are selected, their averages and covaraince matrices are generated.</t>
  </si>
  <si>
    <t>All field default to rows 6 to 2000 in the respective property log tabs, leaving room to keep improving the database.</t>
  </si>
  <si>
    <t>The haloscore properties are selected, their averages and covariance matrix are generated.</t>
  </si>
  <si>
    <t>*** CS</t>
  </si>
  <si>
    <t>** Inverse Covariant Matrix for CS</t>
  </si>
  <si>
    <t>**M vector for CS</t>
  </si>
  <si>
    <t xml:space="preserve">*** PCL </t>
  </si>
  <si>
    <t>**M vector for PCL</t>
  </si>
  <si>
    <t>** Inverse Covariant Matrix for PCL</t>
  </si>
  <si>
    <t>*** CLD</t>
  </si>
  <si>
    <t>**M vector for CLD</t>
  </si>
  <si>
    <t>** Inverse Covariant Matrix for CLD</t>
  </si>
  <si>
    <t>*** CLR</t>
  </si>
  <si>
    <t>**M vector for CLR</t>
  </si>
  <si>
    <t>** Inverse Covariant Matrix for CLR</t>
  </si>
  <si>
    <t>*** HAL</t>
  </si>
  <si>
    <t>**M vector for HAL</t>
  </si>
  <si>
    <t>** Inverse Covariant Matrix for HAL</t>
  </si>
  <si>
    <t>These tabs contain the covariant matrices, selectively arranged for either the set of skytype properties or haloscore properties.</t>
  </si>
  <si>
    <t>These are for export to be read during haloloop runs. Export them as MS-DOS csv.</t>
  </si>
  <si>
    <t>**********SkyTypePrms ****copy/paste from Haloloop-Skytype-HaloScore-Parametercollection.xlsx*********************************************************</t>
  </si>
  <si>
    <t>******* time generated:</t>
  </si>
  <si>
    <t>records</t>
  </si>
  <si>
    <t>based on</t>
  </si>
  <si>
    <t>**********HaloScorePrms ****copy/paste from Haloloop-Skytype-HaloScore-Parametercollection.xlsx*********************************************************</t>
  </si>
  <si>
    <t>contains the average vector M and the inverted covariance matrix S^(-1) for each skytype. There are for sequential (M, S) combinations. Uses 11 of the properties. Select the section of the work sheet within the bold frame. Ctrl-C and then Ctrl-V into the prm input file for haloloop. This will also preserve a record of the timing of the version, as well as the number of records used to groom the sky types.</t>
  </si>
  <si>
    <t>CLD/nsatsiskyimageC1.a1.20060610.151800.jpg.20060610151800.jpg</t>
  </si>
  <si>
    <t>HAL/enatsiskyimageC1.a1.20150410.152000.jpg.20150410152000.jpg</t>
  </si>
  <si>
    <t>HAL/enatsiskyimageC1.a1.20150420.142030.jpg.20150420142030.jpg</t>
  </si>
  <si>
    <t>HAL/enatsiskyimageC1.a1.20150421.101230.jpg.20150421101230.jpg</t>
  </si>
  <si>
    <t>HAL/enatsiskyimageC1.a1.20150421.144100.jpg.20150421144100.jpg</t>
  </si>
  <si>
    <t>HAL/nsatsiskyimageC1.a1.20060610.045600.jpg.20060610045600.jpg</t>
  </si>
  <si>
    <t>HAL/sgptsiskyimageC1.a1.20010518.155540.jpg.20010518155540.jpg</t>
  </si>
  <si>
    <t>HAL/sgptsiskyimageC1.a1.20110414.195000.jpg.20110414195000.jpg</t>
  </si>
  <si>
    <t>HAL/sgptsiskyimageC1.a1.20140509.212800.jpg.20140509212800.jpg</t>
  </si>
  <si>
    <t>HAL/sgptsiskyimageC1.a1.20180310.180430.jpg.20180310180430.jpg</t>
  </si>
  <si>
    <t>HAL/sgptsiskyimageC1.a1.20180310.194300.jpg.20180310194300.jpg</t>
  </si>
  <si>
    <t>PCL/sgptsiskyimageC1.a1.20040707.193430.jpg.20040707193430.jpg</t>
  </si>
  <si>
    <t>Please paste lines from propertyLog into these tables to refine and develop the parameter base for sky recognition. Paste as values, never as links.</t>
  </si>
  <si>
    <t>CLD/sgptsiskyimageC1.a1.20150110.171930.jpg.20150110171930.jpg</t>
  </si>
  <si>
    <t>CLD/sgptsiskyimageC1.a1.20140916.181200.jpg.20140916181200.jpg</t>
  </si>
  <si>
    <t>CLD/sgptsiskyimageC1.a1.20140906.195230.jpg.20140906195230.jpg</t>
  </si>
  <si>
    <t>CLD/sgptsiskyimageC1.a1.20150118.220300.jpg.20150118220300.jpg</t>
  </si>
  <si>
    <t>PCL/enatsiskyimageC1.a1.20160417.114530.jpg.20160417114530.jpg</t>
  </si>
  <si>
    <t>PCL/enatsiskyimageC1.a1.20160418.083230.jpg.20160418083230.jpg</t>
  </si>
  <si>
    <t>PCL/nsatsiskyimageC1.a1.20170816.192530.jpg.20170816192530.jpg</t>
  </si>
  <si>
    <t>PCL/sgptsiskyimageC1.a1.20040707.014200.jpg.20040707014200.jpg</t>
  </si>
  <si>
    <t>PCL/sgptsiskyimageC1.a1.20080711.142100.jpg.20080711142130.jpg</t>
  </si>
  <si>
    <t>PCL/sgptsiskyimageC1.a1.20110404.003730.jpg.20110404003730.jpg</t>
  </si>
  <si>
    <t>PCL/sgptsiskyimageC1.a1.20140507.234230.jpg.20140507234230.jpg</t>
  </si>
  <si>
    <t>PCL/sgptsiskyimageC1.a1.20140509.005630.jpg.20140509005630.jpg</t>
  </si>
  <si>
    <t>PCL/sgptsiskyimageC1.a1.20140908.191130.jpg.20140908191130.jpg</t>
  </si>
  <si>
    <t>PCL/sgptsiskyimageC1.a1.20140916.203100.jpg.20140916203100.jpg</t>
  </si>
  <si>
    <t>PCL/sgptsiskyimageC1.a1.20150110.163530.jpg.20150110163530.jpg</t>
  </si>
  <si>
    <t>PCL/sgptsiskyimageC1.a1.20150606.120600.jpg.20150606120600.jpg</t>
  </si>
  <si>
    <t>PCL/sgptsiskyimageC1.a1.20150606.165730.jpg.20150606165730.jpg</t>
  </si>
  <si>
    <t>PCL/sgptsiskyimageC1.a1.20150611.161400.jpg.20150611161400.jpg</t>
  </si>
  <si>
    <t>PCL/sgptsiskyimageC1.a1.20170809.115500.jpg.20170809115500.jpg</t>
  </si>
  <si>
    <t>PCL/sgptsiskyimageC1.a1.20180317.163930.jpg.20180317163930.jpg</t>
  </si>
  <si>
    <t>CLD/nsatsiskyimageC1.a1.20150509.230330.jpg.20150509230330.jpg</t>
  </si>
  <si>
    <t>CLD/nsatsiskyimageC1.a1.20160814.003700.jpg.20160814003700.jpg</t>
  </si>
  <si>
    <t>CLD/nsatsiskyimageC1.a1.20170816.011230.jpg.20170816011230.jpg</t>
  </si>
  <si>
    <t>CLD/sgptsiskyimageC1.a1.20010916.203240.jpg.20010916203240.jpg</t>
  </si>
  <si>
    <t>CLD/sgptsiskyimageC1.a1.20030305.192400.jpg.20030305192400.jpg</t>
  </si>
  <si>
    <t>CLD/sgptsiskyimageC1.a1.20110404.135330.jpg.20110404135330.jpg</t>
  </si>
  <si>
    <t>CLD/sgptsiskyimageC1.a1.20110409.000700.jpg.20110409000700.jpg</t>
  </si>
  <si>
    <t>CLD/sgptsiskyimageC1.a1.20120218.180300.jpg.20120218180300.jpg</t>
  </si>
  <si>
    <t>CLD/sgptsiskyimageC1.a1.20120218.200800.jpg.20120218200800.jpg</t>
  </si>
  <si>
    <t>CLD/sgptsiskyimageC1.a1.20120228.154030.jpg.20120228154030.jpg</t>
  </si>
  <si>
    <t>CLD/sgptsiskyimageC1.a1.20120228.205630.jpg.20120228205630.jpg</t>
  </si>
  <si>
    <t>CLD/sgptsiskyimageC1.a1.20140906.131830.jpg.20140906131830.jpg</t>
  </si>
  <si>
    <t>CLD/sgptsiskyimageC1.a1.20150110.185400.jpg.20150110185400.jpg</t>
  </si>
  <si>
    <t>CLD/sgptsiskyimageC1.a1.20150611.125030.jpg.20150611125030.jpg</t>
  </si>
  <si>
    <t>CLD/sgptsiskyimageC1.a1.20170809.162530.jpg.20170809162530.jpg</t>
  </si>
  <si>
    <t>CLR/nsatsiskyimageC1.a1.20150509.001830.jpg.20150509001830.jpg</t>
  </si>
  <si>
    <t>CLR/nsatsiskyimageC1.a1.20160806.013630.jpg.20160806013630.jpg</t>
  </si>
  <si>
    <t>CLR/sgptsiskyimageC1.a1.20010910.172600.jpg.20010910172600.jpg</t>
  </si>
  <si>
    <t>CLR/sgptsiskyimageC1.a1.20010910.231940.jpg.20010910231940.jpg</t>
  </si>
  <si>
    <t>CLR/sgptsiskyimageC1.a1.20090926.173400.jpg.20090926173400.jpg</t>
  </si>
  <si>
    <t>CLR/sgptsiskyimageC1.a1.20101010.205800.jpg.20101010205830.jpg</t>
  </si>
  <si>
    <t>CLR/sgptsiskyimageC1.a1.20110223.171100.jpg.20110223171100.jpg</t>
  </si>
  <si>
    <t>CLR/sgptsiskyimageC1.a1.20110404.172830.jpg.20110404172830.jpg</t>
  </si>
  <si>
    <t>CLR/sgptsiskyimageC1.a1.20110405.213500.jpg.20110405213500.jpg</t>
  </si>
  <si>
    <t>CLR/sgptsiskyimageC1.a1.20120211.200300.jpg.20120211200300.jpg</t>
  </si>
  <si>
    <t>CLR/sgptsiskyimageC1.a1.20121122.203400.jpg.20121122203400.jpg</t>
  </si>
  <si>
    <t>CLR/sgptsiskyimageC1.a1.20140505.154630.jpg.20140505154630.jpg</t>
  </si>
  <si>
    <t>CLR/sgptsiskyimageC1.a1.20140510.211730.jpg.20140510211730.jpg</t>
  </si>
  <si>
    <t>CLR/sgptsiskyimageC1.a1.20140908.140130.jpg.20140908140130.jpg</t>
  </si>
  <si>
    <t xml:space="preserve"> LocPMDer</t>
  </si>
  <si>
    <t xml:space="preserve"> LocMinDer</t>
  </si>
  <si>
    <t xml:space="preserve"> ValMaxDer</t>
  </si>
  <si>
    <t xml:space="preserve"> ValMinDer</t>
  </si>
  <si>
    <t>h</t>
  </si>
  <si>
    <t>i</t>
  </si>
  <si>
    <t>j</t>
  </si>
  <si>
    <t>k</t>
  </si>
  <si>
    <t>u</t>
  </si>
  <si>
    <t>v</t>
  </si>
  <si>
    <t>w</t>
  </si>
  <si>
    <t>x</t>
  </si>
  <si>
    <t>ah</t>
  </si>
  <si>
    <t>ai</t>
  </si>
  <si>
    <t>aj</t>
  </si>
  <si>
    <t>ak</t>
  </si>
  <si>
    <t>contains the average vector M and the inverted covariance matrix S^(-1) for HAL files only, using 40 of the properties. Select the section of the work sheet within the bold frame. Ctrl-C and then Ctrl-V into the prm input file for haloloop. This will also preserve a record of the timing of the version, as well as the number of records used to groom the sky types.</t>
  </si>
  <si>
    <t>sgp</t>
  </si>
  <si>
    <t>nsa</t>
  </si>
  <si>
    <t>ena</t>
  </si>
  <si>
    <t>alpha</t>
  </si>
  <si>
    <t>Color correction factors for the images</t>
  </si>
  <si>
    <t>Due to camera aging and sensor differences, images often differ in color hue. To adjust for that, a color correction is undertaken before all other operations</t>
  </si>
  <si>
    <t>on an image.</t>
  </si>
  <si>
    <t>For a representative clear sky image, the colordrift is assessed by comparing BGR values of an sky section to a "standard sky". This drift is then assumed to be true for</t>
  </si>
  <si>
    <t>all images in a location and date-range, and all thos images are adjusted accordingly. The color adjustment preserves brightness of a pixel, but shifts relative BGR values.</t>
  </si>
  <si>
    <t>Underlying assumption is linear behavior of all color intensity variables  - for small adjustments this should be a sufficient assumption.</t>
  </si>
  <si>
    <t>This table  here collects the color correction values for all locations and dates, since those can be reused without repeatedly testing the sky values.</t>
  </si>
  <si>
    <t>The line can be inserted simply into the prms file as the first line in the image calibration parameters.</t>
  </si>
  <si>
    <t>If a new set of images is tested, use the table below to arrive at suitable values.</t>
  </si>
  <si>
    <t>CLR-list1</t>
  </si>
  <si>
    <t>CLR-list2</t>
  </si>
  <si>
    <t>CLR-list3</t>
  </si>
  <si>
    <t>CLR-list4</t>
  </si>
  <si>
    <t>place</t>
  </si>
  <si>
    <t>date</t>
  </si>
  <si>
    <t>id</t>
  </si>
  <si>
    <t>measured in a high-clear section, using colorpic</t>
  </si>
  <si>
    <t>color factors</t>
  </si>
  <si>
    <t>Reference values for a clear sky</t>
  </si>
  <si>
    <t>For new color assessments:</t>
  </si>
  <si>
    <t>CLR-list5</t>
  </si>
  <si>
    <t>CLR-list6</t>
  </si>
  <si>
    <t>CLR-list7</t>
  </si>
  <si>
    <t>CLR-list8</t>
  </si>
  <si>
    <t>CLR-list9</t>
  </si>
  <si>
    <t>CLR-list10</t>
  </si>
  <si>
    <t>CLR-list11</t>
  </si>
  <si>
    <t>CLR-list12</t>
  </si>
  <si>
    <t>enat</t>
  </si>
  <si>
    <t>Feb2-2001sgp/sgptsiskyimageC1.a1.20010201.153400.jpg.20010201153400.jpg</t>
  </si>
  <si>
    <t>Feb2-2001sgp/sgptsiskyimageC1.a1.20010201.153600.jpg.20010201153600.jpg</t>
  </si>
  <si>
    <t>Feb2-2001sgp/sgptsiskyimageC1.a1.20010201.153800.jpg.20010201153800.jpg</t>
  </si>
  <si>
    <t>Feb2-2001sgp/sgptsiskyimageC1.a1.20010201.152300.jpg.20010201152300.jpg</t>
  </si>
  <si>
    <t>Feb2-2001sgp/sgptsiskyimageC1.a1.20010201.160900.jpg.20010201160900.jpg</t>
  </si>
  <si>
    <t>Feb2-2001sgp/sgptsiskyimageC1.a1.20010201.161000.jpg.20010201161000.jpg</t>
  </si>
  <si>
    <t>Feb2-2001sgp/sgptsiskyimageC1.a1.20010201.164700.jpg.20010201164700.jpg</t>
  </si>
  <si>
    <t>Feb2-2001sgp/sgptsiskyimageC1.a1.20010201.164800.jpg.20010201164800.jpg</t>
  </si>
  <si>
    <t>Feb2-2001sgp/sgptsiskyimageC1.a1.20010201.165800.jpg.20010201165800.jpg</t>
  </si>
  <si>
    <t>Feb2-2001sgp/sgptsiskyimageC1.a1.20010201.165900.jpg.20010201165900.jpg</t>
  </si>
  <si>
    <t>Feb2-2001sgp/sgptsiskyimageC1.a1.20010201.170000.jpg.20010201170000.jpg</t>
  </si>
  <si>
    <t>20180404/sgptsiskyimageC1.a1.20180404.162800.jpg.20180404162800.jpg</t>
  </si>
  <si>
    <t>20180404/sgptsiskyimageC1.a1.20180404.162830.jpg.20180404162830.jpg</t>
  </si>
  <si>
    <t>20180404/sgptsiskyimageC1.a1.20180404.162900.jpg.20180404162900.jpg</t>
  </si>
  <si>
    <t>20180301/sgptsiskyimageC1.a1.20180301.205200.jpg.20180301205200.jpg</t>
  </si>
  <si>
    <t>20180303/sgptsiskyimageC1.a1.20180303.210800.jpg.20180303210800.jpg</t>
  </si>
  <si>
    <t>20180303/sgptsiskyimageC1.a1.20180303.210830.jpg.20180303210830.jpg</t>
  </si>
  <si>
    <t>20180303/sgptsiskyimageC1.a1.20180303.200500.jpg.20180303200500.jpg</t>
  </si>
  <si>
    <t>20180309/sgptsiskyimageC1.a1.20180309.152800.jpg.20180309152800.jpg</t>
  </si>
  <si>
    <t>20180315/sgptsiskyimageC1.a1.20180315.160800.jpg.20180315160800.jpg</t>
  </si>
  <si>
    <t>20180315/sgptsiskyimageC1.a1.20180315.160830.jpg.20180315160830.jpg</t>
  </si>
  <si>
    <t>20180330/sgptsiskyimageC1.a1.20180330.183130.jpg.20180330183130.jpg</t>
  </si>
  <si>
    <t>for the halo scoring</t>
  </si>
  <si>
    <t>average</t>
  </si>
  <si>
    <t>stdev</t>
  </si>
  <si>
    <t>20180304/sgptsiskyimageC1.a1.20180304.230930.jpg.20180304230930.jpg</t>
  </si>
  <si>
    <t>20180304/sgptsiskyimageC1.a1.20180304.231000.jpg.20180304231000.jpg</t>
  </si>
  <si>
    <t>20180304/sgptsiskyimageC1.a1.20180304.212730.jpg.20180304212730.jpg</t>
  </si>
  <si>
    <t>20180314/sgptsiskyimageC1.a1.20180314.212800.jpg.20180314212800.jpg</t>
  </si>
  <si>
    <t>20180314/sgptsiskyimageC1.a1.20180314.212830.jpg.20180314212830.jpg</t>
  </si>
  <si>
    <t>20180322/sgptsiskyimageC1.a1.20180322.190900.jpg.20180322190900.jpg</t>
  </si>
  <si>
    <t>20180330/sgptsiskyimageC1.a1.20180330.161530.jpg.20180330161530.jpg</t>
  </si>
  <si>
    <t>20180330/sgptsiskyimageC1.a1.20180330.161600.jpg.20180330161600.jpg</t>
  </si>
  <si>
    <t>20180323/sgptsiskyimageC1.a1.20180323.220130.jpg.20180323220130.jpg</t>
  </si>
  <si>
    <t>20180323/sgptsiskyimageC1.a1.20180323.220200.jpg.20180323220200.jpg</t>
  </si>
  <si>
    <t>20180323/sgptsiskyimageC1.a1.20180323.194700.jpg.20180323194700.jpg</t>
  </si>
  <si>
    <t>20180407/sgptsiskyimageC1.a1.20180407.184000.jpg.20180407184000.jpg</t>
  </si>
  <si>
    <t>20180415/sgptsiskyimageC1.a1.20180415.174400.jpg.20180415174400.jpg</t>
  </si>
  <si>
    <t>20180417/sgptsiskyimageC1.a1.20180417.144300.jpg.20180417144300.jpg</t>
  </si>
  <si>
    <t>20180417/sgptsiskyimageC1.a1.20180417.144330.jpg.20180417144330.jpg</t>
  </si>
  <si>
    <t>20180417/sgptsiskyimageC1.a1.20180417.150800.jpg.20180417150800.jpg</t>
  </si>
  <si>
    <t>20180414/sgptsiskyimageC1.a1.20180414.211300.jpg.20180414211300.jpg</t>
  </si>
  <si>
    <t>max</t>
  </si>
  <si>
    <t>min</t>
  </si>
  <si>
    <t>skytype stats</t>
  </si>
  <si>
    <t>CS-B</t>
  </si>
  <si>
    <t>CS-G</t>
  </si>
  <si>
    <t>CS-R</t>
  </si>
  <si>
    <t>PCL-B</t>
  </si>
  <si>
    <t>PCL-G</t>
  </si>
  <si>
    <t>PCL-R</t>
  </si>
  <si>
    <t>CLD-B</t>
  </si>
  <si>
    <t>CLD-G</t>
  </si>
  <si>
    <t>CLD-R</t>
  </si>
  <si>
    <t>CLR-B</t>
  </si>
  <si>
    <t>CLR-G</t>
  </si>
  <si>
    <t>CLR-R</t>
  </si>
  <si>
    <t>slope</t>
  </si>
  <si>
    <t>hi</t>
  </si>
  <si>
    <t>lo</t>
  </si>
  <si>
    <t>blank</t>
  </si>
  <si>
    <t>pos</t>
  </si>
  <si>
    <t>neg</t>
  </si>
  <si>
    <t>lowsuncheck/sgptsiskyimageC1.a1.20180106.190830.jpg.20180106190830.jpg</t>
  </si>
  <si>
    <t>lowsuncheck/sgptsiskyimageC1.a1.20180106.190900.jpg.20180106190900.jpg</t>
  </si>
  <si>
    <t>lowsuncheck/sgptsiskyimageC1.a1.20180106.203230.jpg.20180106203230.jpg</t>
  </si>
  <si>
    <t>lowsuncheck/sgptsiskyimageC1.a1.20180106.203300.jpg.20180106203300.jpg</t>
  </si>
  <si>
    <t>lowsuncheck/sgptsiskyimageC1.a1.20180106.212030.jpg.20180106212030.jpg</t>
  </si>
  <si>
    <t>lowsuncheck/sgptsiskyimageC1.a1.20180106.212100.jpg.20180106212100.jpg</t>
  </si>
  <si>
    <t>lowsuncheck/sgptsiskyimageC1.a1.20180106.212600.jpg.20180106212600.jpg</t>
  </si>
  <si>
    <t>lowsuncheck/sgptsiskyimageC1.a1.20180106.212630.jpg.20180106212630.jpg</t>
  </si>
  <si>
    <t>lowsuncheck/sgptsiskyimageC1.a1.20180106.212500.jpg.20180106212500.jpg</t>
  </si>
  <si>
    <t>lowsuncheck/sgptsiskyimageC1.a1.20180106.212530.jpg.20180106212530.jpg</t>
  </si>
  <si>
    <t>Feb2-2001sgp/sgptsiskyimageC1.a1.20010201.152200.jpg.20010201152200.jpg</t>
  </si>
  <si>
    <t>Feb2-2001sgp/sgptsiskyimageC1.a1.20010201.154600.jpg.20010201154600.jpg</t>
  </si>
  <si>
    <t>Jun24-2001sgp//sgptsiskyimageC1.a1.20010624.195700.jpg.20010624195700.jpg</t>
  </si>
  <si>
    <t>Jun24-2001sgp//sgptsiskyimageC1.a1.20010624.194100.jpg.20010624194100.jpg</t>
  </si>
  <si>
    <t>Jun24-2001sgp//sgptsiskyimageC1.a1.20010624.163700.jpg.20010624163700.jpg</t>
  </si>
  <si>
    <t>Jun24-2001sgp//sgptsiskyimageC1.a1.20010624.161000.jpg.20010624161000.jpg</t>
  </si>
  <si>
    <t>20180402/sgptsiskyimageC1.a1.20180402.150200.jpg.20180402150200.jpg</t>
  </si>
  <si>
    <t>20180402/sgptsiskyimageC1.a1.20180402.150230.jpg.20180402150230.jpg</t>
  </si>
  <si>
    <t>20180403/sgptsiskyimageC1.a1.20180403.182700.jpg.20180403182700.jpg</t>
  </si>
  <si>
    <t>20180404/sgptsiskyimageC1.a1.20180404.150330.jpg.20180404150330.jpg</t>
  </si>
  <si>
    <t>20180404/sgptsiskyimageC1.a1.20180404.184530.jpg.20180404184530.jpg</t>
  </si>
  <si>
    <t>20180404/sgptsiskyimageC1.a1.20180404.193300.jpg.20180404193300.jpg</t>
  </si>
  <si>
    <t>20180405/sgptsiskyimageC1.a1.20180405.142900.jpg.20180405142900.jpg</t>
  </si>
  <si>
    <t>20180405/sgptsiskyimageC1.a1.20180405.205300.jpg.20180405205300.jpg</t>
  </si>
  <si>
    <t>20180407/sgptsiskyimageC1.a1.20180407.160400.jpg.20180407160400.jpg</t>
  </si>
  <si>
    <t>20180410/sgptsiskyimageC1.a1.20180410.212200.jpg.20180410212200.jpg</t>
  </si>
  <si>
    <t>20180410/sgptsiskyimageC1.a1.20180410.212430.jpg.20180410212430.jpg</t>
  </si>
  <si>
    <t>20180411/sgptsiskyimageC1.a1.20180411.143700.jpg.20180411143700.jpg</t>
  </si>
  <si>
    <t>20180411/sgptsiskyimageC1.a1.20180411.162900.jpg.20180411162900.jpg</t>
  </si>
  <si>
    <t>20180411/sgptsiskyimageC1.a1.20180411.213400.jpg.20180411213400.jpg</t>
  </si>
  <si>
    <t>20180412/sgptsiskyimageC1.a1.20180412.182000.jpg.20180412182000.jpg</t>
  </si>
  <si>
    <t>20180413/sgptsiskyimageC1.a1.20180413.184400.jpg.20180413184400.jpg</t>
  </si>
  <si>
    <t>20180416/sgptsiskyimageC1.a1.20180416.205600.jpg.20180416205600.jpg</t>
  </si>
  <si>
    <t>20180417/sgptsiskyimageC1.a1.20180417.152030.jpg.20180417152030.jpg</t>
  </si>
  <si>
    <t>20180417/sgptsiskyimageC1.a1.20180417.161000.jpg.20180417161000.jpg</t>
  </si>
  <si>
    <t>20180417/sgptsiskyimageC1.a1.20180417.164800.jpg.20180417164800.jpg</t>
  </si>
  <si>
    <t>20180417/sgptsiskyimageC1.a1.20180417.181500.jpg.20180417181500.jpg</t>
  </si>
  <si>
    <t>20180417/sgptsiskyimageC1.a1.20180417.213200.jpg.20180417213200.jpg</t>
  </si>
  <si>
    <t>20180109/sgptsiskyimageC1.a1.20180109.182300.jpg.20180109182300.jpg</t>
  </si>
  <si>
    <t>20180110/sgptsiskyimageC1.a1.20180110.173100.jpg.20180110173100.jpg</t>
  </si>
  <si>
    <t>20180110/sgptsiskyimageC1.a1.20180110.175200.jpg.20180110175200.jpg</t>
  </si>
  <si>
    <t>20180201/sgptsiskyimageC1.a1.20180201.172500.jpg.20180201172500.jpg</t>
  </si>
  <si>
    <t>20180209/sgptsiskyimageC1.a1.20180209.201100.jpg.20180209201100.jpg</t>
  </si>
  <si>
    <t>20180214/sgptsiskyimageC1.a1.20180214.173800.jpg.20180214173800.jpg</t>
  </si>
  <si>
    <t>20180215/sgptsiskyimageC1.a1.20180215.172800.jpg.20180215172800.jpg</t>
  </si>
  <si>
    <t>20180215/sgptsiskyimageC1.a1.20180215.195600.jpg.20180215195600.jpg</t>
  </si>
  <si>
    <t>20180228/sgptsiskyimageC1.a1.20180228.174300.jpg.20180228174300.jpg</t>
  </si>
  <si>
    <t>20180228/sgptsiskyimageC1.a1.20180228.194630.jpg.20180228194630.jpg</t>
  </si>
  <si>
    <t>20180321/sgptsiskyimageC1.a1.20180321.192630.jpg.20180321192630.jpg</t>
  </si>
  <si>
    <t>20180317/sgptsiskyimageC1.a1.20180317.204730.jpg.20180317204730.jpg</t>
  </si>
  <si>
    <t>20180310/sgptsiskyimageC1.a1.20180310.180500.jpg.20180310180500.jpg</t>
  </si>
  <si>
    <t>20180310/sgptsiskyimageC1.a1.20180310.184000.jpg.20180310184000.jpg</t>
  </si>
  <si>
    <t>20180309/sgptsiskyimageC1.a1.20180309.184800.jpg.20180309184800.jpg</t>
  </si>
  <si>
    <t>20180309/sgptsiskyimageC1.a1.20180309.195300.jpg.20180309195300.jpg</t>
  </si>
  <si>
    <t>20180310/sgptsiskyimageC1.a1.20180310.181100.jpg.20180310181100.jpg</t>
  </si>
  <si>
    <t>20180308/sgptsiskyimageC1.a1.20180308.164600.jpg.20180308164600.jpg</t>
  </si>
  <si>
    <t>20180308/sgptsiskyimageC1.a1.20180308.172800.jpg.20180308172800.jpg</t>
  </si>
  <si>
    <t>20180310/sgptsiskyimageC1.a1.20180310.202300.jpg.20180310202300.jpg</t>
  </si>
  <si>
    <t>20180321/sgptsiskyimageC1.a1.20180321.190200.jpg.20180321190200.jpg</t>
  </si>
  <si>
    <t>20180306/sgptsiskyimageC1.a1.20180306.143600.jpg.20180306143600.jpg</t>
  </si>
  <si>
    <t>20180306/sgptsiskyimageC1.a1.20180306.143630.jpg.20180306143630.jpg</t>
  </si>
  <si>
    <t>20180309/sgptsiskyimageC1.a1.20180309.214000.jpg.20180309214000.jpg</t>
  </si>
  <si>
    <t>20180316/sgptsiskyimageC1.a1.20180316.193130.jpg.20180316193130.jpg</t>
  </si>
  <si>
    <t>20180316/sgptsiskyimageC1.a1.20180316.193200.jpg.20180316193200.jpg</t>
  </si>
  <si>
    <t>20180320/sgptsiskyimageC1.a1.20180320.160400.jpg.20180320160400.jpg</t>
  </si>
  <si>
    <t>20180326/sgptsiskyimageC1.a1.20180326.180700.jpg.20180326180700.jpg</t>
  </si>
  <si>
    <t>20180302/sgptsiskyimageC1.a1.20180302.143600.jpg.20180302143600.jpg</t>
  </si>
  <si>
    <t>20180313/sgptsiskyimageC1.a1.20180313.151400.jpg.20180313151400.jpg</t>
  </si>
  <si>
    <t>20180319/sgptsiskyimageC1.a1.20180319.174100.jpg.20180319174100.jpg</t>
  </si>
  <si>
    <t>20180326/sgptsiskyimageC1.a1.20180326.160000.jpg.20180326160000.jpg</t>
  </si>
  <si>
    <t>20180327/sgptsiskyimageC1.a1.20180327.170700.jpg.20180327170700.jpg</t>
  </si>
  <si>
    <t>20180302/sgptsiskyimageC1.a1.20180302.150800.jpg.20180302150800.jpg</t>
  </si>
  <si>
    <t>20180303/sgptsiskyimageC1.a1.20180303.161900.jpg.20180303161900.jpg</t>
  </si>
  <si>
    <t>20180316/sgptsiskyimageC1.a1.20180316.180230.jpg.20180316180230.jpg</t>
  </si>
  <si>
    <t>20180321/sgptsiskyimageC1.a1.20180321.184130.jpg.20180321184130.jpg</t>
  </si>
  <si>
    <t>20180306/sgptsiskyimageC1.a1.20180306.194400.jpg.20180306194400.jpg</t>
  </si>
  <si>
    <t>20180331/sgptsiskyimageC1.a1.20180331.163700.jpg.20180331163700.jpg</t>
  </si>
  <si>
    <t>20180326/sgptsiskyimageC1.a1.20180326.174100.jpg.20180326174100.jpg</t>
  </si>
  <si>
    <t>20180316/sgptsiskyimageC1.a1.20180316.135100.jpg.20180316135100.jpg</t>
  </si>
  <si>
    <t>20180303/sgptsiskyimageC1.a1.20180303.163430.jpg.20180303163430.jpg</t>
  </si>
  <si>
    <t>20180308/sgptsiskyimageC1.a1.20180308.145900.jpg.20180308145900.jpg</t>
  </si>
  <si>
    <t>20180330/sgptsiskyimageC1.a1.20180330.153000.jpg.20180330153000.jpg</t>
  </si>
  <si>
    <t>20180304/sgptsiskyimageC1.a1.20180304.210400.jpg.20180304210400.jpg</t>
  </si>
  <si>
    <t>20180303/sgptsiskyimageC1.a1.20180303.164500.jpg.20180303164500.jpg</t>
  </si>
  <si>
    <t>20180311/sgptsiskyimageC1.a1.20180311.193500.jpg.20180311193500.jpg</t>
  </si>
  <si>
    <t>20180324/sgptsiskyimageC1.a1.20180324.194130.jpg.20180324194130.jpg</t>
  </si>
  <si>
    <t>20180314/sgptsiskyimageC1.a1.20180314.171200.jpg.20180314171200.jpg</t>
  </si>
  <si>
    <t>20180331/sgptsiskyimageC1.a1.20180331.151600.jpg.20180331151600.jpg</t>
  </si>
  <si>
    <t>copy from sheet1 if need to update</t>
  </si>
  <si>
    <t>this table updates when new records are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</si>
</sst>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b/>
      <sz val="20"/>
      <color theme="0"/>
      <name val="Calibri"/>
      <family val="2"/>
      <scheme val="minor"/>
    </font>
    <font>
      <b/>
      <sz val="16"/>
      <color theme="0"/>
      <name val="Calibri"/>
      <family val="2"/>
      <scheme val="minor"/>
    </font>
    <font>
      <sz val="16"/>
      <color theme="0"/>
      <name val="Calibri"/>
      <family val="2"/>
      <scheme val="minor"/>
    </font>
    <font>
      <sz val="11"/>
      <color theme="0" tint="-0.249977111117893"/>
      <name val="Calibri"/>
      <family val="2"/>
      <scheme val="minor"/>
    </font>
    <font>
      <sz val="11"/>
      <color theme="0" tint="-0.499984740745262"/>
      <name val="Calibri"/>
      <family val="2"/>
      <scheme val="minor"/>
    </font>
    <font>
      <b/>
      <sz val="18"/>
      <color theme="7" tint="0.79998168889431442"/>
      <name val="Calibri"/>
      <family val="2"/>
      <scheme val="minor"/>
    </font>
    <font>
      <sz val="11"/>
      <color theme="7" tint="0.79998168889431442"/>
      <name val="Calibri"/>
      <family val="2"/>
      <scheme val="minor"/>
    </font>
    <font>
      <sz val="11"/>
      <color rgb="FFFF0000"/>
      <name val="Calibri"/>
      <family val="2"/>
      <scheme val="minor"/>
    </font>
    <font>
      <sz val="11"/>
      <color theme="1"/>
      <name val="Calibri"/>
      <family val="2"/>
      <scheme val="minor"/>
    </font>
    <font>
      <b/>
      <sz val="11"/>
      <color rgb="FFFA7D00"/>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1" tint="4.9989318521683403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7" tint="0.39997558519241921"/>
        <bgColor indexed="65"/>
      </patternFill>
    </fill>
    <fill>
      <patternFill patternType="solid">
        <fgColor theme="4" tint="0.79998168889431442"/>
        <bgColor indexed="64"/>
      </patternFill>
    </fill>
    <fill>
      <patternFill patternType="solid">
        <fgColor rgb="FFF2F2F2"/>
      </patternFill>
    </fill>
  </fills>
  <borders count="3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theme="5" tint="-0.249977111117893"/>
      </right>
      <top/>
      <bottom/>
      <diagonal/>
    </border>
    <border>
      <left style="medium">
        <color rgb="FFC00000"/>
      </left>
      <right/>
      <top style="medium">
        <color rgb="FFC00000"/>
      </top>
      <bottom/>
      <diagonal/>
    </border>
    <border>
      <left/>
      <right/>
      <top style="medium">
        <color rgb="FFC00000"/>
      </top>
      <bottom/>
      <diagonal/>
    </border>
    <border>
      <left/>
      <right style="medium">
        <color theme="5" tint="-0.249977111117893"/>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style="thin">
        <color indexed="64"/>
      </top>
      <bottom style="thin">
        <color indexed="64"/>
      </bottom>
      <diagonal/>
    </border>
    <border>
      <left/>
      <right style="medium">
        <color rgb="FFC00000"/>
      </right>
      <top style="thin">
        <color indexed="64"/>
      </top>
      <bottom style="thin">
        <color indexed="64"/>
      </bottom>
      <diagonal/>
    </border>
    <border>
      <left style="medium">
        <color rgb="FFC00000"/>
      </left>
      <right/>
      <top style="thin">
        <color indexed="64"/>
      </top>
      <bottom/>
      <diagonal/>
    </border>
    <border>
      <left/>
      <right style="medium">
        <color rgb="FFC00000"/>
      </right>
      <top style="thin">
        <color indexed="64"/>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3" fillId="12" borderId="0" applyNumberFormat="0" applyBorder="0" applyAlignment="0" applyProtection="0"/>
    <xf numFmtId="0" fontId="14" fillId="14" borderId="38" applyNumberFormat="0" applyAlignment="0" applyProtection="0"/>
  </cellStyleXfs>
  <cellXfs count="143">
    <xf numFmtId="0" fontId="0" fillId="0" borderId="0" xfId="0"/>
    <xf numFmtId="0" fontId="3" fillId="0" borderId="0" xfId="0" applyFont="1" applyAlignment="1">
      <alignment horizontal="center"/>
    </xf>
    <xf numFmtId="0" fontId="0" fillId="0" borderId="0" xfId="0" applyAlignment="1">
      <alignment horizontal="left" vertical="top" wrapText="1"/>
    </xf>
    <xf numFmtId="0" fontId="3" fillId="0" borderId="0" xfId="0" applyFont="1" applyAlignment="1">
      <alignment horizontal="center" vertical="center"/>
    </xf>
    <xf numFmtId="0" fontId="1" fillId="0" borderId="0" xfId="0" applyFont="1" applyAlignment="1">
      <alignment horizontal="center" vertical="top"/>
    </xf>
    <xf numFmtId="0" fontId="0" fillId="0" borderId="0" xfId="0" applyFont="1" applyAlignment="1">
      <alignment horizontal="left"/>
    </xf>
    <xf numFmtId="0" fontId="0" fillId="0" borderId="0" xfId="0" applyFill="1"/>
    <xf numFmtId="0" fontId="0" fillId="2" borderId="0" xfId="0" applyFill="1"/>
    <xf numFmtId="0" fontId="1" fillId="2" borderId="0" xfId="0" applyFont="1" applyFill="1"/>
    <xf numFmtId="0" fontId="3" fillId="2" borderId="0" xfId="0" applyFont="1" applyFill="1"/>
    <xf numFmtId="0" fontId="3" fillId="2" borderId="0" xfId="0" applyFont="1" applyFill="1" applyAlignment="1">
      <alignment horizontal="center" vertical="top"/>
    </xf>
    <xf numFmtId="0" fontId="3" fillId="3" borderId="0" xfId="0" applyFont="1" applyFill="1" applyAlignment="1">
      <alignment horizontal="center" vertical="top"/>
    </xf>
    <xf numFmtId="0" fontId="1" fillId="3" borderId="0" xfId="0" applyFont="1" applyFill="1"/>
    <xf numFmtId="0" fontId="0" fillId="3" borderId="0" xfId="0" applyFill="1"/>
    <xf numFmtId="0" fontId="3" fillId="5" borderId="0" xfId="0" applyFont="1" applyFill="1" applyAlignment="1">
      <alignment horizontal="center" vertical="top"/>
    </xf>
    <xf numFmtId="0" fontId="1" fillId="5" borderId="0" xfId="0" applyFont="1" applyFill="1"/>
    <xf numFmtId="0" fontId="0" fillId="5" borderId="0" xfId="0" applyFill="1"/>
    <xf numFmtId="0" fontId="0" fillId="6" borderId="0" xfId="0" applyFill="1"/>
    <xf numFmtId="0" fontId="3" fillId="6" borderId="0" xfId="0" applyFont="1" applyFill="1" applyAlignment="1">
      <alignment horizontal="center" vertical="top"/>
    </xf>
    <xf numFmtId="0" fontId="1" fillId="6" borderId="0" xfId="0" applyFont="1" applyFill="1"/>
    <xf numFmtId="0" fontId="3" fillId="8" borderId="0" xfId="0" applyFont="1" applyFill="1" applyAlignment="1">
      <alignment horizontal="center" vertical="top"/>
    </xf>
    <xf numFmtId="0" fontId="1" fillId="8" borderId="0" xfId="0" applyFont="1" applyFill="1"/>
    <xf numFmtId="0" fontId="0" fillId="8" borderId="0" xfId="0" applyFill="1"/>
    <xf numFmtId="0" fontId="1" fillId="2" borderId="0" xfId="0" applyFont="1" applyFill="1" applyAlignment="1">
      <alignment horizontal="center" vertical="top"/>
    </xf>
    <xf numFmtId="0" fontId="0" fillId="2" borderId="0" xfId="0" applyFill="1" applyAlignment="1">
      <alignment horizontal="left" vertical="top" wrapText="1"/>
    </xf>
    <xf numFmtId="0" fontId="1" fillId="5" borderId="0" xfId="0" applyFont="1" applyFill="1" applyAlignment="1">
      <alignment horizontal="center" vertical="top"/>
    </xf>
    <xf numFmtId="0" fontId="0" fillId="5" borderId="0" xfId="0" applyFill="1" applyAlignment="1">
      <alignment horizontal="left" vertical="top" wrapText="1"/>
    </xf>
    <xf numFmtId="0" fontId="1" fillId="7" borderId="0" xfId="0" applyFont="1" applyFill="1" applyAlignment="1">
      <alignment horizontal="center" vertical="top"/>
    </xf>
    <xf numFmtId="0" fontId="0" fillId="7" borderId="0" xfId="0" applyFill="1" applyAlignment="1">
      <alignment horizontal="left" vertical="top" wrapText="1"/>
    </xf>
    <xf numFmtId="0" fontId="1" fillId="3" borderId="0" xfId="0" applyFont="1" applyFill="1" applyAlignment="1">
      <alignment horizontal="center" vertical="top"/>
    </xf>
    <xf numFmtId="0" fontId="0" fillId="3" borderId="0" xfId="0" applyFill="1" applyAlignment="1">
      <alignment horizontal="left" vertical="top" wrapText="1"/>
    </xf>
    <xf numFmtId="0" fontId="7" fillId="0" borderId="0" xfId="0" applyFont="1" applyFill="1" applyAlignment="1">
      <alignment horizontal="center" vertical="center" wrapText="1"/>
    </xf>
    <xf numFmtId="0" fontId="0" fillId="0" borderId="0" xfId="0" applyFont="1" applyFill="1" applyAlignment="1">
      <alignment horizontal="left" vertical="top" wrapText="1"/>
    </xf>
    <xf numFmtId="0" fontId="4" fillId="0" borderId="0" xfId="0" applyFont="1" applyFill="1" applyAlignment="1">
      <alignment horizontal="center" vertical="center"/>
    </xf>
    <xf numFmtId="0" fontId="1" fillId="8" borderId="0" xfId="0" applyFont="1" applyFill="1" applyAlignment="1">
      <alignment horizontal="center" vertical="top"/>
    </xf>
    <xf numFmtId="0" fontId="0" fillId="8" borderId="0" xfId="0" applyFill="1" applyAlignment="1">
      <alignment horizontal="left" vertical="top" wrapText="1"/>
    </xf>
    <xf numFmtId="0" fontId="3" fillId="2" borderId="0" xfId="0" applyFont="1" applyFill="1" applyAlignment="1">
      <alignment vertical="top"/>
    </xf>
    <xf numFmtId="0" fontId="3" fillId="5" borderId="0" xfId="0" applyFont="1" applyFill="1" applyAlignment="1">
      <alignment vertical="top"/>
    </xf>
    <xf numFmtId="0" fontId="3" fillId="6" borderId="0" xfId="0" applyFont="1" applyFill="1" applyAlignment="1">
      <alignment vertical="top"/>
    </xf>
    <xf numFmtId="0" fontId="3" fillId="8" borderId="0" xfId="0" applyFont="1" applyFill="1" applyAlignment="1">
      <alignment vertical="top"/>
    </xf>
    <xf numFmtId="0" fontId="3" fillId="3" borderId="0" xfId="0" applyFont="1" applyFill="1" applyAlignment="1">
      <alignment vertical="top"/>
    </xf>
    <xf numFmtId="0" fontId="8" fillId="0" borderId="0" xfId="0" applyFont="1"/>
    <xf numFmtId="0" fontId="8" fillId="2" borderId="0" xfId="0" applyFont="1" applyFill="1" applyAlignment="1">
      <alignment horizontal="right"/>
    </xf>
    <xf numFmtId="0" fontId="8" fillId="5" borderId="0" xfId="0" applyFont="1" applyFill="1" applyAlignment="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5" borderId="0" xfId="0" applyFont="1" applyFill="1"/>
    <xf numFmtId="0" fontId="2" fillId="6" borderId="0" xfId="0" applyFont="1" applyFill="1"/>
    <xf numFmtId="0" fontId="9" fillId="6" borderId="0" xfId="0" applyFont="1" applyFill="1"/>
    <xf numFmtId="0" fontId="9" fillId="6" borderId="0" xfId="0" applyFont="1" applyFill="1" applyAlignment="1">
      <alignment horizontal="right"/>
    </xf>
    <xf numFmtId="0" fontId="9" fillId="3" borderId="0" xfId="0" applyFont="1" applyFill="1"/>
    <xf numFmtId="0" fontId="9" fillId="3" borderId="0" xfId="0" applyFont="1" applyFill="1" applyAlignment="1">
      <alignment horizontal="right"/>
    </xf>
    <xf numFmtId="0" fontId="10" fillId="10" borderId="0" xfId="0" applyFont="1" applyFill="1"/>
    <xf numFmtId="0" fontId="11" fillId="10"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22" fontId="0" fillId="0" borderId="0" xfId="0" applyNumberFormat="1" applyBorder="1"/>
    <xf numFmtId="0" fontId="0" fillId="0" borderId="16" xfId="0" applyBorder="1"/>
    <xf numFmtId="0" fontId="0" fillId="2" borderId="15" xfId="0" applyFill="1" applyBorder="1"/>
    <xf numFmtId="0" fontId="0" fillId="0" borderId="0" xfId="0" applyBorder="1" applyAlignment="1">
      <alignment horizontal="center"/>
    </xf>
    <xf numFmtId="0" fontId="0" fillId="5" borderId="15" xfId="0" applyFill="1" applyBorder="1"/>
    <xf numFmtId="0" fontId="0" fillId="6" borderId="15" xfId="0" applyFill="1" applyBorder="1"/>
    <xf numFmtId="0" fontId="0" fillId="4" borderId="15" xfId="0" applyFill="1" applyBorder="1"/>
    <xf numFmtId="0" fontId="0" fillId="4" borderId="17" xfId="0" applyFill="1" applyBorder="1"/>
    <xf numFmtId="0" fontId="0" fillId="0" borderId="18" xfId="0" applyBorder="1"/>
    <xf numFmtId="0" fontId="0" fillId="0" borderId="19" xfId="0" applyBorder="1"/>
    <xf numFmtId="0" fontId="0" fillId="0" borderId="20" xfId="0" applyBorder="1"/>
    <xf numFmtId="0" fontId="12" fillId="0" borderId="0" xfId="0" applyFont="1" applyAlignment="1">
      <alignment horizontal="right"/>
    </xf>
    <xf numFmtId="0" fontId="0" fillId="0" borderId="22" xfId="0" applyBorder="1"/>
    <xf numFmtId="0" fontId="0" fillId="0" borderId="23" xfId="0" applyBorder="1"/>
    <xf numFmtId="0" fontId="0" fillId="0" borderId="24" xfId="0" applyBorder="1"/>
    <xf numFmtId="0" fontId="0" fillId="0" borderId="26" xfId="0" applyBorder="1"/>
    <xf numFmtId="0" fontId="0" fillId="0" borderId="28" xfId="0" applyBorder="1"/>
    <xf numFmtId="0" fontId="0" fillId="0" borderId="30" xfId="0" applyBorder="1"/>
    <xf numFmtId="0" fontId="0" fillId="0" borderId="32" xfId="0" applyBorder="1"/>
    <xf numFmtId="0" fontId="0" fillId="0" borderId="33" xfId="0" applyBorder="1"/>
    <xf numFmtId="0" fontId="0" fillId="11" borderId="21" xfId="0" applyFill="1" applyBorder="1"/>
    <xf numFmtId="0" fontId="0" fillId="11" borderId="25" xfId="0" applyFill="1" applyBorder="1"/>
    <xf numFmtId="0" fontId="0" fillId="11" borderId="27" xfId="0" applyFill="1" applyBorder="1"/>
    <xf numFmtId="0" fontId="0" fillId="0" borderId="29" xfId="0" applyBorder="1"/>
    <xf numFmtId="0" fontId="0" fillId="0" borderId="25" xfId="0" applyBorder="1"/>
    <xf numFmtId="0" fontId="0" fillId="0" borderId="31" xfId="0" applyBorder="1"/>
    <xf numFmtId="0" fontId="0" fillId="0" borderId="34" xfId="0" applyBorder="1"/>
    <xf numFmtId="0" fontId="0" fillId="0" borderId="35" xfId="0" applyBorder="1"/>
    <xf numFmtId="0" fontId="0" fillId="0" borderId="0" xfId="0" applyFill="1" applyBorder="1"/>
    <xf numFmtId="0" fontId="0" fillId="0" borderId="36" xfId="0" applyBorder="1"/>
    <xf numFmtId="0" fontId="3" fillId="0" borderId="0" xfId="0" applyFont="1"/>
    <xf numFmtId="0" fontId="0" fillId="13" borderId="6" xfId="0" applyFill="1" applyBorder="1"/>
    <xf numFmtId="0" fontId="0" fillId="13" borderId="7" xfId="0" applyFill="1" applyBorder="1"/>
    <xf numFmtId="0" fontId="0" fillId="13" borderId="8" xfId="0" applyFill="1" applyBorder="1"/>
    <xf numFmtId="0" fontId="0" fillId="8" borderId="6" xfId="0" applyFill="1" applyBorder="1"/>
    <xf numFmtId="0" fontId="0" fillId="8" borderId="7" xfId="0" applyFill="1" applyBorder="1"/>
    <xf numFmtId="0" fontId="0" fillId="8" borderId="8" xfId="0" applyFill="1" applyBorder="1"/>
    <xf numFmtId="0" fontId="0" fillId="5" borderId="6" xfId="0" applyFill="1" applyBorder="1"/>
    <xf numFmtId="0" fontId="0" fillId="5" borderId="7" xfId="0" applyFill="1" applyBorder="1"/>
    <xf numFmtId="0" fontId="0" fillId="5" borderId="8" xfId="0" applyFill="1" applyBorder="1"/>
    <xf numFmtId="0" fontId="0" fillId="0" borderId="0" xfId="0" applyAlignment="1">
      <alignment horizontal="center"/>
    </xf>
    <xf numFmtId="2" fontId="0" fillId="0" borderId="0" xfId="0" applyNumberFormat="1"/>
    <xf numFmtId="0" fontId="13" fillId="12" borderId="7" xfId="1" applyBorder="1"/>
    <xf numFmtId="2" fontId="13" fillId="12" borderId="7" xfId="1" applyNumberFormat="1" applyBorder="1"/>
    <xf numFmtId="0" fontId="0" fillId="0" borderId="37" xfId="0" applyBorder="1"/>
    <xf numFmtId="0" fontId="0" fillId="0" borderId="37" xfId="0" applyBorder="1" applyAlignment="1">
      <alignment horizontal="center"/>
    </xf>
    <xf numFmtId="0" fontId="1" fillId="0" borderId="37" xfId="0" applyFont="1" applyBorder="1" applyAlignment="1">
      <alignment horizontal="center"/>
    </xf>
    <xf numFmtId="0" fontId="13" fillId="12" borderId="34" xfId="1" applyBorder="1"/>
    <xf numFmtId="2" fontId="13" fillId="12" borderId="34" xfId="1" applyNumberFormat="1" applyBorder="1"/>
    <xf numFmtId="49" fontId="0" fillId="0" borderId="0" xfId="0" applyNumberFormat="1" applyAlignment="1">
      <alignment horizontal="center"/>
    </xf>
    <xf numFmtId="49" fontId="0" fillId="0" borderId="0" xfId="0" applyNumberFormat="1" applyFill="1" applyAlignment="1">
      <alignment horizontal="center"/>
    </xf>
    <xf numFmtId="17" fontId="0" fillId="0" borderId="0" xfId="0" applyNumberFormat="1" applyFill="1"/>
    <xf numFmtId="17" fontId="0" fillId="0" borderId="0" xfId="0" applyNumberFormat="1" applyAlignment="1">
      <alignment horizontal="center"/>
    </xf>
    <xf numFmtId="22" fontId="0" fillId="0" borderId="0" xfId="0" applyNumberFormat="1" applyAlignment="1">
      <alignment horizontal="center"/>
    </xf>
    <xf numFmtId="164" fontId="0" fillId="0" borderId="0" xfId="0" applyNumberFormat="1"/>
    <xf numFmtId="14" fontId="0" fillId="0" borderId="0" xfId="0" applyNumberFormat="1"/>
    <xf numFmtId="0" fontId="2" fillId="0" borderId="0" xfId="0" applyFont="1"/>
    <xf numFmtId="0" fontId="14" fillId="14" borderId="0" xfId="2" applyBorder="1"/>
    <xf numFmtId="165" fontId="14" fillId="14" borderId="0" xfId="2" applyNumberFormat="1" applyBorder="1"/>
    <xf numFmtId="1" fontId="0" fillId="0" borderId="0" xfId="0" applyNumberFormat="1"/>
    <xf numFmtId="0" fontId="0" fillId="0" borderId="0" xfId="0" applyAlignment="1">
      <alignment horizontal="left" vertical="top" wrapText="1"/>
    </xf>
    <xf numFmtId="0" fontId="5" fillId="9" borderId="0" xfId="0" applyFont="1" applyFill="1" applyAlignment="1">
      <alignment horizontal="center" wrapText="1"/>
    </xf>
    <xf numFmtId="0" fontId="6" fillId="9" borderId="0" xfId="0" applyFont="1" applyFill="1" applyAlignment="1">
      <alignment horizontal="center" vertical="center" wrapText="1"/>
    </xf>
    <xf numFmtId="0" fontId="6" fillId="9" borderId="0" xfId="0" applyFont="1" applyFill="1" applyAlignment="1">
      <alignment horizontal="center" vertical="center"/>
    </xf>
    <xf numFmtId="0" fontId="0" fillId="13" borderId="1" xfId="0" applyFill="1" applyBorder="1" applyAlignment="1">
      <alignment horizontal="center"/>
    </xf>
    <xf numFmtId="0" fontId="0" fillId="13" borderId="2" xfId="0" applyFill="1" applyBorder="1" applyAlignment="1">
      <alignment horizontal="center"/>
    </xf>
    <xf numFmtId="0" fontId="0" fillId="13" borderId="3" xfId="0" applyFill="1" applyBorder="1" applyAlignment="1">
      <alignment horizontal="center"/>
    </xf>
    <xf numFmtId="0" fontId="0" fillId="8" borderId="1"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0" borderId="37" xfId="0" applyBorder="1" applyAlignment="1">
      <alignment horizontal="center" wrapText="1"/>
    </xf>
    <xf numFmtId="0" fontId="0" fillId="0" borderId="37" xfId="0" applyBorder="1" applyAlignment="1">
      <alignment horizontal="center"/>
    </xf>
  </cellXfs>
  <cellStyles count="3">
    <cellStyle name="60% - Accent4" xfId="1" builtinId="44"/>
    <cellStyle name="Calculation" xfId="2"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[1]HAL!$AP$4:$AP$61</c:f>
              <c:numCache>
                <c:formatCode>General</c:formatCode>
                <c:ptCount val="58"/>
                <c:pt idx="0">
                  <c:v>1.2338</c:v>
                </c:pt>
                <c:pt idx="1">
                  <c:v>1.2338</c:v>
                </c:pt>
                <c:pt idx="2">
                  <c:v>1.2338</c:v>
                </c:pt>
                <c:pt idx="3">
                  <c:v>1.58632</c:v>
                </c:pt>
                <c:pt idx="4">
                  <c:v>1.2338</c:v>
                </c:pt>
                <c:pt idx="5">
                  <c:v>1.2338</c:v>
                </c:pt>
                <c:pt idx="6">
                  <c:v>1.58632</c:v>
                </c:pt>
                <c:pt idx="7">
                  <c:v>1.2338</c:v>
                </c:pt>
                <c:pt idx="8">
                  <c:v>1.2338</c:v>
                </c:pt>
                <c:pt idx="9">
                  <c:v>0.52877300000000005</c:v>
                </c:pt>
                <c:pt idx="10">
                  <c:v>1.2338</c:v>
                </c:pt>
                <c:pt idx="11">
                  <c:v>0.52877300000000005</c:v>
                </c:pt>
                <c:pt idx="12">
                  <c:v>0.52877300000000005</c:v>
                </c:pt>
                <c:pt idx="13">
                  <c:v>1.58632</c:v>
                </c:pt>
                <c:pt idx="14">
                  <c:v>1.58632</c:v>
                </c:pt>
                <c:pt idx="15">
                  <c:v>1.2338</c:v>
                </c:pt>
                <c:pt idx="16">
                  <c:v>1.2338</c:v>
                </c:pt>
                <c:pt idx="17">
                  <c:v>1.5058100000000001</c:v>
                </c:pt>
                <c:pt idx="18">
                  <c:v>2.7104599999999999</c:v>
                </c:pt>
                <c:pt idx="19">
                  <c:v>1.0633699999999999</c:v>
                </c:pt>
                <c:pt idx="20">
                  <c:v>1.9748300000000001</c:v>
                </c:pt>
                <c:pt idx="21">
                  <c:v>2.0254599999999998</c:v>
                </c:pt>
                <c:pt idx="22">
                  <c:v>2.0254599999999998</c:v>
                </c:pt>
                <c:pt idx="23">
                  <c:v>0.86805600000000005</c:v>
                </c:pt>
                <c:pt idx="24">
                  <c:v>2.0254599999999998</c:v>
                </c:pt>
                <c:pt idx="25">
                  <c:v>1.44676</c:v>
                </c:pt>
                <c:pt idx="26">
                  <c:v>0.86805600000000005</c:v>
                </c:pt>
                <c:pt idx="27">
                  <c:v>0.86805600000000005</c:v>
                </c:pt>
                <c:pt idx="28">
                  <c:v>6.07639</c:v>
                </c:pt>
                <c:pt idx="29">
                  <c:v>5.58744</c:v>
                </c:pt>
                <c:pt idx="30">
                  <c:v>1.47038</c:v>
                </c:pt>
                <c:pt idx="31">
                  <c:v>2.0585300000000002</c:v>
                </c:pt>
                <c:pt idx="32">
                  <c:v>2.0585300000000002</c:v>
                </c:pt>
                <c:pt idx="33">
                  <c:v>1.9748300000000001</c:v>
                </c:pt>
                <c:pt idx="34">
                  <c:v>2.5390600000000001</c:v>
                </c:pt>
                <c:pt idx="35">
                  <c:v>1.41059</c:v>
                </c:pt>
                <c:pt idx="36">
                  <c:v>1.41059</c:v>
                </c:pt>
                <c:pt idx="37">
                  <c:v>1.9748300000000001</c:v>
                </c:pt>
                <c:pt idx="38">
                  <c:v>1.41059</c:v>
                </c:pt>
                <c:pt idx="39">
                  <c:v>1.9748300000000001</c:v>
                </c:pt>
                <c:pt idx="40">
                  <c:v>0.83762899999999996</c:v>
                </c:pt>
                <c:pt idx="41">
                  <c:v>1.1726799999999999</c:v>
                </c:pt>
                <c:pt idx="42">
                  <c:v>1.50773</c:v>
                </c:pt>
                <c:pt idx="43">
                  <c:v>1.8191600000000001</c:v>
                </c:pt>
                <c:pt idx="44">
                  <c:v>1.4883999999999999</c:v>
                </c:pt>
                <c:pt idx="45">
                  <c:v>2.1499100000000002</c:v>
                </c:pt>
                <c:pt idx="46">
                  <c:v>1.8191600000000001</c:v>
                </c:pt>
                <c:pt idx="47">
                  <c:v>1.8191600000000001</c:v>
                </c:pt>
                <c:pt idx="48">
                  <c:v>2.1499100000000002</c:v>
                </c:pt>
                <c:pt idx="49">
                  <c:v>1.4883999999999999</c:v>
                </c:pt>
                <c:pt idx="50">
                  <c:v>1.4883999999999999</c:v>
                </c:pt>
                <c:pt idx="51">
                  <c:v>2.4806699999999999</c:v>
                </c:pt>
                <c:pt idx="52">
                  <c:v>1.4883999999999999</c:v>
                </c:pt>
                <c:pt idx="53">
                  <c:v>1.4883999999999999</c:v>
                </c:pt>
                <c:pt idx="54">
                  <c:v>1.4883999999999999</c:v>
                </c:pt>
                <c:pt idx="55">
                  <c:v>0.83133000000000001</c:v>
                </c:pt>
                <c:pt idx="56">
                  <c:v>0.166266</c:v>
                </c:pt>
                <c:pt idx="57">
                  <c:v>0.86984499999999998</c:v>
                </c:pt>
              </c:numCache>
            </c:numRef>
          </c:xVal>
          <c:yVal>
            <c:numRef>
              <c:f>[1]HAL!$AX$4:$AX$61</c:f>
              <c:numCache>
                <c:formatCode>General</c:formatCode>
                <c:ptCount val="58"/>
                <c:pt idx="0">
                  <c:v>6.7601399999999998</c:v>
                </c:pt>
                <c:pt idx="1">
                  <c:v>12.6393</c:v>
                </c:pt>
                <c:pt idx="2">
                  <c:v>10.7644</c:v>
                </c:pt>
                <c:pt idx="3">
                  <c:v>2.3734199999999999</c:v>
                </c:pt>
                <c:pt idx="4">
                  <c:v>3.4341900000000001</c:v>
                </c:pt>
                <c:pt idx="5">
                  <c:v>12.7095</c:v>
                </c:pt>
                <c:pt idx="6">
                  <c:v>2.2956400000000001</c:v>
                </c:pt>
                <c:pt idx="7">
                  <c:v>5.4641900000000003</c:v>
                </c:pt>
                <c:pt idx="8">
                  <c:v>4.5948799999999999</c:v>
                </c:pt>
                <c:pt idx="9">
                  <c:v>5.6413599999999997</c:v>
                </c:pt>
                <c:pt idx="10">
                  <c:v>3.95825</c:v>
                </c:pt>
                <c:pt idx="11">
                  <c:v>2.3728099999999999</c:v>
                </c:pt>
                <c:pt idx="12">
                  <c:v>4.5256100000000004</c:v>
                </c:pt>
                <c:pt idx="13">
                  <c:v>2.7264900000000001</c:v>
                </c:pt>
                <c:pt idx="14">
                  <c:v>3.51519</c:v>
                </c:pt>
                <c:pt idx="15">
                  <c:v>2.2694100000000001</c:v>
                </c:pt>
                <c:pt idx="16">
                  <c:v>3.7557200000000002</c:v>
                </c:pt>
                <c:pt idx="17">
                  <c:v>0.73467899999999997</c:v>
                </c:pt>
                <c:pt idx="18">
                  <c:v>2.9289900000000002</c:v>
                </c:pt>
                <c:pt idx="19">
                  <c:v>6.4132699999999998</c:v>
                </c:pt>
                <c:pt idx="20">
                  <c:v>8.2746099999999991</c:v>
                </c:pt>
                <c:pt idx="21">
                  <c:v>2.3292099999999998</c:v>
                </c:pt>
                <c:pt idx="22">
                  <c:v>1.27275</c:v>
                </c:pt>
                <c:pt idx="23">
                  <c:v>2.4882200000000001</c:v>
                </c:pt>
                <c:pt idx="24">
                  <c:v>2.7202799999999998</c:v>
                </c:pt>
                <c:pt idx="25">
                  <c:v>2.9867400000000002</c:v>
                </c:pt>
                <c:pt idx="26">
                  <c:v>1.51511</c:v>
                </c:pt>
                <c:pt idx="27">
                  <c:v>1.17398</c:v>
                </c:pt>
                <c:pt idx="28">
                  <c:v>4.8721199999999998</c:v>
                </c:pt>
                <c:pt idx="29">
                  <c:v>2.58724</c:v>
                </c:pt>
                <c:pt idx="30">
                  <c:v>1.4082699999999999</c:v>
                </c:pt>
                <c:pt idx="31">
                  <c:v>3.5292500000000002</c:v>
                </c:pt>
                <c:pt idx="32">
                  <c:v>2.7018800000000001</c:v>
                </c:pt>
                <c:pt idx="33">
                  <c:v>1.8532599999999999</c:v>
                </c:pt>
                <c:pt idx="34">
                  <c:v>3.99525</c:v>
                </c:pt>
                <c:pt idx="35">
                  <c:v>5.9241099999999998</c:v>
                </c:pt>
                <c:pt idx="36">
                  <c:v>3.68845</c:v>
                </c:pt>
                <c:pt idx="37">
                  <c:v>2.2281200000000001</c:v>
                </c:pt>
                <c:pt idx="38">
                  <c:v>5.7806199999999999</c:v>
                </c:pt>
                <c:pt idx="39">
                  <c:v>6.5473499999999998</c:v>
                </c:pt>
                <c:pt idx="40">
                  <c:v>5.3923500000000004</c:v>
                </c:pt>
                <c:pt idx="41">
                  <c:v>9.1881799999999991</c:v>
                </c:pt>
                <c:pt idx="42">
                  <c:v>6.5297700000000001</c:v>
                </c:pt>
                <c:pt idx="43">
                  <c:v>1.76661</c:v>
                </c:pt>
                <c:pt idx="44">
                  <c:v>6.6315400000000002</c:v>
                </c:pt>
                <c:pt idx="45">
                  <c:v>4.2494500000000004</c:v>
                </c:pt>
                <c:pt idx="46">
                  <c:v>1.96353</c:v>
                </c:pt>
                <c:pt idx="47">
                  <c:v>3.3793600000000001</c:v>
                </c:pt>
                <c:pt idx="48">
                  <c:v>3.76172</c:v>
                </c:pt>
                <c:pt idx="49">
                  <c:v>10.117000000000001</c:v>
                </c:pt>
                <c:pt idx="50">
                  <c:v>1.8932</c:v>
                </c:pt>
                <c:pt idx="51">
                  <c:v>3.1477900000000001</c:v>
                </c:pt>
                <c:pt idx="52">
                  <c:v>4.6731100000000003</c:v>
                </c:pt>
                <c:pt idx="53">
                  <c:v>2.5057499999999999</c:v>
                </c:pt>
                <c:pt idx="54">
                  <c:v>2.1405400000000001</c:v>
                </c:pt>
                <c:pt idx="55">
                  <c:v>3.3861699999999999</c:v>
                </c:pt>
                <c:pt idx="56">
                  <c:v>1.16211</c:v>
                </c:pt>
                <c:pt idx="57">
                  <c:v>5.4151800000000003</c:v>
                </c:pt>
              </c:numCache>
            </c:numRef>
          </c:yVal>
          <c:smooth val="0"/>
          <c:extLst>
            <c:ext xmlns:c16="http://schemas.microsoft.com/office/drawing/2014/chart" uri="{C3380CC4-5D6E-409C-BE32-E72D297353CC}">
              <c16:uniqueId val="{00000000-C056-4F47-A094-B3A5954A91B4}"/>
            </c:ext>
          </c:extLst>
        </c:ser>
        <c:dLbls>
          <c:showLegendKey val="0"/>
          <c:showVal val="0"/>
          <c:showCatName val="0"/>
          <c:showSerName val="0"/>
          <c:showPercent val="0"/>
          <c:showBubbleSize val="0"/>
        </c:dLbls>
        <c:axId val="720146944"/>
        <c:axId val="720147928"/>
      </c:scatterChart>
      <c:valAx>
        <c:axId val="720146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47928"/>
        <c:crosses val="autoZero"/>
        <c:crossBetween val="midCat"/>
      </c:valAx>
      <c:valAx>
        <c:axId val="720147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0146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t>slope </a:t>
            </a:r>
          </a:p>
        </c:rich>
      </c:tx>
      <c:layout>
        <c:manualLayout>
          <c:xMode val="edge"/>
          <c:yMode val="edge"/>
          <c:x val="0.80265094114956859"/>
          <c:y val="0.858887570325599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3139513116379803"/>
          <c:y val="0.15188471806501103"/>
          <c:w val="0.82722556666244085"/>
          <c:h val="0.80336954310981301"/>
        </c:manualLayout>
      </c:layout>
      <c:barChart>
        <c:barDir val="col"/>
        <c:grouping val="stacked"/>
        <c:varyColors val="0"/>
        <c:ser>
          <c:idx val="3"/>
          <c:order val="3"/>
          <c:tx>
            <c:strRef>
              <c:f>statistics!$M$43</c:f>
              <c:strCache>
                <c:ptCount val="1"/>
                <c:pt idx="0">
                  <c:v>blank</c:v>
                </c:pt>
              </c:strCache>
            </c:strRef>
          </c:tx>
          <c:spPr>
            <a:no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statistics!$M$44:$M$58</c:f>
              <c:numCache>
                <c:formatCode>General</c:formatCode>
                <c:ptCount val="15"/>
                <c:pt idx="0">
                  <c:v>-1.4834429321899332</c:v>
                </c:pt>
                <c:pt idx="1">
                  <c:v>-1.5245830812300194</c:v>
                </c:pt>
                <c:pt idx="2">
                  <c:v>-1.7126881857269183</c:v>
                </c:pt>
                <c:pt idx="4">
                  <c:v>0</c:v>
                </c:pt>
                <c:pt idx="5">
                  <c:v>0</c:v>
                </c:pt>
                <c:pt idx="6">
                  <c:v>0</c:v>
                </c:pt>
                <c:pt idx="8">
                  <c:v>0</c:v>
                </c:pt>
                <c:pt idx="9">
                  <c:v>0</c:v>
                </c:pt>
                <c:pt idx="10">
                  <c:v>0</c:v>
                </c:pt>
                <c:pt idx="12">
                  <c:v>-0.73492308073737389</c:v>
                </c:pt>
                <c:pt idx="13">
                  <c:v>-1.1546063850917709</c:v>
                </c:pt>
                <c:pt idx="14">
                  <c:v>-1.1518550432103005</c:v>
                </c:pt>
              </c:numCache>
            </c:numRef>
          </c:val>
          <c:extLst>
            <c:ext xmlns:c16="http://schemas.microsoft.com/office/drawing/2014/chart" uri="{C3380CC4-5D6E-409C-BE32-E72D297353CC}">
              <c16:uniqueId val="{00000000-7DE4-4F93-BFD9-2CCA0534D7CE}"/>
            </c:ext>
          </c:extLst>
        </c:ser>
        <c:ser>
          <c:idx val="4"/>
          <c:order val="4"/>
          <c:tx>
            <c:strRef>
              <c:f>statistics!$N$43</c:f>
              <c:strCache>
                <c:ptCount val="1"/>
                <c:pt idx="0">
                  <c:v>pos</c:v>
                </c:pt>
              </c:strCache>
            </c:strRef>
          </c:tx>
          <c:spPr>
            <a:solidFill>
              <a:schemeClr val="bg1">
                <a:lumMod val="50000"/>
              </a:schemeClr>
            </a:solid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statistics!$N$44:$N$58</c:f>
              <c:numCache>
                <c:formatCode>0.000</c:formatCode>
                <c:ptCount val="15"/>
                <c:pt idx="0">
                  <c:v>0</c:v>
                </c:pt>
                <c:pt idx="1">
                  <c:v>0</c:v>
                </c:pt>
                <c:pt idx="2">
                  <c:v>0</c:v>
                </c:pt>
                <c:pt idx="4">
                  <c:v>0.52531197420704667</c:v>
                </c:pt>
                <c:pt idx="5">
                  <c:v>0.62834086596311045</c:v>
                </c:pt>
                <c:pt idx="6">
                  <c:v>0.67501434624732282</c:v>
                </c:pt>
                <c:pt idx="8">
                  <c:v>0.97281003996775073</c:v>
                </c:pt>
                <c:pt idx="9">
                  <c:v>0.95716881589966296</c:v>
                </c:pt>
                <c:pt idx="10">
                  <c:v>0.99078089656741053</c:v>
                </c:pt>
                <c:pt idx="12">
                  <c:v>0</c:v>
                </c:pt>
                <c:pt idx="13">
                  <c:v>0</c:v>
                </c:pt>
                <c:pt idx="14">
                  <c:v>0</c:v>
                </c:pt>
              </c:numCache>
            </c:numRef>
          </c:val>
          <c:extLst>
            <c:ext xmlns:c16="http://schemas.microsoft.com/office/drawing/2014/chart" uri="{C3380CC4-5D6E-409C-BE32-E72D297353CC}">
              <c16:uniqueId val="{00000001-7DE4-4F93-BFD9-2CCA0534D7CE}"/>
            </c:ext>
          </c:extLst>
        </c:ser>
        <c:ser>
          <c:idx val="5"/>
          <c:order val="5"/>
          <c:tx>
            <c:strRef>
              <c:f>statistics!$O$43</c:f>
              <c:strCache>
                <c:ptCount val="1"/>
                <c:pt idx="0">
                  <c:v>neg</c:v>
                </c:pt>
              </c:strCache>
            </c:strRef>
          </c:tx>
          <c:spPr>
            <a:solidFill>
              <a:schemeClr val="bg1">
                <a:lumMod val="50000"/>
              </a:schemeClr>
            </a:solid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statistics!$O$44:$O$58</c:f>
              <c:numCache>
                <c:formatCode>0.000</c:formatCode>
                <c:ptCount val="15"/>
                <c:pt idx="0">
                  <c:v>-3.0137082145316967</c:v>
                </c:pt>
                <c:pt idx="1">
                  <c:v>-3.3810501953630898</c:v>
                </c:pt>
                <c:pt idx="2">
                  <c:v>-3.751182210859084</c:v>
                </c:pt>
                <c:pt idx="4">
                  <c:v>-3.777706224207046</c:v>
                </c:pt>
                <c:pt idx="5">
                  <c:v>-3.8031563659631109</c:v>
                </c:pt>
                <c:pt idx="6">
                  <c:v>-4.4711788343425614</c:v>
                </c:pt>
                <c:pt idx="8">
                  <c:v>-2.3909188737705676</c:v>
                </c:pt>
                <c:pt idx="9">
                  <c:v>-2.4140300742095224</c:v>
                </c:pt>
                <c:pt idx="10">
                  <c:v>-2.4914585830462848</c:v>
                </c:pt>
                <c:pt idx="12">
                  <c:v>-3.2124976624058501</c:v>
                </c:pt>
                <c:pt idx="13">
                  <c:v>-3.2445230805627263</c:v>
                </c:pt>
                <c:pt idx="14">
                  <c:v>-3.3231281225346239</c:v>
                </c:pt>
              </c:numCache>
            </c:numRef>
          </c:val>
          <c:extLst>
            <c:ext xmlns:c16="http://schemas.microsoft.com/office/drawing/2014/chart" uri="{C3380CC4-5D6E-409C-BE32-E72D297353CC}">
              <c16:uniqueId val="{00000002-7DE4-4F93-BFD9-2CCA0534D7CE}"/>
            </c:ext>
          </c:extLst>
        </c:ser>
        <c:dLbls>
          <c:showLegendKey val="0"/>
          <c:showVal val="0"/>
          <c:showCatName val="0"/>
          <c:showSerName val="0"/>
          <c:showPercent val="0"/>
          <c:showBubbleSize val="0"/>
        </c:dLbls>
        <c:gapWidth val="219"/>
        <c:overlap val="100"/>
        <c:axId val="465448392"/>
        <c:axId val="465449376"/>
      </c:barChart>
      <c:scatterChart>
        <c:scatterStyle val="lineMarker"/>
        <c:varyColors val="0"/>
        <c:ser>
          <c:idx val="0"/>
          <c:order val="0"/>
          <c:tx>
            <c:strRef>
              <c:f>statistics!$J$43</c:f>
              <c:strCache>
                <c:ptCount val="1"/>
                <c:pt idx="0">
                  <c:v>average</c:v>
                </c:pt>
              </c:strCache>
            </c:strRef>
          </c:tx>
          <c:spPr>
            <a:ln w="25400" cap="rnd">
              <a:noFill/>
              <a:round/>
            </a:ln>
            <a:effectLst/>
          </c:spPr>
          <c:marker>
            <c:symbol val="circle"/>
            <c:size val="7"/>
            <c:spPr>
              <a:solidFill>
                <a:schemeClr val="tx1"/>
              </a:solidFill>
              <a:ln w="9525">
                <a:no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statistics!$J$44:$J$58</c:f>
              <c:numCache>
                <c:formatCode>General</c:formatCode>
                <c:ptCount val="15"/>
                <c:pt idx="0">
                  <c:v>-2.9902970394557817</c:v>
                </c:pt>
                <c:pt idx="1">
                  <c:v>-3.2151081789115645</c:v>
                </c:pt>
                <c:pt idx="2">
                  <c:v>-3.5882792911564603</c:v>
                </c:pt>
                <c:pt idx="4">
                  <c:v>-1.6261971249999998</c:v>
                </c:pt>
                <c:pt idx="5">
                  <c:v>-1.5874077500000003</c:v>
                </c:pt>
                <c:pt idx="6">
                  <c:v>-1.898082244047619</c:v>
                </c:pt>
                <c:pt idx="8">
                  <c:v>-0.70905441690140847</c:v>
                </c:pt>
                <c:pt idx="9">
                  <c:v>-0.72843062915492984</c:v>
                </c:pt>
                <c:pt idx="10">
                  <c:v>-0.75033884323943711</c:v>
                </c:pt>
                <c:pt idx="12">
                  <c:v>-2.3411719119402989</c:v>
                </c:pt>
                <c:pt idx="13">
                  <c:v>-2.7768679253731343</c:v>
                </c:pt>
                <c:pt idx="14">
                  <c:v>-2.8134191044776125</c:v>
                </c:pt>
              </c:numCache>
            </c:numRef>
          </c:yVal>
          <c:smooth val="0"/>
          <c:extLst>
            <c:ext xmlns:c16="http://schemas.microsoft.com/office/drawing/2014/chart" uri="{C3380CC4-5D6E-409C-BE32-E72D297353CC}">
              <c16:uniqueId val="{00000003-7DE4-4F93-BFD9-2CCA0534D7CE}"/>
            </c:ext>
          </c:extLst>
        </c:ser>
        <c:ser>
          <c:idx val="1"/>
          <c:order val="1"/>
          <c:tx>
            <c:strRef>
              <c:f>statistics!$K$43</c:f>
              <c:strCache>
                <c:ptCount val="1"/>
                <c:pt idx="0">
                  <c:v>max</c:v>
                </c:pt>
              </c:strCache>
            </c:strRef>
          </c:tx>
          <c:spPr>
            <a:ln w="25400" cap="rnd">
              <a:noFill/>
              <a:round/>
            </a:ln>
            <a:effectLst/>
          </c:spPr>
          <c:marker>
            <c:symbol val="dash"/>
            <c:size val="5"/>
            <c:spPr>
              <a:solidFill>
                <a:schemeClr val="accent2"/>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statistics!$K$44:$K$58</c:f>
              <c:numCache>
                <c:formatCode>General</c:formatCode>
                <c:ptCount val="15"/>
                <c:pt idx="0">
                  <c:v>1.0441800000000001</c:v>
                </c:pt>
                <c:pt idx="1">
                  <c:v>0.97732799999999997</c:v>
                </c:pt>
                <c:pt idx="2">
                  <c:v>1.00345</c:v>
                </c:pt>
                <c:pt idx="4">
                  <c:v>4.8887600000000004</c:v>
                </c:pt>
                <c:pt idx="5">
                  <c:v>4.8839600000000001</c:v>
                </c:pt>
                <c:pt idx="6">
                  <c:v>5.6490799999999997</c:v>
                </c:pt>
                <c:pt idx="8">
                  <c:v>3.5943000000000001</c:v>
                </c:pt>
                <c:pt idx="9">
                  <c:v>3.6543999999999999</c:v>
                </c:pt>
                <c:pt idx="10">
                  <c:v>4.17014</c:v>
                </c:pt>
                <c:pt idx="12">
                  <c:v>9.1551900000000005E-2</c:v>
                </c:pt>
                <c:pt idx="13">
                  <c:v>-0.158804</c:v>
                </c:pt>
                <c:pt idx="14">
                  <c:v>-0.74697800000000003</c:v>
                </c:pt>
              </c:numCache>
            </c:numRef>
          </c:yVal>
          <c:smooth val="0"/>
          <c:extLst>
            <c:ext xmlns:c16="http://schemas.microsoft.com/office/drawing/2014/chart" uri="{C3380CC4-5D6E-409C-BE32-E72D297353CC}">
              <c16:uniqueId val="{00000004-7DE4-4F93-BFD9-2CCA0534D7CE}"/>
            </c:ext>
          </c:extLst>
        </c:ser>
        <c:ser>
          <c:idx val="2"/>
          <c:order val="2"/>
          <c:tx>
            <c:strRef>
              <c:f>statistics!$L$43</c:f>
              <c:strCache>
                <c:ptCount val="1"/>
                <c:pt idx="0">
                  <c:v>min</c:v>
                </c:pt>
              </c:strCache>
            </c:strRef>
          </c:tx>
          <c:spPr>
            <a:ln w="25400" cap="rnd">
              <a:noFill/>
              <a:round/>
            </a:ln>
            <a:effectLst/>
          </c:spPr>
          <c:marker>
            <c:symbol val="dash"/>
            <c:size val="5"/>
            <c:spPr>
              <a:solidFill>
                <a:schemeClr val="tx1"/>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statistics!$L$44:$L$58</c:f>
              <c:numCache>
                <c:formatCode>General</c:formatCode>
                <c:ptCount val="15"/>
                <c:pt idx="0">
                  <c:v>-6.2125899999999996</c:v>
                </c:pt>
                <c:pt idx="1">
                  <c:v>-7.7320500000000001</c:v>
                </c:pt>
                <c:pt idx="2">
                  <c:v>-10.0571</c:v>
                </c:pt>
                <c:pt idx="4">
                  <c:v>-7.20566</c:v>
                </c:pt>
                <c:pt idx="5">
                  <c:v>-6.4276600000000004</c:v>
                </c:pt>
                <c:pt idx="6">
                  <c:v>-7.3242500000000001</c:v>
                </c:pt>
                <c:pt idx="8">
                  <c:v>-4.8281400000000003</c:v>
                </c:pt>
                <c:pt idx="9">
                  <c:v>-4.6498200000000001</c:v>
                </c:pt>
                <c:pt idx="10">
                  <c:v>-5.8372599999999997</c:v>
                </c:pt>
                <c:pt idx="12">
                  <c:v>-4.43886</c:v>
                </c:pt>
                <c:pt idx="13">
                  <c:v>-4.4512299999999998</c:v>
                </c:pt>
                <c:pt idx="14">
                  <c:v>-5.2829699999999997</c:v>
                </c:pt>
              </c:numCache>
            </c:numRef>
          </c:yVal>
          <c:smooth val="0"/>
          <c:extLst>
            <c:ext xmlns:c16="http://schemas.microsoft.com/office/drawing/2014/chart" uri="{C3380CC4-5D6E-409C-BE32-E72D297353CC}">
              <c16:uniqueId val="{00000005-7DE4-4F93-BFD9-2CCA0534D7CE}"/>
            </c:ext>
          </c:extLst>
        </c:ser>
        <c:dLbls>
          <c:showLegendKey val="0"/>
          <c:showVal val="0"/>
          <c:showCatName val="0"/>
          <c:showSerName val="0"/>
          <c:showPercent val="0"/>
          <c:showBubbleSize val="0"/>
        </c:dLbls>
        <c:axId val="465448392"/>
        <c:axId val="465449376"/>
      </c:scatterChart>
      <c:catAx>
        <c:axId val="465448392"/>
        <c:scaling>
          <c:orientation val="minMax"/>
        </c:scaling>
        <c:delete val="0"/>
        <c:axPos val="t"/>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9376"/>
        <c:crosses val="max"/>
        <c:auto val="1"/>
        <c:lblAlgn val="ctr"/>
        <c:lblOffset val="100"/>
        <c:noMultiLvlLbl val="0"/>
      </c:catAx>
      <c:valAx>
        <c:axId val="465449376"/>
        <c:scaling>
          <c:orientation val="minMax"/>
          <c:max val="6"/>
          <c:min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8392"/>
        <c:crossesAt val="1"/>
        <c:crossBetween val="between"/>
      </c:valAx>
      <c:spPr>
        <a:noFill/>
        <a:ln>
          <a:solidFill>
            <a:schemeClr val="tx1"/>
          </a:solidFill>
        </a:ln>
        <a:effectLst/>
      </c:spPr>
    </c:plotArea>
    <c:plotVisOnly val="1"/>
    <c:dispBlanksAs val="gap"/>
    <c:showDLblsOverMax val="0"/>
  </c:chart>
  <c:spPr>
    <a:solidFill>
      <a:schemeClr val="bg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t>intercept </a:t>
            </a:r>
          </a:p>
        </c:rich>
      </c:tx>
      <c:layout>
        <c:manualLayout>
          <c:xMode val="edge"/>
          <c:yMode val="edge"/>
          <c:x val="0.73870111051739229"/>
          <c:y val="0.8629553647642522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2387162167765967"/>
          <c:y val="0.15188471806501103"/>
          <c:w val="0.83474907614857929"/>
          <c:h val="0.80336954310981301"/>
        </c:manualLayout>
      </c:layout>
      <c:barChart>
        <c:barDir val="col"/>
        <c:grouping val="stacked"/>
        <c:varyColors val="0"/>
        <c:ser>
          <c:idx val="3"/>
          <c:order val="3"/>
          <c:tx>
            <c:strRef>
              <c:f>statistics!$M$43</c:f>
              <c:strCache>
                <c:ptCount val="1"/>
                <c:pt idx="0">
                  <c:v>blank</c:v>
                </c:pt>
              </c:strCache>
            </c:strRef>
          </c:tx>
          <c:spPr>
            <a:no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statistics!$M$61:$M$75</c:f>
              <c:numCache>
                <c:formatCode>General</c:formatCode>
                <c:ptCount val="15"/>
                <c:pt idx="0">
                  <c:v>242.43098997329838</c:v>
                </c:pt>
                <c:pt idx="1">
                  <c:v>238.02163246511654</c:v>
                </c:pt>
                <c:pt idx="2">
                  <c:v>207.93670231256806</c:v>
                </c:pt>
                <c:pt idx="4">
                  <c:v>201.9456641010463</c:v>
                </c:pt>
                <c:pt idx="5">
                  <c:v>187.03874616309039</c:v>
                </c:pt>
                <c:pt idx="6">
                  <c:v>162.87995151881313</c:v>
                </c:pt>
                <c:pt idx="8">
                  <c:v>150.09292438207768</c:v>
                </c:pt>
                <c:pt idx="9">
                  <c:v>148.4108513225658</c:v>
                </c:pt>
                <c:pt idx="10">
                  <c:v>132.59041750963979</c:v>
                </c:pt>
                <c:pt idx="12">
                  <c:v>214.26490480232954</c:v>
                </c:pt>
                <c:pt idx="13">
                  <c:v>193.62874197352937</c:v>
                </c:pt>
                <c:pt idx="14">
                  <c:v>137.73606207303607</c:v>
                </c:pt>
              </c:numCache>
            </c:numRef>
          </c:val>
          <c:extLst>
            <c:ext xmlns:c16="http://schemas.microsoft.com/office/drawing/2014/chart" uri="{C3380CC4-5D6E-409C-BE32-E72D297353CC}">
              <c16:uniqueId val="{00000000-08C9-461C-9C79-2BE33A90A83A}"/>
            </c:ext>
          </c:extLst>
        </c:ser>
        <c:ser>
          <c:idx val="4"/>
          <c:order val="4"/>
          <c:tx>
            <c:strRef>
              <c:f>statistics!$N$43</c:f>
              <c:strCache>
                <c:ptCount val="1"/>
                <c:pt idx="0">
                  <c:v>pos</c:v>
                </c:pt>
              </c:strCache>
            </c:strRef>
          </c:tx>
          <c:spPr>
            <a:solidFill>
              <a:schemeClr val="bg1">
                <a:lumMod val="50000"/>
              </a:schemeClr>
            </a:solid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statistics!$N$61:$N$75</c:f>
              <c:numCache>
                <c:formatCode>0.000</c:formatCode>
                <c:ptCount val="15"/>
                <c:pt idx="0">
                  <c:v>67.133625495580077</c:v>
                </c:pt>
                <c:pt idx="1">
                  <c:v>66.057986770447457</c:v>
                </c:pt>
                <c:pt idx="2">
                  <c:v>95.02987428642848</c:v>
                </c:pt>
                <c:pt idx="4">
                  <c:v>91.63978370266932</c:v>
                </c:pt>
                <c:pt idx="5">
                  <c:v>105.09186719762872</c:v>
                </c:pt>
                <c:pt idx="6">
                  <c:v>129.68021839094519</c:v>
                </c:pt>
                <c:pt idx="8">
                  <c:v>85.925258278098113</c:v>
                </c:pt>
                <c:pt idx="9">
                  <c:v>93.625531157685316</c:v>
                </c:pt>
                <c:pt idx="10">
                  <c:v>93.623210051142905</c:v>
                </c:pt>
                <c:pt idx="12">
                  <c:v>82.602757559519858</c:v>
                </c:pt>
                <c:pt idx="13">
                  <c:v>88.227471276821746</c:v>
                </c:pt>
                <c:pt idx="14">
                  <c:v>90.226502719599466</c:v>
                </c:pt>
              </c:numCache>
            </c:numRef>
          </c:val>
          <c:extLst>
            <c:ext xmlns:c16="http://schemas.microsoft.com/office/drawing/2014/chart" uri="{C3380CC4-5D6E-409C-BE32-E72D297353CC}">
              <c16:uniqueId val="{00000001-08C9-461C-9C79-2BE33A90A83A}"/>
            </c:ext>
          </c:extLst>
        </c:ser>
        <c:ser>
          <c:idx val="5"/>
          <c:order val="5"/>
          <c:tx>
            <c:strRef>
              <c:f>statistics!$O$43</c:f>
              <c:strCache>
                <c:ptCount val="1"/>
                <c:pt idx="0">
                  <c:v>neg</c:v>
                </c:pt>
              </c:strCache>
            </c:strRef>
          </c:tx>
          <c:spPr>
            <a:solidFill>
              <a:schemeClr val="accent6"/>
            </a:solid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statistics!$O$61:$O$75</c:f>
              <c:numCache>
                <c:formatCode>0.000</c:formatCode>
                <c:ptCount val="15"/>
                <c:pt idx="0">
                  <c:v>0</c:v>
                </c:pt>
                <c:pt idx="1">
                  <c:v>0</c:v>
                </c:pt>
                <c:pt idx="2">
                  <c:v>0</c:v>
                </c:pt>
                <c:pt idx="4">
                  <c:v>0</c:v>
                </c:pt>
                <c:pt idx="5">
                  <c:v>0</c:v>
                </c:pt>
                <c:pt idx="6">
                  <c:v>0</c:v>
                </c:pt>
                <c:pt idx="8">
                  <c:v>0</c:v>
                </c:pt>
                <c:pt idx="9">
                  <c:v>0</c:v>
                </c:pt>
                <c:pt idx="10">
                  <c:v>0</c:v>
                </c:pt>
                <c:pt idx="12">
                  <c:v>0</c:v>
                </c:pt>
                <c:pt idx="13">
                  <c:v>0</c:v>
                </c:pt>
                <c:pt idx="14">
                  <c:v>0</c:v>
                </c:pt>
              </c:numCache>
            </c:numRef>
          </c:val>
          <c:extLst>
            <c:ext xmlns:c16="http://schemas.microsoft.com/office/drawing/2014/chart" uri="{C3380CC4-5D6E-409C-BE32-E72D297353CC}">
              <c16:uniqueId val="{00000002-08C9-461C-9C79-2BE33A90A83A}"/>
            </c:ext>
          </c:extLst>
        </c:ser>
        <c:dLbls>
          <c:showLegendKey val="0"/>
          <c:showVal val="0"/>
          <c:showCatName val="0"/>
          <c:showSerName val="0"/>
          <c:showPercent val="0"/>
          <c:showBubbleSize val="0"/>
        </c:dLbls>
        <c:gapWidth val="219"/>
        <c:overlap val="100"/>
        <c:axId val="465448392"/>
        <c:axId val="465449376"/>
      </c:barChart>
      <c:scatterChart>
        <c:scatterStyle val="lineMarker"/>
        <c:varyColors val="0"/>
        <c:ser>
          <c:idx val="0"/>
          <c:order val="0"/>
          <c:tx>
            <c:strRef>
              <c:f>statistics!$J$43</c:f>
              <c:strCache>
                <c:ptCount val="1"/>
                <c:pt idx="0">
                  <c:v>average</c:v>
                </c:pt>
              </c:strCache>
            </c:strRef>
          </c:tx>
          <c:spPr>
            <a:ln w="25400" cap="rnd">
              <a:noFill/>
              <a:round/>
            </a:ln>
            <a:effectLst/>
          </c:spPr>
          <c:marker>
            <c:symbol val="circle"/>
            <c:size val="7"/>
            <c:spPr>
              <a:solidFill>
                <a:schemeClr val="tx1"/>
              </a:solidFill>
              <a:ln w="9525">
                <a:no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statistics!$J$61:$J$75</c:f>
              <c:numCache>
                <c:formatCode>General</c:formatCode>
                <c:ptCount val="15"/>
                <c:pt idx="0">
                  <c:v>275.99780272108842</c:v>
                </c:pt>
                <c:pt idx="1">
                  <c:v>271.05062585034028</c:v>
                </c:pt>
                <c:pt idx="2">
                  <c:v>255.4516394557823</c:v>
                </c:pt>
                <c:pt idx="4">
                  <c:v>247.76555595238096</c:v>
                </c:pt>
                <c:pt idx="5">
                  <c:v>239.58467976190474</c:v>
                </c:pt>
                <c:pt idx="6">
                  <c:v>227.72006071428572</c:v>
                </c:pt>
                <c:pt idx="8">
                  <c:v>193.05555352112674</c:v>
                </c:pt>
                <c:pt idx="9">
                  <c:v>195.22361690140846</c:v>
                </c:pt>
                <c:pt idx="10">
                  <c:v>179.40202253521124</c:v>
                </c:pt>
                <c:pt idx="12">
                  <c:v>255.56628358208948</c:v>
                </c:pt>
                <c:pt idx="13">
                  <c:v>237.74247761194025</c:v>
                </c:pt>
                <c:pt idx="14">
                  <c:v>182.8493134328358</c:v>
                </c:pt>
              </c:numCache>
            </c:numRef>
          </c:yVal>
          <c:smooth val="0"/>
          <c:extLst>
            <c:ext xmlns:c16="http://schemas.microsoft.com/office/drawing/2014/chart" uri="{C3380CC4-5D6E-409C-BE32-E72D297353CC}">
              <c16:uniqueId val="{00000003-08C9-461C-9C79-2BE33A90A83A}"/>
            </c:ext>
          </c:extLst>
        </c:ser>
        <c:ser>
          <c:idx val="1"/>
          <c:order val="1"/>
          <c:tx>
            <c:strRef>
              <c:f>statistics!$K$43</c:f>
              <c:strCache>
                <c:ptCount val="1"/>
                <c:pt idx="0">
                  <c:v>max</c:v>
                </c:pt>
              </c:strCache>
            </c:strRef>
          </c:tx>
          <c:spPr>
            <a:ln w="25400" cap="rnd">
              <a:noFill/>
              <a:round/>
            </a:ln>
            <a:effectLst/>
          </c:spPr>
          <c:marker>
            <c:symbol val="dash"/>
            <c:size val="5"/>
            <c:spPr>
              <a:solidFill>
                <a:schemeClr val="accent2"/>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statistics!$K$61:$K$75</c:f>
              <c:numCache>
                <c:formatCode>General</c:formatCode>
                <c:ptCount val="15"/>
                <c:pt idx="0">
                  <c:v>348.79399999999998</c:v>
                </c:pt>
                <c:pt idx="1">
                  <c:v>351.30200000000002</c:v>
                </c:pt>
                <c:pt idx="2">
                  <c:v>376.65199999999999</c:v>
                </c:pt>
                <c:pt idx="4">
                  <c:v>336.75099999999998</c:v>
                </c:pt>
                <c:pt idx="5">
                  <c:v>337.15600000000001</c:v>
                </c:pt>
                <c:pt idx="6">
                  <c:v>360.65499999999997</c:v>
                </c:pt>
                <c:pt idx="8">
                  <c:v>308.46600000000001</c:v>
                </c:pt>
                <c:pt idx="9">
                  <c:v>306.548</c:v>
                </c:pt>
                <c:pt idx="10">
                  <c:v>306.57100000000003</c:v>
                </c:pt>
                <c:pt idx="12">
                  <c:v>310.952</c:v>
                </c:pt>
                <c:pt idx="13">
                  <c:v>299.39600000000002</c:v>
                </c:pt>
                <c:pt idx="14">
                  <c:v>289.649</c:v>
                </c:pt>
              </c:numCache>
            </c:numRef>
          </c:yVal>
          <c:smooth val="0"/>
          <c:extLst>
            <c:ext xmlns:c16="http://schemas.microsoft.com/office/drawing/2014/chart" uri="{C3380CC4-5D6E-409C-BE32-E72D297353CC}">
              <c16:uniqueId val="{00000004-08C9-461C-9C79-2BE33A90A83A}"/>
            </c:ext>
          </c:extLst>
        </c:ser>
        <c:ser>
          <c:idx val="2"/>
          <c:order val="2"/>
          <c:tx>
            <c:strRef>
              <c:f>statistics!$L$43</c:f>
              <c:strCache>
                <c:ptCount val="1"/>
                <c:pt idx="0">
                  <c:v>min</c:v>
                </c:pt>
              </c:strCache>
            </c:strRef>
          </c:tx>
          <c:spPr>
            <a:ln w="25400" cap="rnd">
              <a:noFill/>
              <a:round/>
            </a:ln>
            <a:effectLst/>
          </c:spPr>
          <c:marker>
            <c:symbol val="dash"/>
            <c:size val="5"/>
            <c:spPr>
              <a:solidFill>
                <a:schemeClr val="tx1"/>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statistics!$L$61:$L$75</c:f>
              <c:numCache>
                <c:formatCode>General</c:formatCode>
                <c:ptCount val="15"/>
                <c:pt idx="0">
                  <c:v>188.12299999999999</c:v>
                </c:pt>
                <c:pt idx="1">
                  <c:v>179.583</c:v>
                </c:pt>
                <c:pt idx="2">
                  <c:v>152.39500000000001</c:v>
                </c:pt>
                <c:pt idx="4">
                  <c:v>94.110699999999994</c:v>
                </c:pt>
                <c:pt idx="5">
                  <c:v>92.764099999999999</c:v>
                </c:pt>
                <c:pt idx="6">
                  <c:v>23.896100000000001</c:v>
                </c:pt>
                <c:pt idx="8">
                  <c:v>89.338499999999996</c:v>
                </c:pt>
                <c:pt idx="9">
                  <c:v>65.5732</c:v>
                </c:pt>
                <c:pt idx="10">
                  <c:v>57.015300000000003</c:v>
                </c:pt>
                <c:pt idx="12">
                  <c:v>201.66</c:v>
                </c:pt>
                <c:pt idx="13">
                  <c:v>177.21899999999999</c:v>
                </c:pt>
                <c:pt idx="14">
                  <c:v>122.504</c:v>
                </c:pt>
              </c:numCache>
            </c:numRef>
          </c:yVal>
          <c:smooth val="0"/>
          <c:extLst>
            <c:ext xmlns:c16="http://schemas.microsoft.com/office/drawing/2014/chart" uri="{C3380CC4-5D6E-409C-BE32-E72D297353CC}">
              <c16:uniqueId val="{00000005-08C9-461C-9C79-2BE33A90A83A}"/>
            </c:ext>
          </c:extLst>
        </c:ser>
        <c:dLbls>
          <c:showLegendKey val="0"/>
          <c:showVal val="0"/>
          <c:showCatName val="0"/>
          <c:showSerName val="0"/>
          <c:showPercent val="0"/>
          <c:showBubbleSize val="0"/>
        </c:dLbls>
        <c:axId val="465448392"/>
        <c:axId val="465449376"/>
      </c:scatterChart>
      <c:catAx>
        <c:axId val="465448392"/>
        <c:scaling>
          <c:orientation val="minMax"/>
        </c:scaling>
        <c:delete val="0"/>
        <c:axPos val="t"/>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9376"/>
        <c:crosses val="max"/>
        <c:auto val="1"/>
        <c:lblAlgn val="ctr"/>
        <c:lblOffset val="100"/>
        <c:noMultiLvlLbl val="0"/>
      </c:catAx>
      <c:valAx>
        <c:axId val="46544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8392"/>
        <c:crossesAt val="1"/>
        <c:crossBetween val="between"/>
      </c:valAx>
      <c:spPr>
        <a:noFill/>
        <a:ln>
          <a:solidFill>
            <a:schemeClr val="tx1"/>
          </a:solidFill>
        </a:ln>
        <a:effectLst/>
      </c:spPr>
    </c:plotArea>
    <c:plotVisOnly val="1"/>
    <c:dispBlanksAs val="gap"/>
    <c:showDLblsOverMax val="0"/>
  </c:chart>
  <c:spPr>
    <a:solidFill>
      <a:schemeClr val="bg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t>ASD</a:t>
            </a:r>
          </a:p>
        </c:rich>
      </c:tx>
      <c:layout>
        <c:manualLayout>
          <c:xMode val="edge"/>
          <c:yMode val="edge"/>
          <c:x val="0.82145971486491454"/>
          <c:y val="0.858887570325599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3515688590686725"/>
          <c:y val="0.15188471806501103"/>
          <c:w val="0.82346381191937168"/>
          <c:h val="0.80336954310981301"/>
        </c:manualLayout>
      </c:layout>
      <c:barChart>
        <c:barDir val="col"/>
        <c:grouping val="stacked"/>
        <c:varyColors val="0"/>
        <c:ser>
          <c:idx val="3"/>
          <c:order val="3"/>
          <c:tx>
            <c:strRef>
              <c:f>statistics!$M$43</c:f>
              <c:strCache>
                <c:ptCount val="1"/>
                <c:pt idx="0">
                  <c:v>blank</c:v>
                </c:pt>
              </c:strCache>
            </c:strRef>
          </c:tx>
          <c:spPr>
            <a:no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statistics!$M$79:$M$93</c:f>
              <c:numCache>
                <c:formatCode>General</c:formatCode>
                <c:ptCount val="15"/>
                <c:pt idx="0">
                  <c:v>7.8242887127701994</c:v>
                </c:pt>
                <c:pt idx="1">
                  <c:v>8.9953521823132654</c:v>
                </c:pt>
                <c:pt idx="2">
                  <c:v>9.9976794238767077</c:v>
                </c:pt>
                <c:pt idx="4">
                  <c:v>13.555833638148554</c:v>
                </c:pt>
                <c:pt idx="5">
                  <c:v>15.157316866902356</c:v>
                </c:pt>
                <c:pt idx="6">
                  <c:v>17.368694335514455</c:v>
                </c:pt>
                <c:pt idx="8">
                  <c:v>9.1641064108930763</c:v>
                </c:pt>
                <c:pt idx="9">
                  <c:v>9.9387630349734994</c:v>
                </c:pt>
                <c:pt idx="10">
                  <c:v>10.207832560557065</c:v>
                </c:pt>
                <c:pt idx="12">
                  <c:v>10.221692485510589</c:v>
                </c:pt>
                <c:pt idx="13">
                  <c:v>11.02645426322308</c:v>
                </c:pt>
                <c:pt idx="14">
                  <c:v>9.07920950389504</c:v>
                </c:pt>
              </c:numCache>
            </c:numRef>
          </c:val>
          <c:extLst>
            <c:ext xmlns:c16="http://schemas.microsoft.com/office/drawing/2014/chart" uri="{C3380CC4-5D6E-409C-BE32-E72D297353CC}">
              <c16:uniqueId val="{00000000-3788-4B5A-A643-CBDDA05BC9B5}"/>
            </c:ext>
          </c:extLst>
        </c:ser>
        <c:ser>
          <c:idx val="4"/>
          <c:order val="4"/>
          <c:tx>
            <c:strRef>
              <c:f>statistics!$N$43</c:f>
              <c:strCache>
                <c:ptCount val="1"/>
                <c:pt idx="0">
                  <c:v>pos</c:v>
                </c:pt>
              </c:strCache>
            </c:strRef>
          </c:tx>
          <c:spPr>
            <a:solidFill>
              <a:schemeClr val="bg1">
                <a:lumMod val="50000"/>
              </a:schemeClr>
            </a:solid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statistics!$N$79:$N$93</c:f>
              <c:numCache>
                <c:formatCode>0.000</c:formatCode>
                <c:ptCount val="15"/>
                <c:pt idx="0">
                  <c:v>10.522075907792944</c:v>
                </c:pt>
                <c:pt idx="1">
                  <c:v>12.047540261223805</c:v>
                </c:pt>
                <c:pt idx="2">
                  <c:v>13.136365778096923</c:v>
                </c:pt>
                <c:pt idx="4">
                  <c:v>13.927625342750533</c:v>
                </c:pt>
                <c:pt idx="5">
                  <c:v>15.402638170957175</c:v>
                </c:pt>
                <c:pt idx="6">
                  <c:v>16.240049900399661</c:v>
                </c:pt>
                <c:pt idx="8">
                  <c:v>10.002555065537798</c:v>
                </c:pt>
                <c:pt idx="9">
                  <c:v>10.166228014560039</c:v>
                </c:pt>
                <c:pt idx="10">
                  <c:v>11.104123047899972</c:v>
                </c:pt>
                <c:pt idx="12">
                  <c:v>10.331552640919126</c:v>
                </c:pt>
                <c:pt idx="13">
                  <c:v>10.505912966091152</c:v>
                </c:pt>
                <c:pt idx="14">
                  <c:v>11.428695022060662</c:v>
                </c:pt>
              </c:numCache>
            </c:numRef>
          </c:val>
          <c:extLst>
            <c:ext xmlns:c16="http://schemas.microsoft.com/office/drawing/2014/chart" uri="{C3380CC4-5D6E-409C-BE32-E72D297353CC}">
              <c16:uniqueId val="{00000001-3788-4B5A-A643-CBDDA05BC9B5}"/>
            </c:ext>
          </c:extLst>
        </c:ser>
        <c:ser>
          <c:idx val="5"/>
          <c:order val="5"/>
          <c:tx>
            <c:strRef>
              <c:f>statistics!$O$43</c:f>
              <c:strCache>
                <c:ptCount val="1"/>
                <c:pt idx="0">
                  <c:v>neg</c:v>
                </c:pt>
              </c:strCache>
            </c:strRef>
          </c:tx>
          <c:spPr>
            <a:solidFill>
              <a:schemeClr val="accent6"/>
            </a:solidFill>
            <a:ln>
              <a:noFill/>
            </a:ln>
            <a:effectLst/>
          </c:spPr>
          <c:invertIfNegative val="0"/>
          <c:cat>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cat>
          <c:val>
            <c:numRef>
              <c:f>statistics!$O$61:$O$75</c:f>
              <c:numCache>
                <c:formatCode>0.000</c:formatCode>
                <c:ptCount val="15"/>
                <c:pt idx="0">
                  <c:v>0</c:v>
                </c:pt>
                <c:pt idx="1">
                  <c:v>0</c:v>
                </c:pt>
                <c:pt idx="2">
                  <c:v>0</c:v>
                </c:pt>
                <c:pt idx="4">
                  <c:v>0</c:v>
                </c:pt>
                <c:pt idx="5">
                  <c:v>0</c:v>
                </c:pt>
                <c:pt idx="6">
                  <c:v>0</c:v>
                </c:pt>
                <c:pt idx="8">
                  <c:v>0</c:v>
                </c:pt>
                <c:pt idx="9">
                  <c:v>0</c:v>
                </c:pt>
                <c:pt idx="10">
                  <c:v>0</c:v>
                </c:pt>
                <c:pt idx="12">
                  <c:v>0</c:v>
                </c:pt>
                <c:pt idx="13">
                  <c:v>0</c:v>
                </c:pt>
                <c:pt idx="14">
                  <c:v>0</c:v>
                </c:pt>
              </c:numCache>
            </c:numRef>
          </c:val>
          <c:extLst>
            <c:ext xmlns:c16="http://schemas.microsoft.com/office/drawing/2014/chart" uri="{C3380CC4-5D6E-409C-BE32-E72D297353CC}">
              <c16:uniqueId val="{00000002-3788-4B5A-A643-CBDDA05BC9B5}"/>
            </c:ext>
          </c:extLst>
        </c:ser>
        <c:dLbls>
          <c:showLegendKey val="0"/>
          <c:showVal val="0"/>
          <c:showCatName val="0"/>
          <c:showSerName val="0"/>
          <c:showPercent val="0"/>
          <c:showBubbleSize val="0"/>
        </c:dLbls>
        <c:gapWidth val="219"/>
        <c:overlap val="100"/>
        <c:axId val="465448392"/>
        <c:axId val="465449376"/>
      </c:barChart>
      <c:scatterChart>
        <c:scatterStyle val="lineMarker"/>
        <c:varyColors val="0"/>
        <c:ser>
          <c:idx val="0"/>
          <c:order val="0"/>
          <c:tx>
            <c:strRef>
              <c:f>statistics!$J$43</c:f>
              <c:strCache>
                <c:ptCount val="1"/>
                <c:pt idx="0">
                  <c:v>average</c:v>
                </c:pt>
              </c:strCache>
            </c:strRef>
          </c:tx>
          <c:spPr>
            <a:ln w="25400" cap="rnd">
              <a:noFill/>
              <a:round/>
            </a:ln>
            <a:effectLst/>
          </c:spPr>
          <c:marker>
            <c:symbol val="circle"/>
            <c:size val="7"/>
            <c:spPr>
              <a:solidFill>
                <a:schemeClr val="tx1"/>
              </a:solidFill>
              <a:ln w="9525">
                <a:no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statistics!$J$79:$J$93</c:f>
              <c:numCache>
                <c:formatCode>General</c:formatCode>
                <c:ptCount val="15"/>
                <c:pt idx="0">
                  <c:v>13.085326666666671</c:v>
                </c:pt>
                <c:pt idx="1">
                  <c:v>15.019122312925168</c:v>
                </c:pt>
                <c:pt idx="2">
                  <c:v>16.565862312925169</c:v>
                </c:pt>
                <c:pt idx="4">
                  <c:v>20.519646309523822</c:v>
                </c:pt>
                <c:pt idx="5">
                  <c:v>22.858635952380943</c:v>
                </c:pt>
                <c:pt idx="6">
                  <c:v>25.488719285714286</c:v>
                </c:pt>
                <c:pt idx="8">
                  <c:v>14.165383943661976</c:v>
                </c:pt>
                <c:pt idx="9">
                  <c:v>15.02187704225352</c:v>
                </c:pt>
                <c:pt idx="10">
                  <c:v>15.759894084507051</c:v>
                </c:pt>
                <c:pt idx="12">
                  <c:v>15.387468805970151</c:v>
                </c:pt>
                <c:pt idx="13">
                  <c:v>16.279410746268656</c:v>
                </c:pt>
                <c:pt idx="14">
                  <c:v>14.793557014925371</c:v>
                </c:pt>
              </c:numCache>
            </c:numRef>
          </c:yVal>
          <c:smooth val="0"/>
          <c:extLst>
            <c:ext xmlns:c16="http://schemas.microsoft.com/office/drawing/2014/chart" uri="{C3380CC4-5D6E-409C-BE32-E72D297353CC}">
              <c16:uniqueId val="{00000003-3788-4B5A-A643-CBDDA05BC9B5}"/>
            </c:ext>
          </c:extLst>
        </c:ser>
        <c:ser>
          <c:idx val="1"/>
          <c:order val="1"/>
          <c:tx>
            <c:strRef>
              <c:f>statistics!$K$43</c:f>
              <c:strCache>
                <c:ptCount val="1"/>
                <c:pt idx="0">
                  <c:v>max</c:v>
                </c:pt>
              </c:strCache>
            </c:strRef>
          </c:tx>
          <c:spPr>
            <a:ln w="25400" cap="rnd">
              <a:noFill/>
              <a:round/>
            </a:ln>
            <a:effectLst/>
          </c:spPr>
          <c:marker>
            <c:symbol val="dash"/>
            <c:size val="5"/>
            <c:spPr>
              <a:solidFill>
                <a:schemeClr val="accent2"/>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statistics!$K$79:$K$93</c:f>
              <c:numCache>
                <c:formatCode>General</c:formatCode>
                <c:ptCount val="15"/>
                <c:pt idx="0">
                  <c:v>29.2319</c:v>
                </c:pt>
                <c:pt idx="1">
                  <c:v>31.8507</c:v>
                </c:pt>
                <c:pt idx="2">
                  <c:v>34.174199999999999</c:v>
                </c:pt>
                <c:pt idx="4">
                  <c:v>37.018900000000002</c:v>
                </c:pt>
                <c:pt idx="5">
                  <c:v>39.9101</c:v>
                </c:pt>
                <c:pt idx="6">
                  <c:v>42.427999999999997</c:v>
                </c:pt>
                <c:pt idx="8">
                  <c:v>31.214099999999998</c:v>
                </c:pt>
                <c:pt idx="9">
                  <c:v>32.405700000000003</c:v>
                </c:pt>
                <c:pt idx="10">
                  <c:v>36.081800000000001</c:v>
                </c:pt>
                <c:pt idx="12">
                  <c:v>31.490400000000001</c:v>
                </c:pt>
                <c:pt idx="13">
                  <c:v>30.834800000000001</c:v>
                </c:pt>
                <c:pt idx="14">
                  <c:v>28.791699999999999</c:v>
                </c:pt>
              </c:numCache>
            </c:numRef>
          </c:yVal>
          <c:smooth val="0"/>
          <c:extLst>
            <c:ext xmlns:c16="http://schemas.microsoft.com/office/drawing/2014/chart" uri="{C3380CC4-5D6E-409C-BE32-E72D297353CC}">
              <c16:uniqueId val="{00000004-3788-4B5A-A643-CBDDA05BC9B5}"/>
            </c:ext>
          </c:extLst>
        </c:ser>
        <c:ser>
          <c:idx val="2"/>
          <c:order val="2"/>
          <c:tx>
            <c:strRef>
              <c:f>statistics!$L$43</c:f>
              <c:strCache>
                <c:ptCount val="1"/>
                <c:pt idx="0">
                  <c:v>min</c:v>
                </c:pt>
              </c:strCache>
            </c:strRef>
          </c:tx>
          <c:spPr>
            <a:ln w="25400" cap="rnd">
              <a:noFill/>
              <a:round/>
            </a:ln>
            <a:effectLst/>
          </c:spPr>
          <c:marker>
            <c:symbol val="dash"/>
            <c:size val="5"/>
            <c:spPr>
              <a:solidFill>
                <a:schemeClr val="tx1"/>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statistics!$L$79:$L$93</c:f>
              <c:numCache>
                <c:formatCode>General</c:formatCode>
                <c:ptCount val="15"/>
                <c:pt idx="0">
                  <c:v>4.3823100000000004</c:v>
                </c:pt>
                <c:pt idx="1">
                  <c:v>4.0220900000000004</c:v>
                </c:pt>
                <c:pt idx="2">
                  <c:v>4.4259700000000004</c:v>
                </c:pt>
                <c:pt idx="4">
                  <c:v>6.3825900000000004</c:v>
                </c:pt>
                <c:pt idx="5">
                  <c:v>5.8449499999999999</c:v>
                </c:pt>
                <c:pt idx="6">
                  <c:v>7.3392200000000001</c:v>
                </c:pt>
                <c:pt idx="8">
                  <c:v>6.6310399999999996</c:v>
                </c:pt>
                <c:pt idx="9">
                  <c:v>6.8115899999999998</c:v>
                </c:pt>
                <c:pt idx="10">
                  <c:v>7.4384699999999997</c:v>
                </c:pt>
                <c:pt idx="12">
                  <c:v>7.3673799999999998</c:v>
                </c:pt>
                <c:pt idx="13">
                  <c:v>7.4571699999999996</c:v>
                </c:pt>
                <c:pt idx="14">
                  <c:v>6.8615899999999996</c:v>
                </c:pt>
              </c:numCache>
            </c:numRef>
          </c:yVal>
          <c:smooth val="0"/>
          <c:extLst>
            <c:ext xmlns:c16="http://schemas.microsoft.com/office/drawing/2014/chart" uri="{C3380CC4-5D6E-409C-BE32-E72D297353CC}">
              <c16:uniqueId val="{00000005-3788-4B5A-A643-CBDDA05BC9B5}"/>
            </c:ext>
          </c:extLst>
        </c:ser>
        <c:dLbls>
          <c:showLegendKey val="0"/>
          <c:showVal val="0"/>
          <c:showCatName val="0"/>
          <c:showSerName val="0"/>
          <c:showPercent val="0"/>
          <c:showBubbleSize val="0"/>
        </c:dLbls>
        <c:axId val="465448392"/>
        <c:axId val="465449376"/>
      </c:scatterChart>
      <c:catAx>
        <c:axId val="465448392"/>
        <c:scaling>
          <c:orientation val="minMax"/>
        </c:scaling>
        <c:delete val="0"/>
        <c:axPos val="t"/>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9376"/>
        <c:crosses val="max"/>
        <c:auto val="1"/>
        <c:lblAlgn val="ctr"/>
        <c:lblOffset val="100"/>
        <c:noMultiLvlLbl val="0"/>
      </c:catAx>
      <c:valAx>
        <c:axId val="46544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8392"/>
        <c:crossesAt val="1"/>
        <c:crossBetween val="between"/>
      </c:valAx>
      <c:spPr>
        <a:noFill/>
        <a:ln>
          <a:solidFill>
            <a:schemeClr val="tx1"/>
          </a:solidFill>
        </a:ln>
        <a:effectLst/>
      </c:spPr>
    </c:plotArea>
    <c:plotVisOnly val="1"/>
    <c:dispBlanksAs val="gap"/>
    <c:showDLblsOverMax val="0"/>
  </c:chart>
  <c:spPr>
    <a:solidFill>
      <a:schemeClr val="bg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a:t>ACR</a:t>
            </a:r>
          </a:p>
        </c:rich>
      </c:tx>
      <c:layout>
        <c:manualLayout>
          <c:xMode val="edge"/>
          <c:yMode val="edge"/>
          <c:x val="0.80265094114956859"/>
          <c:y val="0.858887570325599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2387162167765967"/>
          <c:y val="0.15188471806501103"/>
          <c:w val="0.83474907614857929"/>
          <c:h val="0.80336954310981301"/>
        </c:manualLayout>
      </c:layout>
      <c:barChart>
        <c:barDir val="col"/>
        <c:grouping val="stacked"/>
        <c:varyColors val="0"/>
        <c:ser>
          <c:idx val="3"/>
          <c:order val="3"/>
          <c:tx>
            <c:strRef>
              <c:f>statistics!$M$43</c:f>
              <c:strCache>
                <c:ptCount val="1"/>
                <c:pt idx="0">
                  <c:v>blank</c:v>
                </c:pt>
              </c:strCache>
            </c:strRef>
          </c:tx>
          <c:spPr>
            <a:noFill/>
            <a:ln>
              <a:noFill/>
            </a:ln>
            <a:effectLst/>
          </c:spPr>
          <c:invertIfNegative val="0"/>
          <c:cat>
            <c:strRef>
              <c:f>statistics!$A$97:$A$100</c:f>
              <c:strCache>
                <c:ptCount val="4"/>
                <c:pt idx="0">
                  <c:v>CS</c:v>
                </c:pt>
                <c:pt idx="1">
                  <c:v>PCL</c:v>
                </c:pt>
                <c:pt idx="2">
                  <c:v>CLD</c:v>
                </c:pt>
                <c:pt idx="3">
                  <c:v>CLR</c:v>
                </c:pt>
              </c:strCache>
            </c:strRef>
          </c:cat>
          <c:val>
            <c:numRef>
              <c:f>statistics!$M$97:$M$100</c:f>
              <c:numCache>
                <c:formatCode>General</c:formatCode>
                <c:ptCount val="4"/>
                <c:pt idx="0">
                  <c:v>0.96246614961462618</c:v>
                </c:pt>
                <c:pt idx="1">
                  <c:v>0.92080468673938443</c:v>
                </c:pt>
                <c:pt idx="2">
                  <c:v>0.9624010927248865</c:v>
                </c:pt>
                <c:pt idx="3">
                  <c:v>1.9556522918509662</c:v>
                </c:pt>
              </c:numCache>
            </c:numRef>
          </c:val>
          <c:extLst>
            <c:ext xmlns:c16="http://schemas.microsoft.com/office/drawing/2014/chart" uri="{C3380CC4-5D6E-409C-BE32-E72D297353CC}">
              <c16:uniqueId val="{00000000-79D8-4C43-9B14-FEEC1EFCE2B7}"/>
            </c:ext>
          </c:extLst>
        </c:ser>
        <c:ser>
          <c:idx val="4"/>
          <c:order val="4"/>
          <c:tx>
            <c:strRef>
              <c:f>statistics!$N$43</c:f>
              <c:strCache>
                <c:ptCount val="1"/>
                <c:pt idx="0">
                  <c:v>pos</c:v>
                </c:pt>
              </c:strCache>
            </c:strRef>
          </c:tx>
          <c:spPr>
            <a:solidFill>
              <a:schemeClr val="bg1">
                <a:lumMod val="50000"/>
              </a:schemeClr>
            </a:solidFill>
            <a:ln>
              <a:noFill/>
            </a:ln>
            <a:effectLst/>
          </c:spPr>
          <c:invertIfNegative val="0"/>
          <c:cat>
            <c:strRef>
              <c:f>statistics!$A$97:$A$100</c:f>
              <c:strCache>
                <c:ptCount val="4"/>
                <c:pt idx="0">
                  <c:v>CS</c:v>
                </c:pt>
                <c:pt idx="1">
                  <c:v>PCL</c:v>
                </c:pt>
                <c:pt idx="2">
                  <c:v>CLD</c:v>
                </c:pt>
                <c:pt idx="3">
                  <c:v>CLR</c:v>
                </c:pt>
              </c:strCache>
            </c:strRef>
          </c:cat>
          <c:val>
            <c:numRef>
              <c:f>statistics!$N$97:$N$100</c:f>
              <c:numCache>
                <c:formatCode>0.000</c:formatCode>
                <c:ptCount val="4"/>
                <c:pt idx="0">
                  <c:v>0.72913593206326499</c:v>
                </c:pt>
                <c:pt idx="1">
                  <c:v>0.63312900747361223</c:v>
                </c:pt>
                <c:pt idx="2">
                  <c:v>0.23884136384600074</c:v>
                </c:pt>
                <c:pt idx="3">
                  <c:v>0.21974407301448551</c:v>
                </c:pt>
              </c:numCache>
            </c:numRef>
          </c:val>
          <c:extLst>
            <c:ext xmlns:c16="http://schemas.microsoft.com/office/drawing/2014/chart" uri="{C3380CC4-5D6E-409C-BE32-E72D297353CC}">
              <c16:uniqueId val="{00000001-79D8-4C43-9B14-FEEC1EFCE2B7}"/>
            </c:ext>
          </c:extLst>
        </c:ser>
        <c:ser>
          <c:idx val="5"/>
          <c:order val="5"/>
          <c:tx>
            <c:strRef>
              <c:f>statistics!$O$43</c:f>
              <c:strCache>
                <c:ptCount val="1"/>
                <c:pt idx="0">
                  <c:v>neg</c:v>
                </c:pt>
              </c:strCache>
            </c:strRef>
          </c:tx>
          <c:spPr>
            <a:solidFill>
              <a:schemeClr val="accent6"/>
            </a:solidFill>
            <a:ln>
              <a:noFill/>
            </a:ln>
            <a:effectLst/>
          </c:spPr>
          <c:invertIfNegative val="0"/>
          <c:cat>
            <c:strRef>
              <c:f>statistics!$A$97:$A$100</c:f>
              <c:strCache>
                <c:ptCount val="4"/>
                <c:pt idx="0">
                  <c:v>CS</c:v>
                </c:pt>
                <c:pt idx="1">
                  <c:v>PCL</c:v>
                </c:pt>
                <c:pt idx="2">
                  <c:v>CLD</c:v>
                </c:pt>
                <c:pt idx="3">
                  <c:v>CLR</c:v>
                </c:pt>
              </c:strCache>
            </c:strRef>
          </c:cat>
          <c:val>
            <c:numRef>
              <c:f>statistics!$O$97:$O$100</c:f>
              <c:numCache>
                <c:formatCode>0.000</c:formatCode>
                <c:ptCount val="4"/>
                <c:pt idx="0">
                  <c:v>0</c:v>
                </c:pt>
                <c:pt idx="1">
                  <c:v>0</c:v>
                </c:pt>
                <c:pt idx="2">
                  <c:v>0</c:v>
                </c:pt>
                <c:pt idx="3">
                  <c:v>0</c:v>
                </c:pt>
              </c:numCache>
            </c:numRef>
          </c:val>
          <c:extLst>
            <c:ext xmlns:c16="http://schemas.microsoft.com/office/drawing/2014/chart" uri="{C3380CC4-5D6E-409C-BE32-E72D297353CC}">
              <c16:uniqueId val="{00000002-79D8-4C43-9B14-FEEC1EFCE2B7}"/>
            </c:ext>
          </c:extLst>
        </c:ser>
        <c:dLbls>
          <c:showLegendKey val="0"/>
          <c:showVal val="0"/>
          <c:showCatName val="0"/>
          <c:showSerName val="0"/>
          <c:showPercent val="0"/>
          <c:showBubbleSize val="0"/>
        </c:dLbls>
        <c:gapWidth val="219"/>
        <c:overlap val="100"/>
        <c:axId val="465448392"/>
        <c:axId val="465449376"/>
      </c:barChart>
      <c:scatterChart>
        <c:scatterStyle val="lineMarker"/>
        <c:varyColors val="0"/>
        <c:ser>
          <c:idx val="0"/>
          <c:order val="0"/>
          <c:tx>
            <c:strRef>
              <c:f>statistics!$J$43</c:f>
              <c:strCache>
                <c:ptCount val="1"/>
                <c:pt idx="0">
                  <c:v>average</c:v>
                </c:pt>
              </c:strCache>
            </c:strRef>
          </c:tx>
          <c:spPr>
            <a:ln w="25400" cap="rnd">
              <a:noFill/>
              <a:round/>
            </a:ln>
            <a:effectLst/>
          </c:spPr>
          <c:marker>
            <c:symbol val="circle"/>
            <c:size val="7"/>
            <c:spPr>
              <a:solidFill>
                <a:schemeClr val="tx1"/>
              </a:solidFill>
              <a:ln w="9525">
                <a:no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statistics!$J$97:$J$100</c:f>
              <c:numCache>
                <c:formatCode>General</c:formatCode>
                <c:ptCount val="4"/>
                <c:pt idx="0">
                  <c:v>1.3270341156462586</c:v>
                </c:pt>
                <c:pt idx="1">
                  <c:v>1.2373691904761905</c:v>
                </c:pt>
                <c:pt idx="2">
                  <c:v>1.0818217746478869</c:v>
                </c:pt>
                <c:pt idx="3">
                  <c:v>2.065524328358209</c:v>
                </c:pt>
              </c:numCache>
            </c:numRef>
          </c:yVal>
          <c:smooth val="0"/>
          <c:extLst>
            <c:ext xmlns:c16="http://schemas.microsoft.com/office/drawing/2014/chart" uri="{C3380CC4-5D6E-409C-BE32-E72D297353CC}">
              <c16:uniqueId val="{00000003-79D8-4C43-9B14-FEEC1EFCE2B7}"/>
            </c:ext>
          </c:extLst>
        </c:ser>
        <c:ser>
          <c:idx val="1"/>
          <c:order val="1"/>
          <c:tx>
            <c:strRef>
              <c:f>statistics!$K$43</c:f>
              <c:strCache>
                <c:ptCount val="1"/>
                <c:pt idx="0">
                  <c:v>max</c:v>
                </c:pt>
              </c:strCache>
            </c:strRef>
          </c:tx>
          <c:spPr>
            <a:ln w="25400" cap="rnd">
              <a:noFill/>
              <a:round/>
            </a:ln>
            <a:effectLst/>
          </c:spPr>
          <c:marker>
            <c:symbol val="dash"/>
            <c:size val="5"/>
            <c:spPr>
              <a:solidFill>
                <a:schemeClr val="accent2"/>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statistics!$K$97:$K$100</c:f>
              <c:numCache>
                <c:formatCode>General</c:formatCode>
                <c:ptCount val="4"/>
                <c:pt idx="0">
                  <c:v>2.31995</c:v>
                </c:pt>
                <c:pt idx="1">
                  <c:v>2.5661700000000001</c:v>
                </c:pt>
                <c:pt idx="2">
                  <c:v>1.48447</c:v>
                </c:pt>
                <c:pt idx="3">
                  <c:v>2.7159499999999999</c:v>
                </c:pt>
              </c:numCache>
            </c:numRef>
          </c:yVal>
          <c:smooth val="0"/>
          <c:extLst>
            <c:ext xmlns:c16="http://schemas.microsoft.com/office/drawing/2014/chart" uri="{C3380CC4-5D6E-409C-BE32-E72D297353CC}">
              <c16:uniqueId val="{00000004-79D8-4C43-9B14-FEEC1EFCE2B7}"/>
            </c:ext>
          </c:extLst>
        </c:ser>
        <c:ser>
          <c:idx val="2"/>
          <c:order val="2"/>
          <c:tx>
            <c:strRef>
              <c:f>statistics!$L$43</c:f>
              <c:strCache>
                <c:ptCount val="1"/>
                <c:pt idx="0">
                  <c:v>min</c:v>
                </c:pt>
              </c:strCache>
            </c:strRef>
          </c:tx>
          <c:spPr>
            <a:ln w="25400" cap="rnd">
              <a:noFill/>
              <a:round/>
            </a:ln>
            <a:effectLst/>
          </c:spPr>
          <c:marker>
            <c:symbol val="dash"/>
            <c:size val="5"/>
            <c:spPr>
              <a:solidFill>
                <a:schemeClr val="tx1"/>
              </a:solidFill>
              <a:ln w="9525">
                <a:solidFill>
                  <a:schemeClr val="tx1"/>
                </a:solidFill>
              </a:ln>
              <a:effectLst/>
            </c:spPr>
          </c:marker>
          <c:xVal>
            <c:strRef>
              <c:f>statistics!$C$44:$C$58</c:f>
              <c:strCache>
                <c:ptCount val="15"/>
                <c:pt idx="0">
                  <c:v>CS-B</c:v>
                </c:pt>
                <c:pt idx="1">
                  <c:v>CS-G</c:v>
                </c:pt>
                <c:pt idx="2">
                  <c:v>CS-R</c:v>
                </c:pt>
                <c:pt idx="4">
                  <c:v>PCL-B</c:v>
                </c:pt>
                <c:pt idx="5">
                  <c:v>PCL-G</c:v>
                </c:pt>
                <c:pt idx="6">
                  <c:v>PCL-R</c:v>
                </c:pt>
                <c:pt idx="8">
                  <c:v>CLD-B</c:v>
                </c:pt>
                <c:pt idx="9">
                  <c:v>CLD-G</c:v>
                </c:pt>
                <c:pt idx="10">
                  <c:v>CLD-R</c:v>
                </c:pt>
                <c:pt idx="12">
                  <c:v>CLR-B</c:v>
                </c:pt>
                <c:pt idx="13">
                  <c:v>CLR-G</c:v>
                </c:pt>
                <c:pt idx="14">
                  <c:v>CLR-R</c:v>
                </c:pt>
              </c:strCache>
            </c:strRef>
          </c:xVal>
          <c:yVal>
            <c:numRef>
              <c:f>statistics!$L$97:$L$100</c:f>
              <c:numCache>
                <c:formatCode>General</c:formatCode>
                <c:ptCount val="4"/>
                <c:pt idx="0">
                  <c:v>0.81757000000000002</c:v>
                </c:pt>
                <c:pt idx="1">
                  <c:v>0.87929199999999996</c:v>
                </c:pt>
                <c:pt idx="2">
                  <c:v>0.94113899999999995</c:v>
                </c:pt>
                <c:pt idx="3">
                  <c:v>1.2069799999999999</c:v>
                </c:pt>
              </c:numCache>
            </c:numRef>
          </c:yVal>
          <c:smooth val="0"/>
          <c:extLst>
            <c:ext xmlns:c16="http://schemas.microsoft.com/office/drawing/2014/chart" uri="{C3380CC4-5D6E-409C-BE32-E72D297353CC}">
              <c16:uniqueId val="{00000005-79D8-4C43-9B14-FEEC1EFCE2B7}"/>
            </c:ext>
          </c:extLst>
        </c:ser>
        <c:dLbls>
          <c:showLegendKey val="0"/>
          <c:showVal val="0"/>
          <c:showCatName val="0"/>
          <c:showSerName val="0"/>
          <c:showPercent val="0"/>
          <c:showBubbleSize val="0"/>
        </c:dLbls>
        <c:axId val="465448392"/>
        <c:axId val="465449376"/>
      </c:scatterChart>
      <c:catAx>
        <c:axId val="465448392"/>
        <c:scaling>
          <c:orientation val="minMax"/>
        </c:scaling>
        <c:delete val="0"/>
        <c:axPos val="t"/>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9376"/>
        <c:crosses val="max"/>
        <c:auto val="1"/>
        <c:lblAlgn val="ctr"/>
        <c:lblOffset val="100"/>
        <c:noMultiLvlLbl val="0"/>
      </c:catAx>
      <c:valAx>
        <c:axId val="46544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465448392"/>
        <c:crossesAt val="1"/>
        <c:crossBetween val="between"/>
      </c:valAx>
      <c:spPr>
        <a:noFill/>
        <a:ln>
          <a:solidFill>
            <a:schemeClr val="tx1"/>
          </a:solidFill>
        </a:ln>
        <a:effectLst/>
      </c:spPr>
    </c:plotArea>
    <c:plotVisOnly val="1"/>
    <c:dispBlanksAs val="gap"/>
    <c:showDLblsOverMax val="0"/>
  </c:chart>
  <c:spPr>
    <a:solidFill>
      <a:schemeClr val="bg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323850</xdr:colOff>
          <xdr:row>18</xdr:row>
          <xdr:rowOff>476250</xdr:rowOff>
        </xdr:from>
        <xdr:to>
          <xdr:col>2</xdr:col>
          <xdr:colOff>3552825</xdr:colOff>
          <xdr:row>18</xdr:row>
          <xdr:rowOff>3219450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4772025</xdr:colOff>
          <xdr:row>18</xdr:row>
          <xdr:rowOff>361950</xdr:rowOff>
        </xdr:from>
        <xdr:to>
          <xdr:col>2</xdr:col>
          <xdr:colOff>10658475</xdr:colOff>
          <xdr:row>18</xdr:row>
          <xdr:rowOff>1171575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4781550</xdr:colOff>
          <xdr:row>18</xdr:row>
          <xdr:rowOff>1619250</xdr:rowOff>
        </xdr:from>
        <xdr:to>
          <xdr:col>2</xdr:col>
          <xdr:colOff>6543675</xdr:colOff>
          <xdr:row>18</xdr:row>
          <xdr:rowOff>1895475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4867275</xdr:colOff>
          <xdr:row>18</xdr:row>
          <xdr:rowOff>2400300</xdr:rowOff>
        </xdr:from>
        <xdr:to>
          <xdr:col>2</xdr:col>
          <xdr:colOff>9010650</xdr:colOff>
          <xdr:row>18</xdr:row>
          <xdr:rowOff>2828925</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50</xdr:col>
      <xdr:colOff>233362</xdr:colOff>
      <xdr:row>7</xdr:row>
      <xdr:rowOff>47625</xdr:rowOff>
    </xdr:from>
    <xdr:to>
      <xdr:col>57</xdr:col>
      <xdr:colOff>538162</xdr:colOff>
      <xdr:row>21</xdr:row>
      <xdr:rowOff>123825</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95249</xdr:colOff>
      <xdr:row>39</xdr:row>
      <xdr:rowOff>10583</xdr:rowOff>
    </xdr:from>
    <xdr:to>
      <xdr:col>26</xdr:col>
      <xdr:colOff>95250</xdr:colOff>
      <xdr:row>71</xdr:row>
      <xdr:rowOff>137587</xdr:rowOff>
    </xdr:to>
    <xdr:grpSp>
      <xdr:nvGrpSpPr>
        <xdr:cNvPr id="8" name="Group 7">
          <a:extLst>
            <a:ext uri="{FF2B5EF4-FFF2-40B4-BE49-F238E27FC236}">
              <a16:creationId xmlns:a16="http://schemas.microsoft.com/office/drawing/2014/main" id="{76CA7403-5741-4F54-A422-346C155F385D}"/>
            </a:ext>
          </a:extLst>
        </xdr:cNvPr>
        <xdr:cNvGrpSpPr/>
      </xdr:nvGrpSpPr>
      <xdr:grpSpPr>
        <a:xfrm>
          <a:off x="9461499" y="7440083"/>
          <a:ext cx="6752168" cy="6233587"/>
          <a:chOff x="9461499" y="7440083"/>
          <a:chExt cx="6752168" cy="6233587"/>
        </a:xfrm>
      </xdr:grpSpPr>
      <xdr:grpSp>
        <xdr:nvGrpSpPr>
          <xdr:cNvPr id="4" name="Group 3">
            <a:extLst>
              <a:ext uri="{FF2B5EF4-FFF2-40B4-BE49-F238E27FC236}">
                <a16:creationId xmlns:a16="http://schemas.microsoft.com/office/drawing/2014/main" id="{E81A5C7C-4CE7-4976-8D20-FF0157DDB5B6}"/>
              </a:ext>
            </a:extLst>
          </xdr:cNvPr>
          <xdr:cNvGrpSpPr/>
        </xdr:nvGrpSpPr>
        <xdr:grpSpPr>
          <a:xfrm>
            <a:off x="9472084" y="7440083"/>
            <a:ext cx="6730999" cy="3122085"/>
            <a:chOff x="9461500" y="7440083"/>
            <a:chExt cx="6730999" cy="3122085"/>
          </a:xfrm>
        </xdr:grpSpPr>
        <xdr:graphicFrame macro="">
          <xdr:nvGraphicFramePr>
            <xdr:cNvPr id="2" name="Chart 1">
              <a:extLst>
                <a:ext uri="{FF2B5EF4-FFF2-40B4-BE49-F238E27FC236}">
                  <a16:creationId xmlns:a16="http://schemas.microsoft.com/office/drawing/2014/main" id="{B023BDE4-195C-4778-A7F1-74D21F7455AD}"/>
                </a:ext>
              </a:extLst>
            </xdr:cNvPr>
            <xdr:cNvGraphicFramePr>
              <a:graphicFrameLocks/>
            </xdr:cNvGraphicFramePr>
          </xdr:nvGraphicFramePr>
          <xdr:xfrm>
            <a:off x="9461500" y="7440083"/>
            <a:ext cx="3376084" cy="312208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CBD5991B-9B22-4F68-AD33-85A25267957E}"/>
                </a:ext>
              </a:extLst>
            </xdr:cNvPr>
            <xdr:cNvGraphicFramePr>
              <a:graphicFrameLocks/>
            </xdr:cNvGraphicFramePr>
          </xdr:nvGraphicFramePr>
          <xdr:xfrm>
            <a:off x="12816415" y="7440083"/>
            <a:ext cx="3376084" cy="3122085"/>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7" name="Group 6">
            <a:extLst>
              <a:ext uri="{FF2B5EF4-FFF2-40B4-BE49-F238E27FC236}">
                <a16:creationId xmlns:a16="http://schemas.microsoft.com/office/drawing/2014/main" id="{342F76B3-0253-4C49-A2A2-FCF6E041A665}"/>
              </a:ext>
            </a:extLst>
          </xdr:cNvPr>
          <xdr:cNvGrpSpPr/>
        </xdr:nvGrpSpPr>
        <xdr:grpSpPr>
          <a:xfrm>
            <a:off x="9461499" y="10551585"/>
            <a:ext cx="6752168" cy="3122085"/>
            <a:chOff x="9461499" y="10551585"/>
            <a:chExt cx="6752168" cy="3122085"/>
          </a:xfrm>
        </xdr:grpSpPr>
        <xdr:graphicFrame macro="">
          <xdr:nvGraphicFramePr>
            <xdr:cNvPr id="5" name="Chart 4">
              <a:extLst>
                <a:ext uri="{FF2B5EF4-FFF2-40B4-BE49-F238E27FC236}">
                  <a16:creationId xmlns:a16="http://schemas.microsoft.com/office/drawing/2014/main" id="{E8EEFAF7-D764-4D01-8C64-305519968BC5}"/>
                </a:ext>
              </a:extLst>
            </xdr:cNvPr>
            <xdr:cNvGraphicFramePr>
              <a:graphicFrameLocks/>
            </xdr:cNvGraphicFramePr>
          </xdr:nvGraphicFramePr>
          <xdr:xfrm>
            <a:off x="9461499" y="10551585"/>
            <a:ext cx="3376084" cy="312208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4CE233D2-8B18-406C-AED4-95A67E195332}"/>
                </a:ext>
              </a:extLst>
            </xdr:cNvPr>
            <xdr:cNvGraphicFramePr>
              <a:graphicFrameLocks/>
            </xdr:cNvGraphicFramePr>
          </xdr:nvGraphicFramePr>
          <xdr:xfrm>
            <a:off x="12837583" y="10551585"/>
            <a:ext cx="3376084" cy="3122085"/>
          </xdr:xfrm>
          <a:graphic>
            <a:graphicData uri="http://schemas.openxmlformats.org/drawingml/2006/chart">
              <c:chart xmlns:c="http://schemas.openxmlformats.org/drawingml/2006/chart" xmlns:r="http://schemas.openxmlformats.org/officeDocument/2006/relationships" r:id="rId4"/>
            </a:graphicData>
          </a:graphic>
        </xdr:graphicFrame>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aloloop/test/parameter-testing/RAtesting/haloloop-out-PropertyLog-sort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Lraw"/>
      <sheetName val="CLRraw"/>
      <sheetName val="PCLraw"/>
      <sheetName val="CLDraw"/>
      <sheetName val="HAL"/>
      <sheetName val="CS"/>
      <sheetName val="PCL"/>
      <sheetName val="CLD"/>
      <sheetName val="CLR"/>
      <sheetName val="simplesummary"/>
      <sheetName val="graphical distributions"/>
      <sheetName val="skytype-multivariatepreps"/>
      <sheetName val="HAL-CS skytypescore"/>
      <sheetName val="PCL skytypescore"/>
      <sheetName val="CLD skytypescore"/>
      <sheetName val="CLR skytypescore"/>
      <sheetName val="Skytype Comparisons"/>
      <sheetName val="Haloscore Comparisons"/>
      <sheetName val="exphaloscoretest"/>
      <sheetName val="haloscore-multivariateprep-comp"/>
      <sheetName val="haloscore-prep1"/>
      <sheetName val="HaloScore1"/>
      <sheetName val="haloscore-prep2"/>
      <sheetName val="Haloscore2"/>
      <sheetName val="haloscore-prep3"/>
      <sheetName val="HaloScore3"/>
      <sheetName val="haloscore-prep4"/>
      <sheetName val="HaloScore4"/>
      <sheetName val="haloscore-prep5"/>
      <sheetName val="HaloScore5"/>
    </sheetNames>
    <sheetDataSet>
      <sheetData sheetId="0">
        <row r="2">
          <cell r="A2" t="str">
            <v xml:space="preserve">  image</v>
          </cell>
          <cell r="B2" t="str">
            <v xml:space="preserve"> quadrant</v>
          </cell>
          <cell r="C2" t="str">
            <v xml:space="preserve"> B</v>
          </cell>
          <cell r="P2" t="str">
            <v>G</v>
          </cell>
          <cell r="AC2" t="str">
            <v>R</v>
          </cell>
          <cell r="AO2" t="str">
            <v xml:space="preserve"> </v>
          </cell>
        </row>
        <row r="3">
          <cell r="A3" t="str">
            <v xml:space="preserve"> </v>
          </cell>
          <cell r="C3" t="str">
            <v xml:space="preserve"> slope</v>
          </cell>
          <cell r="D3" t="str">
            <v xml:space="preserve"> intercept</v>
          </cell>
          <cell r="E3" t="str">
            <v xml:space="preserve"> ARIvar</v>
          </cell>
          <cell r="F3" t="str">
            <v xml:space="preserve"> CV</v>
          </cell>
          <cell r="G3" t="str">
            <v xml:space="preserve"> LocMaxDer</v>
          </cell>
          <cell r="H3" t="str">
            <v xml:space="preserve"> LocPMDer</v>
          </cell>
          <cell r="I3" t="str">
            <v xml:space="preserve"> LocMinDer</v>
          </cell>
          <cell r="J3" t="str">
            <v xml:space="preserve"> ValMaxDer</v>
          </cell>
          <cell r="K3" t="str">
            <v xml:space="preserve"> ValMinDer</v>
          </cell>
          <cell r="L3" t="str">
            <v xml:space="preserve"> nmax</v>
          </cell>
          <cell r="M3" t="str">
            <v xml:space="preserve"> stdLMaD</v>
          </cell>
          <cell r="N3" t="str">
            <v xml:space="preserve"> stdLPMD</v>
          </cell>
          <cell r="O3" t="str">
            <v xml:space="preserve"> stdLMiD</v>
          </cell>
          <cell r="P3" t="str">
            <v xml:space="preserve">  slope</v>
          </cell>
          <cell r="Q3" t="str">
            <v xml:space="preserve"> intercept</v>
          </cell>
          <cell r="R3" t="str">
            <v xml:space="preserve"> ARIvar</v>
          </cell>
          <cell r="S3" t="str">
            <v xml:space="preserve"> CV</v>
          </cell>
          <cell r="T3" t="str">
            <v xml:space="preserve"> LocMaxDer</v>
          </cell>
          <cell r="U3" t="str">
            <v xml:space="preserve"> LocPMDer</v>
          </cell>
          <cell r="V3" t="str">
            <v xml:space="preserve"> LocMinDer</v>
          </cell>
          <cell r="W3" t="str">
            <v xml:space="preserve"> ValMaxDer</v>
          </cell>
          <cell r="X3" t="str">
            <v xml:space="preserve"> ValMinDer</v>
          </cell>
          <cell r="Y3" t="str">
            <v xml:space="preserve"> nmax</v>
          </cell>
          <cell r="Z3" t="str">
            <v xml:space="preserve"> stdLMaD</v>
          </cell>
          <cell r="AA3" t="str">
            <v xml:space="preserve"> stdLPMD</v>
          </cell>
          <cell r="AB3" t="str">
            <v xml:space="preserve"> stdLMiD</v>
          </cell>
          <cell r="AC3" t="str">
            <v xml:space="preserve">  slope</v>
          </cell>
          <cell r="AD3" t="str">
            <v xml:space="preserve"> intercept</v>
          </cell>
          <cell r="AE3" t="str">
            <v xml:space="preserve"> ARIvar</v>
          </cell>
          <cell r="AF3" t="str">
            <v xml:space="preserve"> CV</v>
          </cell>
          <cell r="AG3" t="str">
            <v xml:space="preserve"> LocMaxDer</v>
          </cell>
          <cell r="AH3" t="str">
            <v xml:space="preserve"> LocPMDer</v>
          </cell>
          <cell r="AI3" t="str">
            <v xml:space="preserve"> LocMinDer</v>
          </cell>
          <cell r="AJ3" t="str">
            <v xml:space="preserve"> ValMaxDer</v>
          </cell>
          <cell r="AK3" t="str">
            <v xml:space="preserve"> ValMinDer</v>
          </cell>
          <cell r="AL3" t="str">
            <v xml:space="preserve"> nmax</v>
          </cell>
          <cell r="AM3" t="str">
            <v xml:space="preserve"> stdLMaD</v>
          </cell>
          <cell r="AN3" t="str">
            <v xml:space="preserve"> stdLPMD</v>
          </cell>
          <cell r="AO3" t="str">
            <v xml:space="preserve"> stdLMiD</v>
          </cell>
        </row>
      </sheetData>
      <sheetData sheetId="1" refreshError="1"/>
      <sheetData sheetId="2" refreshError="1"/>
      <sheetData sheetId="3" refreshError="1"/>
      <sheetData sheetId="4">
        <row r="4">
          <cell r="AP4">
            <v>1.2338</v>
          </cell>
          <cell r="AX4">
            <v>6.7601399999999998</v>
          </cell>
        </row>
        <row r="5">
          <cell r="AP5">
            <v>1.2338</v>
          </cell>
          <cell r="AX5">
            <v>12.6393</v>
          </cell>
        </row>
        <row r="6">
          <cell r="AP6">
            <v>1.2338</v>
          </cell>
          <cell r="AX6">
            <v>10.7644</v>
          </cell>
        </row>
        <row r="7">
          <cell r="AP7">
            <v>1.58632</v>
          </cell>
          <cell r="AX7">
            <v>2.3734199999999999</v>
          </cell>
        </row>
        <row r="8">
          <cell r="AP8">
            <v>1.2338</v>
          </cell>
          <cell r="AX8">
            <v>3.4341900000000001</v>
          </cell>
        </row>
        <row r="9">
          <cell r="AP9">
            <v>1.2338</v>
          </cell>
          <cell r="AX9">
            <v>12.7095</v>
          </cell>
        </row>
        <row r="10">
          <cell r="AP10">
            <v>1.58632</v>
          </cell>
          <cell r="AX10">
            <v>2.2956400000000001</v>
          </cell>
        </row>
        <row r="11">
          <cell r="AP11">
            <v>1.2338</v>
          </cell>
          <cell r="AX11">
            <v>5.4641900000000003</v>
          </cell>
        </row>
        <row r="12">
          <cell r="AP12">
            <v>1.2338</v>
          </cell>
          <cell r="AX12">
            <v>4.5948799999999999</v>
          </cell>
        </row>
        <row r="13">
          <cell r="AP13">
            <v>0.52877300000000005</v>
          </cell>
          <cell r="AX13">
            <v>5.6413599999999997</v>
          </cell>
        </row>
        <row r="14">
          <cell r="AP14">
            <v>1.2338</v>
          </cell>
          <cell r="AX14">
            <v>3.95825</v>
          </cell>
        </row>
        <row r="15">
          <cell r="AP15">
            <v>0.52877300000000005</v>
          </cell>
          <cell r="AX15">
            <v>2.3728099999999999</v>
          </cell>
        </row>
        <row r="16">
          <cell r="AP16">
            <v>0.52877300000000005</v>
          </cell>
          <cell r="AX16">
            <v>4.5256100000000004</v>
          </cell>
        </row>
        <row r="17">
          <cell r="AP17">
            <v>1.58632</v>
          </cell>
          <cell r="AX17">
            <v>2.7264900000000001</v>
          </cell>
        </row>
        <row r="18">
          <cell r="AP18">
            <v>1.58632</v>
          </cell>
          <cell r="AX18">
            <v>3.51519</v>
          </cell>
        </row>
        <row r="19">
          <cell r="AP19">
            <v>1.2338</v>
          </cell>
          <cell r="AX19">
            <v>2.2694100000000001</v>
          </cell>
        </row>
        <row r="20">
          <cell r="AP20">
            <v>1.2338</v>
          </cell>
          <cell r="AX20">
            <v>3.7557200000000002</v>
          </cell>
        </row>
        <row r="21">
          <cell r="AP21">
            <v>1.5058100000000001</v>
          </cell>
          <cell r="AX21">
            <v>0.73467899999999997</v>
          </cell>
        </row>
        <row r="22">
          <cell r="AP22">
            <v>2.7104599999999999</v>
          </cell>
          <cell r="AX22">
            <v>2.9289900000000002</v>
          </cell>
        </row>
        <row r="23">
          <cell r="AP23">
            <v>1.0633699999999999</v>
          </cell>
          <cell r="AX23">
            <v>6.4132699999999998</v>
          </cell>
        </row>
        <row r="24">
          <cell r="AP24">
            <v>1.9748300000000001</v>
          </cell>
          <cell r="AX24">
            <v>8.2746099999999991</v>
          </cell>
        </row>
        <row r="25">
          <cell r="AP25">
            <v>2.0254599999999998</v>
          </cell>
          <cell r="AX25">
            <v>2.3292099999999998</v>
          </cell>
        </row>
        <row r="26">
          <cell r="AP26">
            <v>2.0254599999999998</v>
          </cell>
          <cell r="AX26">
            <v>1.27275</v>
          </cell>
        </row>
        <row r="27">
          <cell r="AP27">
            <v>0.86805600000000005</v>
          </cell>
          <cell r="AX27">
            <v>2.4882200000000001</v>
          </cell>
        </row>
        <row r="28">
          <cell r="AP28">
            <v>2.0254599999999998</v>
          </cell>
          <cell r="AX28">
            <v>2.7202799999999998</v>
          </cell>
        </row>
        <row r="29">
          <cell r="AP29">
            <v>1.44676</v>
          </cell>
          <cell r="AX29">
            <v>2.9867400000000002</v>
          </cell>
        </row>
        <row r="30">
          <cell r="AP30">
            <v>0.86805600000000005</v>
          </cell>
          <cell r="AX30">
            <v>1.51511</v>
          </cell>
        </row>
        <row r="31">
          <cell r="AP31">
            <v>0.86805600000000005</v>
          </cell>
          <cell r="AX31">
            <v>1.17398</v>
          </cell>
        </row>
        <row r="32">
          <cell r="AP32">
            <v>6.07639</v>
          </cell>
          <cell r="AX32">
            <v>4.8721199999999998</v>
          </cell>
        </row>
        <row r="33">
          <cell r="AP33">
            <v>5.58744</v>
          </cell>
          <cell r="AX33">
            <v>2.58724</v>
          </cell>
        </row>
        <row r="34">
          <cell r="AP34">
            <v>1.47038</v>
          </cell>
          <cell r="AX34">
            <v>1.4082699999999999</v>
          </cell>
        </row>
        <row r="35">
          <cell r="AP35">
            <v>2.0585300000000002</v>
          </cell>
          <cell r="AX35">
            <v>3.5292500000000002</v>
          </cell>
        </row>
        <row r="36">
          <cell r="AP36">
            <v>2.0585300000000002</v>
          </cell>
          <cell r="AX36">
            <v>2.7018800000000001</v>
          </cell>
        </row>
        <row r="37">
          <cell r="AP37">
            <v>1.9748300000000001</v>
          </cell>
          <cell r="AX37">
            <v>1.8532599999999999</v>
          </cell>
        </row>
        <row r="38">
          <cell r="AP38">
            <v>2.5390600000000001</v>
          </cell>
          <cell r="AX38">
            <v>3.99525</v>
          </cell>
        </row>
        <row r="39">
          <cell r="AP39">
            <v>1.41059</v>
          </cell>
          <cell r="AX39">
            <v>5.9241099999999998</v>
          </cell>
        </row>
        <row r="40">
          <cell r="AP40">
            <v>1.41059</v>
          </cell>
          <cell r="AX40">
            <v>3.68845</v>
          </cell>
        </row>
        <row r="41">
          <cell r="AP41">
            <v>1.9748300000000001</v>
          </cell>
          <cell r="AX41">
            <v>2.2281200000000001</v>
          </cell>
        </row>
        <row r="42">
          <cell r="AP42">
            <v>1.41059</v>
          </cell>
          <cell r="AX42">
            <v>5.7806199999999999</v>
          </cell>
        </row>
        <row r="43">
          <cell r="AP43">
            <v>1.9748300000000001</v>
          </cell>
          <cell r="AX43">
            <v>6.5473499999999998</v>
          </cell>
        </row>
        <row r="44">
          <cell r="AP44">
            <v>0.83762899999999996</v>
          </cell>
          <cell r="AX44">
            <v>5.3923500000000004</v>
          </cell>
        </row>
        <row r="45">
          <cell r="AP45">
            <v>1.1726799999999999</v>
          </cell>
          <cell r="AX45">
            <v>9.1881799999999991</v>
          </cell>
        </row>
        <row r="46">
          <cell r="AP46">
            <v>1.50773</v>
          </cell>
          <cell r="AX46">
            <v>6.5297700000000001</v>
          </cell>
        </row>
        <row r="47">
          <cell r="AP47">
            <v>1.8191600000000001</v>
          </cell>
          <cell r="AX47">
            <v>1.76661</v>
          </cell>
        </row>
        <row r="48">
          <cell r="AP48">
            <v>1.4883999999999999</v>
          </cell>
          <cell r="AX48">
            <v>6.6315400000000002</v>
          </cell>
        </row>
        <row r="49">
          <cell r="AP49">
            <v>2.1499100000000002</v>
          </cell>
          <cell r="AX49">
            <v>4.2494500000000004</v>
          </cell>
        </row>
        <row r="50">
          <cell r="AP50">
            <v>1.8191600000000001</v>
          </cell>
          <cell r="AX50">
            <v>1.96353</v>
          </cell>
        </row>
        <row r="51">
          <cell r="AP51">
            <v>1.8191600000000001</v>
          </cell>
          <cell r="AX51">
            <v>3.3793600000000001</v>
          </cell>
        </row>
        <row r="52">
          <cell r="AP52">
            <v>2.1499100000000002</v>
          </cell>
          <cell r="AX52">
            <v>3.76172</v>
          </cell>
        </row>
        <row r="53">
          <cell r="AP53">
            <v>1.4883999999999999</v>
          </cell>
          <cell r="AX53">
            <v>10.117000000000001</v>
          </cell>
        </row>
        <row r="54">
          <cell r="AP54">
            <v>1.4883999999999999</v>
          </cell>
          <cell r="AX54">
            <v>1.8932</v>
          </cell>
        </row>
        <row r="55">
          <cell r="AP55">
            <v>2.4806699999999999</v>
          </cell>
          <cell r="AX55">
            <v>3.1477900000000001</v>
          </cell>
        </row>
        <row r="56">
          <cell r="AP56">
            <v>1.4883999999999999</v>
          </cell>
          <cell r="AX56">
            <v>4.6731100000000003</v>
          </cell>
        </row>
        <row r="57">
          <cell r="AP57">
            <v>1.4883999999999999</v>
          </cell>
          <cell r="AX57">
            <v>2.5057499999999999</v>
          </cell>
        </row>
        <row r="58">
          <cell r="AP58">
            <v>1.4883999999999999</v>
          </cell>
          <cell r="AX58">
            <v>2.1405400000000001</v>
          </cell>
        </row>
        <row r="59">
          <cell r="AP59">
            <v>0.83133000000000001</v>
          </cell>
          <cell r="AX59">
            <v>3.3861699999999999</v>
          </cell>
        </row>
        <row r="60">
          <cell r="AP60">
            <v>0.166266</v>
          </cell>
          <cell r="AX60">
            <v>1.16211</v>
          </cell>
        </row>
        <row r="61">
          <cell r="AP61">
            <v>0.86984499999999998</v>
          </cell>
          <cell r="AX61">
            <v>5.4151800000000003</v>
          </cell>
        </row>
      </sheetData>
      <sheetData sheetId="5" refreshError="1"/>
      <sheetData sheetId="6" refreshError="1"/>
      <sheetData sheetId="7" refreshError="1"/>
      <sheetData sheetId="8" refreshError="1"/>
      <sheetData sheetId="9" refreshError="1"/>
      <sheetData sheetId="10">
        <row r="4">
          <cell r="B4" t="str">
            <v>HAL-B</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w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wmf"/><Relationship Id="rId5" Type="http://schemas.openxmlformats.org/officeDocument/2006/relationships/image" Target="../media/image1.w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w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2:C26"/>
  <sheetViews>
    <sheetView showGridLines="0" topLeftCell="A10" workbookViewId="0">
      <selection activeCell="C23" sqref="C23"/>
    </sheetView>
  </sheetViews>
  <sheetFormatPr defaultRowHeight="15" x14ac:dyDescent="0.25"/>
  <cols>
    <col min="2" max="2" width="17.5703125" customWidth="1"/>
    <col min="3" max="3" width="182.28515625" customWidth="1"/>
  </cols>
  <sheetData>
    <row r="2" spans="1:3" ht="31.5" customHeight="1" x14ac:dyDescent="0.4">
      <c r="A2" s="129" t="s">
        <v>0</v>
      </c>
      <c r="B2" s="129"/>
      <c r="C2" s="129"/>
    </row>
    <row r="3" spans="1:3" x14ac:dyDescent="0.25">
      <c r="C3" s="128" t="s">
        <v>19</v>
      </c>
    </row>
    <row r="4" spans="1:3" x14ac:dyDescent="0.25">
      <c r="C4" s="128"/>
    </row>
    <row r="5" spans="1:3" ht="48" customHeight="1" x14ac:dyDescent="0.25">
      <c r="C5" s="128"/>
    </row>
    <row r="6" spans="1:3" ht="70.5" customHeight="1" x14ac:dyDescent="0.25">
      <c r="C6" s="2" t="s">
        <v>18</v>
      </c>
    </row>
    <row r="7" spans="1:3" ht="40.5" customHeight="1" x14ac:dyDescent="0.25">
      <c r="C7" s="2" t="s">
        <v>17</v>
      </c>
    </row>
    <row r="8" spans="1:3" ht="16.5" customHeight="1" x14ac:dyDescent="0.25">
      <c r="C8" s="2" t="s">
        <v>6</v>
      </c>
    </row>
    <row r="9" spans="1:3" ht="16.5" customHeight="1" x14ac:dyDescent="0.25">
      <c r="C9" t="s">
        <v>5</v>
      </c>
    </row>
    <row r="10" spans="1:3" ht="31.5" customHeight="1" x14ac:dyDescent="0.25"/>
    <row r="11" spans="1:3" s="3" customFormat="1" ht="37.5" customHeight="1" x14ac:dyDescent="0.25">
      <c r="A11" s="130" t="s">
        <v>1</v>
      </c>
      <c r="B11" s="130"/>
      <c r="C11" s="130"/>
    </row>
    <row r="12" spans="1:3" s="33" customFormat="1" ht="21" customHeight="1" x14ac:dyDescent="0.25">
      <c r="A12" s="31"/>
      <c r="B12" s="31"/>
      <c r="C12" s="32" t="s">
        <v>128</v>
      </c>
    </row>
    <row r="13" spans="1:3" ht="51" customHeight="1" x14ac:dyDescent="0.25">
      <c r="A13" s="23" t="s">
        <v>20</v>
      </c>
      <c r="B13" s="23" t="s">
        <v>10</v>
      </c>
      <c r="C13" s="24" t="s">
        <v>21</v>
      </c>
    </row>
    <row r="14" spans="1:3" ht="51" customHeight="1" x14ac:dyDescent="0.25">
      <c r="A14" s="25" t="s">
        <v>2</v>
      </c>
      <c r="B14" s="25" t="s">
        <v>11</v>
      </c>
      <c r="C14" s="26" t="s">
        <v>8</v>
      </c>
    </row>
    <row r="15" spans="1:3" ht="51" customHeight="1" x14ac:dyDescent="0.25">
      <c r="A15" s="27" t="s">
        <v>3</v>
      </c>
      <c r="B15" s="27" t="s">
        <v>12</v>
      </c>
      <c r="C15" s="28" t="s">
        <v>9</v>
      </c>
    </row>
    <row r="16" spans="1:3" ht="51" customHeight="1" x14ac:dyDescent="0.25">
      <c r="A16" s="29" t="s">
        <v>4</v>
      </c>
      <c r="B16" s="29" t="s">
        <v>13</v>
      </c>
      <c r="C16" s="30" t="s">
        <v>7</v>
      </c>
    </row>
    <row r="17" spans="1:3" s="6" customFormat="1" ht="51" customHeight="1" x14ac:dyDescent="0.25">
      <c r="A17" s="34" t="s">
        <v>24</v>
      </c>
      <c r="B17" s="34" t="s">
        <v>48</v>
      </c>
      <c r="C17" s="35" t="s">
        <v>49</v>
      </c>
    </row>
    <row r="18" spans="1:3" ht="32.25" customHeight="1" x14ac:dyDescent="0.25">
      <c r="A18" s="131" t="s">
        <v>14</v>
      </c>
      <c r="B18" s="131"/>
      <c r="C18" s="131"/>
    </row>
    <row r="19" spans="1:3" ht="267" customHeight="1" x14ac:dyDescent="0.3">
      <c r="C19" s="1"/>
    </row>
    <row r="20" spans="1:3" s="5" customFormat="1" ht="15.75" customHeight="1" x14ac:dyDescent="0.25">
      <c r="C20" s="5" t="s">
        <v>109</v>
      </c>
    </row>
    <row r="21" spans="1:3" ht="39" customHeight="1" x14ac:dyDescent="0.25">
      <c r="B21" s="4" t="s">
        <v>15</v>
      </c>
      <c r="C21" s="2" t="s">
        <v>115</v>
      </c>
    </row>
    <row r="22" spans="1:3" ht="39" customHeight="1" x14ac:dyDescent="0.25">
      <c r="B22" s="4" t="s">
        <v>16</v>
      </c>
      <c r="C22" s="2" t="s">
        <v>194</v>
      </c>
    </row>
    <row r="24" spans="1:3" ht="50.25" customHeight="1" x14ac:dyDescent="0.25">
      <c r="A24" s="131" t="s">
        <v>22</v>
      </c>
      <c r="B24" s="131"/>
      <c r="C24" s="131"/>
    </row>
    <row r="25" spans="1:3" x14ac:dyDescent="0.25">
      <c r="C25" t="s">
        <v>23</v>
      </c>
    </row>
    <row r="26" spans="1:3" x14ac:dyDescent="0.25">
      <c r="C26" t="s">
        <v>108</v>
      </c>
    </row>
  </sheetData>
  <mergeCells count="5">
    <mergeCell ref="C3:C5"/>
    <mergeCell ref="A2:C2"/>
    <mergeCell ref="A11:C11"/>
    <mergeCell ref="A18:C18"/>
    <mergeCell ref="A24:C24"/>
  </mergeCells>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Equation.DSMT4" shapeId="1025" r:id="rId4">
          <objectPr defaultSize="0" autoPict="0" r:id="rId5">
            <anchor moveWithCells="1" sizeWithCells="1">
              <from>
                <xdr:col>2</xdr:col>
                <xdr:colOff>323850</xdr:colOff>
                <xdr:row>18</xdr:row>
                <xdr:rowOff>476250</xdr:rowOff>
              </from>
              <to>
                <xdr:col>2</xdr:col>
                <xdr:colOff>3552825</xdr:colOff>
                <xdr:row>18</xdr:row>
                <xdr:rowOff>3219450</xdr:rowOff>
              </to>
            </anchor>
          </objectPr>
        </oleObject>
      </mc:Choice>
      <mc:Fallback>
        <oleObject progId="Equation.DSMT4" shapeId="1025" r:id="rId4"/>
      </mc:Fallback>
    </mc:AlternateContent>
    <mc:AlternateContent xmlns:mc="http://schemas.openxmlformats.org/markup-compatibility/2006">
      <mc:Choice Requires="x14">
        <oleObject progId="Equation.DSMT4" shapeId="1026" r:id="rId6">
          <objectPr defaultSize="0" autoPict="0" r:id="rId7">
            <anchor moveWithCells="1" sizeWithCells="1">
              <from>
                <xdr:col>2</xdr:col>
                <xdr:colOff>4772025</xdr:colOff>
                <xdr:row>18</xdr:row>
                <xdr:rowOff>361950</xdr:rowOff>
              </from>
              <to>
                <xdr:col>2</xdr:col>
                <xdr:colOff>10658475</xdr:colOff>
                <xdr:row>18</xdr:row>
                <xdr:rowOff>1171575</xdr:rowOff>
              </to>
            </anchor>
          </objectPr>
        </oleObject>
      </mc:Choice>
      <mc:Fallback>
        <oleObject progId="Equation.DSMT4" shapeId="1026" r:id="rId6"/>
      </mc:Fallback>
    </mc:AlternateContent>
    <mc:AlternateContent xmlns:mc="http://schemas.openxmlformats.org/markup-compatibility/2006">
      <mc:Choice Requires="x14">
        <oleObject progId="Equation.DSMT4" shapeId="1027" r:id="rId8">
          <objectPr defaultSize="0" autoPict="0" r:id="rId9">
            <anchor moveWithCells="1" sizeWithCells="1">
              <from>
                <xdr:col>2</xdr:col>
                <xdr:colOff>4781550</xdr:colOff>
                <xdr:row>18</xdr:row>
                <xdr:rowOff>1619250</xdr:rowOff>
              </from>
              <to>
                <xdr:col>2</xdr:col>
                <xdr:colOff>6543675</xdr:colOff>
                <xdr:row>18</xdr:row>
                <xdr:rowOff>1895475</xdr:rowOff>
              </to>
            </anchor>
          </objectPr>
        </oleObject>
      </mc:Choice>
      <mc:Fallback>
        <oleObject progId="Equation.DSMT4" shapeId="1027" r:id="rId8"/>
      </mc:Fallback>
    </mc:AlternateContent>
    <mc:AlternateContent xmlns:mc="http://schemas.openxmlformats.org/markup-compatibility/2006">
      <mc:Choice Requires="x14">
        <oleObject progId="Equation.DSMT4" shapeId="1028" r:id="rId10">
          <objectPr defaultSize="0" autoPict="0" r:id="rId11">
            <anchor moveWithCells="1" sizeWithCells="1">
              <from>
                <xdr:col>2</xdr:col>
                <xdr:colOff>4867275</xdr:colOff>
                <xdr:row>18</xdr:row>
                <xdr:rowOff>2400300</xdr:rowOff>
              </from>
              <to>
                <xdr:col>2</xdr:col>
                <xdr:colOff>9010650</xdr:colOff>
                <xdr:row>18</xdr:row>
                <xdr:rowOff>2828925</xdr:rowOff>
              </to>
            </anchor>
          </objectPr>
        </oleObject>
      </mc:Choice>
      <mc:Fallback>
        <oleObject progId="Equation.DSMT4" shapeId="1028"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65"/>
  <sheetViews>
    <sheetView topLeftCell="A19" workbookViewId="0">
      <selection activeCell="H41" sqref="H41"/>
    </sheetView>
  </sheetViews>
  <sheetFormatPr defaultRowHeight="15" x14ac:dyDescent="0.25"/>
  <cols>
    <col min="2" max="2" width="9.7109375" bestFit="1" customWidth="1"/>
    <col min="3" max="3" width="13.85546875" customWidth="1"/>
  </cols>
  <sheetData>
    <row r="1" spans="2:14" ht="18.75" x14ac:dyDescent="0.3">
      <c r="B1" s="98" t="s">
        <v>199</v>
      </c>
    </row>
    <row r="2" spans="2:14" x14ac:dyDescent="0.25">
      <c r="B2" t="s">
        <v>200</v>
      </c>
    </row>
    <row r="3" spans="2:14" x14ac:dyDescent="0.25">
      <c r="B3" t="s">
        <v>201</v>
      </c>
    </row>
    <row r="4" spans="2:14" x14ac:dyDescent="0.25">
      <c r="B4" t="s">
        <v>202</v>
      </c>
    </row>
    <row r="5" spans="2:14" x14ac:dyDescent="0.25">
      <c r="B5" t="s">
        <v>203</v>
      </c>
    </row>
    <row r="6" spans="2:14" x14ac:dyDescent="0.25">
      <c r="B6" t="s">
        <v>204</v>
      </c>
    </row>
    <row r="7" spans="2:14" x14ac:dyDescent="0.25">
      <c r="B7" t="s">
        <v>205</v>
      </c>
    </row>
    <row r="8" spans="2:14" x14ac:dyDescent="0.25">
      <c r="B8" t="s">
        <v>206</v>
      </c>
    </row>
    <row r="9" spans="2:14" x14ac:dyDescent="0.25">
      <c r="B9" t="s">
        <v>207</v>
      </c>
    </row>
    <row r="11" spans="2:14" x14ac:dyDescent="0.25">
      <c r="C11" s="132" t="s">
        <v>195</v>
      </c>
      <c r="D11" s="133"/>
      <c r="E11" s="133"/>
      <c r="F11" s="134"/>
      <c r="G11" s="135" t="s">
        <v>196</v>
      </c>
      <c r="H11" s="136"/>
      <c r="I11" s="136"/>
      <c r="J11" s="137"/>
      <c r="K11" s="138" t="s">
        <v>197</v>
      </c>
      <c r="L11" s="139"/>
      <c r="M11" s="139"/>
      <c r="N11" s="140"/>
    </row>
    <row r="12" spans="2:14" x14ac:dyDescent="0.25">
      <c r="C12" s="99" t="s">
        <v>25</v>
      </c>
      <c r="D12" s="100" t="s">
        <v>26</v>
      </c>
      <c r="E12" s="100" t="s">
        <v>27</v>
      </c>
      <c r="F12" s="101" t="s">
        <v>198</v>
      </c>
      <c r="G12" s="102" t="s">
        <v>25</v>
      </c>
      <c r="H12" s="103" t="s">
        <v>26</v>
      </c>
      <c r="I12" s="103" t="s">
        <v>27</v>
      </c>
      <c r="J12" s="104" t="s">
        <v>198</v>
      </c>
      <c r="K12" s="105" t="s">
        <v>25</v>
      </c>
      <c r="L12" s="106" t="s">
        <v>26</v>
      </c>
      <c r="M12" s="106" t="s">
        <v>27</v>
      </c>
      <c r="N12" s="107" t="s">
        <v>198</v>
      </c>
    </row>
    <row r="13" spans="2:14" x14ac:dyDescent="0.25">
      <c r="B13" s="94">
        <v>2001</v>
      </c>
      <c r="C13" s="47">
        <v>1</v>
      </c>
      <c r="D13" s="48">
        <v>1.1000000000000001</v>
      </c>
      <c r="E13" s="48">
        <v>1</v>
      </c>
      <c r="F13" s="49">
        <v>0.2</v>
      </c>
      <c r="G13" s="47"/>
      <c r="H13" s="48"/>
      <c r="I13" s="48"/>
      <c r="J13" s="49"/>
      <c r="K13" s="47"/>
      <c r="L13" s="48"/>
      <c r="M13" s="48"/>
      <c r="N13" s="49"/>
    </row>
    <row r="14" spans="2:14" x14ac:dyDescent="0.25">
      <c r="B14" s="95">
        <v>2002</v>
      </c>
      <c r="C14" s="47"/>
      <c r="D14" s="48"/>
      <c r="E14" s="48"/>
      <c r="F14" s="49"/>
      <c r="G14" s="47"/>
      <c r="H14" s="48"/>
      <c r="I14" s="48"/>
      <c r="J14" s="49"/>
      <c r="K14" s="47"/>
      <c r="L14" s="48"/>
      <c r="M14" s="48"/>
      <c r="N14" s="49"/>
    </row>
    <row r="15" spans="2:14" x14ac:dyDescent="0.25">
      <c r="B15" s="95">
        <v>2003</v>
      </c>
      <c r="C15" s="47">
        <v>1</v>
      </c>
      <c r="D15" s="48">
        <v>1</v>
      </c>
      <c r="E15" s="48">
        <v>1.1000000000000001</v>
      </c>
      <c r="F15" s="49">
        <v>0.2</v>
      </c>
      <c r="G15" s="47"/>
      <c r="H15" s="48"/>
      <c r="I15" s="48"/>
      <c r="J15" s="49"/>
      <c r="K15" s="47"/>
      <c r="L15" s="48"/>
      <c r="M15" s="48"/>
      <c r="N15" s="49"/>
    </row>
    <row r="16" spans="2:14" x14ac:dyDescent="0.25">
      <c r="B16" s="95">
        <v>2004</v>
      </c>
      <c r="C16" s="47">
        <v>1</v>
      </c>
      <c r="D16" s="48">
        <v>1</v>
      </c>
      <c r="E16" s="96">
        <v>0.9</v>
      </c>
      <c r="F16" s="49">
        <v>0.2</v>
      </c>
      <c r="G16" s="47"/>
      <c r="H16" s="48"/>
      <c r="I16" s="48"/>
      <c r="J16" s="49"/>
      <c r="K16" s="47"/>
      <c r="L16" s="48"/>
      <c r="M16" s="48"/>
      <c r="N16" s="49"/>
    </row>
    <row r="17" spans="1:14" x14ac:dyDescent="0.25">
      <c r="B17" s="95">
        <v>2005</v>
      </c>
      <c r="C17" s="47"/>
      <c r="D17" s="48"/>
      <c r="E17" s="48"/>
      <c r="F17" s="49"/>
      <c r="G17" s="47"/>
      <c r="H17" s="48"/>
      <c r="I17" s="48"/>
      <c r="J17" s="49"/>
      <c r="K17" s="47"/>
      <c r="L17" s="48"/>
      <c r="M17" s="48"/>
      <c r="N17" s="49"/>
    </row>
    <row r="18" spans="1:14" x14ac:dyDescent="0.25">
      <c r="B18" s="95">
        <v>2006</v>
      </c>
      <c r="C18" s="47">
        <v>1</v>
      </c>
      <c r="D18" s="48">
        <v>1</v>
      </c>
      <c r="E18" s="48">
        <v>0.8</v>
      </c>
      <c r="F18" s="49">
        <v>0.3</v>
      </c>
      <c r="G18" s="47">
        <v>1</v>
      </c>
      <c r="H18" s="96">
        <v>1</v>
      </c>
      <c r="I18" s="96">
        <v>1</v>
      </c>
      <c r="J18" s="49">
        <v>0</v>
      </c>
      <c r="K18" s="47"/>
      <c r="L18" s="48"/>
      <c r="M18" s="48"/>
      <c r="N18" s="49"/>
    </row>
    <row r="19" spans="1:14" x14ac:dyDescent="0.25">
      <c r="B19" s="95">
        <v>2007</v>
      </c>
      <c r="C19" s="47"/>
      <c r="D19" s="48"/>
      <c r="E19" s="48"/>
      <c r="F19" s="49"/>
      <c r="G19" s="47"/>
      <c r="H19" s="48"/>
      <c r="I19" s="48"/>
      <c r="J19" s="49"/>
      <c r="K19" s="47"/>
      <c r="L19" s="48"/>
      <c r="M19" s="48"/>
      <c r="N19" s="49"/>
    </row>
    <row r="20" spans="1:14" x14ac:dyDescent="0.25">
      <c r="B20" s="95">
        <v>2008</v>
      </c>
      <c r="C20" s="47"/>
      <c r="D20" s="48"/>
      <c r="E20" s="48"/>
      <c r="F20" s="49"/>
      <c r="G20" s="47"/>
      <c r="H20" s="48"/>
      <c r="I20" s="48"/>
      <c r="J20" s="49"/>
      <c r="K20" s="47"/>
      <c r="L20" s="48"/>
      <c r="M20" s="48"/>
      <c r="N20" s="49"/>
    </row>
    <row r="21" spans="1:14" x14ac:dyDescent="0.25">
      <c r="B21" s="95">
        <v>2009</v>
      </c>
      <c r="C21" s="47">
        <v>1</v>
      </c>
      <c r="D21" s="48">
        <v>1</v>
      </c>
      <c r="E21" s="48">
        <v>0.8</v>
      </c>
      <c r="F21" s="49">
        <v>0.3</v>
      </c>
      <c r="G21" s="47"/>
      <c r="H21" s="48"/>
      <c r="I21" s="48"/>
      <c r="J21" s="49"/>
      <c r="K21" s="47"/>
      <c r="L21" s="48"/>
      <c r="M21" s="48"/>
      <c r="N21" s="49"/>
    </row>
    <row r="22" spans="1:14" x14ac:dyDescent="0.25">
      <c r="B22" s="95">
        <v>2010</v>
      </c>
      <c r="C22" s="47"/>
      <c r="D22" s="48"/>
      <c r="E22" s="48"/>
      <c r="F22" s="49"/>
      <c r="G22" s="47"/>
      <c r="H22" s="48"/>
      <c r="I22" s="48"/>
      <c r="J22" s="49"/>
      <c r="K22" s="47"/>
      <c r="L22" s="48"/>
      <c r="M22" s="48"/>
      <c r="N22" s="49"/>
    </row>
    <row r="23" spans="1:14" x14ac:dyDescent="0.25">
      <c r="B23" s="95">
        <v>2011</v>
      </c>
      <c r="C23" s="47">
        <v>1</v>
      </c>
      <c r="D23" s="48">
        <v>1.1000000000000001</v>
      </c>
      <c r="E23" s="48">
        <v>0.8</v>
      </c>
      <c r="F23" s="49">
        <v>0.3</v>
      </c>
      <c r="G23" s="47"/>
      <c r="H23" s="48"/>
      <c r="I23" s="48"/>
      <c r="J23" s="49"/>
      <c r="K23" s="47"/>
      <c r="L23" s="48"/>
      <c r="M23" s="48"/>
      <c r="N23" s="49"/>
    </row>
    <row r="24" spans="1:14" x14ac:dyDescent="0.25">
      <c r="B24" s="95">
        <v>2012</v>
      </c>
      <c r="C24" s="47">
        <v>1</v>
      </c>
      <c r="D24" s="48">
        <v>0.95</v>
      </c>
      <c r="E24" s="48">
        <v>1.2</v>
      </c>
      <c r="F24" s="49">
        <v>0.3</v>
      </c>
      <c r="G24" s="47"/>
      <c r="H24" s="48"/>
      <c r="I24" s="48"/>
      <c r="J24" s="49"/>
      <c r="K24" s="47"/>
      <c r="L24" s="48"/>
      <c r="M24" s="48"/>
      <c r="N24" s="49"/>
    </row>
    <row r="25" spans="1:14" x14ac:dyDescent="0.25">
      <c r="B25" s="95">
        <v>2013</v>
      </c>
      <c r="C25" s="47"/>
      <c r="D25" s="48"/>
      <c r="E25" s="48"/>
      <c r="F25" s="49"/>
      <c r="G25" s="47"/>
      <c r="H25" s="48"/>
      <c r="I25" s="48"/>
      <c r="J25" s="49"/>
      <c r="K25" s="47"/>
      <c r="L25" s="48"/>
      <c r="M25" s="48"/>
      <c r="N25" s="49"/>
    </row>
    <row r="26" spans="1:14" x14ac:dyDescent="0.25">
      <c r="B26" s="95">
        <v>2014</v>
      </c>
      <c r="C26" s="47">
        <v>1</v>
      </c>
      <c r="D26" s="48">
        <v>0.78</v>
      </c>
      <c r="E26" s="48">
        <v>0.9</v>
      </c>
      <c r="F26" s="49">
        <v>0.4</v>
      </c>
      <c r="G26" s="47"/>
      <c r="H26" s="48"/>
      <c r="I26" s="48"/>
      <c r="J26" s="49"/>
      <c r="K26" s="47"/>
      <c r="L26" s="48"/>
      <c r="M26" s="48"/>
      <c r="N26" s="49"/>
    </row>
    <row r="27" spans="1:14" x14ac:dyDescent="0.25">
      <c r="B27" s="95">
        <v>2015</v>
      </c>
      <c r="C27" s="47">
        <v>1</v>
      </c>
      <c r="D27" s="48">
        <v>0.78</v>
      </c>
      <c r="E27" s="48">
        <v>0.9</v>
      </c>
      <c r="F27" s="49">
        <v>0.4</v>
      </c>
      <c r="G27" s="47">
        <v>1</v>
      </c>
      <c r="H27" s="48">
        <v>0.86</v>
      </c>
      <c r="I27" s="48">
        <v>1.4</v>
      </c>
      <c r="J27" s="49">
        <v>0.4</v>
      </c>
      <c r="K27" s="47">
        <v>1</v>
      </c>
      <c r="L27" s="96">
        <v>1.1000000000000001</v>
      </c>
      <c r="M27" s="96">
        <v>1.8</v>
      </c>
      <c r="N27" s="49">
        <v>0.3</v>
      </c>
    </row>
    <row r="28" spans="1:14" x14ac:dyDescent="0.25">
      <c r="B28" s="95">
        <v>2016</v>
      </c>
      <c r="C28" s="47">
        <v>1</v>
      </c>
      <c r="D28" s="48">
        <v>0.78</v>
      </c>
      <c r="E28" s="48">
        <v>0.9</v>
      </c>
      <c r="F28" s="49">
        <v>0.4</v>
      </c>
      <c r="G28" s="47">
        <v>1</v>
      </c>
      <c r="H28" s="48">
        <v>0.86</v>
      </c>
      <c r="I28" s="48">
        <v>1.4</v>
      </c>
      <c r="J28" s="49">
        <v>0.4</v>
      </c>
      <c r="K28" s="47">
        <v>1</v>
      </c>
      <c r="L28" s="96">
        <v>1.1000000000000001</v>
      </c>
      <c r="M28" s="96">
        <v>1.8</v>
      </c>
      <c r="N28" s="49">
        <v>0.3</v>
      </c>
    </row>
    <row r="29" spans="1:14" x14ac:dyDescent="0.25">
      <c r="B29" s="95">
        <v>2017</v>
      </c>
      <c r="C29" s="47">
        <v>1</v>
      </c>
      <c r="D29" s="48">
        <v>0.78</v>
      </c>
      <c r="E29" s="48">
        <v>0.9</v>
      </c>
      <c r="F29" s="49">
        <v>0.4</v>
      </c>
      <c r="G29" s="47">
        <v>1</v>
      </c>
      <c r="H29" s="96">
        <v>0.86</v>
      </c>
      <c r="I29" s="96">
        <v>1.4</v>
      </c>
      <c r="J29" s="49">
        <v>0.4</v>
      </c>
      <c r="K29" s="47"/>
      <c r="L29" s="48"/>
      <c r="M29" s="48"/>
      <c r="N29" s="49"/>
    </row>
    <row r="30" spans="1:14" x14ac:dyDescent="0.25">
      <c r="B30" s="97">
        <v>2018</v>
      </c>
      <c r="C30" s="50">
        <v>1</v>
      </c>
      <c r="D30" s="51">
        <v>0.78</v>
      </c>
      <c r="E30" s="51">
        <v>0.9</v>
      </c>
      <c r="F30" s="52">
        <v>0.4</v>
      </c>
      <c r="G30" s="50"/>
      <c r="H30" s="51"/>
      <c r="I30" s="51"/>
      <c r="J30" s="52"/>
      <c r="K30" s="50"/>
      <c r="L30" s="51"/>
      <c r="M30" s="51"/>
      <c r="N30" s="52"/>
    </row>
    <row r="31" spans="1:14" x14ac:dyDescent="0.25">
      <c r="B31" s="48"/>
      <c r="C31" s="48"/>
      <c r="D31" s="48"/>
      <c r="E31" s="48"/>
      <c r="F31" s="48"/>
      <c r="G31" s="48"/>
      <c r="H31" s="48"/>
      <c r="I31" s="48"/>
      <c r="J31" s="48"/>
      <c r="K31" s="48"/>
      <c r="L31" s="48"/>
      <c r="M31" s="48"/>
      <c r="N31" s="48"/>
    </row>
    <row r="32" spans="1:14" ht="18.75" x14ac:dyDescent="0.3">
      <c r="A32" s="98" t="s">
        <v>218</v>
      </c>
    </row>
    <row r="33" spans="1:19" ht="28.5" customHeight="1" x14ac:dyDescent="0.25">
      <c r="A33" s="112"/>
      <c r="B33" s="112"/>
      <c r="C33" s="112"/>
      <c r="D33" s="141" t="s">
        <v>215</v>
      </c>
      <c r="E33" s="141"/>
      <c r="F33" s="141"/>
      <c r="G33" s="113"/>
      <c r="H33" s="142" t="s">
        <v>216</v>
      </c>
      <c r="I33" s="142"/>
      <c r="J33" s="142"/>
    </row>
    <row r="34" spans="1:19" x14ac:dyDescent="0.25">
      <c r="A34" s="114" t="s">
        <v>212</v>
      </c>
      <c r="B34" s="114" t="s">
        <v>213</v>
      </c>
      <c r="C34" s="114" t="s">
        <v>214</v>
      </c>
      <c r="D34" s="114" t="s">
        <v>25</v>
      </c>
      <c r="E34" s="114" t="s">
        <v>26</v>
      </c>
      <c r="F34" s="114" t="s">
        <v>27</v>
      </c>
      <c r="G34" s="114"/>
      <c r="H34" s="114" t="s">
        <v>25</v>
      </c>
      <c r="I34" s="114" t="s">
        <v>26</v>
      </c>
      <c r="J34" s="114" t="s">
        <v>27</v>
      </c>
    </row>
    <row r="35" spans="1:19" x14ac:dyDescent="0.25">
      <c r="A35" s="115" t="s">
        <v>217</v>
      </c>
      <c r="B35" s="115"/>
      <c r="C35" s="115"/>
      <c r="D35" s="115">
        <v>180</v>
      </c>
      <c r="E35" s="115">
        <v>120</v>
      </c>
      <c r="F35" s="115">
        <v>85</v>
      </c>
      <c r="G35" s="115"/>
      <c r="H35" s="116">
        <f>$D$35/D35*D35/$D$35</f>
        <v>1</v>
      </c>
      <c r="I35" s="116">
        <f>$E$35/E35*D35/$D$35</f>
        <v>1</v>
      </c>
      <c r="J35" s="116">
        <f>$F$35/F35*D35/$D$35</f>
        <v>1</v>
      </c>
    </row>
    <row r="36" spans="1:19" s="51" customFormat="1" ht="6" customHeight="1" x14ac:dyDescent="0.25">
      <c r="A36" s="110"/>
      <c r="B36" s="110"/>
      <c r="C36" s="110"/>
      <c r="D36" s="110"/>
      <c r="E36" s="110"/>
      <c r="F36" s="110"/>
      <c r="G36" s="110"/>
      <c r="H36" s="111"/>
      <c r="I36" s="111"/>
      <c r="J36" s="111"/>
      <c r="K36"/>
      <c r="L36"/>
      <c r="M36"/>
      <c r="N36"/>
      <c r="O36"/>
      <c r="P36"/>
      <c r="Q36"/>
      <c r="R36"/>
      <c r="S36"/>
    </row>
    <row r="37" spans="1:19" x14ac:dyDescent="0.25">
      <c r="A37" s="108" t="s">
        <v>196</v>
      </c>
      <c r="B37" s="117">
        <v>2015</v>
      </c>
      <c r="C37" s="108" t="s">
        <v>208</v>
      </c>
      <c r="D37" s="108">
        <v>140</v>
      </c>
      <c r="E37" s="108">
        <v>106</v>
      </c>
      <c r="F37" s="108">
        <v>42</v>
      </c>
      <c r="H37" s="109">
        <f>$D$35/D37*D37/$D$35</f>
        <v>1</v>
      </c>
      <c r="I37" s="109">
        <f>$E$35/E37*D37/$D$35</f>
        <v>0.88050314465408808</v>
      </c>
      <c r="J37" s="109">
        <f>$F$35/F37*D37/$D$35</f>
        <v>1.574074074074074</v>
      </c>
    </row>
    <row r="38" spans="1:19" x14ac:dyDescent="0.25">
      <c r="A38" s="108" t="s">
        <v>196</v>
      </c>
      <c r="B38" s="117">
        <v>2016</v>
      </c>
      <c r="C38" s="108" t="s">
        <v>209</v>
      </c>
      <c r="D38" s="108">
        <v>135</v>
      </c>
      <c r="E38" s="108">
        <v>105</v>
      </c>
      <c r="F38" s="108">
        <v>53</v>
      </c>
      <c r="H38" s="109">
        <f>$D$35/D38*D38/$D$35</f>
        <v>1</v>
      </c>
      <c r="I38" s="109">
        <f>$E$35/E38*D38/$D$35</f>
        <v>0.8571428571428571</v>
      </c>
      <c r="J38" s="109">
        <f>$F$35/F38*D38/$D$35</f>
        <v>1.2028301886792454</v>
      </c>
    </row>
    <row r="39" spans="1:19" x14ac:dyDescent="0.25">
      <c r="A39" s="108" t="s">
        <v>195</v>
      </c>
      <c r="B39" s="117">
        <v>2001</v>
      </c>
      <c r="C39" s="108" t="s">
        <v>210</v>
      </c>
      <c r="D39" s="108">
        <v>140</v>
      </c>
      <c r="E39" s="108">
        <v>83</v>
      </c>
      <c r="F39" s="108">
        <v>64</v>
      </c>
      <c r="H39" s="109">
        <f t="shared" ref="H39:H46" si="0">$D$35/D39*D39/$D$35</f>
        <v>1</v>
      </c>
      <c r="I39" s="109">
        <f t="shared" ref="I39:I46" si="1">$E$35/E39*D39/$D$35</f>
        <v>1.1244979919678715</v>
      </c>
      <c r="J39" s="109">
        <f t="shared" ref="J39:J46" si="2">$F$35/F39*D39/$D$35</f>
        <v>1.0329861111111112</v>
      </c>
    </row>
    <row r="40" spans="1:19" x14ac:dyDescent="0.25">
      <c r="A40" s="108" t="s">
        <v>195</v>
      </c>
      <c r="B40" s="117">
        <v>2003</v>
      </c>
      <c r="C40" s="108" t="s">
        <v>211</v>
      </c>
      <c r="D40" s="108">
        <v>225</v>
      </c>
      <c r="E40" s="108">
        <v>150</v>
      </c>
      <c r="F40" s="108">
        <v>95</v>
      </c>
      <c r="H40" s="109">
        <f>$D$35/D40*D40/$D$35</f>
        <v>1</v>
      </c>
      <c r="I40" s="109">
        <f t="shared" si="1"/>
        <v>1</v>
      </c>
      <c r="J40" s="109">
        <f t="shared" si="2"/>
        <v>1.118421052631579</v>
      </c>
    </row>
    <row r="41" spans="1:19" x14ac:dyDescent="0.25">
      <c r="A41" s="108" t="s">
        <v>195</v>
      </c>
      <c r="B41" s="117">
        <v>2006</v>
      </c>
      <c r="C41" s="108" t="s">
        <v>219</v>
      </c>
      <c r="D41" s="108">
        <v>190</v>
      </c>
      <c r="E41" s="108">
        <v>120</v>
      </c>
      <c r="F41" s="108">
        <v>110</v>
      </c>
      <c r="H41" s="109">
        <f t="shared" si="0"/>
        <v>1</v>
      </c>
      <c r="I41" s="109">
        <f t="shared" si="1"/>
        <v>1.0555555555555556</v>
      </c>
      <c r="J41" s="109">
        <f t="shared" si="2"/>
        <v>0.81565656565656564</v>
      </c>
    </row>
    <row r="42" spans="1:19" x14ac:dyDescent="0.25">
      <c r="A42" s="108" t="s">
        <v>195</v>
      </c>
      <c r="B42" s="117">
        <v>2009</v>
      </c>
      <c r="C42" s="108" t="s">
        <v>220</v>
      </c>
      <c r="D42" s="108">
        <v>185</v>
      </c>
      <c r="E42" s="108">
        <v>125</v>
      </c>
      <c r="F42" s="108">
        <v>110</v>
      </c>
      <c r="H42" s="109">
        <f t="shared" si="0"/>
        <v>1</v>
      </c>
      <c r="I42" s="109">
        <f t="shared" si="1"/>
        <v>0.98666666666666658</v>
      </c>
      <c r="J42" s="109">
        <f t="shared" si="2"/>
        <v>0.79419191919191912</v>
      </c>
    </row>
    <row r="43" spans="1:19" x14ac:dyDescent="0.25">
      <c r="A43" s="108" t="s">
        <v>195</v>
      </c>
      <c r="B43" s="118">
        <v>2011</v>
      </c>
      <c r="C43" s="108" t="s">
        <v>221</v>
      </c>
      <c r="D43" s="108">
        <v>178</v>
      </c>
      <c r="E43" s="108">
        <v>105</v>
      </c>
      <c r="F43" s="108">
        <v>100</v>
      </c>
      <c r="H43" s="109">
        <f t="shared" si="0"/>
        <v>1</v>
      </c>
      <c r="I43" s="109">
        <f t="shared" si="1"/>
        <v>1.1301587301587301</v>
      </c>
      <c r="J43" s="109">
        <f t="shared" si="2"/>
        <v>0.8405555555555555</v>
      </c>
    </row>
    <row r="44" spans="1:19" x14ac:dyDescent="0.25">
      <c r="A44" s="108" t="s">
        <v>195</v>
      </c>
      <c r="B44" s="119">
        <v>40940</v>
      </c>
      <c r="C44" s="108" t="s">
        <v>222</v>
      </c>
      <c r="D44" s="108">
        <v>160</v>
      </c>
      <c r="E44" s="108">
        <v>110</v>
      </c>
      <c r="F44" s="108">
        <v>64</v>
      </c>
      <c r="H44" s="109">
        <f t="shared" si="0"/>
        <v>1</v>
      </c>
      <c r="I44" s="109">
        <f t="shared" si="1"/>
        <v>0.96969696969696961</v>
      </c>
      <c r="J44" s="109">
        <f t="shared" si="2"/>
        <v>1.1805555555555556</v>
      </c>
    </row>
    <row r="45" spans="1:19" x14ac:dyDescent="0.25">
      <c r="A45" s="108" t="s">
        <v>195</v>
      </c>
      <c r="B45" s="119">
        <v>41214</v>
      </c>
      <c r="C45" s="108" t="s">
        <v>223</v>
      </c>
      <c r="D45" s="108">
        <v>185</v>
      </c>
      <c r="E45" s="108">
        <v>135</v>
      </c>
      <c r="F45" s="108">
        <v>63</v>
      </c>
      <c r="H45" s="109">
        <f t="shared" si="0"/>
        <v>1</v>
      </c>
      <c r="I45" s="109">
        <f t="shared" si="1"/>
        <v>0.9135802469135802</v>
      </c>
      <c r="J45" s="109">
        <f t="shared" si="2"/>
        <v>1.3866843033509701</v>
      </c>
    </row>
    <row r="46" spans="1:19" x14ac:dyDescent="0.25">
      <c r="A46" s="108" t="s">
        <v>195</v>
      </c>
      <c r="B46" s="119">
        <v>41760</v>
      </c>
      <c r="C46" s="108" t="s">
        <v>224</v>
      </c>
      <c r="D46" s="108">
        <v>160</v>
      </c>
      <c r="E46" s="108">
        <v>140</v>
      </c>
      <c r="F46" s="108">
        <v>85</v>
      </c>
      <c r="H46" s="109">
        <f t="shared" si="0"/>
        <v>1</v>
      </c>
      <c r="I46" s="109">
        <f t="shared" si="1"/>
        <v>0.76190476190476186</v>
      </c>
      <c r="J46" s="109">
        <f t="shared" si="2"/>
        <v>0.88888888888888884</v>
      </c>
    </row>
    <row r="47" spans="1:19" x14ac:dyDescent="0.25">
      <c r="A47" s="108" t="s">
        <v>195</v>
      </c>
      <c r="B47" s="119">
        <v>41760</v>
      </c>
      <c r="C47" s="108" t="s">
        <v>225</v>
      </c>
      <c r="D47" s="108">
        <v>124</v>
      </c>
      <c r="E47" s="108">
        <v>110</v>
      </c>
      <c r="F47" s="108">
        <v>65</v>
      </c>
      <c r="H47" s="109">
        <f t="shared" ref="H47:H65" si="3">$D$35/D47*D47/$D$35</f>
        <v>1</v>
      </c>
      <c r="I47" s="109">
        <f t="shared" ref="I47:I65" si="4">$E$35/E47*D47/$D$35</f>
        <v>0.75151515151515136</v>
      </c>
      <c r="J47" s="109">
        <f t="shared" ref="J47:J65" si="5">$F$35/F47*D47/$D$35</f>
        <v>0.90085470085470087</v>
      </c>
    </row>
    <row r="48" spans="1:19" x14ac:dyDescent="0.25">
      <c r="A48" s="108" t="s">
        <v>195</v>
      </c>
      <c r="B48" s="119">
        <v>41883</v>
      </c>
      <c r="C48" s="108" t="s">
        <v>226</v>
      </c>
      <c r="D48" s="108">
        <v>140</v>
      </c>
      <c r="E48" s="108">
        <v>105</v>
      </c>
      <c r="F48" s="108">
        <v>60</v>
      </c>
      <c r="H48" s="109">
        <f t="shared" si="3"/>
        <v>1</v>
      </c>
      <c r="I48" s="109">
        <f t="shared" si="4"/>
        <v>0.88888888888888884</v>
      </c>
      <c r="J48" s="109">
        <f t="shared" si="5"/>
        <v>1.1018518518518519</v>
      </c>
    </row>
    <row r="49" spans="1:10" x14ac:dyDescent="0.25">
      <c r="A49" s="108" t="s">
        <v>195</v>
      </c>
      <c r="B49" s="119">
        <v>43040</v>
      </c>
      <c r="C49" s="108" t="s">
        <v>226</v>
      </c>
      <c r="D49" s="108">
        <v>160</v>
      </c>
      <c r="E49" s="108">
        <v>135</v>
      </c>
      <c r="F49" s="108">
        <v>80</v>
      </c>
      <c r="H49" s="109">
        <f t="shared" si="3"/>
        <v>1</v>
      </c>
      <c r="I49" s="109">
        <f t="shared" si="4"/>
        <v>0.79012345679012352</v>
      </c>
      <c r="J49" s="109">
        <f t="shared" si="5"/>
        <v>0.94444444444444442</v>
      </c>
    </row>
    <row r="50" spans="1:10" x14ac:dyDescent="0.25">
      <c r="A50" s="108" t="s">
        <v>195</v>
      </c>
      <c r="B50" s="119">
        <v>43160</v>
      </c>
      <c r="C50" s="108" t="s">
        <v>226</v>
      </c>
      <c r="D50" s="108">
        <v>205</v>
      </c>
      <c r="E50" s="108">
        <v>180</v>
      </c>
      <c r="F50" s="108">
        <v>83</v>
      </c>
      <c r="H50" s="109">
        <f t="shared" si="3"/>
        <v>1</v>
      </c>
      <c r="I50" s="109">
        <f t="shared" si="4"/>
        <v>0.75925925925925919</v>
      </c>
      <c r="J50" s="109">
        <f t="shared" si="5"/>
        <v>1.1663319946452477</v>
      </c>
    </row>
    <row r="51" spans="1:10" x14ac:dyDescent="0.25">
      <c r="A51" s="108" t="s">
        <v>196</v>
      </c>
      <c r="B51" s="118">
        <v>2006</v>
      </c>
      <c r="C51" s="108"/>
      <c r="D51" s="108">
        <v>200</v>
      </c>
      <c r="E51" s="108">
        <v>125</v>
      </c>
      <c r="F51" s="108">
        <v>88</v>
      </c>
      <c r="H51" s="109">
        <f t="shared" si="3"/>
        <v>1</v>
      </c>
      <c r="I51" s="109">
        <f t="shared" si="4"/>
        <v>1.0666666666666667</v>
      </c>
      <c r="J51" s="109">
        <f t="shared" si="5"/>
        <v>1.0732323232323233</v>
      </c>
    </row>
    <row r="52" spans="1:10" x14ac:dyDescent="0.25">
      <c r="A52" s="108" t="s">
        <v>196</v>
      </c>
      <c r="B52" s="118">
        <v>2017</v>
      </c>
      <c r="C52" s="108"/>
      <c r="D52" s="108">
        <v>135</v>
      </c>
      <c r="E52" s="108">
        <v>100</v>
      </c>
      <c r="F52" s="108">
        <v>45</v>
      </c>
      <c r="H52" s="109">
        <f t="shared" si="3"/>
        <v>1</v>
      </c>
      <c r="I52" s="109">
        <f t="shared" si="4"/>
        <v>0.9</v>
      </c>
      <c r="J52" s="109">
        <f t="shared" si="5"/>
        <v>1.4166666666666667</v>
      </c>
    </row>
    <row r="53" spans="1:10" x14ac:dyDescent="0.25">
      <c r="A53" s="108" t="s">
        <v>227</v>
      </c>
      <c r="B53" s="117">
        <v>2015</v>
      </c>
      <c r="C53" s="108"/>
      <c r="D53" s="108">
        <v>150</v>
      </c>
      <c r="E53" s="108">
        <v>85</v>
      </c>
      <c r="F53" s="108">
        <v>38</v>
      </c>
      <c r="H53" s="109">
        <f t="shared" si="3"/>
        <v>1</v>
      </c>
      <c r="I53" s="109">
        <f t="shared" si="4"/>
        <v>1.1764705882352942</v>
      </c>
      <c r="J53" s="109">
        <f t="shared" si="5"/>
        <v>1.8640350877192984</v>
      </c>
    </row>
    <row r="54" spans="1:10" x14ac:dyDescent="0.25">
      <c r="A54" s="108" t="s">
        <v>227</v>
      </c>
      <c r="B54" s="117">
        <v>2016</v>
      </c>
      <c r="C54" s="108"/>
      <c r="D54" s="108">
        <v>125</v>
      </c>
      <c r="E54" s="108">
        <v>74</v>
      </c>
      <c r="F54" s="108">
        <v>30</v>
      </c>
      <c r="H54" s="109">
        <f t="shared" si="3"/>
        <v>1</v>
      </c>
      <c r="I54" s="109">
        <f t="shared" si="4"/>
        <v>1.1261261261261262</v>
      </c>
      <c r="J54" s="109">
        <f t="shared" si="5"/>
        <v>1.9675925925925928</v>
      </c>
    </row>
    <row r="55" spans="1:10" x14ac:dyDescent="0.25">
      <c r="A55" s="108" t="s">
        <v>227</v>
      </c>
      <c r="B55" s="117">
        <v>2016</v>
      </c>
      <c r="C55" s="108"/>
      <c r="D55" s="108">
        <v>125</v>
      </c>
      <c r="E55" s="108">
        <v>75</v>
      </c>
      <c r="F55" s="108">
        <v>25</v>
      </c>
      <c r="H55" s="109">
        <f t="shared" si="3"/>
        <v>1</v>
      </c>
      <c r="I55" s="109">
        <f t="shared" si="4"/>
        <v>1.1111111111111112</v>
      </c>
      <c r="J55" s="109">
        <f t="shared" si="5"/>
        <v>2.3611111111111112</v>
      </c>
    </row>
    <row r="56" spans="1:10" x14ac:dyDescent="0.25">
      <c r="A56" s="108" t="s">
        <v>195</v>
      </c>
      <c r="B56" s="117">
        <v>2004</v>
      </c>
      <c r="C56" s="108"/>
      <c r="D56" s="108">
        <v>115</v>
      </c>
      <c r="E56" s="108">
        <v>75</v>
      </c>
      <c r="F56" s="108">
        <v>65</v>
      </c>
      <c r="H56" s="109">
        <f t="shared" si="3"/>
        <v>1</v>
      </c>
      <c r="I56" s="109">
        <f t="shared" si="4"/>
        <v>1.0222222222222221</v>
      </c>
      <c r="J56" s="109">
        <f t="shared" si="5"/>
        <v>0.8354700854700855</v>
      </c>
    </row>
    <row r="57" spans="1:10" x14ac:dyDescent="0.25">
      <c r="A57" s="108" t="s">
        <v>195</v>
      </c>
      <c r="B57" s="120">
        <v>43191</v>
      </c>
      <c r="C57" s="121">
        <v>43194.68645833333</v>
      </c>
      <c r="D57" s="108">
        <v>115</v>
      </c>
      <c r="E57" s="108">
        <v>100</v>
      </c>
      <c r="F57" s="108">
        <v>55</v>
      </c>
      <c r="H57" s="109">
        <f t="shared" si="3"/>
        <v>1</v>
      </c>
      <c r="I57" s="109">
        <f t="shared" si="4"/>
        <v>0.76666666666666672</v>
      </c>
      <c r="J57" s="109">
        <f t="shared" si="5"/>
        <v>0.98737373737373735</v>
      </c>
    </row>
    <row r="58" spans="1:10" x14ac:dyDescent="0.25">
      <c r="A58" s="108"/>
      <c r="B58" s="108"/>
      <c r="C58" s="108"/>
      <c r="D58" s="108">
        <v>135</v>
      </c>
      <c r="E58" s="108">
        <v>120</v>
      </c>
      <c r="F58" s="108">
        <v>79</v>
      </c>
      <c r="H58" s="109">
        <f t="shared" si="3"/>
        <v>1</v>
      </c>
      <c r="I58" s="109">
        <f t="shared" si="4"/>
        <v>0.75</v>
      </c>
      <c r="J58" s="109">
        <f t="shared" si="5"/>
        <v>0.80696202531645567</v>
      </c>
    </row>
    <row r="59" spans="1:10" x14ac:dyDescent="0.25">
      <c r="A59" s="108"/>
      <c r="B59" s="108"/>
      <c r="C59" s="108"/>
      <c r="D59" s="108"/>
      <c r="E59" s="108"/>
      <c r="F59" s="108"/>
      <c r="H59" s="109" t="e">
        <f t="shared" si="3"/>
        <v>#DIV/0!</v>
      </c>
      <c r="I59" s="109" t="e">
        <f t="shared" si="4"/>
        <v>#DIV/0!</v>
      </c>
      <c r="J59" s="109" t="e">
        <f t="shared" si="5"/>
        <v>#DIV/0!</v>
      </c>
    </row>
    <row r="60" spans="1:10" x14ac:dyDescent="0.25">
      <c r="A60" s="108"/>
      <c r="B60" s="108"/>
      <c r="C60" s="108"/>
      <c r="D60" s="108"/>
      <c r="E60" s="108"/>
      <c r="F60" s="108"/>
      <c r="H60" s="109" t="e">
        <f t="shared" si="3"/>
        <v>#DIV/0!</v>
      </c>
      <c r="I60" s="109" t="e">
        <f t="shared" si="4"/>
        <v>#DIV/0!</v>
      </c>
      <c r="J60" s="109" t="e">
        <f t="shared" si="5"/>
        <v>#DIV/0!</v>
      </c>
    </row>
    <row r="61" spans="1:10" x14ac:dyDescent="0.25">
      <c r="A61" s="108"/>
      <c r="B61" s="108"/>
      <c r="C61" s="108"/>
      <c r="D61" s="108"/>
      <c r="E61" s="108"/>
      <c r="F61" s="108"/>
      <c r="H61" s="109" t="e">
        <f t="shared" si="3"/>
        <v>#DIV/0!</v>
      </c>
      <c r="I61" s="109" t="e">
        <f t="shared" si="4"/>
        <v>#DIV/0!</v>
      </c>
      <c r="J61" s="109" t="e">
        <f t="shared" si="5"/>
        <v>#DIV/0!</v>
      </c>
    </row>
    <row r="62" spans="1:10" x14ac:dyDescent="0.25">
      <c r="A62" s="108"/>
      <c r="B62" s="108"/>
      <c r="C62" s="108"/>
      <c r="D62" s="108"/>
      <c r="E62" s="108"/>
      <c r="F62" s="108"/>
      <c r="H62" s="109" t="e">
        <f t="shared" si="3"/>
        <v>#DIV/0!</v>
      </c>
      <c r="I62" s="109" t="e">
        <f t="shared" si="4"/>
        <v>#DIV/0!</v>
      </c>
      <c r="J62" s="109" t="e">
        <f t="shared" si="5"/>
        <v>#DIV/0!</v>
      </c>
    </row>
    <row r="63" spans="1:10" x14ac:dyDescent="0.25">
      <c r="H63" s="109" t="e">
        <f t="shared" si="3"/>
        <v>#DIV/0!</v>
      </c>
      <c r="I63" s="109" t="e">
        <f t="shared" si="4"/>
        <v>#DIV/0!</v>
      </c>
      <c r="J63" s="109" t="e">
        <f t="shared" si="5"/>
        <v>#DIV/0!</v>
      </c>
    </row>
    <row r="64" spans="1:10" x14ac:dyDescent="0.25">
      <c r="H64" s="109" t="e">
        <f t="shared" si="3"/>
        <v>#DIV/0!</v>
      </c>
      <c r="I64" s="109" t="e">
        <f t="shared" si="4"/>
        <v>#DIV/0!</v>
      </c>
      <c r="J64" s="109" t="e">
        <f t="shared" si="5"/>
        <v>#DIV/0!</v>
      </c>
    </row>
    <row r="65" spans="8:10" x14ac:dyDescent="0.25">
      <c r="H65" s="109" t="e">
        <f t="shared" si="3"/>
        <v>#DIV/0!</v>
      </c>
      <c r="I65" s="109" t="e">
        <f t="shared" si="4"/>
        <v>#DIV/0!</v>
      </c>
      <c r="J65" s="109" t="e">
        <f t="shared" si="5"/>
        <v>#DIV/0!</v>
      </c>
    </row>
  </sheetData>
  <mergeCells count="5">
    <mergeCell ref="C11:F11"/>
    <mergeCell ref="G11:J11"/>
    <mergeCell ref="K11:N11"/>
    <mergeCell ref="D33:F33"/>
    <mergeCell ref="H33:J33"/>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K59"/>
  <sheetViews>
    <sheetView topLeftCell="A27" workbookViewId="0">
      <selection activeCell="B2" sqref="B2:K59"/>
    </sheetView>
  </sheetViews>
  <sheetFormatPr defaultRowHeight="15" x14ac:dyDescent="0.25"/>
  <cols>
    <col min="1" max="1" width="3.7109375" customWidth="1"/>
    <col min="2" max="11" width="15.5703125" customWidth="1"/>
  </cols>
  <sheetData>
    <row r="1" spans="2:11" ht="15.75" thickBot="1" x14ac:dyDescent="0.3"/>
    <row r="2" spans="2:11" x14ac:dyDescent="0.25">
      <c r="B2" s="64" t="s">
        <v>110</v>
      </c>
      <c r="C2" s="65"/>
      <c r="D2" s="65"/>
      <c r="E2" s="65"/>
      <c r="F2" s="65"/>
      <c r="G2" s="65"/>
      <c r="H2" s="65"/>
      <c r="I2" s="65"/>
      <c r="J2" s="65"/>
      <c r="K2" s="66"/>
    </row>
    <row r="3" spans="2:11" x14ac:dyDescent="0.25">
      <c r="B3" s="67" t="s">
        <v>111</v>
      </c>
      <c r="C3" s="48"/>
      <c r="D3" s="68">
        <f ca="1">NOW()</f>
        <v>43418.550099884262</v>
      </c>
      <c r="E3" s="48"/>
      <c r="F3" s="48"/>
      <c r="G3" s="48"/>
      <c r="H3" s="48"/>
      <c r="I3" s="48"/>
      <c r="J3" s="48"/>
      <c r="K3" s="69"/>
    </row>
    <row r="4" spans="2:11" x14ac:dyDescent="0.25">
      <c r="B4" s="70" t="s">
        <v>93</v>
      </c>
      <c r="C4" s="48" t="s">
        <v>113</v>
      </c>
      <c r="D4" s="71">
        <f>COUNT('CS-PropertyLog'!C$6:C$1910)</f>
        <v>155</v>
      </c>
      <c r="E4" s="48" t="s">
        <v>112</v>
      </c>
      <c r="F4" s="48"/>
      <c r="G4" s="48"/>
      <c r="H4" s="48"/>
      <c r="I4" s="48"/>
      <c r="J4" s="48"/>
      <c r="K4" s="69"/>
    </row>
    <row r="5" spans="2:11" x14ac:dyDescent="0.25">
      <c r="B5" s="70" t="s">
        <v>95</v>
      </c>
      <c r="C5" s="48"/>
      <c r="D5" s="48"/>
      <c r="E5" s="48"/>
      <c r="F5" s="48"/>
      <c r="G5" s="48"/>
      <c r="H5" s="48"/>
      <c r="I5" s="48"/>
      <c r="J5" s="48"/>
      <c r="K5" s="69"/>
    </row>
    <row r="6" spans="2:11" x14ac:dyDescent="0.25">
      <c r="B6" s="70">
        <f>SkyTypeComputations!D10</f>
        <v>-3.0245891793548383</v>
      </c>
      <c r="C6" s="48">
        <f>SkyTypeComputations!E10</f>
        <v>275.31306451612903</v>
      </c>
      <c r="D6" s="48">
        <f>SkyTypeComputations!F10</f>
        <v>13.104427354838712</v>
      </c>
      <c r="E6" s="48">
        <f>SkyTypeComputations!G10</f>
        <v>1.340833064516129</v>
      </c>
      <c r="F6" s="48">
        <f>SkyTypeComputations!H10</f>
        <v>-3.2441643438709677</v>
      </c>
      <c r="G6" s="48">
        <f>SkyTypeComputations!I10</f>
        <v>269.52865806451626</v>
      </c>
      <c r="H6" s="48">
        <f>SkyTypeComputations!J10</f>
        <v>14.964638709677414</v>
      </c>
      <c r="I6" s="48">
        <f>SkyTypeComputations!K10</f>
        <v>-3.5997555019354817</v>
      </c>
      <c r="J6" s="48">
        <f>SkyTypeComputations!L10</f>
        <v>253.83585161290318</v>
      </c>
      <c r="K6" s="69">
        <f>SkyTypeComputations!M10</f>
        <v>16.444980451612906</v>
      </c>
    </row>
    <row r="7" spans="2:11" x14ac:dyDescent="0.25">
      <c r="B7" s="70" t="s">
        <v>94</v>
      </c>
      <c r="C7" s="48"/>
      <c r="D7" s="48"/>
      <c r="E7" s="48"/>
      <c r="F7" s="48"/>
      <c r="G7" s="48"/>
      <c r="H7" s="48"/>
      <c r="I7" s="48"/>
      <c r="J7" s="48"/>
      <c r="K7" s="69"/>
    </row>
    <row r="8" spans="2:11" x14ac:dyDescent="0.25">
      <c r="B8" s="70">
        <f t="array" ref="B8:K17">MINVERSE(SkyTypeComputations!D15:M24)</f>
        <v>15.865526980430108</v>
      </c>
      <c r="C8" s="48">
        <v>0.6431811961867977</v>
      </c>
      <c r="D8" s="48">
        <v>0.1420881733541621</v>
      </c>
      <c r="E8" s="48">
        <v>-42.808885146494795</v>
      </c>
      <c r="F8" s="48">
        <v>-11.655113538527788</v>
      </c>
      <c r="G8" s="48">
        <v>-0.42671534322702737</v>
      </c>
      <c r="H8" s="48">
        <v>0.29885946309883993</v>
      </c>
      <c r="I8" s="48">
        <v>-5.787490121549415</v>
      </c>
      <c r="J8" s="48">
        <v>-0.31577658867722092</v>
      </c>
      <c r="K8" s="69">
        <v>-0.57362159387931166</v>
      </c>
    </row>
    <row r="9" spans="2:11" x14ac:dyDescent="0.25">
      <c r="B9" s="70">
        <v>0.64318119618679814</v>
      </c>
      <c r="C9" s="48">
        <v>3.2514654907089817E-2</v>
      </c>
      <c r="D9" s="48">
        <v>4.6077586494283548E-3</v>
      </c>
      <c r="E9" s="48">
        <v>-2.12112885539866</v>
      </c>
      <c r="F9" s="48">
        <v>-0.44963175908618264</v>
      </c>
      <c r="G9" s="48">
        <v>-2.0287934743073666E-2</v>
      </c>
      <c r="H9" s="48">
        <v>1.3730667417765198E-2</v>
      </c>
      <c r="I9" s="48">
        <v>-0.29109694432637617</v>
      </c>
      <c r="J9" s="48">
        <v>-1.6472194871750563E-2</v>
      </c>
      <c r="K9" s="69">
        <v>-2.6490674618673708E-2</v>
      </c>
    </row>
    <row r="10" spans="2:11" x14ac:dyDescent="0.25">
      <c r="B10" s="70">
        <v>0.14208817335415908</v>
      </c>
      <c r="C10" s="48">
        <v>4.6077586494281588E-3</v>
      </c>
      <c r="D10" s="48">
        <v>0.32005589864576822</v>
      </c>
      <c r="E10" s="48">
        <v>-1.0307208513877955</v>
      </c>
      <c r="F10" s="48">
        <v>0.1348052748210288</v>
      </c>
      <c r="G10" s="48">
        <v>6.7633871637055717E-3</v>
      </c>
      <c r="H10" s="48">
        <v>-0.35843458441658976</v>
      </c>
      <c r="I10" s="48">
        <v>-0.29433512281299223</v>
      </c>
      <c r="J10" s="48">
        <v>-1.3725015563307586E-2</v>
      </c>
      <c r="K10" s="69">
        <v>8.4445354473137987E-2</v>
      </c>
    </row>
    <row r="11" spans="2:11" x14ac:dyDescent="0.25">
      <c r="B11" s="70">
        <v>-42.808885146494831</v>
      </c>
      <c r="C11" s="48">
        <v>-2.1211288553986587</v>
      </c>
      <c r="D11" s="48">
        <v>-1.0307208513878121</v>
      </c>
      <c r="E11" s="48">
        <v>155.83405968181069</v>
      </c>
      <c r="F11" s="48">
        <v>28.485040122749282</v>
      </c>
      <c r="G11" s="48">
        <v>1.2540568631675628</v>
      </c>
      <c r="H11" s="48">
        <v>0.32055369087473157</v>
      </c>
      <c r="I11" s="48">
        <v>23.006092730437999</v>
      </c>
      <c r="J11" s="48">
        <v>1.2534705631955523</v>
      </c>
      <c r="K11" s="69">
        <v>1.3054528346641274</v>
      </c>
    </row>
    <row r="12" spans="2:11" x14ac:dyDescent="0.25">
      <c r="B12" s="70">
        <v>-11.65511353852777</v>
      </c>
      <c r="C12" s="48">
        <v>-0.44963175908618086</v>
      </c>
      <c r="D12" s="48">
        <v>0.13480527482103238</v>
      </c>
      <c r="E12" s="48">
        <v>28.48504012274914</v>
      </c>
      <c r="F12" s="48">
        <v>13.378786841846097</v>
      </c>
      <c r="G12" s="48">
        <v>0.38703398901531572</v>
      </c>
      <c r="H12" s="48">
        <v>-0.56579145331077363</v>
      </c>
      <c r="I12" s="48">
        <v>-0.42014727704811644</v>
      </c>
      <c r="J12" s="48">
        <v>0.13620745600349349</v>
      </c>
      <c r="K12" s="69">
        <v>0.45342085498230056</v>
      </c>
    </row>
    <row r="13" spans="2:11" x14ac:dyDescent="0.25">
      <c r="B13" s="70">
        <v>-0.42671534322702703</v>
      </c>
      <c r="C13" s="48">
        <v>-2.0287934743073631E-2</v>
      </c>
      <c r="D13" s="48">
        <v>6.7633871637055283E-3</v>
      </c>
      <c r="E13" s="48">
        <v>1.2540568631675604</v>
      </c>
      <c r="F13" s="48">
        <v>0.38703398901531527</v>
      </c>
      <c r="G13" s="48">
        <v>1.8220769668857079E-2</v>
      </c>
      <c r="H13" s="48">
        <v>-3.6318927897294594E-2</v>
      </c>
      <c r="I13" s="48">
        <v>9.7090082802859703E-2</v>
      </c>
      <c r="J13" s="48">
        <v>5.7952359165521859E-3</v>
      </c>
      <c r="K13" s="69">
        <v>3.1134113965581901E-2</v>
      </c>
    </row>
    <row r="14" spans="2:11" x14ac:dyDescent="0.25">
      <c r="B14" s="70">
        <v>0.29885946309883815</v>
      </c>
      <c r="C14" s="48">
        <v>1.3730667417765383E-2</v>
      </c>
      <c r="D14" s="48">
        <v>-0.35843458441658949</v>
      </c>
      <c r="E14" s="48">
        <v>0.3205536908747072</v>
      </c>
      <c r="F14" s="48">
        <v>-0.56579145331075831</v>
      </c>
      <c r="G14" s="48">
        <v>-3.631892789729451E-2</v>
      </c>
      <c r="H14" s="48">
        <v>0.76317438376183777</v>
      </c>
      <c r="I14" s="48">
        <v>0.48493089124977634</v>
      </c>
      <c r="J14" s="48">
        <v>3.036310768726087E-2</v>
      </c>
      <c r="K14" s="69">
        <v>-0.40772784030326026</v>
      </c>
    </row>
    <row r="15" spans="2:11" x14ac:dyDescent="0.25">
      <c r="B15" s="70">
        <v>-5.7874901215494612</v>
      </c>
      <c r="C15" s="48">
        <v>-0.29109694432637784</v>
      </c>
      <c r="D15" s="48">
        <v>-0.29433512281300056</v>
      </c>
      <c r="E15" s="48">
        <v>23.006092730438116</v>
      </c>
      <c r="F15" s="48">
        <v>-0.4201472770480747</v>
      </c>
      <c r="G15" s="48">
        <v>9.7090082802860175E-2</v>
      </c>
      <c r="H15" s="48">
        <v>0.48493089124979338</v>
      </c>
      <c r="I15" s="48">
        <v>7.899701057490474</v>
      </c>
      <c r="J15" s="48">
        <v>0.26903017763399079</v>
      </c>
      <c r="K15" s="69">
        <v>-2.2494542422259681E-2</v>
      </c>
    </row>
    <row r="16" spans="2:11" x14ac:dyDescent="0.25">
      <c r="B16" s="70">
        <v>-0.31577658867722019</v>
      </c>
      <c r="C16" s="48">
        <v>-1.6472194871750508E-2</v>
      </c>
      <c r="D16" s="48">
        <v>-1.3725015563307807E-2</v>
      </c>
      <c r="E16" s="48">
        <v>1.2534705631955476</v>
      </c>
      <c r="F16" s="48">
        <v>0.13620745600349357</v>
      </c>
      <c r="G16" s="48">
        <v>5.7952359165521451E-3</v>
      </c>
      <c r="H16" s="48">
        <v>3.0363107687261356E-2</v>
      </c>
      <c r="I16" s="48">
        <v>0.26903017763398895</v>
      </c>
      <c r="J16" s="48">
        <v>1.4064544279142645E-2</v>
      </c>
      <c r="K16" s="69">
        <v>-8.5092823652020665E-3</v>
      </c>
    </row>
    <row r="17" spans="2:11" x14ac:dyDescent="0.25">
      <c r="B17" s="70">
        <v>-0.57362159387931166</v>
      </c>
      <c r="C17" s="48">
        <v>-2.6490674618673736E-2</v>
      </c>
      <c r="D17" s="48">
        <v>8.4445354473137738E-2</v>
      </c>
      <c r="E17" s="48">
        <v>1.3054528346641325</v>
      </c>
      <c r="F17" s="48">
        <v>0.45342085498229362</v>
      </c>
      <c r="G17" s="48">
        <v>3.1134113965581828E-2</v>
      </c>
      <c r="H17" s="48">
        <v>-0.40772784030325987</v>
      </c>
      <c r="I17" s="48">
        <v>-2.2494542422252187E-2</v>
      </c>
      <c r="J17" s="48">
        <v>-8.5092823652018167E-3</v>
      </c>
      <c r="K17" s="69">
        <v>0.32388595704449236</v>
      </c>
    </row>
    <row r="18" spans="2:11" x14ac:dyDescent="0.25">
      <c r="B18" s="72" t="s">
        <v>96</v>
      </c>
      <c r="C18" s="48" t="s">
        <v>113</v>
      </c>
      <c r="D18" s="71">
        <f>COUNT('PCL-PropertyLog'!C$6:C$2000)</f>
        <v>99</v>
      </c>
      <c r="E18" s="48" t="s">
        <v>112</v>
      </c>
      <c r="F18" s="48"/>
      <c r="G18" s="48"/>
      <c r="H18" s="48"/>
      <c r="I18" s="48"/>
      <c r="J18" s="48"/>
      <c r="K18" s="69"/>
    </row>
    <row r="19" spans="2:11" x14ac:dyDescent="0.25">
      <c r="B19" s="72" t="s">
        <v>97</v>
      </c>
      <c r="C19" s="48"/>
      <c r="D19" s="48"/>
      <c r="E19" s="48"/>
      <c r="F19" s="48"/>
      <c r="G19" s="48"/>
      <c r="H19" s="48"/>
      <c r="I19" s="48"/>
      <c r="J19" s="48"/>
      <c r="K19" s="69"/>
    </row>
    <row r="20" spans="2:11" x14ac:dyDescent="0.25">
      <c r="B20" s="72">
        <f>SkyTypeComputations!D31</f>
        <v>-1.7156613181818179</v>
      </c>
      <c r="C20" s="48">
        <f>SkyTypeComputations!E31</f>
        <v>247.88969393939402</v>
      </c>
      <c r="D20" s="48">
        <f>SkyTypeComputations!F31</f>
        <v>19.959985555555562</v>
      </c>
      <c r="E20" s="48">
        <f>SkyTypeComputations!G31</f>
        <v>1.2325714343434342</v>
      </c>
      <c r="F20" s="48">
        <f>SkyTypeComputations!H31</f>
        <v>-1.710801424242423</v>
      </c>
      <c r="G20" s="48">
        <f>SkyTypeComputations!I31</f>
        <v>240.59548585858576</v>
      </c>
      <c r="H20" s="48">
        <f>SkyTypeComputations!J31</f>
        <v>22.262460404040397</v>
      </c>
      <c r="I20" s="48">
        <f>SkyTypeComputations!K31</f>
        <v>-2.0368814292929294</v>
      </c>
      <c r="J20" s="48">
        <f>SkyTypeComputations!L31</f>
        <v>228.35005151515151</v>
      </c>
      <c r="K20" s="69">
        <f>SkyTypeComputations!M31</f>
        <v>24.699154747474747</v>
      </c>
    </row>
    <row r="21" spans="2:11" x14ac:dyDescent="0.25">
      <c r="B21" s="72" t="s">
        <v>98</v>
      </c>
      <c r="C21" s="48"/>
      <c r="D21" s="48"/>
      <c r="E21" s="48"/>
      <c r="F21" s="48"/>
      <c r="G21" s="48"/>
      <c r="H21" s="48"/>
      <c r="I21" s="48"/>
      <c r="J21" s="48"/>
      <c r="K21" s="69"/>
    </row>
    <row r="22" spans="2:11" x14ac:dyDescent="0.25">
      <c r="B22" s="72">
        <f t="array" ref="B22:K31">MINVERSE(SkyTypeComputations!D36:M45)</f>
        <v>11.534070496667816</v>
      </c>
      <c r="C22" s="48">
        <v>0.5044603560610188</v>
      </c>
      <c r="D22" s="48">
        <v>0.44434033936326456</v>
      </c>
      <c r="E22" s="48">
        <v>-23.724746702733917</v>
      </c>
      <c r="F22" s="48">
        <v>-8.4095065564631746</v>
      </c>
      <c r="G22" s="48">
        <v>-0.31245710113361075</v>
      </c>
      <c r="H22" s="48">
        <v>-6.9850243603466838E-2</v>
      </c>
      <c r="I22" s="48">
        <v>-3.5944151825291311</v>
      </c>
      <c r="J22" s="48">
        <v>-0.19430590643558426</v>
      </c>
      <c r="K22" s="69">
        <v>-0.33754943426556078</v>
      </c>
    </row>
    <row r="23" spans="2:11" x14ac:dyDescent="0.25">
      <c r="B23" s="72">
        <v>0.50446035606101958</v>
      </c>
      <c r="C23" s="48">
        <v>2.8913045320851032E-2</v>
      </c>
      <c r="D23" s="48">
        <v>9.7685641644713571E-3</v>
      </c>
      <c r="E23" s="48">
        <v>-1.3452944366064774</v>
      </c>
      <c r="F23" s="48">
        <v>-0.30260851136282146</v>
      </c>
      <c r="G23" s="48">
        <v>-1.7281782460398E-2</v>
      </c>
      <c r="H23" s="48">
        <v>1.5396125524490923E-2</v>
      </c>
      <c r="I23" s="48">
        <v>-0.22515312712797111</v>
      </c>
      <c r="J23" s="48">
        <v>-1.1178903767873269E-2</v>
      </c>
      <c r="K23" s="69">
        <v>-2.4120330816847047E-2</v>
      </c>
    </row>
    <row r="24" spans="2:11" x14ac:dyDescent="0.25">
      <c r="B24" s="72">
        <v>0.44434033936326967</v>
      </c>
      <c r="C24" s="48">
        <v>9.7685641644716242E-3</v>
      </c>
      <c r="D24" s="48">
        <v>0.26966988003625442</v>
      </c>
      <c r="E24" s="48">
        <v>-0.32779366167607504</v>
      </c>
      <c r="F24" s="48">
        <v>-0.30491951364263309</v>
      </c>
      <c r="G24" s="48">
        <v>1.1522220347706036E-3</v>
      </c>
      <c r="H24" s="48">
        <v>-0.3382664032890651</v>
      </c>
      <c r="I24" s="48">
        <v>-0.17244168912699864</v>
      </c>
      <c r="J24" s="48">
        <v>-1.0822104848093195E-2</v>
      </c>
      <c r="K24" s="69">
        <v>0.10231669606024077</v>
      </c>
    </row>
    <row r="25" spans="2:11" x14ac:dyDescent="0.25">
      <c r="B25" s="72">
        <v>-23.724746702733935</v>
      </c>
      <c r="C25" s="48">
        <v>-1.3452944366064776</v>
      </c>
      <c r="D25" s="48">
        <v>-0.32779366167605856</v>
      </c>
      <c r="E25" s="48">
        <v>86.30392968172238</v>
      </c>
      <c r="F25" s="48">
        <v>10.069369705210953</v>
      </c>
      <c r="G25" s="48">
        <v>0.67907172077654065</v>
      </c>
      <c r="H25" s="48">
        <v>-1.2769473878810553</v>
      </c>
      <c r="I25" s="48">
        <v>15.97755767900775</v>
      </c>
      <c r="J25" s="48">
        <v>0.72652347862710809</v>
      </c>
      <c r="K25" s="69">
        <v>1.4629621473986387</v>
      </c>
    </row>
    <row r="26" spans="2:11" x14ac:dyDescent="0.25">
      <c r="B26" s="72">
        <v>-8.4095065564631</v>
      </c>
      <c r="C26" s="48">
        <v>-0.30260851136281758</v>
      </c>
      <c r="D26" s="48">
        <v>-0.30491951364263059</v>
      </c>
      <c r="E26" s="48">
        <v>10.069369705210793</v>
      </c>
      <c r="F26" s="48">
        <v>14.933842014874156</v>
      </c>
      <c r="G26" s="48">
        <v>0.34920291413742327</v>
      </c>
      <c r="H26" s="48">
        <v>0.37015001637823591</v>
      </c>
      <c r="I26" s="48">
        <v>-5.2997137403676708</v>
      </c>
      <c r="J26" s="48">
        <v>-3.5701577724401155E-2</v>
      </c>
      <c r="K26" s="69">
        <v>-7.9458081971666678E-2</v>
      </c>
    </row>
    <row r="27" spans="2:11" x14ac:dyDescent="0.25">
      <c r="B27" s="72">
        <v>-0.31245710113360786</v>
      </c>
      <c r="C27" s="48">
        <v>-1.7281782460397847E-2</v>
      </c>
      <c r="D27" s="48">
        <v>1.1522220347707963E-3</v>
      </c>
      <c r="E27" s="48">
        <v>0.67907172077653299</v>
      </c>
      <c r="F27" s="48">
        <v>0.34920291413742383</v>
      </c>
      <c r="G27" s="48">
        <v>1.8948549013938359E-2</v>
      </c>
      <c r="H27" s="48">
        <v>-6.8036921069363644E-3</v>
      </c>
      <c r="I27" s="48">
        <v>1.865222426136473E-2</v>
      </c>
      <c r="J27" s="48">
        <v>2.6736487182466636E-4</v>
      </c>
      <c r="K27" s="69">
        <v>5.994865410748354E-3</v>
      </c>
    </row>
    <row r="28" spans="2:11" x14ac:dyDescent="0.25">
      <c r="B28" s="72">
        <v>-6.9850243603469725E-2</v>
      </c>
      <c r="C28" s="48">
        <v>1.5396125524490758E-2</v>
      </c>
      <c r="D28" s="48">
        <v>-0.3382664032890656</v>
      </c>
      <c r="E28" s="48">
        <v>-1.2769473878810413</v>
      </c>
      <c r="F28" s="48">
        <v>0.3701500163782328</v>
      </c>
      <c r="G28" s="48">
        <v>-6.8036921069364042E-3</v>
      </c>
      <c r="H28" s="48">
        <v>0.69918525394298181</v>
      </c>
      <c r="I28" s="48">
        <v>-4.9161567882462537E-2</v>
      </c>
      <c r="J28" s="48">
        <v>1.952906163620406E-3</v>
      </c>
      <c r="K28" s="69">
        <v>-0.37344602090719314</v>
      </c>
    </row>
    <row r="29" spans="2:11" x14ac:dyDescent="0.25">
      <c r="B29" s="72">
        <v>-3.5944151825291923</v>
      </c>
      <c r="C29" s="48">
        <v>-0.22515312712797367</v>
      </c>
      <c r="D29" s="48">
        <v>-0.17244168912699517</v>
      </c>
      <c r="E29" s="48">
        <v>15.977557679007829</v>
      </c>
      <c r="F29" s="48">
        <v>-5.2997137403676033</v>
      </c>
      <c r="G29" s="48">
        <v>1.8652224261367718E-2</v>
      </c>
      <c r="H29" s="48">
        <v>-4.9161567882468997E-2</v>
      </c>
      <c r="I29" s="48">
        <v>9.2413049599071986</v>
      </c>
      <c r="J29" s="48">
        <v>0.24108747488070376</v>
      </c>
      <c r="K29" s="69">
        <v>0.22358053866893035</v>
      </c>
    </row>
    <row r="30" spans="2:11" x14ac:dyDescent="0.25">
      <c r="B30" s="72">
        <v>-0.19430590643558712</v>
      </c>
      <c r="C30" s="48">
        <v>-1.1178903767873385E-2</v>
      </c>
      <c r="D30" s="48">
        <v>-1.0822104848093088E-2</v>
      </c>
      <c r="E30" s="48">
        <v>0.72652347862711253</v>
      </c>
      <c r="F30" s="48">
        <v>-3.5701577724397866E-2</v>
      </c>
      <c r="G30" s="48">
        <v>2.6736487182480448E-4</v>
      </c>
      <c r="H30" s="48">
        <v>1.9529061636202076E-3</v>
      </c>
      <c r="I30" s="48">
        <v>0.24108747488070367</v>
      </c>
      <c r="J30" s="48">
        <v>1.0975128623097531E-2</v>
      </c>
      <c r="K30" s="69">
        <v>8.6352742068232964E-3</v>
      </c>
    </row>
    <row r="31" spans="2:11" x14ac:dyDescent="0.25">
      <c r="B31" s="72">
        <v>-0.33754943426555917</v>
      </c>
      <c r="C31" s="48">
        <v>-2.4120330816847002E-2</v>
      </c>
      <c r="D31" s="48">
        <v>0.10231669606024135</v>
      </c>
      <c r="E31" s="48">
        <v>1.4629621473986365</v>
      </c>
      <c r="F31" s="48">
        <v>-7.9458081971663416E-2</v>
      </c>
      <c r="G31" s="48">
        <v>5.9948654107484962E-3</v>
      </c>
      <c r="H31" s="48">
        <v>-0.37344602090719375</v>
      </c>
      <c r="I31" s="48">
        <v>0.22358053866892655</v>
      </c>
      <c r="J31" s="48">
        <v>8.6352742068231646E-3</v>
      </c>
      <c r="K31" s="69">
        <v>0.2747643963102579</v>
      </c>
    </row>
    <row r="32" spans="2:11" x14ac:dyDescent="0.25">
      <c r="B32" s="73" t="s">
        <v>99</v>
      </c>
      <c r="C32" s="48" t="s">
        <v>113</v>
      </c>
      <c r="D32" s="71">
        <f>COUNT('CLD-PropertyLog'!C$6:C$2000)</f>
        <v>93</v>
      </c>
      <c r="E32" s="48" t="s">
        <v>112</v>
      </c>
      <c r="F32" s="48"/>
      <c r="G32" s="48"/>
      <c r="H32" s="48"/>
      <c r="I32" s="48"/>
      <c r="J32" s="48"/>
      <c r="K32" s="69"/>
    </row>
    <row r="33" spans="2:11" x14ac:dyDescent="0.25">
      <c r="B33" s="73" t="s">
        <v>100</v>
      </c>
      <c r="C33" s="48"/>
      <c r="D33" s="48"/>
      <c r="E33" s="48"/>
      <c r="F33" s="48"/>
      <c r="G33" s="48"/>
      <c r="H33" s="48"/>
      <c r="I33" s="48"/>
      <c r="J33" s="48"/>
      <c r="K33" s="69"/>
    </row>
    <row r="34" spans="2:11" x14ac:dyDescent="0.25">
      <c r="B34" s="73">
        <f>SkyTypeComputations!D52</f>
        <v>-0.68934725376344097</v>
      </c>
      <c r="C34" s="48">
        <f>SkyTypeComputations!E52</f>
        <v>188.11469139784938</v>
      </c>
      <c r="D34" s="48">
        <f>SkyTypeComputations!F52</f>
        <v>13.427108279569898</v>
      </c>
      <c r="E34" s="48">
        <f>SkyTypeComputations!G52</f>
        <v>1.078904462365591</v>
      </c>
      <c r="F34" s="48">
        <f>SkyTypeComputations!H52</f>
        <v>-0.70069071483870982</v>
      </c>
      <c r="G34" s="48">
        <f>SkyTypeComputations!I52</f>
        <v>188.6361913978495</v>
      </c>
      <c r="H34" s="48">
        <f>SkyTypeComputations!J52</f>
        <v>14.351166989247316</v>
      </c>
      <c r="I34" s="48">
        <f>SkyTypeComputations!K52</f>
        <v>-0.70557544376344106</v>
      </c>
      <c r="J34" s="48">
        <f>SkyTypeComputations!L52</f>
        <v>175.38546881720424</v>
      </c>
      <c r="K34" s="69">
        <f>SkyTypeComputations!M52</f>
        <v>15.314663440860224</v>
      </c>
    </row>
    <row r="35" spans="2:11" x14ac:dyDescent="0.25">
      <c r="B35" s="73" t="s">
        <v>101</v>
      </c>
      <c r="C35" s="48"/>
      <c r="D35" s="48"/>
      <c r="E35" s="48"/>
      <c r="F35" s="48"/>
      <c r="G35" s="48"/>
      <c r="H35" s="48"/>
      <c r="I35" s="48"/>
      <c r="J35" s="48"/>
      <c r="K35" s="69"/>
    </row>
    <row r="36" spans="2:11" x14ac:dyDescent="0.25">
      <c r="B36" s="73">
        <f t="array" ref="B36:K45">MINVERSE(SkyTypeComputations!D57:M66)</f>
        <v>160.16350100837974</v>
      </c>
      <c r="C36" s="48">
        <v>6.8522172035188644</v>
      </c>
      <c r="D36" s="48">
        <v>0.88439443046013222</v>
      </c>
      <c r="E36" s="48">
        <v>-474.6357828373807</v>
      </c>
      <c r="F36" s="48">
        <v>-84.39242006200999</v>
      </c>
      <c r="G36" s="48">
        <v>-3.0442597805147891</v>
      </c>
      <c r="H36" s="48">
        <v>0.45830822384429976</v>
      </c>
      <c r="I36" s="48">
        <v>-72.845080485115446</v>
      </c>
      <c r="J36" s="48">
        <v>-3.6665012499300618</v>
      </c>
      <c r="K36" s="69">
        <v>-2.0305095940279387</v>
      </c>
    </row>
    <row r="37" spans="2:11" x14ac:dyDescent="0.25">
      <c r="B37" s="73">
        <v>6.8522172035188991</v>
      </c>
      <c r="C37" s="48">
        <v>0.32897497353998201</v>
      </c>
      <c r="D37" s="48">
        <v>5.4561822226026915E-2</v>
      </c>
      <c r="E37" s="48">
        <v>-22.765540314504268</v>
      </c>
      <c r="F37" s="48">
        <v>-3.4739829333244172</v>
      </c>
      <c r="G37" s="48">
        <v>-0.14331553031542216</v>
      </c>
      <c r="H37" s="48">
        <v>2.6956306120942467E-2</v>
      </c>
      <c r="I37" s="48">
        <v>-3.293045631278209</v>
      </c>
      <c r="J37" s="48">
        <v>-0.1806616336685519</v>
      </c>
      <c r="K37" s="69">
        <v>-0.11899766955345949</v>
      </c>
    </row>
    <row r="38" spans="2:11" x14ac:dyDescent="0.25">
      <c r="B38" s="73">
        <v>0.88439443046014521</v>
      </c>
      <c r="C38" s="48">
        <v>5.4561822226027124E-2</v>
      </c>
      <c r="D38" s="48">
        <v>0.78268161929798219</v>
      </c>
      <c r="E38" s="48">
        <v>-9.461577582711822</v>
      </c>
      <c r="F38" s="48">
        <v>0.34243399472098057</v>
      </c>
      <c r="G38" s="48">
        <v>-2.9694435578301506E-3</v>
      </c>
      <c r="H38" s="48">
        <v>-0.55967888427313872</v>
      </c>
      <c r="I38" s="48">
        <v>-1.4984897105776924</v>
      </c>
      <c r="J38" s="48">
        <v>-6.409914109551508E-2</v>
      </c>
      <c r="K38" s="69">
        <v>-0.17457804394560056</v>
      </c>
    </row>
    <row r="39" spans="2:11" x14ac:dyDescent="0.25">
      <c r="B39" s="73">
        <v>-474.63578283738076</v>
      </c>
      <c r="C39" s="48">
        <v>-22.765540314504172</v>
      </c>
      <c r="D39" s="48">
        <v>-9.4615775827117883</v>
      </c>
      <c r="E39" s="48">
        <v>1702.6956373340886</v>
      </c>
      <c r="F39" s="48">
        <v>222.09108035429492</v>
      </c>
      <c r="G39" s="48">
        <v>9.4180427143999967</v>
      </c>
      <c r="H39" s="48">
        <v>3.2801036748807371</v>
      </c>
      <c r="I39" s="48">
        <v>250.43977031135302</v>
      </c>
      <c r="J39" s="48">
        <v>13.316231029018306</v>
      </c>
      <c r="K39" s="69">
        <v>7.9049709293630759</v>
      </c>
    </row>
    <row r="40" spans="2:11" x14ac:dyDescent="0.25">
      <c r="B40" s="73">
        <v>-84.392420062011269</v>
      </c>
      <c r="C40" s="48">
        <v>-3.4739829333244501</v>
      </c>
      <c r="D40" s="48">
        <v>0.34243399472097547</v>
      </c>
      <c r="E40" s="48">
        <v>222.09108035429867</v>
      </c>
      <c r="F40" s="48">
        <v>63.224453785517426</v>
      </c>
      <c r="G40" s="48">
        <v>1.9652262931805264</v>
      </c>
      <c r="H40" s="48">
        <v>-1.6438913517426701</v>
      </c>
      <c r="I40" s="48">
        <v>18.562783036638823</v>
      </c>
      <c r="J40" s="48">
        <v>1.3273432452363416</v>
      </c>
      <c r="K40" s="69">
        <v>1.7686918857350202</v>
      </c>
    </row>
    <row r="41" spans="2:11" x14ac:dyDescent="0.25">
      <c r="B41" s="73">
        <v>-3.0442597805148446</v>
      </c>
      <c r="C41" s="48">
        <v>-0.14331553031542379</v>
      </c>
      <c r="D41" s="48">
        <v>-2.9694435578301783E-3</v>
      </c>
      <c r="E41" s="48">
        <v>9.4180427144001531</v>
      </c>
      <c r="F41" s="48">
        <v>1.9652262931805353</v>
      </c>
      <c r="G41" s="48">
        <v>8.7714271201551494E-2</v>
      </c>
      <c r="H41" s="48">
        <v>-8.9221281612832118E-2</v>
      </c>
      <c r="I41" s="48">
        <v>0.99159406070872225</v>
      </c>
      <c r="J41" s="48">
        <v>4.9462646501723634E-2</v>
      </c>
      <c r="K41" s="69">
        <v>0.11056524835915529</v>
      </c>
    </row>
    <row r="42" spans="2:11" x14ac:dyDescent="0.25">
      <c r="B42" s="73">
        <v>0.45830822384430264</v>
      </c>
      <c r="C42" s="48">
        <v>2.6956306120942294E-2</v>
      </c>
      <c r="D42" s="48">
        <v>-0.55967888427313939</v>
      </c>
      <c r="E42" s="48">
        <v>3.2801036748807442</v>
      </c>
      <c r="F42" s="48">
        <v>-1.6438913517426668</v>
      </c>
      <c r="G42" s="48">
        <v>-8.9221281612831646E-2</v>
      </c>
      <c r="H42" s="48">
        <v>1.0089001058217142</v>
      </c>
      <c r="I42" s="48">
        <v>1.5400452500882105</v>
      </c>
      <c r="J42" s="48">
        <v>8.6968073043021704E-2</v>
      </c>
      <c r="K42" s="69">
        <v>-0.45229634571637933</v>
      </c>
    </row>
    <row r="43" spans="2:11" x14ac:dyDescent="0.25">
      <c r="B43" s="73">
        <v>-72.84508048511411</v>
      </c>
      <c r="C43" s="48">
        <v>-3.2930456312781362</v>
      </c>
      <c r="D43" s="48">
        <v>-1.4984897105776738</v>
      </c>
      <c r="E43" s="48">
        <v>250.43977031134898</v>
      </c>
      <c r="F43" s="48">
        <v>18.562783036637558</v>
      </c>
      <c r="G43" s="48">
        <v>0.99159406070867462</v>
      </c>
      <c r="H43" s="48">
        <v>1.5400452500882167</v>
      </c>
      <c r="I43" s="48">
        <v>55.08396477396105</v>
      </c>
      <c r="J43" s="48">
        <v>2.382087964025807</v>
      </c>
      <c r="K43" s="69">
        <v>0.11605936204867</v>
      </c>
    </row>
    <row r="44" spans="2:11" x14ac:dyDescent="0.25">
      <c r="B44" s="73">
        <v>-3.6665012499300214</v>
      </c>
      <c r="C44" s="48">
        <v>-0.18066163366854945</v>
      </c>
      <c r="D44" s="48">
        <v>-6.4099141095514553E-2</v>
      </c>
      <c r="E44" s="48">
        <v>13.316231029018187</v>
      </c>
      <c r="F44" s="48">
        <v>1.3273432452362921</v>
      </c>
      <c r="G44" s="48">
        <v>4.946264650172174E-2</v>
      </c>
      <c r="H44" s="48">
        <v>8.6968073043021871E-2</v>
      </c>
      <c r="I44" s="48">
        <v>2.3820879640258208</v>
      </c>
      <c r="J44" s="48">
        <v>0.13491257837833423</v>
      </c>
      <c r="K44" s="69">
        <v>-7.1875697689418837E-3</v>
      </c>
    </row>
    <row r="45" spans="2:11" x14ac:dyDescent="0.25">
      <c r="B45" s="73">
        <v>-2.0305095940279672</v>
      </c>
      <c r="C45" s="48">
        <v>-0.11899766955346019</v>
      </c>
      <c r="D45" s="48">
        <v>-0.1745780439456005</v>
      </c>
      <c r="E45" s="48">
        <v>7.9049709293631629</v>
      </c>
      <c r="F45" s="48">
        <v>1.768691885735012</v>
      </c>
      <c r="G45" s="48">
        <v>0.11056524835915486</v>
      </c>
      <c r="H45" s="48">
        <v>-0.45229634571637978</v>
      </c>
      <c r="I45" s="48">
        <v>0.11605936204870865</v>
      </c>
      <c r="J45" s="48">
        <v>-7.1875697689405141E-3</v>
      </c>
      <c r="K45" s="69">
        <v>0.63155865869516414</v>
      </c>
    </row>
    <row r="46" spans="2:11" x14ac:dyDescent="0.25">
      <c r="B46" s="74" t="s">
        <v>102</v>
      </c>
      <c r="C46" s="48" t="s">
        <v>113</v>
      </c>
      <c r="D46" s="71">
        <f>COUNT('CLR-PropertyLog'!C$6:C$1990)</f>
        <v>96</v>
      </c>
      <c r="E46" s="48" t="s">
        <v>112</v>
      </c>
      <c r="F46" s="48"/>
      <c r="G46" s="48"/>
      <c r="H46" s="48"/>
      <c r="I46" s="48"/>
      <c r="J46" s="48"/>
      <c r="K46" s="69"/>
    </row>
    <row r="47" spans="2:11" x14ac:dyDescent="0.25">
      <c r="B47" s="74" t="s">
        <v>103</v>
      </c>
      <c r="C47" s="48"/>
      <c r="D47" s="48"/>
      <c r="E47" s="48"/>
      <c r="F47" s="48"/>
      <c r="G47" s="48"/>
      <c r="H47" s="48"/>
      <c r="I47" s="48"/>
      <c r="J47" s="48"/>
      <c r="K47" s="69"/>
    </row>
    <row r="48" spans="2:11" x14ac:dyDescent="0.25">
      <c r="B48" s="74">
        <f>SkyTypeComputations!D73</f>
        <v>-2.1103651198958331</v>
      </c>
      <c r="C48" s="48">
        <f>SkyTypeComputations!E73</f>
        <v>256.21506249999993</v>
      </c>
      <c r="D48" s="48">
        <f>SkyTypeComputations!F73</f>
        <v>15.834517291666666</v>
      </c>
      <c r="E48" s="48">
        <f>SkyTypeComputations!G73</f>
        <v>2.1520288541666663</v>
      </c>
      <c r="F48" s="48">
        <f>SkyTypeComputations!H73</f>
        <v>-2.5849227187499997</v>
      </c>
      <c r="G48" s="48">
        <f>SkyTypeComputations!I73</f>
        <v>233.14235416666671</v>
      </c>
      <c r="H48" s="48">
        <f>SkyTypeComputations!J73</f>
        <v>16.771721145833329</v>
      </c>
      <c r="I48" s="48">
        <f>SkyTypeComputations!K73</f>
        <v>-2.6076369583333343</v>
      </c>
      <c r="J48" s="48">
        <f>SkyTypeComputations!L73</f>
        <v>181.67598958333335</v>
      </c>
      <c r="K48" s="69">
        <f>SkyTypeComputations!M73</f>
        <v>15.431873854166662</v>
      </c>
    </row>
    <row r="49" spans="2:11" x14ac:dyDescent="0.25">
      <c r="B49" s="74" t="s">
        <v>104</v>
      </c>
      <c r="C49" s="48"/>
      <c r="D49" s="48"/>
      <c r="E49" s="48"/>
      <c r="F49" s="48"/>
      <c r="G49" s="48"/>
      <c r="H49" s="48"/>
      <c r="I49" s="48"/>
      <c r="J49" s="48"/>
      <c r="K49" s="69"/>
    </row>
    <row r="50" spans="2:11" x14ac:dyDescent="0.25">
      <c r="B50" s="74">
        <f t="array" ref="B50:K59">MINVERSE(SkyTypeComputations!D78:M87)</f>
        <v>19.421414491851291</v>
      </c>
      <c r="C50" s="48">
        <v>0.60548584346456669</v>
      </c>
      <c r="D50" s="48">
        <v>0.65276399917230876</v>
      </c>
      <c r="E50" s="48">
        <v>-36.309170167439618</v>
      </c>
      <c r="F50" s="48">
        <v>-20.477692100449921</v>
      </c>
      <c r="G50" s="48">
        <v>-0.57647211219369565</v>
      </c>
      <c r="H50" s="48">
        <v>-0.91734318594193365</v>
      </c>
      <c r="I50" s="48">
        <v>-4.2038508294855896</v>
      </c>
      <c r="J50" s="48">
        <v>-0.37154053039615514</v>
      </c>
      <c r="K50" s="69">
        <v>0.4749232977740645</v>
      </c>
    </row>
    <row r="51" spans="2:11" x14ac:dyDescent="0.25">
      <c r="B51" s="74">
        <v>0.60548584346456635</v>
      </c>
      <c r="C51" s="48">
        <v>2.822429547735918E-2</v>
      </c>
      <c r="D51" s="48">
        <v>-2.9097273694849942E-3</v>
      </c>
      <c r="E51" s="48">
        <v>-1.5173773457029378</v>
      </c>
      <c r="F51" s="48">
        <v>-0.54501383102906931</v>
      </c>
      <c r="G51" s="48">
        <v>-2.5815195505405446E-2</v>
      </c>
      <c r="H51" s="48">
        <v>5.5471316530017484E-3</v>
      </c>
      <c r="I51" s="48">
        <v>-0.27692680792466823</v>
      </c>
      <c r="J51" s="48">
        <v>-1.4355355571600895E-2</v>
      </c>
      <c r="K51" s="69">
        <v>-2.7459855566562101E-3</v>
      </c>
    </row>
    <row r="52" spans="2:11" x14ac:dyDescent="0.25">
      <c r="B52" s="74">
        <v>0.65276399917231054</v>
      </c>
      <c r="C52" s="48">
        <v>-2.9097273694848832E-3</v>
      </c>
      <c r="D52" s="48">
        <v>0.37331849744143564</v>
      </c>
      <c r="E52" s="48">
        <v>-0.55342617989773735</v>
      </c>
      <c r="F52" s="48">
        <v>-0.95877364992113201</v>
      </c>
      <c r="G52" s="48">
        <v>4.8015575498393404E-3</v>
      </c>
      <c r="H52" s="48">
        <v>-0.51758427837733045</v>
      </c>
      <c r="I52" s="48">
        <v>0.24369625493880911</v>
      </c>
      <c r="J52" s="48">
        <v>-8.691447155781528E-3</v>
      </c>
      <c r="K52" s="69">
        <v>0.22099545983332614</v>
      </c>
    </row>
    <row r="53" spans="2:11" x14ac:dyDescent="0.25">
      <c r="B53" s="74">
        <v>-36.309170167439596</v>
      </c>
      <c r="C53" s="48">
        <v>-1.5173773457029394</v>
      </c>
      <c r="D53" s="48">
        <v>-0.55342617989772824</v>
      </c>
      <c r="E53" s="48">
        <v>105.60653030486171</v>
      </c>
      <c r="F53" s="48">
        <v>38.604482730360466</v>
      </c>
      <c r="G53" s="48">
        <v>1.6229344908669188</v>
      </c>
      <c r="H53" s="48">
        <v>1.2495504286442447</v>
      </c>
      <c r="I53" s="48">
        <v>16.50431081431821</v>
      </c>
      <c r="J53" s="48">
        <v>0.89927188546743697</v>
      </c>
      <c r="K53" s="69">
        <v>-1.1055065751750224</v>
      </c>
    </row>
    <row r="54" spans="2:11" x14ac:dyDescent="0.25">
      <c r="B54" s="74">
        <v>-20.47769210044985</v>
      </c>
      <c r="C54" s="48">
        <v>-0.5450138310290682</v>
      </c>
      <c r="D54" s="48">
        <v>-0.95877364992112413</v>
      </c>
      <c r="E54" s="48">
        <v>38.604482730360367</v>
      </c>
      <c r="F54" s="48">
        <v>32.669396661694726</v>
      </c>
      <c r="G54" s="48">
        <v>0.72962137045542497</v>
      </c>
      <c r="H54" s="48">
        <v>2.0893662557957202</v>
      </c>
      <c r="I54" s="48">
        <v>-4.5436680332646722</v>
      </c>
      <c r="J54" s="48">
        <v>0.23537864167970299</v>
      </c>
      <c r="K54" s="69">
        <v>-1.603052968162116</v>
      </c>
    </row>
    <row r="55" spans="2:11" x14ac:dyDescent="0.25">
      <c r="B55" s="74">
        <v>-0.57647211219369299</v>
      </c>
      <c r="C55" s="48">
        <v>-2.5815195505405401E-2</v>
      </c>
      <c r="D55" s="48">
        <v>4.8015575498395928E-3</v>
      </c>
      <c r="E55" s="48">
        <v>1.6229344908669152</v>
      </c>
      <c r="F55" s="48">
        <v>0.72962137045542375</v>
      </c>
      <c r="G55" s="48">
        <v>3.3625520769594054E-2</v>
      </c>
      <c r="H55" s="48">
        <v>-1.1760706820487609E-2</v>
      </c>
      <c r="I55" s="48">
        <v>0.17962286422963467</v>
      </c>
      <c r="J55" s="48">
        <v>8.3478342443506302E-3</v>
      </c>
      <c r="K55" s="69">
        <v>-2.8691880731578157E-3</v>
      </c>
    </row>
    <row r="56" spans="2:11" x14ac:dyDescent="0.25">
      <c r="B56" s="74">
        <v>-0.91734318594193665</v>
      </c>
      <c r="C56" s="48">
        <v>5.5471316530013946E-3</v>
      </c>
      <c r="D56" s="48">
        <v>-0.51758427837732879</v>
      </c>
      <c r="E56" s="48">
        <v>1.2495504286442658</v>
      </c>
      <c r="F56" s="48">
        <v>2.0893662557957384</v>
      </c>
      <c r="G56" s="48">
        <v>-1.1760706820486905E-2</v>
      </c>
      <c r="H56" s="48">
        <v>1.1982441588790513</v>
      </c>
      <c r="I56" s="48">
        <v>-0.67388458771287096</v>
      </c>
      <c r="J56" s="48">
        <v>4.0166834249855336E-2</v>
      </c>
      <c r="K56" s="69">
        <v>-0.83545929599314706</v>
      </c>
    </row>
    <row r="57" spans="2:11" x14ac:dyDescent="0.25">
      <c r="B57" s="74">
        <v>-4.2038508294856465</v>
      </c>
      <c r="C57" s="48">
        <v>-0.27692680792466995</v>
      </c>
      <c r="D57" s="48">
        <v>0.24369625493880678</v>
      </c>
      <c r="E57" s="48">
        <v>16.504310814318305</v>
      </c>
      <c r="F57" s="48">
        <v>-4.5436680332646038</v>
      </c>
      <c r="G57" s="48">
        <v>0.17962286422963644</v>
      </c>
      <c r="H57" s="48">
        <v>-0.67388458771286486</v>
      </c>
      <c r="I57" s="48">
        <v>12.763354312035085</v>
      </c>
      <c r="J57" s="48">
        <v>0.2973630960610214</v>
      </c>
      <c r="K57" s="69">
        <v>0.26770537917030157</v>
      </c>
    </row>
    <row r="58" spans="2:11" x14ac:dyDescent="0.25">
      <c r="B58" s="74">
        <v>-0.3715405303961567</v>
      </c>
      <c r="C58" s="48">
        <v>-1.4355355571600984E-2</v>
      </c>
      <c r="D58" s="48">
        <v>-8.691447155781469E-3</v>
      </c>
      <c r="E58" s="48">
        <v>0.89927188546744252</v>
      </c>
      <c r="F58" s="48">
        <v>0.23537864167970665</v>
      </c>
      <c r="G58" s="48">
        <v>8.3478342443507637E-3</v>
      </c>
      <c r="H58" s="48">
        <v>4.0166834249855329E-2</v>
      </c>
      <c r="I58" s="48">
        <v>0.29736309606102085</v>
      </c>
      <c r="J58" s="48">
        <v>1.6769067149324975E-2</v>
      </c>
      <c r="K58" s="69">
        <v>-4.347236710909172E-2</v>
      </c>
    </row>
    <row r="59" spans="2:11" ht="15.75" thickBot="1" x14ac:dyDescent="0.3">
      <c r="B59" s="75">
        <v>0.47492329777405912</v>
      </c>
      <c r="C59" s="76">
        <v>-2.7459855566562344E-3</v>
      </c>
      <c r="D59" s="76">
        <v>0.22099545983332416</v>
      </c>
      <c r="E59" s="76">
        <v>-1.105506575175015</v>
      </c>
      <c r="F59" s="76">
        <v>-1.6030529681621211</v>
      </c>
      <c r="G59" s="76">
        <v>-2.8691880731580694E-3</v>
      </c>
      <c r="H59" s="76">
        <v>-0.83545929599314472</v>
      </c>
      <c r="I59" s="76">
        <v>0.26770537917030873</v>
      </c>
      <c r="J59" s="76">
        <v>-4.3472367109091484E-2</v>
      </c>
      <c r="K59" s="77">
        <v>0.80885966136938103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AK38"/>
  <sheetViews>
    <sheetView topLeftCell="S9" workbookViewId="0">
      <selection activeCell="B2" sqref="B2:AF38"/>
    </sheetView>
  </sheetViews>
  <sheetFormatPr defaultRowHeight="15" x14ac:dyDescent="0.25"/>
  <cols>
    <col min="1" max="1" width="4.5703125" customWidth="1"/>
    <col min="2" max="29" width="15.28515625" customWidth="1"/>
    <col min="30" max="31" width="12.7109375" bestFit="1" customWidth="1"/>
    <col min="32" max="32" width="9.28515625" bestFit="1" customWidth="1"/>
  </cols>
  <sheetData>
    <row r="1" spans="2:37" ht="15.75" thickBot="1" x14ac:dyDescent="0.3"/>
    <row r="2" spans="2:37" x14ac:dyDescent="0.25">
      <c r="B2" s="88" t="s">
        <v>114</v>
      </c>
      <c r="C2" s="80"/>
      <c r="D2" s="80"/>
      <c r="E2" s="80"/>
      <c r="F2" s="80"/>
      <c r="G2" s="80"/>
      <c r="H2" s="80"/>
      <c r="I2" s="80"/>
      <c r="J2" s="80"/>
      <c r="K2" s="80"/>
      <c r="L2" s="80"/>
      <c r="M2" s="80"/>
      <c r="N2" s="80"/>
      <c r="O2" s="80"/>
      <c r="P2" s="80"/>
      <c r="Q2" s="80"/>
      <c r="R2" s="80"/>
      <c r="S2" s="80"/>
      <c r="T2" s="80"/>
      <c r="U2" s="80"/>
      <c r="V2" s="80"/>
      <c r="W2" s="80"/>
      <c r="X2" s="80"/>
      <c r="Y2" s="80"/>
      <c r="Z2" s="80"/>
      <c r="AA2" s="80"/>
      <c r="AB2" s="80"/>
      <c r="AC2" s="81"/>
      <c r="AD2" s="80"/>
      <c r="AE2" s="80"/>
      <c r="AF2" s="82"/>
    </row>
    <row r="3" spans="2:37" x14ac:dyDescent="0.25">
      <c r="B3" s="89" t="s">
        <v>111</v>
      </c>
      <c r="C3" s="48"/>
      <c r="D3" s="68">
        <f ca="1">NOW()</f>
        <v>43418.550099884262</v>
      </c>
      <c r="E3" s="48"/>
      <c r="F3" s="48"/>
      <c r="G3" s="48"/>
      <c r="H3" s="48"/>
      <c r="I3" s="48"/>
      <c r="J3" s="48"/>
      <c r="K3" s="48"/>
      <c r="L3" s="48"/>
      <c r="M3" s="48"/>
      <c r="N3" s="48"/>
      <c r="O3" s="48"/>
      <c r="P3" s="48"/>
      <c r="Q3" s="48"/>
      <c r="R3" s="48"/>
      <c r="S3" s="48"/>
      <c r="T3" s="48"/>
      <c r="U3" s="48"/>
      <c r="V3" s="48"/>
      <c r="W3" s="48"/>
      <c r="X3" s="48"/>
      <c r="Y3" s="48"/>
      <c r="Z3" s="48"/>
      <c r="AA3" s="48"/>
      <c r="AB3" s="48"/>
      <c r="AC3" s="78"/>
      <c r="AD3" s="48"/>
      <c r="AE3" s="48"/>
      <c r="AF3" s="83"/>
    </row>
    <row r="4" spans="2:37" x14ac:dyDescent="0.25">
      <c r="B4" s="89" t="s">
        <v>105</v>
      </c>
      <c r="C4" s="48" t="s">
        <v>113</v>
      </c>
      <c r="D4" s="71">
        <f>COUNT('HAL-PropertyLog'!C$6:C$1957)</f>
        <v>188</v>
      </c>
      <c r="E4" s="48" t="s">
        <v>112</v>
      </c>
      <c r="F4" s="48"/>
      <c r="G4" s="48"/>
      <c r="H4" s="48"/>
      <c r="I4" s="48"/>
      <c r="J4" s="48"/>
      <c r="K4" s="48"/>
      <c r="L4" s="48"/>
      <c r="M4" s="48"/>
      <c r="N4" s="48"/>
      <c r="O4" s="48"/>
      <c r="P4" s="48"/>
      <c r="Q4" s="48"/>
      <c r="R4" s="48"/>
      <c r="S4" s="48"/>
      <c r="T4" s="48"/>
      <c r="U4" s="48"/>
      <c r="V4" s="48"/>
      <c r="W4" s="48"/>
      <c r="X4" s="48"/>
      <c r="Y4" s="48"/>
      <c r="Z4" s="48"/>
      <c r="AA4" s="48"/>
      <c r="AB4" s="48"/>
      <c r="AC4" s="78"/>
      <c r="AD4" s="48"/>
      <c r="AE4" s="48"/>
      <c r="AF4" s="83"/>
    </row>
    <row r="5" spans="2:37" x14ac:dyDescent="0.25">
      <c r="B5" s="89" t="s">
        <v>106</v>
      </c>
      <c r="C5" s="48"/>
      <c r="D5" s="48"/>
      <c r="E5" s="48"/>
      <c r="F5" s="48"/>
      <c r="G5" s="48"/>
      <c r="H5" s="48"/>
      <c r="I5" s="48"/>
      <c r="J5" s="48"/>
      <c r="K5" s="48"/>
      <c r="L5" s="48"/>
      <c r="M5" s="48"/>
      <c r="N5" s="48"/>
      <c r="O5" s="48"/>
      <c r="P5" s="48"/>
      <c r="Q5" s="48"/>
      <c r="R5" s="48"/>
      <c r="S5" s="48"/>
      <c r="T5" s="48"/>
      <c r="U5" s="48"/>
      <c r="V5" s="48"/>
      <c r="W5" s="48"/>
      <c r="X5" s="48"/>
      <c r="Y5" s="48"/>
      <c r="Z5" s="48"/>
      <c r="AA5" s="48"/>
      <c r="AB5" s="48"/>
      <c r="AC5" s="78"/>
      <c r="AD5" s="48"/>
      <c r="AE5" s="48"/>
      <c r="AF5" s="83"/>
    </row>
    <row r="6" spans="2:37" x14ac:dyDescent="0.25">
      <c r="B6" s="90">
        <f>HaloScoreComputations!D10</f>
        <v>-3.3028420867021282</v>
      </c>
      <c r="C6" s="54">
        <f>HaloScoreComputations!E10</f>
        <v>278.83945744680852</v>
      </c>
      <c r="D6" s="54">
        <f>HaloScoreComputations!F10</f>
        <v>12.603716276595744</v>
      </c>
      <c r="E6" s="54">
        <f>HaloScoreComputations!G10</f>
        <v>1.1944872872340424</v>
      </c>
      <c r="F6" s="54">
        <f>HaloScoreComputations!H10</f>
        <v>17.468784042553192</v>
      </c>
      <c r="G6" s="54">
        <f>HaloScoreComputations!I10</f>
        <v>18.92018563829788</v>
      </c>
      <c r="H6" s="54">
        <f>HaloScoreComputations!J10</f>
        <v>19.964946808510639</v>
      </c>
      <c r="I6" s="54">
        <f>HaloScoreComputations!K10</f>
        <v>2.1484451223404246</v>
      </c>
      <c r="J6" s="54">
        <f>HaloScoreComputations!L10</f>
        <v>-1.5935955558510637</v>
      </c>
      <c r="K6" s="54">
        <f>HaloScoreComputations!M10</f>
        <v>2.4042553191489362</v>
      </c>
      <c r="L6" s="54">
        <f>HaloScoreComputations!N10</f>
        <v>0.8270721117021278</v>
      </c>
      <c r="M6" s="54">
        <f>HaloScoreComputations!O10</f>
        <v>0.81991742553191505</v>
      </c>
      <c r="N6" s="54">
        <f>HaloScoreComputations!P10</f>
        <v>0.90815365957446825</v>
      </c>
      <c r="O6" s="54">
        <f>HaloScoreComputations!Q10</f>
        <v>-3.3205708351063832</v>
      </c>
      <c r="P6" s="54">
        <f>HaloScoreComputations!R10</f>
        <v>277.74624999999997</v>
      </c>
      <c r="Q6" s="54">
        <f>HaloScoreComputations!S10</f>
        <v>14.790812446808498</v>
      </c>
      <c r="R6" s="54">
        <f>HaloScoreComputations!T10</f>
        <v>17.773310106382976</v>
      </c>
      <c r="S6" s="54">
        <f>HaloScoreComputations!U10</f>
        <v>19.135332446808512</v>
      </c>
      <c r="T6" s="54">
        <f>HaloScoreComputations!V10</f>
        <v>20.178268617021281</v>
      </c>
      <c r="U6" s="54">
        <f>HaloScoreComputations!W10</f>
        <v>2.1031646382978733</v>
      </c>
      <c r="V6" s="54">
        <f>HaloScoreComputations!X10</f>
        <v>-1.5939167654255326</v>
      </c>
      <c r="W6" s="54">
        <f>HaloScoreComputations!Y10</f>
        <v>2.6489361702127661</v>
      </c>
      <c r="X6" s="54">
        <f>HaloScoreComputations!Z10</f>
        <v>-3.8110155867021263</v>
      </c>
      <c r="Y6" s="54">
        <f>HaloScoreComputations!AA10</f>
        <v>267.92299999999994</v>
      </c>
      <c r="Z6" s="54">
        <f>HaloScoreComputations!AB10</f>
        <v>16.209199255319156</v>
      </c>
      <c r="AA6" s="54">
        <f>HaloScoreComputations!AC10</f>
        <v>17.530323936170191</v>
      </c>
      <c r="AB6" s="54">
        <f>HaloScoreComputations!AD10</f>
        <v>18.844550531914884</v>
      </c>
      <c r="AC6" s="54">
        <f>HaloScoreComputations!AE10</f>
        <v>19.887874468085105</v>
      </c>
      <c r="AD6" s="54">
        <f>HaloScoreComputations!AF10</f>
        <v>2.4710161861702122</v>
      </c>
      <c r="AE6" s="54">
        <f>HaloScoreComputations!AG10</f>
        <v>-1.7855299188829796</v>
      </c>
      <c r="AF6" s="84">
        <f>HaloScoreComputations!AH10</f>
        <v>2.5106382978723403</v>
      </c>
      <c r="AH6" s="48"/>
      <c r="AI6" s="48"/>
      <c r="AJ6" s="48"/>
      <c r="AK6" s="48"/>
    </row>
    <row r="7" spans="2:37" x14ac:dyDescent="0.25">
      <c r="B7" s="89" t="s">
        <v>107</v>
      </c>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83"/>
    </row>
    <row r="8" spans="2:37" x14ac:dyDescent="0.25">
      <c r="B8" s="91">
        <f t="array" ref="B8:AF38">MINVERSE(HaloScoreComputations!D15:AH45)</f>
        <v>31.19168859559975</v>
      </c>
      <c r="C8" s="45">
        <v>1.3703454634405017</v>
      </c>
      <c r="D8" s="45">
        <v>0.94960227181227819</v>
      </c>
      <c r="E8" s="45">
        <v>-91.770849873882625</v>
      </c>
      <c r="F8" s="45">
        <v>-0.51721178561360626</v>
      </c>
      <c r="G8" s="45">
        <v>1.6913593499738722</v>
      </c>
      <c r="H8" s="45">
        <v>-1.6959526218241017</v>
      </c>
      <c r="I8" s="45">
        <v>0.32771216736813213</v>
      </c>
      <c r="J8" s="45">
        <v>-2.0663156172581605</v>
      </c>
      <c r="K8" s="45">
        <v>-0.9491887199582385</v>
      </c>
      <c r="L8" s="45">
        <v>-1.9051401335799063</v>
      </c>
      <c r="M8" s="45">
        <v>-1.548278369746197</v>
      </c>
      <c r="N8" s="45">
        <v>2.346470297720761</v>
      </c>
      <c r="O8" s="45">
        <v>-22.117782123174745</v>
      </c>
      <c r="P8" s="45">
        <v>-0.80989255726661746</v>
      </c>
      <c r="Q8" s="45">
        <v>-0.78217530484934206</v>
      </c>
      <c r="R8" s="45">
        <v>1.2849423461837981</v>
      </c>
      <c r="S8" s="45">
        <v>-0.31265627217655501</v>
      </c>
      <c r="T8" s="45">
        <v>-0.61236260020393884</v>
      </c>
      <c r="U8" s="45">
        <v>-2.1666671031096842</v>
      </c>
      <c r="V8" s="45">
        <v>1.2790703730834596</v>
      </c>
      <c r="W8" s="45">
        <v>0.73298023030630943</v>
      </c>
      <c r="X8" s="45">
        <v>-12.501430377336092</v>
      </c>
      <c r="Y8" s="45">
        <v>-0.70079320696948399</v>
      </c>
      <c r="Z8" s="45">
        <v>-0.20003346054939961</v>
      </c>
      <c r="AA8" s="45">
        <v>-0.59122206182905657</v>
      </c>
      <c r="AB8" s="45">
        <v>1.9141222631368833</v>
      </c>
      <c r="AC8" s="45">
        <v>-0.76722646869206657</v>
      </c>
      <c r="AD8" s="45">
        <v>0.46471885995491735</v>
      </c>
      <c r="AE8" s="45">
        <v>-0.76184013822694563</v>
      </c>
      <c r="AF8" s="85">
        <v>1.1645356222727488</v>
      </c>
    </row>
    <row r="9" spans="2:37" x14ac:dyDescent="0.25">
      <c r="B9" s="92">
        <v>1.3703454634404986</v>
      </c>
      <c r="C9" s="48">
        <v>6.9856936107596343E-2</v>
      </c>
      <c r="D9" s="48">
        <v>4.0171721723837581E-2</v>
      </c>
      <c r="E9" s="48">
        <v>-4.5496912324819849</v>
      </c>
      <c r="F9" s="48">
        <v>-1.2618993713745759E-2</v>
      </c>
      <c r="G9" s="48">
        <v>6.1028187015049029E-2</v>
      </c>
      <c r="H9" s="48">
        <v>-6.0267192342475767E-2</v>
      </c>
      <c r="I9" s="48">
        <v>1.7563797834441421E-2</v>
      </c>
      <c r="J9" s="48">
        <v>-7.8838788714095637E-2</v>
      </c>
      <c r="K9" s="48">
        <v>-3.7186286309424992E-2</v>
      </c>
      <c r="L9" s="48">
        <v>-7.7379577940977926E-2</v>
      </c>
      <c r="M9" s="48">
        <v>-1.3384103281561088E-3</v>
      </c>
      <c r="N9" s="48">
        <v>1.9718685308033203E-2</v>
      </c>
      <c r="O9" s="48">
        <v>-0.96353645138143906</v>
      </c>
      <c r="P9" s="48">
        <v>-4.0011926509889474E-2</v>
      </c>
      <c r="Q9" s="48">
        <v>-3.5283114087385603E-2</v>
      </c>
      <c r="R9" s="48">
        <v>6.7588701469812856E-2</v>
      </c>
      <c r="S9" s="48">
        <v>-3.776387978738429E-2</v>
      </c>
      <c r="T9" s="48">
        <v>-1.3850404497310054E-2</v>
      </c>
      <c r="U9" s="48">
        <v>-8.6720424861810197E-2</v>
      </c>
      <c r="V9" s="48">
        <v>5.5660364552254399E-2</v>
      </c>
      <c r="W9" s="48">
        <v>1.1250031057074776E-2</v>
      </c>
      <c r="X9" s="48">
        <v>-0.61154572818891306</v>
      </c>
      <c r="Y9" s="48">
        <v>-3.6740984028734019E-2</v>
      </c>
      <c r="Z9" s="48">
        <v>-8.2226870651057587E-3</v>
      </c>
      <c r="AA9" s="48">
        <v>-2.7461576336462706E-2</v>
      </c>
      <c r="AB9" s="48">
        <v>7.6309545911192656E-2</v>
      </c>
      <c r="AC9" s="48">
        <v>-2.6044333298190628E-2</v>
      </c>
      <c r="AD9" s="48">
        <v>1.4162812790061903E-2</v>
      </c>
      <c r="AE9" s="48">
        <v>-2.5173354399458447E-2</v>
      </c>
      <c r="AF9" s="83">
        <v>5.320806869206865E-2</v>
      </c>
    </row>
    <row r="10" spans="2:37" x14ac:dyDescent="0.25">
      <c r="B10" s="92">
        <v>0.94960227181220702</v>
      </c>
      <c r="C10" s="48">
        <v>4.0171721723834375E-2</v>
      </c>
      <c r="D10" s="48">
        <v>0.6829409462765158</v>
      </c>
      <c r="E10" s="48">
        <v>-3.788728048775527</v>
      </c>
      <c r="F10" s="48">
        <v>-0.10008761158613128</v>
      </c>
      <c r="G10" s="48">
        <v>-0.40417035661325595</v>
      </c>
      <c r="H10" s="48">
        <v>0.51922686420544928</v>
      </c>
      <c r="I10" s="48">
        <v>-2.194276598378685E-2</v>
      </c>
      <c r="J10" s="48">
        <v>0.2417114461586751</v>
      </c>
      <c r="K10" s="48">
        <v>-9.7525029585901049E-2</v>
      </c>
      <c r="L10" s="48">
        <v>6.3370982178762802E-2</v>
      </c>
      <c r="M10" s="48">
        <v>-0.23274776223631596</v>
      </c>
      <c r="N10" s="48">
        <v>0.16977581515645349</v>
      </c>
      <c r="O10" s="48">
        <v>0.12088135721412523</v>
      </c>
      <c r="P10" s="48">
        <v>-4.3715233054137234E-3</v>
      </c>
      <c r="Q10" s="48">
        <v>-0.68370864544036214</v>
      </c>
      <c r="R10" s="48">
        <v>0.247427961488322</v>
      </c>
      <c r="S10" s="48">
        <v>-0.16020620587208945</v>
      </c>
      <c r="T10" s="48">
        <v>-0.10206003183031052</v>
      </c>
      <c r="U10" s="48">
        <v>5.5866410864089326E-2</v>
      </c>
      <c r="V10" s="48">
        <v>-0.11887810351902864</v>
      </c>
      <c r="W10" s="48">
        <v>0.14534902758688933</v>
      </c>
      <c r="X10" s="48">
        <v>-1.0775011064659168</v>
      </c>
      <c r="Y10" s="48">
        <v>-4.2993277432019729E-2</v>
      </c>
      <c r="Z10" s="48">
        <v>0.1520078664060516</v>
      </c>
      <c r="AA10" s="48">
        <v>-0.18932216146760783</v>
      </c>
      <c r="AB10" s="48">
        <v>6.5742960859686339E-2</v>
      </c>
      <c r="AC10" s="48">
        <v>0.11162434017307042</v>
      </c>
      <c r="AD10" s="48">
        <v>-1.5752241883851704E-2</v>
      </c>
      <c r="AE10" s="48">
        <v>-3.6099783826913259E-3</v>
      </c>
      <c r="AF10" s="83">
        <v>-8.0982954020538574E-3</v>
      </c>
    </row>
    <row r="11" spans="2:37" x14ac:dyDescent="0.25">
      <c r="B11" s="92">
        <v>-91.77084987388227</v>
      </c>
      <c r="C11" s="48">
        <v>-4.5496912324819698</v>
      </c>
      <c r="D11" s="48">
        <v>-3.7887280487757318</v>
      </c>
      <c r="E11" s="48">
        <v>348.34348125652917</v>
      </c>
      <c r="F11" s="48">
        <v>1.9413569492009324E-2</v>
      </c>
      <c r="G11" s="48">
        <v>-4.980686595712192</v>
      </c>
      <c r="H11" s="48">
        <v>3.6169438665914377</v>
      </c>
      <c r="I11" s="48">
        <v>2.0037958010819401</v>
      </c>
      <c r="J11" s="48">
        <v>4.5063724956515356</v>
      </c>
      <c r="K11" s="48">
        <v>3.1201106397524065</v>
      </c>
      <c r="L11" s="48">
        <v>7.6387469997992774</v>
      </c>
      <c r="M11" s="48">
        <v>1.0161543163549969</v>
      </c>
      <c r="N11" s="48">
        <v>-3.8270148129615609</v>
      </c>
      <c r="O11" s="48">
        <v>66.471216226496836</v>
      </c>
      <c r="P11" s="48">
        <v>2.8631414580618095</v>
      </c>
      <c r="Q11" s="48">
        <v>4.3796561197471338</v>
      </c>
      <c r="R11" s="48">
        <v>-3.4587124166825367</v>
      </c>
      <c r="S11" s="48">
        <v>0.59674571669477749</v>
      </c>
      <c r="T11" s="48">
        <v>1.476441453444582</v>
      </c>
      <c r="U11" s="48">
        <v>4.3764875779873718</v>
      </c>
      <c r="V11" s="48">
        <v>-2.9399892369473055</v>
      </c>
      <c r="W11" s="48">
        <v>-2.0345478887788175</v>
      </c>
      <c r="X11" s="48">
        <v>46.292115701289546</v>
      </c>
      <c r="Y11" s="48">
        <v>2.519708995963081</v>
      </c>
      <c r="Z11" s="48">
        <v>-0.40938740566283505</v>
      </c>
      <c r="AA11" s="48">
        <v>2.3310397288303975</v>
      </c>
      <c r="AB11" s="48">
        <v>-1.8656426924938476</v>
      </c>
      <c r="AC11" s="48">
        <v>-1.1522161632134764</v>
      </c>
      <c r="AD11" s="48">
        <v>-2.1650542679059623</v>
      </c>
      <c r="AE11" s="48">
        <v>0.68669181608341212</v>
      </c>
      <c r="AF11" s="83">
        <v>-2.7039550052977619</v>
      </c>
    </row>
    <row r="12" spans="2:37" x14ac:dyDescent="0.25">
      <c r="B12" s="92">
        <v>-0.51721178561360881</v>
      </c>
      <c r="C12" s="48">
        <v>-1.2618993713745755E-2</v>
      </c>
      <c r="D12" s="48">
        <v>-0.1000876115861334</v>
      </c>
      <c r="E12" s="48">
        <v>1.9413569492033059E-2</v>
      </c>
      <c r="F12" s="48">
        <v>3.0285198535508524</v>
      </c>
      <c r="G12" s="48">
        <v>-3.4313074065989757</v>
      </c>
      <c r="H12" s="48">
        <v>0.73079925463428164</v>
      </c>
      <c r="I12" s="48">
        <v>0.23594693782187021</v>
      </c>
      <c r="J12" s="48">
        <v>0.50501585716007491</v>
      </c>
      <c r="K12" s="48">
        <v>-0.60563726292008502</v>
      </c>
      <c r="L12" s="48">
        <v>-0.91625721161482399</v>
      </c>
      <c r="M12" s="48">
        <v>0.76818611310488305</v>
      </c>
      <c r="N12" s="48">
        <v>0.18725678284040551</v>
      </c>
      <c r="O12" s="48">
        <v>2.1240962022646574E-2</v>
      </c>
      <c r="P12" s="48">
        <v>-1.4950202454762576E-2</v>
      </c>
      <c r="Q12" s="48">
        <v>0.19912058557667039</v>
      </c>
      <c r="R12" s="48">
        <v>-0.62948694587152831</v>
      </c>
      <c r="S12" s="48">
        <v>1.0172183808177593</v>
      </c>
      <c r="T12" s="48">
        <v>-0.45795297645417765</v>
      </c>
      <c r="U12" s="48">
        <v>-0.35733545577596754</v>
      </c>
      <c r="V12" s="48">
        <v>8.1096250050232757E-2</v>
      </c>
      <c r="W12" s="48">
        <v>7.5132017258728423E-2</v>
      </c>
      <c r="X12" s="48">
        <v>0.38352314507916574</v>
      </c>
      <c r="Y12" s="48">
        <v>1.9654585178312204E-2</v>
      </c>
      <c r="Z12" s="48">
        <v>-0.13350906652486119</v>
      </c>
      <c r="AA12" s="48">
        <v>-0.15302078013202405</v>
      </c>
      <c r="AB12" s="48">
        <v>-0.75448382337548159</v>
      </c>
      <c r="AC12" s="48">
        <v>0.79360734602010208</v>
      </c>
      <c r="AD12" s="48">
        <v>0.4469550106285558</v>
      </c>
      <c r="AE12" s="48">
        <v>0.11726836152164857</v>
      </c>
      <c r="AF12" s="83">
        <v>0.14948408127937002</v>
      </c>
    </row>
    <row r="13" spans="2:37" x14ac:dyDescent="0.25">
      <c r="B13" s="92">
        <v>1.691359349973989</v>
      </c>
      <c r="C13" s="48">
        <v>6.1028187015053963E-2</v>
      </c>
      <c r="D13" s="48">
        <v>-0.40417035661324779</v>
      </c>
      <c r="E13" s="48">
        <v>-4.9806865957126529</v>
      </c>
      <c r="F13" s="48">
        <v>-3.4313074065989766</v>
      </c>
      <c r="G13" s="48">
        <v>11.151668314378648</v>
      </c>
      <c r="H13" s="48">
        <v>-7.2775379142274215</v>
      </c>
      <c r="I13" s="48">
        <v>-0.8236786325623372</v>
      </c>
      <c r="J13" s="48">
        <v>-3.1628001050438823</v>
      </c>
      <c r="K13" s="48">
        <v>0.32912839405663119</v>
      </c>
      <c r="L13" s="48">
        <v>-1.0974882931888772</v>
      </c>
      <c r="M13" s="48">
        <v>-3.6714177017557401</v>
      </c>
      <c r="N13" s="48">
        <v>4.5278252114344459</v>
      </c>
      <c r="O13" s="48">
        <v>-2.5784131251654827</v>
      </c>
      <c r="P13" s="48">
        <v>-4.899186546307728E-2</v>
      </c>
      <c r="Q13" s="48">
        <v>0.2356161751565144</v>
      </c>
      <c r="R13" s="48">
        <v>0.47146727685834633</v>
      </c>
      <c r="S13" s="48">
        <v>-2.7139905189875764</v>
      </c>
      <c r="T13" s="48">
        <v>2.0586432256148677</v>
      </c>
      <c r="U13" s="48">
        <v>0.51458648995301015</v>
      </c>
      <c r="V13" s="48">
        <v>0.39190488704951715</v>
      </c>
      <c r="W13" s="48">
        <v>0.21962491735256423</v>
      </c>
      <c r="X13" s="48">
        <v>0.18058788483620772</v>
      </c>
      <c r="Y13" s="48">
        <v>-3.5457217780485432E-2</v>
      </c>
      <c r="Z13" s="48">
        <v>3.9774359143800837E-4</v>
      </c>
      <c r="AA13" s="48">
        <v>0.29126880900732066</v>
      </c>
      <c r="AB13" s="48">
        <v>-0.42137515701022582</v>
      </c>
      <c r="AC13" s="48">
        <v>0.34464189154255298</v>
      </c>
      <c r="AD13" s="48">
        <v>-0.68164841143769617</v>
      </c>
      <c r="AE13" s="48">
        <v>0.33591024451066781</v>
      </c>
      <c r="AF13" s="83">
        <v>1.7909582367424098E-3</v>
      </c>
    </row>
    <row r="14" spans="2:37" x14ac:dyDescent="0.25">
      <c r="B14" s="92">
        <v>-1.6959526218242238</v>
      </c>
      <c r="C14" s="48">
        <v>-6.0267192342481346E-2</v>
      </c>
      <c r="D14" s="48">
        <v>0.51922686420544184</v>
      </c>
      <c r="E14" s="48">
        <v>3.6169438665919071</v>
      </c>
      <c r="F14" s="48">
        <v>0.73079925463428874</v>
      </c>
      <c r="G14" s="48">
        <v>-7.2775379142274277</v>
      </c>
      <c r="H14" s="48">
        <v>6.4463919191878603</v>
      </c>
      <c r="I14" s="48">
        <v>0.45211210878542996</v>
      </c>
      <c r="J14" s="48">
        <v>2.5674802369008991</v>
      </c>
      <c r="K14" s="48">
        <v>0.33083533120883513</v>
      </c>
      <c r="L14" s="48">
        <v>1.9879061805954765</v>
      </c>
      <c r="M14" s="48">
        <v>2.8732815816555646</v>
      </c>
      <c r="N14" s="48">
        <v>-4.464652598946719</v>
      </c>
      <c r="O14" s="48">
        <v>2.6804791054973056</v>
      </c>
      <c r="P14" s="48">
        <v>5.2029298134654629E-2</v>
      </c>
      <c r="Q14" s="48">
        <v>-0.41872310454569989</v>
      </c>
      <c r="R14" s="48">
        <v>-8.2907606889722457E-2</v>
      </c>
      <c r="S14" s="48">
        <v>1.6506715081652612</v>
      </c>
      <c r="T14" s="48">
        <v>-1.5012179930535026</v>
      </c>
      <c r="U14" s="48">
        <v>-0.28968238029472104</v>
      </c>
      <c r="V14" s="48">
        <v>-0.6220725589953906</v>
      </c>
      <c r="W14" s="48">
        <v>-0.23798007033281532</v>
      </c>
      <c r="X14" s="48">
        <v>-0.79092420808243424</v>
      </c>
      <c r="Y14" s="48">
        <v>1.7200926319493354E-2</v>
      </c>
      <c r="Z14" s="48">
        <v>8.2000173714883606E-2</v>
      </c>
      <c r="AA14" s="48">
        <v>6.5440341354557514E-3</v>
      </c>
      <c r="AB14" s="48">
        <v>0.78710009035776973</v>
      </c>
      <c r="AC14" s="48">
        <v>-1.0045805872889282</v>
      </c>
      <c r="AD14" s="48">
        <v>0.51723932492815139</v>
      </c>
      <c r="AE14" s="48">
        <v>-0.26762369117480533</v>
      </c>
      <c r="AF14" s="83">
        <v>-0.16091072520321445</v>
      </c>
    </row>
    <row r="15" spans="2:37" x14ac:dyDescent="0.25">
      <c r="B15" s="92">
        <v>0.32771216736817821</v>
      </c>
      <c r="C15" s="48">
        <v>1.7563797834443933E-2</v>
      </c>
      <c r="D15" s="48">
        <v>-2.1942765983785445E-2</v>
      </c>
      <c r="E15" s="48">
        <v>2.0037958010817984</v>
      </c>
      <c r="F15" s="48">
        <v>0.23594693782187162</v>
      </c>
      <c r="G15" s="48">
        <v>-0.82367863256233642</v>
      </c>
      <c r="H15" s="48">
        <v>0.4521121087854299</v>
      </c>
      <c r="I15" s="48">
        <v>2.4603802382542832</v>
      </c>
      <c r="J15" s="48">
        <v>0.55689152812818532</v>
      </c>
      <c r="K15" s="48">
        <v>0.22561070192064839</v>
      </c>
      <c r="L15" s="48">
        <v>-0.81701747691083126</v>
      </c>
      <c r="M15" s="48">
        <v>2.787619701452674</v>
      </c>
      <c r="N15" s="48">
        <v>-1.5495499982805894</v>
      </c>
      <c r="O15" s="48">
        <v>-0.53707092075549312</v>
      </c>
      <c r="P15" s="48">
        <v>-1.1408735404212788E-2</v>
      </c>
      <c r="Q15" s="48">
        <v>1.598005949952001E-2</v>
      </c>
      <c r="R15" s="48">
        <v>-0.16891363955918612</v>
      </c>
      <c r="S15" s="48">
        <v>0.30111907705263702</v>
      </c>
      <c r="T15" s="48">
        <v>-0.14968431384843867</v>
      </c>
      <c r="U15" s="48">
        <v>-1.1127116966475992</v>
      </c>
      <c r="V15" s="48">
        <v>0.3384455398128397</v>
      </c>
      <c r="W15" s="48">
        <v>-1.4804650000612804E-2</v>
      </c>
      <c r="X15" s="48">
        <v>0.57972157786644241</v>
      </c>
      <c r="Y15" s="48">
        <v>1.3834446140105764E-2</v>
      </c>
      <c r="Z15" s="48">
        <v>6.5930623359111012E-2</v>
      </c>
      <c r="AA15" s="48">
        <v>4.0682157279353606E-2</v>
      </c>
      <c r="AB15" s="48">
        <v>0.10363003573356548</v>
      </c>
      <c r="AC15" s="48">
        <v>5.4423069690007889E-2</v>
      </c>
      <c r="AD15" s="48">
        <v>-0.38233141742477683</v>
      </c>
      <c r="AE15" s="48">
        <v>6.2989502274855141E-2</v>
      </c>
      <c r="AF15" s="83">
        <v>-0.20262918435926328</v>
      </c>
    </row>
    <row r="16" spans="2:37" x14ac:dyDescent="0.25">
      <c r="B16" s="92">
        <v>-2.066315617258248</v>
      </c>
      <c r="C16" s="48">
        <v>-7.8838788714099606E-2</v>
      </c>
      <c r="D16" s="48">
        <v>0.24171144615866752</v>
      </c>
      <c r="E16" s="48">
        <v>4.5063724956518714</v>
      </c>
      <c r="F16" s="48">
        <v>0.50501585716007702</v>
      </c>
      <c r="G16" s="48">
        <v>-3.1628001050438836</v>
      </c>
      <c r="H16" s="48">
        <v>2.5674802369008991</v>
      </c>
      <c r="I16" s="48">
        <v>0.55689152812819009</v>
      </c>
      <c r="J16" s="48">
        <v>3.3856392961464357</v>
      </c>
      <c r="K16" s="48">
        <v>-0.19087284939298615</v>
      </c>
      <c r="L16" s="48">
        <v>1.0040532030448408</v>
      </c>
      <c r="M16" s="48">
        <v>1.6905706821586546</v>
      </c>
      <c r="N16" s="48">
        <v>-2.2976586031820241</v>
      </c>
      <c r="O16" s="48">
        <v>2.4065053592591421</v>
      </c>
      <c r="P16" s="48">
        <v>6.8797459002301387E-2</v>
      </c>
      <c r="Q16" s="48">
        <v>-0.37023158509716958</v>
      </c>
      <c r="R16" s="48">
        <v>8.5447372617214301E-2</v>
      </c>
      <c r="S16" s="48">
        <v>0.40689769445675816</v>
      </c>
      <c r="T16" s="48">
        <v>-0.42714920007283302</v>
      </c>
      <c r="U16" s="48">
        <v>0.37206938066558198</v>
      </c>
      <c r="V16" s="48">
        <v>-0.53396248597378348</v>
      </c>
      <c r="W16" s="48">
        <v>0.19200219456387757</v>
      </c>
      <c r="X16" s="48">
        <v>-0.33549497715755344</v>
      </c>
      <c r="Y16" s="48">
        <v>1.6119613989031251E-2</v>
      </c>
      <c r="Z16" s="48">
        <v>0.22082947123927502</v>
      </c>
      <c r="AA16" s="48">
        <v>-0.2965286806260391</v>
      </c>
      <c r="AB16" s="48">
        <v>5.0665604160491544E-4</v>
      </c>
      <c r="AC16" s="48">
        <v>0.18858301851940548</v>
      </c>
      <c r="AD16" s="48">
        <v>0.16606600519959638</v>
      </c>
      <c r="AE16" s="48">
        <v>-0.47237595271763022</v>
      </c>
      <c r="AF16" s="83">
        <v>-0.17980647985189901</v>
      </c>
    </row>
    <row r="17" spans="2:32" x14ac:dyDescent="0.25">
      <c r="B17" s="92">
        <v>-0.94918871995820286</v>
      </c>
      <c r="C17" s="48">
        <v>-3.7186286309423347E-2</v>
      </c>
      <c r="D17" s="48">
        <v>-9.7525029585900744E-2</v>
      </c>
      <c r="E17" s="48">
        <v>3.1201106397522986</v>
      </c>
      <c r="F17" s="48">
        <v>-0.60563726292008579</v>
      </c>
      <c r="G17" s="48">
        <v>0.32912839405663186</v>
      </c>
      <c r="H17" s="48">
        <v>0.33083533120883352</v>
      </c>
      <c r="I17" s="48">
        <v>0.22561070192065005</v>
      </c>
      <c r="J17" s="48">
        <v>-0.19087284939298957</v>
      </c>
      <c r="K17" s="48">
        <v>2.3112181738040567</v>
      </c>
      <c r="L17" s="48">
        <v>1.7024718185240987E-2</v>
      </c>
      <c r="M17" s="48">
        <v>-0.21115627892524563</v>
      </c>
      <c r="N17" s="48">
        <v>1.2156052107614154E-2</v>
      </c>
      <c r="O17" s="48">
        <v>0.18093204506788638</v>
      </c>
      <c r="P17" s="48">
        <v>1.1564468034358627E-2</v>
      </c>
      <c r="Q17" s="48">
        <v>0.12480697359643267</v>
      </c>
      <c r="R17" s="48">
        <v>5.0737558386071302E-2</v>
      </c>
      <c r="S17" s="48">
        <v>0.19248953956485854</v>
      </c>
      <c r="T17" s="48">
        <v>-0.24872205908442691</v>
      </c>
      <c r="U17" s="48">
        <v>-0.45960188860834578</v>
      </c>
      <c r="V17" s="48">
        <v>-0.47704435619352314</v>
      </c>
      <c r="W17" s="48">
        <v>-0.60873064134528132</v>
      </c>
      <c r="X17" s="48">
        <v>0.84588624090059816</v>
      </c>
      <c r="Y17" s="48">
        <v>3.4143026172408796E-2</v>
      </c>
      <c r="Z17" s="48">
        <v>-2.9809685466608789E-2</v>
      </c>
      <c r="AA17" s="48">
        <v>-0.17014587584190885</v>
      </c>
      <c r="AB17" s="48">
        <v>0.33069799695058705</v>
      </c>
      <c r="AC17" s="48">
        <v>-0.16786378015824066</v>
      </c>
      <c r="AD17" s="48">
        <v>0.15750552685748559</v>
      </c>
      <c r="AE17" s="48">
        <v>0.28247299478666937</v>
      </c>
      <c r="AF17" s="83">
        <v>-0.72225686850418547</v>
      </c>
    </row>
    <row r="18" spans="2:32" x14ac:dyDescent="0.25">
      <c r="B18" s="92">
        <v>-1.9051401335798746</v>
      </c>
      <c r="C18" s="48">
        <v>-7.7379577940977176E-2</v>
      </c>
      <c r="D18" s="48">
        <v>6.337098217876011E-2</v>
      </c>
      <c r="E18" s="48">
        <v>7.638746999799225</v>
      </c>
      <c r="F18" s="48">
        <v>-0.91625721161483153</v>
      </c>
      <c r="G18" s="48">
        <v>-1.0974882931888794</v>
      </c>
      <c r="H18" s="48">
        <v>1.9879061805954792</v>
      </c>
      <c r="I18" s="48">
        <v>-0.81701747691081805</v>
      </c>
      <c r="J18" s="48">
        <v>1.0040532030448395</v>
      </c>
      <c r="K18" s="48">
        <v>1.7024718185245129E-2</v>
      </c>
      <c r="L18" s="48">
        <v>11.914329983577057</v>
      </c>
      <c r="M18" s="48">
        <v>-10.804908635162692</v>
      </c>
      <c r="N18" s="48">
        <v>0.8235850506503688</v>
      </c>
      <c r="O18" s="48">
        <v>2.7831910056203153</v>
      </c>
      <c r="P18" s="48">
        <v>0.10133021547181247</v>
      </c>
      <c r="Q18" s="48">
        <v>0.16837437537347841</v>
      </c>
      <c r="R18" s="48">
        <v>0.25532618202081109</v>
      </c>
      <c r="S18" s="48">
        <v>-0.83231748976519804</v>
      </c>
      <c r="T18" s="48">
        <v>8.4586759107147705E-2</v>
      </c>
      <c r="U18" s="48">
        <v>0.66281331456834269</v>
      </c>
      <c r="V18" s="48">
        <v>-7.1272995907346079E-2</v>
      </c>
      <c r="W18" s="48">
        <v>-1.0498277695024689</v>
      </c>
      <c r="X18" s="48">
        <v>0.41449932191363958</v>
      </c>
      <c r="Y18" s="48">
        <v>2.7453726520675258E-2</v>
      </c>
      <c r="Z18" s="48">
        <v>-0.3425342044811906</v>
      </c>
      <c r="AA18" s="48">
        <v>0.39516419577203288</v>
      </c>
      <c r="AB18" s="48">
        <v>0.31230572406569918</v>
      </c>
      <c r="AC18" s="48">
        <v>-1.239165161317016</v>
      </c>
      <c r="AD18" s="48">
        <v>0.5584983571817973</v>
      </c>
      <c r="AE18" s="48">
        <v>-0.75124695189383417</v>
      </c>
      <c r="AF18" s="83">
        <v>0.6881313616360718</v>
      </c>
    </row>
    <row r="19" spans="2:32" x14ac:dyDescent="0.25">
      <c r="B19" s="92">
        <v>-1.5482783697463709</v>
      </c>
      <c r="C19" s="48">
        <v>-1.3384103281625394E-3</v>
      </c>
      <c r="D19" s="48">
        <v>-0.2327477622363234</v>
      </c>
      <c r="E19" s="48">
        <v>1.0161543163557509</v>
      </c>
      <c r="F19" s="48">
        <v>0.76818611310489548</v>
      </c>
      <c r="G19" s="48">
        <v>-3.6714177017557308</v>
      </c>
      <c r="H19" s="48">
        <v>2.8732815816555606</v>
      </c>
      <c r="I19" s="48">
        <v>2.7876197014526634</v>
      </c>
      <c r="J19" s="48">
        <v>1.6905706821586446</v>
      </c>
      <c r="K19" s="48">
        <v>-0.21115627892524916</v>
      </c>
      <c r="L19" s="48">
        <v>-10.804908635162739</v>
      </c>
      <c r="M19" s="48">
        <v>32.303391765786046</v>
      </c>
      <c r="N19" s="48">
        <v>-21.147576273749912</v>
      </c>
      <c r="O19" s="48">
        <v>3.0391067985255291</v>
      </c>
      <c r="P19" s="48">
        <v>3.2119652263987698E-2</v>
      </c>
      <c r="Q19" s="48">
        <v>-0.256351800089124</v>
      </c>
      <c r="R19" s="48">
        <v>-0.60888230937303134</v>
      </c>
      <c r="S19" s="48">
        <v>1.227055797965932</v>
      </c>
      <c r="T19" s="48">
        <v>-0.25209097288357124</v>
      </c>
      <c r="U19" s="48">
        <v>-0.1829531574022093</v>
      </c>
      <c r="V19" s="48">
        <v>0.31957591965094889</v>
      </c>
      <c r="W19" s="48">
        <v>0.4332298280251986</v>
      </c>
      <c r="X19" s="48">
        <v>-2.3539047855208777</v>
      </c>
      <c r="Y19" s="48">
        <v>-3.7257718586663421E-2</v>
      </c>
      <c r="Z19" s="48">
        <v>0.70844364058375109</v>
      </c>
      <c r="AA19" s="48">
        <v>-0.15971898329995637</v>
      </c>
      <c r="AB19" s="48">
        <v>0.26170185721298883</v>
      </c>
      <c r="AC19" s="48">
        <v>0.31109012432889444</v>
      </c>
      <c r="AD19" s="48">
        <v>-1.251486864395905</v>
      </c>
      <c r="AE19" s="48">
        <v>1.166594857048844</v>
      </c>
      <c r="AF19" s="83">
        <v>-1.1502335426643278</v>
      </c>
    </row>
    <row r="20" spans="2:32" x14ac:dyDescent="0.25">
      <c r="B20" s="92">
        <v>2.3464702977208707</v>
      </c>
      <c r="C20" s="48">
        <v>1.9718685308037665E-2</v>
      </c>
      <c r="D20" s="48">
        <v>0.16977581515646104</v>
      </c>
      <c r="E20" s="48">
        <v>-3.8270148129621275</v>
      </c>
      <c r="F20" s="48">
        <v>0.18725678284039701</v>
      </c>
      <c r="G20" s="48">
        <v>4.5278252114344495</v>
      </c>
      <c r="H20" s="48">
        <v>-4.4646525989467225</v>
      </c>
      <c r="I20" s="48">
        <v>-1.5495499982805898</v>
      </c>
      <c r="J20" s="48">
        <v>-2.2976586031820183</v>
      </c>
      <c r="K20" s="48">
        <v>1.2156052107615728E-2</v>
      </c>
      <c r="L20" s="48">
        <v>0.82358505065040688</v>
      </c>
      <c r="M20" s="48">
        <v>-21.147576273749944</v>
      </c>
      <c r="N20" s="48">
        <v>20.514944018544462</v>
      </c>
      <c r="O20" s="48">
        <v>-4.3429692113922238</v>
      </c>
      <c r="P20" s="48">
        <v>-6.5847706908261236E-2</v>
      </c>
      <c r="Q20" s="48">
        <v>0.17767175474396318</v>
      </c>
      <c r="R20" s="48">
        <v>-5.3837468316946253E-2</v>
      </c>
      <c r="S20" s="48">
        <v>-0.78300920086402825</v>
      </c>
      <c r="T20" s="48">
        <v>0.52710230861959795</v>
      </c>
      <c r="U20" s="48">
        <v>-0.22161438452515655</v>
      </c>
      <c r="V20" s="48">
        <v>-0.21789119389649225</v>
      </c>
      <c r="W20" s="48">
        <v>0.50681012555070382</v>
      </c>
      <c r="X20" s="48">
        <v>2.0683524179349835</v>
      </c>
      <c r="Y20" s="48">
        <v>2.0599199941802281E-2</v>
      </c>
      <c r="Z20" s="48">
        <v>-0.50946387171679863</v>
      </c>
      <c r="AA20" s="48">
        <v>-0.43406667573887453</v>
      </c>
      <c r="AB20" s="48">
        <v>-0.25354659326221252</v>
      </c>
      <c r="AC20" s="48">
        <v>0.59167434542513864</v>
      </c>
      <c r="AD20" s="48">
        <v>0.65851009429294138</v>
      </c>
      <c r="AE20" s="48">
        <v>-0.64532358451868688</v>
      </c>
      <c r="AF20" s="83">
        <v>0.34459423857283611</v>
      </c>
    </row>
    <row r="21" spans="2:32" x14ac:dyDescent="0.25">
      <c r="B21" s="92">
        <v>-22.117782123175203</v>
      </c>
      <c r="C21" s="48">
        <v>-0.96353645138146327</v>
      </c>
      <c r="D21" s="48">
        <v>0.12088135721405545</v>
      </c>
      <c r="E21" s="48">
        <v>66.471216226498669</v>
      </c>
      <c r="F21" s="48">
        <v>2.1240962022642251E-2</v>
      </c>
      <c r="G21" s="48">
        <v>-2.5784131251653859</v>
      </c>
      <c r="H21" s="48">
        <v>2.6804791054972137</v>
      </c>
      <c r="I21" s="48">
        <v>-0.53707092075545904</v>
      </c>
      <c r="J21" s="48">
        <v>2.4065053592590968</v>
      </c>
      <c r="K21" s="48">
        <v>0.18093204506792193</v>
      </c>
      <c r="L21" s="48">
        <v>2.783191005620353</v>
      </c>
      <c r="M21" s="48">
        <v>3.0391067985254265</v>
      </c>
      <c r="N21" s="48">
        <v>-4.3429692113921661</v>
      </c>
      <c r="O21" s="48">
        <v>24.18727998859196</v>
      </c>
      <c r="P21" s="48">
        <v>0.82996029169448315</v>
      </c>
      <c r="Q21" s="48">
        <v>-0.5538201098603327</v>
      </c>
      <c r="R21" s="48">
        <v>-0.74724223392396261</v>
      </c>
      <c r="S21" s="48">
        <v>-0.29526968475651522</v>
      </c>
      <c r="T21" s="48">
        <v>0.53077505769905386</v>
      </c>
      <c r="U21" s="48">
        <v>2.950615778572367</v>
      </c>
      <c r="V21" s="48">
        <v>-1.7051513213554894</v>
      </c>
      <c r="W21" s="48">
        <v>-1.2899335492412514</v>
      </c>
      <c r="X21" s="48">
        <v>2.3919395343245675</v>
      </c>
      <c r="Y21" s="48">
        <v>0.28994388445791403</v>
      </c>
      <c r="Z21" s="48">
        <v>0.66405577246666203</v>
      </c>
      <c r="AA21" s="48">
        <v>0.2104049338749007</v>
      </c>
      <c r="AB21" s="48">
        <v>-2.5445717799952527</v>
      </c>
      <c r="AC21" s="48">
        <v>1.8694095299297577</v>
      </c>
      <c r="AD21" s="48">
        <v>-1.0432474039919311</v>
      </c>
      <c r="AE21" s="48">
        <v>1.3862048690822377</v>
      </c>
      <c r="AF21" s="83">
        <v>-0.67953328181969208</v>
      </c>
    </row>
    <row r="22" spans="2:32" x14ac:dyDescent="0.25">
      <c r="B22" s="92">
        <v>-0.80989255726663312</v>
      </c>
      <c r="C22" s="48">
        <v>-4.0011926509890293E-2</v>
      </c>
      <c r="D22" s="48">
        <v>-4.3715233054163654E-3</v>
      </c>
      <c r="E22" s="48">
        <v>2.8631414580618753</v>
      </c>
      <c r="F22" s="48">
        <v>-1.4950202454762966E-2</v>
      </c>
      <c r="G22" s="48">
        <v>-4.8991865463072999E-2</v>
      </c>
      <c r="H22" s="48">
        <v>5.2029298134650619E-2</v>
      </c>
      <c r="I22" s="48">
        <v>-1.1408735404211407E-2</v>
      </c>
      <c r="J22" s="48">
        <v>6.8797459002299402E-2</v>
      </c>
      <c r="K22" s="48">
        <v>1.1564468034359964E-2</v>
      </c>
      <c r="L22" s="48">
        <v>0.10133021547181358</v>
      </c>
      <c r="M22" s="48">
        <v>3.2119652263984333E-2</v>
      </c>
      <c r="N22" s="48">
        <v>-6.5847706908259238E-2</v>
      </c>
      <c r="O22" s="48">
        <v>0.82996029169448182</v>
      </c>
      <c r="P22" s="48">
        <v>3.8010016172410441E-2</v>
      </c>
      <c r="Q22" s="48">
        <v>-2.3241989700730274E-2</v>
      </c>
      <c r="R22" s="48">
        <v>-2.2281747074586515E-2</v>
      </c>
      <c r="S22" s="48">
        <v>1.9346059347244586E-2</v>
      </c>
      <c r="T22" s="48">
        <v>-9.6625511342398485E-3</v>
      </c>
      <c r="U22" s="48">
        <v>0.11595669614534597</v>
      </c>
      <c r="V22" s="48">
        <v>-4.8155896416185631E-2</v>
      </c>
      <c r="W22" s="48">
        <v>-2.4474731196228946E-2</v>
      </c>
      <c r="X22" s="48">
        <v>0.19575476734019151</v>
      </c>
      <c r="Y22" s="48">
        <v>1.0625774175165741E-2</v>
      </c>
      <c r="Z22" s="48">
        <v>3.0606927713630161E-2</v>
      </c>
      <c r="AA22" s="48">
        <v>9.1794123110921653E-4</v>
      </c>
      <c r="AB22" s="48">
        <v>-9.2313074742347762E-2</v>
      </c>
      <c r="AC22" s="48">
        <v>7.7552244646414803E-2</v>
      </c>
      <c r="AD22" s="48">
        <v>-5.0531714333147196E-2</v>
      </c>
      <c r="AE22" s="48">
        <v>4.048143717067916E-2</v>
      </c>
      <c r="AF22" s="83">
        <v>-3.0758591976573435E-2</v>
      </c>
    </row>
    <row r="23" spans="2:32" x14ac:dyDescent="0.25">
      <c r="B23" s="92">
        <v>-0.78217530484920006</v>
      </c>
      <c r="C23" s="48">
        <v>-3.5283114087379081E-2</v>
      </c>
      <c r="D23" s="48">
        <v>-0.68370864544035814</v>
      </c>
      <c r="E23" s="48">
        <v>4.3796561197467119</v>
      </c>
      <c r="F23" s="48">
        <v>0.19912058557666468</v>
      </c>
      <c r="G23" s="48">
        <v>0.23561617515652614</v>
      </c>
      <c r="H23" s="48">
        <v>-0.41872310454570832</v>
      </c>
      <c r="I23" s="48">
        <v>1.5980059499520763E-2</v>
      </c>
      <c r="J23" s="48">
        <v>-0.3702315850971799</v>
      </c>
      <c r="K23" s="48">
        <v>0.12480697359643114</v>
      </c>
      <c r="L23" s="48">
        <v>0.16837437537347555</v>
      </c>
      <c r="M23" s="48">
        <v>-0.256351800089131</v>
      </c>
      <c r="N23" s="48">
        <v>0.17767175474396898</v>
      </c>
      <c r="O23" s="48">
        <v>-0.55382010986044716</v>
      </c>
      <c r="P23" s="48">
        <v>-2.3241989700734624E-2</v>
      </c>
      <c r="Q23" s="48">
        <v>1.2580291538526067</v>
      </c>
      <c r="R23" s="48">
        <v>-0.34449043993325473</v>
      </c>
      <c r="S23" s="48">
        <v>0.18817361326264948</v>
      </c>
      <c r="T23" s="48">
        <v>4.4280534466345757E-2</v>
      </c>
      <c r="U23" s="48">
        <v>-0.47370345989346796</v>
      </c>
      <c r="V23" s="48">
        <v>0.2206377799954676</v>
      </c>
      <c r="W23" s="48">
        <v>-0.30265334481651013</v>
      </c>
      <c r="X23" s="48">
        <v>1.6778236394932124</v>
      </c>
      <c r="Y23" s="48">
        <v>7.8930494266170853E-2</v>
      </c>
      <c r="Z23" s="48">
        <v>-0.6694465932046505</v>
      </c>
      <c r="AA23" s="48">
        <v>0.39811070424905759</v>
      </c>
      <c r="AB23" s="48">
        <v>-0.12101898002336256</v>
      </c>
      <c r="AC23" s="48">
        <v>-0.24340230594135351</v>
      </c>
      <c r="AD23" s="48">
        <v>0.28798144122369701</v>
      </c>
      <c r="AE23" s="48">
        <v>-0.18228815573869034</v>
      </c>
      <c r="AF23" s="83">
        <v>0.10032206049623592</v>
      </c>
    </row>
    <row r="24" spans="2:32" x14ac:dyDescent="0.25">
      <c r="B24" s="92">
        <v>1.284942346183795</v>
      </c>
      <c r="C24" s="48">
        <v>6.7588701469812745E-2</v>
      </c>
      <c r="D24" s="48">
        <v>0.24742796148832735</v>
      </c>
      <c r="E24" s="48">
        <v>-3.4587124166825287</v>
      </c>
      <c r="F24" s="48">
        <v>-0.62948694587153098</v>
      </c>
      <c r="G24" s="48">
        <v>0.47146727685834183</v>
      </c>
      <c r="H24" s="48">
        <v>-8.290760688971606E-2</v>
      </c>
      <c r="I24" s="48">
        <v>-0.16891363955918853</v>
      </c>
      <c r="J24" s="48">
        <v>8.5447372617220296E-2</v>
      </c>
      <c r="K24" s="48">
        <v>5.0737558386070698E-2</v>
      </c>
      <c r="L24" s="48">
        <v>0.25532618202082846</v>
      </c>
      <c r="M24" s="48">
        <v>-0.60888230937303089</v>
      </c>
      <c r="N24" s="48">
        <v>-5.3837468316958834E-2</v>
      </c>
      <c r="O24" s="48">
        <v>-0.74724223392392175</v>
      </c>
      <c r="P24" s="48">
        <v>-2.2281747074585117E-2</v>
      </c>
      <c r="Q24" s="48">
        <v>-0.34449043993326706</v>
      </c>
      <c r="R24" s="48">
        <v>3.3050583561992783</v>
      </c>
      <c r="S24" s="48">
        <v>-2.8893942127792771</v>
      </c>
      <c r="T24" s="48">
        <v>-0.23091548559636521</v>
      </c>
      <c r="U24" s="48">
        <v>0.3604296332755737</v>
      </c>
      <c r="V24" s="48">
        <v>0.15659890668296692</v>
      </c>
      <c r="W24" s="48">
        <v>-0.38507115495912297</v>
      </c>
      <c r="X24" s="48">
        <v>-0.51434861226475415</v>
      </c>
      <c r="Y24" s="48">
        <v>-4.0704182893859533E-2</v>
      </c>
      <c r="Z24" s="48">
        <v>7.0580323241818566E-2</v>
      </c>
      <c r="AA24" s="48">
        <v>-1.0972064702486584</v>
      </c>
      <c r="AB24" s="48">
        <v>1.0135499861243193</v>
      </c>
      <c r="AC24" s="48">
        <v>0.14726097623596171</v>
      </c>
      <c r="AD24" s="48">
        <v>-0.33669494413625484</v>
      </c>
      <c r="AE24" s="48">
        <v>-0.31097631741254234</v>
      </c>
      <c r="AF24" s="83">
        <v>5.8163968237685319E-2</v>
      </c>
    </row>
    <row r="25" spans="2:32" x14ac:dyDescent="0.25">
      <c r="B25" s="92">
        <v>-0.31265627217657904</v>
      </c>
      <c r="C25" s="48">
        <v>-3.7763879787384699E-2</v>
      </c>
      <c r="D25" s="48">
        <v>-0.16020620587209461</v>
      </c>
      <c r="E25" s="48">
        <v>0.5967457166948037</v>
      </c>
      <c r="F25" s="48">
        <v>1.0172183808177724</v>
      </c>
      <c r="G25" s="48">
        <v>-2.7139905189875955</v>
      </c>
      <c r="H25" s="48">
        <v>1.6506715081652683</v>
      </c>
      <c r="I25" s="48">
        <v>0.30111907705263663</v>
      </c>
      <c r="J25" s="48">
        <v>0.40689769445675839</v>
      </c>
      <c r="K25" s="48">
        <v>0.19248953956485798</v>
      </c>
      <c r="L25" s="48">
        <v>-0.832317489765245</v>
      </c>
      <c r="M25" s="48">
        <v>1.2270557979659733</v>
      </c>
      <c r="N25" s="48">
        <v>-0.78300920086402459</v>
      </c>
      <c r="O25" s="48">
        <v>-0.29526968475650806</v>
      </c>
      <c r="P25" s="48">
        <v>1.9346059347245058E-2</v>
      </c>
      <c r="Q25" s="48">
        <v>0.18817361326266163</v>
      </c>
      <c r="R25" s="48">
        <v>-2.8893942127792789</v>
      </c>
      <c r="S25" s="48">
        <v>9.9449722917120891</v>
      </c>
      <c r="T25" s="48">
        <v>-6.6011453542509528</v>
      </c>
      <c r="U25" s="48">
        <v>-1.3656929769569901</v>
      </c>
      <c r="V25" s="48">
        <v>-1.1573231544377494</v>
      </c>
      <c r="W25" s="48">
        <v>-0.44602439324636151</v>
      </c>
      <c r="X25" s="48">
        <v>0.78789795027994391</v>
      </c>
      <c r="Y25" s="48">
        <v>2.8788223326958351E-2</v>
      </c>
      <c r="Z25" s="48">
        <v>-3.1092862576813981E-2</v>
      </c>
      <c r="AA25" s="48">
        <v>0.99479963057376597</v>
      </c>
      <c r="AB25" s="48">
        <v>-4.1487192816724345</v>
      </c>
      <c r="AC25" s="48">
        <v>3.0314367383163141</v>
      </c>
      <c r="AD25" s="48">
        <v>1.1527414152971021</v>
      </c>
      <c r="AE25" s="48">
        <v>0.61516858995798174</v>
      </c>
      <c r="AF25" s="83">
        <v>-6.3288254594487905E-2</v>
      </c>
    </row>
    <row r="26" spans="2:32" x14ac:dyDescent="0.25">
      <c r="B26" s="92">
        <v>-0.61236260020389421</v>
      </c>
      <c r="C26" s="48">
        <v>-1.3850404497308509E-2</v>
      </c>
      <c r="D26" s="48">
        <v>-0.10206003183031173</v>
      </c>
      <c r="E26" s="48">
        <v>1.4764414534444712</v>
      </c>
      <c r="F26" s="48">
        <v>-0.45795297645418404</v>
      </c>
      <c r="G26" s="48">
        <v>2.0586432256148832</v>
      </c>
      <c r="H26" s="48">
        <v>-1.5012179930535108</v>
      </c>
      <c r="I26" s="48">
        <v>-0.1496843138484352</v>
      </c>
      <c r="J26" s="48">
        <v>-0.42714920007283624</v>
      </c>
      <c r="K26" s="48">
        <v>-0.24872205908442563</v>
      </c>
      <c r="L26" s="48">
        <v>8.4586759107153298E-2</v>
      </c>
      <c r="M26" s="48">
        <v>-0.25209097288355592</v>
      </c>
      <c r="N26" s="48">
        <v>0.52710230861956842</v>
      </c>
      <c r="O26" s="48">
        <v>0.53077505769899025</v>
      </c>
      <c r="P26" s="48">
        <v>-9.6625511342425079E-3</v>
      </c>
      <c r="Q26" s="48">
        <v>4.4280534466346395E-2</v>
      </c>
      <c r="R26" s="48">
        <v>-0.23091548559636194</v>
      </c>
      <c r="S26" s="48">
        <v>-6.6011453542509519</v>
      </c>
      <c r="T26" s="48">
        <v>6.6740104318802906</v>
      </c>
      <c r="U26" s="48">
        <v>1.275774328846226</v>
      </c>
      <c r="V26" s="48">
        <v>1.164007161913476</v>
      </c>
      <c r="W26" s="48">
        <v>1.0096920601087058</v>
      </c>
      <c r="X26" s="48">
        <v>-0.29247812579408822</v>
      </c>
      <c r="Y26" s="48">
        <v>4.4062035555120999E-3</v>
      </c>
      <c r="Z26" s="48">
        <v>0.10103164981481566</v>
      </c>
      <c r="AA26" s="48">
        <v>-8.6891419263942574E-2</v>
      </c>
      <c r="AB26" s="48">
        <v>2.9594957266298834</v>
      </c>
      <c r="AC26" s="48">
        <v>-2.937712296266505</v>
      </c>
      <c r="AD26" s="48">
        <v>-1.0143055955807994</v>
      </c>
      <c r="AE26" s="48">
        <v>-0.30182965125432643</v>
      </c>
      <c r="AF26" s="83">
        <v>-7.1410081494410346E-2</v>
      </c>
    </row>
    <row r="27" spans="2:32" x14ac:dyDescent="0.25">
      <c r="B27" s="92">
        <v>-2.1666671031097922</v>
      </c>
      <c r="C27" s="48">
        <v>-8.672042486181547E-2</v>
      </c>
      <c r="D27" s="48">
        <v>5.5866410864079806E-2</v>
      </c>
      <c r="E27" s="48">
        <v>4.3764875779877501</v>
      </c>
      <c r="F27" s="48">
        <v>-0.35733545577596643</v>
      </c>
      <c r="G27" s="48">
        <v>0.51458648995301393</v>
      </c>
      <c r="H27" s="48">
        <v>-0.28968238029472515</v>
      </c>
      <c r="I27" s="48">
        <v>-1.112711696647589</v>
      </c>
      <c r="J27" s="48">
        <v>0.37206938066558348</v>
      </c>
      <c r="K27" s="48">
        <v>-0.45960188860834084</v>
      </c>
      <c r="L27" s="48">
        <v>0.66281331456834347</v>
      </c>
      <c r="M27" s="48">
        <v>-0.18295315740218743</v>
      </c>
      <c r="N27" s="48">
        <v>-0.22161438452517723</v>
      </c>
      <c r="O27" s="48">
        <v>2.9506157785724136</v>
      </c>
      <c r="P27" s="48">
        <v>0.11595669614534779</v>
      </c>
      <c r="Q27" s="48">
        <v>-0.47370345989345614</v>
      </c>
      <c r="R27" s="48">
        <v>0.36042963327555944</v>
      </c>
      <c r="S27" s="48">
        <v>-1.3656929769569703</v>
      </c>
      <c r="T27" s="48">
        <v>1.275774328846222</v>
      </c>
      <c r="U27" s="48">
        <v>4.2655068928897144</v>
      </c>
      <c r="V27" s="48">
        <v>0.67111316432480439</v>
      </c>
      <c r="W27" s="48">
        <v>0.39410511665104503</v>
      </c>
      <c r="X27" s="48">
        <v>-0.18517512110368503</v>
      </c>
      <c r="Y27" s="48">
        <v>-7.8443954258725895E-3</v>
      </c>
      <c r="Z27" s="48">
        <v>0.43255044562452116</v>
      </c>
      <c r="AA27" s="48">
        <v>-0.68684104914976862</v>
      </c>
      <c r="AB27" s="48">
        <v>0.4629584108972718</v>
      </c>
      <c r="AC27" s="48">
        <v>-0.14939142352430859</v>
      </c>
      <c r="AD27" s="48">
        <v>-2.2559304076083184</v>
      </c>
      <c r="AE27" s="48">
        <v>-0.11234383467377315</v>
      </c>
      <c r="AF27" s="83">
        <v>-0.13115721785599704</v>
      </c>
    </row>
    <row r="28" spans="2:32" x14ac:dyDescent="0.25">
      <c r="B28" s="92">
        <v>1.2790703730835222</v>
      </c>
      <c r="C28" s="48">
        <v>5.566036455225766E-2</v>
      </c>
      <c r="D28" s="48">
        <v>-0.11887810351902371</v>
      </c>
      <c r="E28" s="48">
        <v>-2.9399892369475555</v>
      </c>
      <c r="F28" s="48">
        <v>8.1096250050231508E-2</v>
      </c>
      <c r="G28" s="48">
        <v>0.39190488704951948</v>
      </c>
      <c r="H28" s="48">
        <v>-0.62207255899539005</v>
      </c>
      <c r="I28" s="48">
        <v>0.33844553981283698</v>
      </c>
      <c r="J28" s="48">
        <v>-0.53396248597378559</v>
      </c>
      <c r="K28" s="48">
        <v>-0.47704435619352609</v>
      </c>
      <c r="L28" s="48">
        <v>-7.1272995907350062E-2</v>
      </c>
      <c r="M28" s="48">
        <v>0.31957591965094906</v>
      </c>
      <c r="N28" s="48">
        <v>-0.21789119389649189</v>
      </c>
      <c r="O28" s="48">
        <v>-1.7051513213555221</v>
      </c>
      <c r="P28" s="48">
        <v>-4.8155896416187206E-2</v>
      </c>
      <c r="Q28" s="48">
        <v>0.22063777999545967</v>
      </c>
      <c r="R28" s="48">
        <v>0.15659890668297355</v>
      </c>
      <c r="S28" s="48">
        <v>-1.1573231544377585</v>
      </c>
      <c r="T28" s="48">
        <v>1.1640071619134793</v>
      </c>
      <c r="U28" s="48">
        <v>0.67111316432480639</v>
      </c>
      <c r="V28" s="48">
        <v>2.8819918476280115</v>
      </c>
      <c r="W28" s="48">
        <v>0.35267441320647447</v>
      </c>
      <c r="X28" s="48">
        <v>0.42577828164801118</v>
      </c>
      <c r="Y28" s="48">
        <v>-4.0126451501525245E-3</v>
      </c>
      <c r="Z28" s="48">
        <v>-8.8643267284284538E-2</v>
      </c>
      <c r="AA28" s="48">
        <v>-0.19924354146875564</v>
      </c>
      <c r="AB28" s="48">
        <v>0.69782037794548091</v>
      </c>
      <c r="AC28" s="48">
        <v>-0.56441366282342142</v>
      </c>
      <c r="AD28" s="48">
        <v>-0.62405471496611087</v>
      </c>
      <c r="AE28" s="48">
        <v>-1.2828772840543958</v>
      </c>
      <c r="AF28" s="83">
        <v>8.3488285891089919E-2</v>
      </c>
    </row>
    <row r="29" spans="2:32" x14ac:dyDescent="0.25">
      <c r="B29" s="92">
        <v>0.73298023030631532</v>
      </c>
      <c r="C29" s="48">
        <v>1.1250031057075253E-2</v>
      </c>
      <c r="D29" s="48">
        <v>0.14534902758689036</v>
      </c>
      <c r="E29" s="48">
        <v>-2.0345478887788628</v>
      </c>
      <c r="F29" s="48">
        <v>7.5132017258731643E-2</v>
      </c>
      <c r="G29" s="48">
        <v>0.21962491735255879</v>
      </c>
      <c r="H29" s="48">
        <v>-0.2379800703328124</v>
      </c>
      <c r="I29" s="48">
        <v>-1.4804650000613146E-2</v>
      </c>
      <c r="J29" s="48">
        <v>0.19200219456388004</v>
      </c>
      <c r="K29" s="48">
        <v>-0.60873064134528332</v>
      </c>
      <c r="L29" s="48">
        <v>-1.0498277695024691</v>
      </c>
      <c r="M29" s="48">
        <v>0.43322982802519688</v>
      </c>
      <c r="N29" s="48">
        <v>0.50681012555070548</v>
      </c>
      <c r="O29" s="48">
        <v>-1.2899335492412549</v>
      </c>
      <c r="P29" s="48">
        <v>-2.4474731196229203E-2</v>
      </c>
      <c r="Q29" s="48">
        <v>-0.30265334481651185</v>
      </c>
      <c r="R29" s="48">
        <v>-0.38507115495911887</v>
      </c>
      <c r="S29" s="48">
        <v>-0.44602439324635934</v>
      </c>
      <c r="T29" s="48">
        <v>1.0096920601087009</v>
      </c>
      <c r="U29" s="48">
        <v>0.39410511665104614</v>
      </c>
      <c r="V29" s="48">
        <v>0.35267441320647325</v>
      </c>
      <c r="W29" s="48">
        <v>2.3750508014970095</v>
      </c>
      <c r="X29" s="48">
        <v>9.4863784982585395E-2</v>
      </c>
      <c r="Y29" s="48">
        <v>-7.0715399462529102E-3</v>
      </c>
      <c r="Z29" s="48">
        <v>0.17666506629560849</v>
      </c>
      <c r="AA29" s="48">
        <v>3.3912002525356012E-2</v>
      </c>
      <c r="AB29" s="48">
        <v>0.1256675638173288</v>
      </c>
      <c r="AC29" s="48">
        <v>-0.20243771194589463</v>
      </c>
      <c r="AD29" s="48">
        <v>-0.26965081310499078</v>
      </c>
      <c r="AE29" s="48">
        <v>-0.20700639182919825</v>
      </c>
      <c r="AF29" s="83">
        <v>-0.92827724502993714</v>
      </c>
    </row>
    <row r="30" spans="2:32" x14ac:dyDescent="0.25">
      <c r="B30" s="92">
        <v>-12.501430377335579</v>
      </c>
      <c r="C30" s="48">
        <v>-0.61154572818888886</v>
      </c>
      <c r="D30" s="48">
        <v>-1.0775011064659281</v>
      </c>
      <c r="E30" s="48">
        <v>46.29211570128804</v>
      </c>
      <c r="F30" s="48">
        <v>0.38352314507916196</v>
      </c>
      <c r="G30" s="48">
        <v>0.18058788483625957</v>
      </c>
      <c r="H30" s="48">
        <v>-0.7909242080824932</v>
      </c>
      <c r="I30" s="48">
        <v>0.57972157786646528</v>
      </c>
      <c r="J30" s="48">
        <v>-0.33549497715761195</v>
      </c>
      <c r="K30" s="48">
        <v>0.84588624090060205</v>
      </c>
      <c r="L30" s="48">
        <v>0.41449932191361494</v>
      </c>
      <c r="M30" s="48">
        <v>-2.3539047855209247</v>
      </c>
      <c r="N30" s="48">
        <v>2.0683524179350243</v>
      </c>
      <c r="O30" s="48">
        <v>2.391939534323988</v>
      </c>
      <c r="P30" s="48">
        <v>0.19575476734016989</v>
      </c>
      <c r="Q30" s="48">
        <v>1.6778236394932557</v>
      </c>
      <c r="R30" s="48">
        <v>-0.51434861226471995</v>
      </c>
      <c r="S30" s="48">
        <v>0.78789795027993637</v>
      </c>
      <c r="T30" s="48">
        <v>-0.29247812579410359</v>
      </c>
      <c r="U30" s="48">
        <v>-0.18517512110376616</v>
      </c>
      <c r="V30" s="48">
        <v>0.42577828164805714</v>
      </c>
      <c r="W30" s="48">
        <v>9.486378498259268E-2</v>
      </c>
      <c r="X30" s="48">
        <v>12.719615611008386</v>
      </c>
      <c r="Y30" s="48">
        <v>0.52597658586866913</v>
      </c>
      <c r="Z30" s="48">
        <v>-0.69673330177039938</v>
      </c>
      <c r="AA30" s="48">
        <v>0.56345836429278406</v>
      </c>
      <c r="AB30" s="48">
        <v>-2.8904602558230744E-2</v>
      </c>
      <c r="AC30" s="48">
        <v>-0.73602545460512137</v>
      </c>
      <c r="AD30" s="48">
        <v>-5.1450064404646362E-2</v>
      </c>
      <c r="AE30" s="48">
        <v>-0.67729228138878417</v>
      </c>
      <c r="AF30" s="83">
        <v>-0.65884902203327278</v>
      </c>
    </row>
    <row r="31" spans="2:32" x14ac:dyDescent="0.25">
      <c r="B31" s="92">
        <v>-0.70079320696946557</v>
      </c>
      <c r="C31" s="48">
        <v>-3.6740984028733166E-2</v>
      </c>
      <c r="D31" s="48">
        <v>-4.299327743202061E-2</v>
      </c>
      <c r="E31" s="48">
        <v>2.5197089959630294</v>
      </c>
      <c r="F31" s="48">
        <v>1.9654585178312318E-2</v>
      </c>
      <c r="G31" s="48">
        <v>-3.5457217780483351E-2</v>
      </c>
      <c r="H31" s="48">
        <v>1.7200926319490609E-2</v>
      </c>
      <c r="I31" s="48">
        <v>1.3834446140106899E-2</v>
      </c>
      <c r="J31" s="48">
        <v>1.611961398902843E-2</v>
      </c>
      <c r="K31" s="48">
        <v>3.414302617240917E-2</v>
      </c>
      <c r="L31" s="48">
        <v>2.7453726520675056E-2</v>
      </c>
      <c r="M31" s="48">
        <v>-3.7257718586668945E-2</v>
      </c>
      <c r="N31" s="48">
        <v>2.0599199941806517E-2</v>
      </c>
      <c r="O31" s="48">
        <v>0.2899438844578886</v>
      </c>
      <c r="P31" s="48">
        <v>1.0625774175164818E-2</v>
      </c>
      <c r="Q31" s="48">
        <v>7.8930494266173545E-2</v>
      </c>
      <c r="R31" s="48">
        <v>-4.070418289385825E-2</v>
      </c>
      <c r="S31" s="48">
        <v>2.878822332695824E-2</v>
      </c>
      <c r="T31" s="48">
        <v>4.4062035555114277E-3</v>
      </c>
      <c r="U31" s="48">
        <v>-7.8443954258765082E-3</v>
      </c>
      <c r="V31" s="48">
        <v>-4.0126451501501983E-3</v>
      </c>
      <c r="W31" s="48">
        <v>-7.0715399462525346E-3</v>
      </c>
      <c r="X31" s="48">
        <v>0.5259765858686738</v>
      </c>
      <c r="Y31" s="48">
        <v>3.0220790717568925E-2</v>
      </c>
      <c r="Z31" s="48">
        <v>-3.4431779021835793E-2</v>
      </c>
      <c r="AA31" s="48">
        <v>3.2397430611970958E-2</v>
      </c>
      <c r="AB31" s="48">
        <v>1.5261045474258899E-2</v>
      </c>
      <c r="AC31" s="48">
        <v>-5.4793193072935023E-2</v>
      </c>
      <c r="AD31" s="48">
        <v>1.5771577028321014E-2</v>
      </c>
      <c r="AE31" s="48">
        <v>-2.0122078154368998E-2</v>
      </c>
      <c r="AF31" s="83">
        <v>-2.4073006105142122E-2</v>
      </c>
    </row>
    <row r="32" spans="2:32" x14ac:dyDescent="0.25">
      <c r="B32" s="92">
        <v>-0.20003346054948229</v>
      </c>
      <c r="C32" s="48">
        <v>-8.2226870651096601E-3</v>
      </c>
      <c r="D32" s="48">
        <v>0.1520078664060473</v>
      </c>
      <c r="E32" s="48">
        <v>-0.40938740566256798</v>
      </c>
      <c r="F32" s="48">
        <v>-0.13350906652485692</v>
      </c>
      <c r="G32" s="48">
        <v>3.9774359143139734E-4</v>
      </c>
      <c r="H32" s="48">
        <v>8.2000173714886729E-2</v>
      </c>
      <c r="I32" s="48">
        <v>6.5930623359112137E-2</v>
      </c>
      <c r="J32" s="48">
        <v>0.22082947123927935</v>
      </c>
      <c r="K32" s="48">
        <v>-2.9809685466607127E-2</v>
      </c>
      <c r="L32" s="48">
        <v>-0.34253420448118976</v>
      </c>
      <c r="M32" s="48">
        <v>0.70844364058375364</v>
      </c>
      <c r="N32" s="48">
        <v>-0.5094638717168003</v>
      </c>
      <c r="O32" s="48">
        <v>0.66405577246671788</v>
      </c>
      <c r="P32" s="48">
        <v>3.0606927713632336E-2</v>
      </c>
      <c r="Q32" s="48">
        <v>-0.66944659320464639</v>
      </c>
      <c r="R32" s="48">
        <v>7.0580323241810614E-2</v>
      </c>
      <c r="S32" s="48">
        <v>-3.1092862576805897E-2</v>
      </c>
      <c r="T32" s="48">
        <v>0.10103164981481483</v>
      </c>
      <c r="U32" s="48">
        <v>0.43255044562452399</v>
      </c>
      <c r="V32" s="48">
        <v>-8.8643267284287786E-2</v>
      </c>
      <c r="W32" s="48">
        <v>0.17666506629560777</v>
      </c>
      <c r="X32" s="48">
        <v>-0.69673330177036119</v>
      </c>
      <c r="Y32" s="48">
        <v>-3.4431779021833669E-2</v>
      </c>
      <c r="Z32" s="48">
        <v>0.54646416685082522</v>
      </c>
      <c r="AA32" s="48">
        <v>-0.22406897959602559</v>
      </c>
      <c r="AB32" s="48">
        <v>1.6214719498110097E-2</v>
      </c>
      <c r="AC32" s="48">
        <v>0.17905868139550674</v>
      </c>
      <c r="AD32" s="48">
        <v>-0.3355913116827916</v>
      </c>
      <c r="AE32" s="48">
        <v>0.20283185754261576</v>
      </c>
      <c r="AF32" s="83">
        <v>-0.1340735404570659</v>
      </c>
    </row>
    <row r="33" spans="2:32" x14ac:dyDescent="0.25">
      <c r="B33" s="92">
        <v>-0.59122206182897996</v>
      </c>
      <c r="C33" s="48">
        <v>-2.7461576336459428E-2</v>
      </c>
      <c r="D33" s="48">
        <v>-0.18932216146760741</v>
      </c>
      <c r="E33" s="48">
        <v>2.3310397288301883</v>
      </c>
      <c r="F33" s="48">
        <v>-0.15302078013202747</v>
      </c>
      <c r="G33" s="48">
        <v>0.29126880900733543</v>
      </c>
      <c r="H33" s="48">
        <v>6.5440341354426569E-3</v>
      </c>
      <c r="I33" s="48">
        <v>4.0682157279352447E-2</v>
      </c>
      <c r="J33" s="48">
        <v>-0.29652868062604559</v>
      </c>
      <c r="K33" s="48">
        <v>-0.17014587584190966</v>
      </c>
      <c r="L33" s="48">
        <v>0.39516419577205858</v>
      </c>
      <c r="M33" s="48">
        <v>-0.15971898330000878</v>
      </c>
      <c r="N33" s="48">
        <v>-0.434066675738846</v>
      </c>
      <c r="O33" s="48">
        <v>0.21040493387482645</v>
      </c>
      <c r="P33" s="48">
        <v>9.1794123110684582E-4</v>
      </c>
      <c r="Q33" s="48">
        <v>0.39811070424906186</v>
      </c>
      <c r="R33" s="48">
        <v>-1.0972064702486399</v>
      </c>
      <c r="S33" s="48">
        <v>0.99479963057375964</v>
      </c>
      <c r="T33" s="48">
        <v>-8.6891419263956673E-2</v>
      </c>
      <c r="U33" s="48">
        <v>-0.68684104914978017</v>
      </c>
      <c r="V33" s="48">
        <v>-0.19924354146875012</v>
      </c>
      <c r="W33" s="48">
        <v>3.3912002525354187E-2</v>
      </c>
      <c r="X33" s="48">
        <v>0.56345836429277463</v>
      </c>
      <c r="Y33" s="48">
        <v>3.2397430611969875E-2</v>
      </c>
      <c r="Z33" s="48">
        <v>-0.2240689795960317</v>
      </c>
      <c r="AA33" s="48">
        <v>3.3139380317594065</v>
      </c>
      <c r="AB33" s="48">
        <v>-3.4745315970234887</v>
      </c>
      <c r="AC33" s="48">
        <v>0.33979348920366931</v>
      </c>
      <c r="AD33" s="48">
        <v>0.61649742518937201</v>
      </c>
      <c r="AE33" s="48">
        <v>0.32194817329754899</v>
      </c>
      <c r="AF33" s="83">
        <v>-8.503710925735819E-2</v>
      </c>
    </row>
    <row r="34" spans="2:32" x14ac:dyDescent="0.25">
      <c r="B34" s="92">
        <v>1.9141222631369064</v>
      </c>
      <c r="C34" s="48">
        <v>7.6309545911194598E-2</v>
      </c>
      <c r="D34" s="48">
        <v>6.5742960859695318E-2</v>
      </c>
      <c r="E34" s="48">
        <v>-1.865642692494051</v>
      </c>
      <c r="F34" s="48">
        <v>-0.75448382337548203</v>
      </c>
      <c r="G34" s="48">
        <v>-0.42137515701023853</v>
      </c>
      <c r="H34" s="48">
        <v>0.78710009035778838</v>
      </c>
      <c r="I34" s="48">
        <v>0.10363003573356498</v>
      </c>
      <c r="J34" s="48">
        <v>5.0665604160481212E-4</v>
      </c>
      <c r="K34" s="48">
        <v>0.3306979969505825</v>
      </c>
      <c r="L34" s="48">
        <v>0.31230572406566554</v>
      </c>
      <c r="M34" s="48">
        <v>0.26170185721301814</v>
      </c>
      <c r="N34" s="48">
        <v>-0.25354659326222695</v>
      </c>
      <c r="O34" s="48">
        <v>-2.544571779995251</v>
      </c>
      <c r="P34" s="48">
        <v>-9.2313074742348664E-2</v>
      </c>
      <c r="Q34" s="48">
        <v>-0.12101898002338116</v>
      </c>
      <c r="R34" s="48">
        <v>1.0135499861243007</v>
      </c>
      <c r="S34" s="48">
        <v>-4.1487192816724328</v>
      </c>
      <c r="T34" s="48">
        <v>2.9594957266299056</v>
      </c>
      <c r="U34" s="48">
        <v>0.46295841089728701</v>
      </c>
      <c r="V34" s="48">
        <v>0.69782037794547536</v>
      </c>
      <c r="W34" s="48">
        <v>0.12566756381734071</v>
      </c>
      <c r="X34" s="48">
        <v>-2.8904602558279355E-2</v>
      </c>
      <c r="Y34" s="48">
        <v>1.5261045474256997E-2</v>
      </c>
      <c r="Z34" s="48">
        <v>1.6214719498122428E-2</v>
      </c>
      <c r="AA34" s="48">
        <v>-3.4745315970234643</v>
      </c>
      <c r="AB34" s="48">
        <v>12.220633747220459</v>
      </c>
      <c r="AC34" s="48">
        <v>-8.3239217195953898</v>
      </c>
      <c r="AD34" s="48">
        <v>-1.1278373843256375</v>
      </c>
      <c r="AE34" s="48">
        <v>-2.1022727281475198</v>
      </c>
      <c r="AF34" s="83">
        <v>-0.12113217174270252</v>
      </c>
    </row>
    <row r="35" spans="2:32" x14ac:dyDescent="0.25">
      <c r="B35" s="92">
        <v>-0.76722646869214706</v>
      </c>
      <c r="C35" s="48">
        <v>-2.6044333298194725E-2</v>
      </c>
      <c r="D35" s="48">
        <v>0.11162434017306329</v>
      </c>
      <c r="E35" s="48">
        <v>-1.1522161632131587</v>
      </c>
      <c r="F35" s="48">
        <v>0.79360734602010419</v>
      </c>
      <c r="G35" s="48">
        <v>0.34464189154255331</v>
      </c>
      <c r="H35" s="48">
        <v>-1.0045805872889326</v>
      </c>
      <c r="I35" s="48">
        <v>5.4423069690010824E-2</v>
      </c>
      <c r="J35" s="48">
        <v>0.18858301851941059</v>
      </c>
      <c r="K35" s="48">
        <v>-0.16786378015823616</v>
      </c>
      <c r="L35" s="48">
        <v>-1.2391651613169914</v>
      </c>
      <c r="M35" s="48">
        <v>0.311090124328889</v>
      </c>
      <c r="N35" s="48">
        <v>0.59167434542513908</v>
      </c>
      <c r="O35" s="48">
        <v>1.8694095299298183</v>
      </c>
      <c r="P35" s="48">
        <v>7.7552244646417523E-2</v>
      </c>
      <c r="Q35" s="48">
        <v>-0.24340230594134279</v>
      </c>
      <c r="R35" s="48">
        <v>0.14726097623596152</v>
      </c>
      <c r="S35" s="48">
        <v>3.0314367383163159</v>
      </c>
      <c r="T35" s="48">
        <v>-2.9377122962665108</v>
      </c>
      <c r="U35" s="48">
        <v>-0.14939142352431459</v>
      </c>
      <c r="V35" s="48">
        <v>-0.56441366282342076</v>
      </c>
      <c r="W35" s="48">
        <v>-0.20243771194590315</v>
      </c>
      <c r="X35" s="48">
        <v>-0.73602545460508273</v>
      </c>
      <c r="Y35" s="48">
        <v>-5.4793193072932921E-2</v>
      </c>
      <c r="Z35" s="48">
        <v>0.1790586813955018</v>
      </c>
      <c r="AA35" s="48">
        <v>0.33979348920364455</v>
      </c>
      <c r="AB35" s="48">
        <v>-8.3239217195953614</v>
      </c>
      <c r="AC35" s="48">
        <v>7.8512613305974037</v>
      </c>
      <c r="AD35" s="48">
        <v>0.59997328909190162</v>
      </c>
      <c r="AE35" s="48">
        <v>1.8176516629624988</v>
      </c>
      <c r="AF35" s="83">
        <v>0.35231352364043472</v>
      </c>
    </row>
    <row r="36" spans="2:32" x14ac:dyDescent="0.25">
      <c r="B36" s="92">
        <v>0.46471885995495316</v>
      </c>
      <c r="C36" s="48">
        <v>1.416281279006357E-2</v>
      </c>
      <c r="D36" s="48">
        <v>-1.5752241883848498E-2</v>
      </c>
      <c r="E36" s="48">
        <v>-2.1650542679060658</v>
      </c>
      <c r="F36" s="48">
        <v>0.44695501062855314</v>
      </c>
      <c r="G36" s="48">
        <v>-0.6816484114376985</v>
      </c>
      <c r="H36" s="48">
        <v>0.51723932492815428</v>
      </c>
      <c r="I36" s="48">
        <v>-0.38233141742478222</v>
      </c>
      <c r="J36" s="48">
        <v>0.16606600519959805</v>
      </c>
      <c r="K36" s="48">
        <v>0.15750552685748448</v>
      </c>
      <c r="L36" s="48">
        <v>0.55849835718181129</v>
      </c>
      <c r="M36" s="48">
        <v>-1.2514868643959212</v>
      </c>
      <c r="N36" s="48">
        <v>0.6585100942929476</v>
      </c>
      <c r="O36" s="48">
        <v>-1.0432474039919419</v>
      </c>
      <c r="P36" s="48">
        <v>-5.0531714333147411E-2</v>
      </c>
      <c r="Q36" s="48">
        <v>0.28798144122369329</v>
      </c>
      <c r="R36" s="48">
        <v>-0.33669494413624529</v>
      </c>
      <c r="S36" s="48">
        <v>1.1527414152970867</v>
      </c>
      <c r="T36" s="48">
        <v>-1.0143055955807943</v>
      </c>
      <c r="U36" s="48">
        <v>-2.2559304076083162</v>
      </c>
      <c r="V36" s="48">
        <v>-0.62405471496610987</v>
      </c>
      <c r="W36" s="48">
        <v>-0.26965081310499145</v>
      </c>
      <c r="X36" s="48">
        <v>-5.1450064404673909E-2</v>
      </c>
      <c r="Y36" s="48">
        <v>1.5771577028319623E-2</v>
      </c>
      <c r="Z36" s="48">
        <v>-0.33559131168279138</v>
      </c>
      <c r="AA36" s="48">
        <v>0.61649742518936212</v>
      </c>
      <c r="AB36" s="48">
        <v>-1.1278373843256209</v>
      </c>
      <c r="AC36" s="48">
        <v>0.59997328909189518</v>
      </c>
      <c r="AD36" s="48">
        <v>2.5097454900426626</v>
      </c>
      <c r="AE36" s="48">
        <v>0.43475657570262988</v>
      </c>
      <c r="AF36" s="83">
        <v>0.31205029435930215</v>
      </c>
    </row>
    <row r="37" spans="2:32" x14ac:dyDescent="0.25">
      <c r="B37" s="92">
        <v>-0.7618401382270098</v>
      </c>
      <c r="C37" s="48">
        <v>-2.5173354399461719E-2</v>
      </c>
      <c r="D37" s="48">
        <v>-3.6099783826963115E-3</v>
      </c>
      <c r="E37" s="48">
        <v>0.68669181608364604</v>
      </c>
      <c r="F37" s="48">
        <v>0.11726836152164999</v>
      </c>
      <c r="G37" s="48">
        <v>0.33591024451066825</v>
      </c>
      <c r="H37" s="48">
        <v>-0.2676236911748075</v>
      </c>
      <c r="I37" s="48">
        <v>6.298950227485553E-2</v>
      </c>
      <c r="J37" s="48">
        <v>-0.47237595271762767</v>
      </c>
      <c r="K37" s="48">
        <v>0.28247299478667204</v>
      </c>
      <c r="L37" s="48">
        <v>-0.75124695189382862</v>
      </c>
      <c r="M37" s="48">
        <v>1.1665948570488434</v>
      </c>
      <c r="N37" s="48">
        <v>-0.64532358451868865</v>
      </c>
      <c r="O37" s="48">
        <v>1.3862048690822741</v>
      </c>
      <c r="P37" s="48">
        <v>4.0481437170680729E-2</v>
      </c>
      <c r="Q37" s="48">
        <v>-0.18228815573868315</v>
      </c>
      <c r="R37" s="48">
        <v>-0.31097631741254783</v>
      </c>
      <c r="S37" s="48">
        <v>0.61516858995799162</v>
      </c>
      <c r="T37" s="48">
        <v>-0.30182965125433203</v>
      </c>
      <c r="U37" s="48">
        <v>-0.11234383467377551</v>
      </c>
      <c r="V37" s="48">
        <v>-1.2828772840543987</v>
      </c>
      <c r="W37" s="48">
        <v>-0.2070063918292</v>
      </c>
      <c r="X37" s="48">
        <v>-0.67729228138874442</v>
      </c>
      <c r="Y37" s="48">
        <v>-2.0122078154366792E-2</v>
      </c>
      <c r="Z37" s="48">
        <v>0.20283185754261318</v>
      </c>
      <c r="AA37" s="48">
        <v>0.32194817329755154</v>
      </c>
      <c r="AB37" s="48">
        <v>-2.1022727281475282</v>
      </c>
      <c r="AC37" s="48">
        <v>1.8176516629625046</v>
      </c>
      <c r="AD37" s="48">
        <v>0.43475657570263376</v>
      </c>
      <c r="AE37" s="48">
        <v>2.5444529422540572</v>
      </c>
      <c r="AF37" s="83">
        <v>0.12524993810154542</v>
      </c>
    </row>
    <row r="38" spans="2:32" ht="15.75" thickBot="1" x14ac:dyDescent="0.3">
      <c r="B38" s="93">
        <v>1.1645356222727452</v>
      </c>
      <c r="C38" s="86">
        <v>5.3208068692068511E-2</v>
      </c>
      <c r="D38" s="86">
        <v>-8.0982954020517948E-3</v>
      </c>
      <c r="E38" s="86">
        <v>-2.7039550052977654</v>
      </c>
      <c r="F38" s="86">
        <v>0.14948408127936885</v>
      </c>
      <c r="G38" s="86">
        <v>1.7909582367400644E-3</v>
      </c>
      <c r="H38" s="86">
        <v>-0.16091072520321062</v>
      </c>
      <c r="I38" s="86">
        <v>-0.20262918435926555</v>
      </c>
      <c r="J38" s="86">
        <v>-0.17980647985189566</v>
      </c>
      <c r="K38" s="86">
        <v>-0.7222568685041858</v>
      </c>
      <c r="L38" s="86">
        <v>0.68813136163607647</v>
      </c>
      <c r="M38" s="86">
        <v>-1.150233542664326</v>
      </c>
      <c r="N38" s="86">
        <v>0.34459423857283211</v>
      </c>
      <c r="O38" s="86">
        <v>-0.67953328181967176</v>
      </c>
      <c r="P38" s="86">
        <v>-3.0758591976572731E-2</v>
      </c>
      <c r="Q38" s="86">
        <v>0.10032206049623098</v>
      </c>
      <c r="R38" s="86">
        <v>5.816396823768364E-2</v>
      </c>
      <c r="S38" s="86">
        <v>-6.3288254594488003E-2</v>
      </c>
      <c r="T38" s="86">
        <v>-7.1410081494408931E-2</v>
      </c>
      <c r="U38" s="86">
        <v>-0.1311572178559921</v>
      </c>
      <c r="V38" s="86">
        <v>8.3488285891087102E-2</v>
      </c>
      <c r="W38" s="86">
        <v>-0.92827724502993803</v>
      </c>
      <c r="X38" s="86">
        <v>-0.65884902203329077</v>
      </c>
      <c r="Y38" s="86">
        <v>-2.4073006105142791E-2</v>
      </c>
      <c r="Z38" s="86">
        <v>-0.13407354045706268</v>
      </c>
      <c r="AA38" s="86">
        <v>-8.5037109257365281E-2</v>
      </c>
      <c r="AB38" s="86">
        <v>-0.12113217174269528</v>
      </c>
      <c r="AC38" s="86">
        <v>0.35231352364043406</v>
      </c>
      <c r="AD38" s="86">
        <v>0.31205029435930004</v>
      </c>
      <c r="AE38" s="86">
        <v>0.12524993810154733</v>
      </c>
      <c r="AF38" s="87">
        <v>2.097654506601617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AX160"/>
  <sheetViews>
    <sheetView topLeftCell="A136" workbookViewId="0">
      <selection activeCell="A161" sqref="A161"/>
    </sheetView>
  </sheetViews>
  <sheetFormatPr defaultRowHeight="15" x14ac:dyDescent="0.25"/>
  <cols>
    <col min="1" max="1" width="58.28515625" customWidth="1"/>
    <col min="35" max="45" width="9.140625" customWidth="1"/>
  </cols>
  <sheetData>
    <row r="1" spans="1:50" s="7" customFormat="1" ht="18.75" x14ac:dyDescent="0.25">
      <c r="A1" s="10" t="str">
        <f>'Title and Descriptions'!A13</f>
        <v>CS</v>
      </c>
      <c r="B1" s="8" t="str">
        <f>'Title and Descriptions'!C13</f>
        <v>Sky is milky with variations, but now sharp cloud outlines; Sun position is clearly visible; a halo may be present in the image (sun and cirrostratus) (contains the orginal Hal and CS data, but that distinction has been abandoned after testing)</v>
      </c>
    </row>
    <row r="2" spans="1:50" s="7" customFormat="1" ht="18.75" x14ac:dyDescent="0.25">
      <c r="A2" s="10" t="str">
        <f>'Title and Descriptions'!B13</f>
        <v>cirrostratus</v>
      </c>
    </row>
    <row r="3" spans="1:50" s="7" customFormat="1" ht="18.75" x14ac:dyDescent="0.25">
      <c r="A3" s="36" t="str">
        <f>'Title and Descriptions'!C12</f>
        <v>Please paste lines from propertyLog into these tables to refine and develop the parameter base for sky recognition. Paste as values, never as links.</v>
      </c>
    </row>
    <row r="4" spans="1:50" x14ac:dyDescent="0.25">
      <c r="A4" t="str">
        <f>[1]HALraw!A2</f>
        <v xml:space="preserve">  image</v>
      </c>
      <c r="B4" t="str">
        <f>[1]HALraw!B2</f>
        <v xml:space="preserve"> quadrant</v>
      </c>
      <c r="C4" t="str">
        <f>[1]HALraw!C2</f>
        <v xml:space="preserve"> B</v>
      </c>
      <c r="D4">
        <f>[1]HALraw!D2</f>
        <v>0</v>
      </c>
      <c r="E4">
        <f>[1]HALraw!E2</f>
        <v>0</v>
      </c>
      <c r="F4">
        <f>[1]HALraw!F2</f>
        <v>0</v>
      </c>
      <c r="G4">
        <f>[1]HALraw!G2</f>
        <v>0</v>
      </c>
      <c r="H4">
        <f>[1]HALraw!H2</f>
        <v>0</v>
      </c>
      <c r="I4">
        <f>[1]HALraw!I2</f>
        <v>0</v>
      </c>
      <c r="J4">
        <f>[1]HALraw!J2</f>
        <v>0</v>
      </c>
      <c r="K4">
        <f>[1]HALraw!K2</f>
        <v>0</v>
      </c>
      <c r="L4">
        <f>[1]HALraw!L2</f>
        <v>0</v>
      </c>
      <c r="M4">
        <f>[1]HALraw!M2</f>
        <v>0</v>
      </c>
      <c r="N4">
        <f>[1]HALraw!N2</f>
        <v>0</v>
      </c>
      <c r="O4">
        <f>[1]HALraw!O2</f>
        <v>0</v>
      </c>
      <c r="P4" t="str">
        <f>[1]HALraw!P2</f>
        <v>G</v>
      </c>
      <c r="Q4">
        <f>[1]HALraw!Q2</f>
        <v>0</v>
      </c>
      <c r="R4">
        <f>[1]HALraw!R2</f>
        <v>0</v>
      </c>
      <c r="S4">
        <f>[1]HALraw!S2</f>
        <v>0</v>
      </c>
      <c r="T4">
        <f>[1]HALraw!T2</f>
        <v>0</v>
      </c>
      <c r="U4">
        <f>[1]HALraw!U2</f>
        <v>0</v>
      </c>
      <c r="V4">
        <f>[1]HALraw!V2</f>
        <v>0</v>
      </c>
      <c r="W4">
        <f>[1]HALraw!W2</f>
        <v>0</v>
      </c>
      <c r="X4">
        <f>[1]HALraw!X2</f>
        <v>0</v>
      </c>
      <c r="Y4">
        <f>[1]HALraw!Y2</f>
        <v>0</v>
      </c>
      <c r="Z4">
        <f>[1]HALraw!Z2</f>
        <v>0</v>
      </c>
      <c r="AA4">
        <f>[1]HALraw!AA2</f>
        <v>0</v>
      </c>
      <c r="AB4">
        <f>[1]HALraw!AB2</f>
        <v>0</v>
      </c>
      <c r="AC4" t="str">
        <f>[1]HALraw!AC2</f>
        <v>R</v>
      </c>
      <c r="AD4">
        <f>[1]HALraw!AD2</f>
        <v>0</v>
      </c>
      <c r="AE4">
        <f>[1]HALraw!AE2</f>
        <v>0</v>
      </c>
      <c r="AF4">
        <f>[1]HALraw!AF2</f>
        <v>0</v>
      </c>
      <c r="AG4">
        <f>[1]HALraw!AG2</f>
        <v>0</v>
      </c>
      <c r="AH4">
        <f>[1]HALraw!AH2</f>
        <v>0</v>
      </c>
      <c r="AI4">
        <f>[1]HALraw!AI2</f>
        <v>0</v>
      </c>
      <c r="AJ4">
        <f>[1]HALraw!AJ2</f>
        <v>0</v>
      </c>
      <c r="AK4">
        <f>[1]HALraw!AK2</f>
        <v>0</v>
      </c>
      <c r="AL4">
        <f>[1]HALraw!AL2</f>
        <v>0</v>
      </c>
      <c r="AM4">
        <f>[1]HALraw!AM2</f>
        <v>0</v>
      </c>
      <c r="AN4">
        <f>[1]HALraw!AN2</f>
        <v>0</v>
      </c>
      <c r="AO4" t="str">
        <f>[1]HALraw!AO2</f>
        <v xml:space="preserve"> </v>
      </c>
      <c r="AP4" t="s">
        <v>25</v>
      </c>
      <c r="AQ4" t="s">
        <v>25</v>
      </c>
      <c r="AR4" t="s">
        <v>26</v>
      </c>
      <c r="AS4" t="s">
        <v>26</v>
      </c>
      <c r="AT4" t="s">
        <v>27</v>
      </c>
      <c r="AU4" t="s">
        <v>27</v>
      </c>
      <c r="AV4" t="s">
        <v>25</v>
      </c>
      <c r="AW4" t="s">
        <v>26</v>
      </c>
      <c r="AX4" t="s">
        <v>27</v>
      </c>
    </row>
    <row r="5" spans="1:50" x14ac:dyDescent="0.25">
      <c r="A5" t="str">
        <f>[1]HALraw!A3</f>
        <v xml:space="preserve"> </v>
      </c>
      <c r="C5" t="str">
        <f>[1]HALraw!C3</f>
        <v xml:space="preserve"> slope</v>
      </c>
      <c r="D5" t="str">
        <f>[1]HALraw!D3</f>
        <v xml:space="preserve"> intercept</v>
      </c>
      <c r="E5" t="str">
        <f>[1]HALraw!E3</f>
        <v xml:space="preserve"> ARIvar</v>
      </c>
      <c r="F5" t="str">
        <f>[1]HALraw!F3</f>
        <v xml:space="preserve"> CV</v>
      </c>
      <c r="G5" t="str">
        <f>[1]HALraw!G3</f>
        <v xml:space="preserve"> LocMaxDer</v>
      </c>
      <c r="H5" t="str">
        <f>[1]HALraw!H3</f>
        <v xml:space="preserve"> LocPMDer</v>
      </c>
      <c r="I5" t="str">
        <f>[1]HALraw!I3</f>
        <v xml:space="preserve"> LocMinDer</v>
      </c>
      <c r="J5" t="str">
        <f>[1]HALraw!J3</f>
        <v xml:space="preserve"> ValMaxDer</v>
      </c>
      <c r="K5" t="str">
        <f>[1]HALraw!K3</f>
        <v xml:space="preserve"> ValMinDer</v>
      </c>
      <c r="L5" t="str">
        <f>[1]HALraw!L3</f>
        <v xml:space="preserve"> nmax</v>
      </c>
      <c r="M5" t="str">
        <f>[1]HALraw!M3</f>
        <v xml:space="preserve"> stdLMaD</v>
      </c>
      <c r="N5" t="str">
        <f>[1]HALraw!N3</f>
        <v xml:space="preserve"> stdLPMD</v>
      </c>
      <c r="O5" t="str">
        <f>[1]HALraw!O3</f>
        <v xml:space="preserve"> stdLMiD</v>
      </c>
      <c r="P5" t="str">
        <f>[1]HALraw!P3</f>
        <v xml:space="preserve">  slope</v>
      </c>
      <c r="Q5" t="str">
        <f>[1]HALraw!Q3</f>
        <v xml:space="preserve"> intercept</v>
      </c>
      <c r="R5" t="str">
        <f>[1]HALraw!R3</f>
        <v xml:space="preserve"> ARIvar</v>
      </c>
      <c r="S5" t="str">
        <f>[1]HALraw!S3</f>
        <v xml:space="preserve"> CV</v>
      </c>
      <c r="T5" t="str">
        <f>[1]HALraw!T3</f>
        <v xml:space="preserve"> LocMaxDer</v>
      </c>
      <c r="U5" t="str">
        <f>[1]HALraw!U3</f>
        <v xml:space="preserve"> LocPMDer</v>
      </c>
      <c r="V5" t="str">
        <f>[1]HALraw!V3</f>
        <v xml:space="preserve"> LocMinDer</v>
      </c>
      <c r="W5" t="str">
        <f>[1]HALraw!W3</f>
        <v xml:space="preserve"> ValMaxDer</v>
      </c>
      <c r="X5" t="str">
        <f>[1]HALraw!X3</f>
        <v xml:space="preserve"> ValMinDer</v>
      </c>
      <c r="Y5" t="str">
        <f>[1]HALraw!Y3</f>
        <v xml:space="preserve"> nmax</v>
      </c>
      <c r="Z5" t="str">
        <f>[1]HALraw!Z3</f>
        <v xml:space="preserve"> stdLMaD</v>
      </c>
      <c r="AA5" t="str">
        <f>[1]HALraw!AA3</f>
        <v xml:space="preserve"> stdLPMD</v>
      </c>
      <c r="AB5" t="str">
        <f>[1]HALraw!AB3</f>
        <v xml:space="preserve"> stdLMiD</v>
      </c>
      <c r="AC5" t="str">
        <f>[1]HALraw!AC3</f>
        <v xml:space="preserve">  slope</v>
      </c>
      <c r="AD5" t="str">
        <f>[1]HALraw!AD3</f>
        <v xml:space="preserve"> intercept</v>
      </c>
      <c r="AE5" t="str">
        <f>[1]HALraw!AE3</f>
        <v xml:space="preserve"> ARIvar</v>
      </c>
      <c r="AF5" t="str">
        <f>[1]HALraw!AF3</f>
        <v xml:space="preserve"> CV</v>
      </c>
      <c r="AG5" t="str">
        <f>[1]HALraw!AG3</f>
        <v xml:space="preserve"> LocMaxDer</v>
      </c>
      <c r="AH5" t="str">
        <f>[1]HALraw!AH3</f>
        <v xml:space="preserve"> LocPMDer</v>
      </c>
      <c r="AI5" t="str">
        <f>[1]HALraw!AI3</f>
        <v xml:space="preserve"> LocMinDer</v>
      </c>
      <c r="AJ5" t="str">
        <f>[1]HALraw!AJ3</f>
        <v xml:space="preserve"> ValMaxDer</v>
      </c>
      <c r="AK5" t="str">
        <f>[1]HALraw!AK3</f>
        <v xml:space="preserve"> ValMinDer</v>
      </c>
      <c r="AL5" t="str">
        <f>[1]HALraw!AL3</f>
        <v xml:space="preserve"> nmax</v>
      </c>
      <c r="AM5" t="str">
        <f>[1]HALraw!AM3</f>
        <v xml:space="preserve"> stdLMaD</v>
      </c>
      <c r="AN5" t="str">
        <f>[1]HALraw!AN3</f>
        <v xml:space="preserve"> stdLPMD</v>
      </c>
      <c r="AO5" t="str">
        <f>[1]HALraw!AO3</f>
        <v xml:space="preserve"> stdLMiD</v>
      </c>
      <c r="AP5" t="s">
        <v>28</v>
      </c>
      <c r="AQ5" t="s">
        <v>29</v>
      </c>
      <c r="AR5" t="s">
        <v>28</v>
      </c>
      <c r="AS5" t="s">
        <v>29</v>
      </c>
      <c r="AT5" t="s">
        <v>28</v>
      </c>
      <c r="AU5" t="s">
        <v>29</v>
      </c>
      <c r="AV5" t="s">
        <v>30</v>
      </c>
      <c r="AW5" t="s">
        <v>30</v>
      </c>
      <c r="AX5" t="s">
        <v>30</v>
      </c>
    </row>
    <row r="6" spans="1:50" x14ac:dyDescent="0.25">
      <c r="A6" t="s">
        <v>117</v>
      </c>
      <c r="B6">
        <v>0</v>
      </c>
      <c r="C6">
        <v>-3.5868099999999998</v>
      </c>
      <c r="D6">
        <v>287.245</v>
      </c>
      <c r="E6">
        <v>17.1889</v>
      </c>
      <c r="F6">
        <v>1.3089500000000001</v>
      </c>
      <c r="G6">
        <v>16.9207</v>
      </c>
      <c r="H6">
        <v>18.154499999999999</v>
      </c>
      <c r="I6">
        <v>19.388300000000001</v>
      </c>
      <c r="J6">
        <v>3.8098999999999998</v>
      </c>
      <c r="K6">
        <v>-1.7897799999999999</v>
      </c>
      <c r="L6">
        <v>2</v>
      </c>
      <c r="M6">
        <v>0.49853199999999998</v>
      </c>
      <c r="N6">
        <v>0.287827</v>
      </c>
      <c r="O6">
        <v>0.287827</v>
      </c>
      <c r="P6">
        <v>-3.8643399999999999</v>
      </c>
      <c r="Q6">
        <v>275.17200000000003</v>
      </c>
      <c r="R6">
        <v>17.870999999999999</v>
      </c>
      <c r="S6">
        <v>1.3089500000000001</v>
      </c>
      <c r="T6">
        <v>15.863200000000001</v>
      </c>
      <c r="U6">
        <v>17.802</v>
      </c>
      <c r="V6">
        <v>19.035799999999998</v>
      </c>
      <c r="W6">
        <v>4.2638100000000003</v>
      </c>
      <c r="X6">
        <v>-1.8456600000000001</v>
      </c>
      <c r="Y6">
        <v>3</v>
      </c>
      <c r="Z6">
        <v>0.49853199999999998</v>
      </c>
      <c r="AA6">
        <v>0.287827</v>
      </c>
      <c r="AB6">
        <v>0.287827</v>
      </c>
      <c r="AC6">
        <v>-4.1123099999999999</v>
      </c>
      <c r="AD6">
        <v>270.35700000000003</v>
      </c>
      <c r="AE6">
        <v>18.316800000000001</v>
      </c>
      <c r="AF6">
        <v>1.3089500000000001</v>
      </c>
      <c r="AG6">
        <v>15.863200000000001</v>
      </c>
      <c r="AH6">
        <v>17.4495</v>
      </c>
      <c r="AI6">
        <v>18.683299999999999</v>
      </c>
      <c r="AJ6">
        <v>4.7209599999999998</v>
      </c>
      <c r="AK6">
        <v>-2.0391900000000001</v>
      </c>
      <c r="AL6">
        <v>3</v>
      </c>
      <c r="AM6">
        <v>0.49853199999999998</v>
      </c>
      <c r="AN6">
        <v>0.287827</v>
      </c>
      <c r="AO6">
        <v>0.287827</v>
      </c>
      <c r="AP6">
        <v>1.2338</v>
      </c>
      <c r="AQ6">
        <v>2.4676100000000001</v>
      </c>
      <c r="AR6">
        <v>1.9388300000000001</v>
      </c>
      <c r="AS6">
        <v>3.1726399999999999</v>
      </c>
      <c r="AT6">
        <v>1.58632</v>
      </c>
      <c r="AU6">
        <v>2.8201200000000002</v>
      </c>
      <c r="AV6">
        <v>5.5996800000000002</v>
      </c>
      <c r="AW6">
        <v>6.10947</v>
      </c>
      <c r="AX6">
        <v>6.7601399999999998</v>
      </c>
    </row>
    <row r="7" spans="1:50" x14ac:dyDescent="0.25">
      <c r="A7" t="s">
        <v>117</v>
      </c>
      <c r="B7">
        <v>2</v>
      </c>
      <c r="C7">
        <v>-5.6844599999999996</v>
      </c>
      <c r="D7">
        <v>328.733</v>
      </c>
      <c r="E7">
        <v>15.1897</v>
      </c>
      <c r="F7">
        <v>1.3579600000000001</v>
      </c>
      <c r="G7">
        <v>15.158200000000001</v>
      </c>
      <c r="H7">
        <v>16.391999999999999</v>
      </c>
      <c r="I7">
        <v>17.625800000000002</v>
      </c>
      <c r="J7">
        <v>6.7536699999999996</v>
      </c>
      <c r="K7">
        <v>-3.16751</v>
      </c>
      <c r="L7">
        <v>3</v>
      </c>
      <c r="M7">
        <v>0</v>
      </c>
      <c r="N7">
        <v>0.16617699999999999</v>
      </c>
      <c r="O7">
        <v>0</v>
      </c>
      <c r="P7">
        <v>-6.4665999999999997</v>
      </c>
      <c r="Q7">
        <v>327.30700000000002</v>
      </c>
      <c r="R7">
        <v>16.895800000000001</v>
      </c>
      <c r="S7">
        <v>1.3579600000000001</v>
      </c>
      <c r="T7">
        <v>15.158200000000001</v>
      </c>
      <c r="U7">
        <v>16.039400000000001</v>
      </c>
      <c r="V7">
        <v>17.625800000000002</v>
      </c>
      <c r="W7">
        <v>7.5973199999999999</v>
      </c>
      <c r="X7">
        <v>-2.6729400000000001</v>
      </c>
      <c r="Y7">
        <v>2</v>
      </c>
      <c r="Z7">
        <v>0</v>
      </c>
      <c r="AA7">
        <v>0.16617699999999999</v>
      </c>
      <c r="AB7">
        <v>0</v>
      </c>
      <c r="AC7">
        <v>-7.2387899999999998</v>
      </c>
      <c r="AD7">
        <v>332.02600000000001</v>
      </c>
      <c r="AE7">
        <v>19.203199999999999</v>
      </c>
      <c r="AF7">
        <v>1.3579600000000001</v>
      </c>
      <c r="AG7">
        <v>15.158200000000001</v>
      </c>
      <c r="AH7">
        <v>16.039400000000001</v>
      </c>
      <c r="AI7">
        <v>17.625800000000002</v>
      </c>
      <c r="AJ7">
        <v>9.5396900000000002</v>
      </c>
      <c r="AK7">
        <v>-3.09958</v>
      </c>
      <c r="AL7">
        <v>2</v>
      </c>
      <c r="AM7">
        <v>0</v>
      </c>
      <c r="AN7">
        <v>0.16617699999999999</v>
      </c>
      <c r="AO7">
        <v>0</v>
      </c>
      <c r="AP7">
        <v>1.2338</v>
      </c>
      <c r="AQ7">
        <v>2.4676100000000001</v>
      </c>
      <c r="AR7">
        <v>0.88128799999999996</v>
      </c>
      <c r="AS7">
        <v>2.4676100000000001</v>
      </c>
      <c r="AT7">
        <v>0.88128799999999996</v>
      </c>
      <c r="AU7">
        <v>2.4676100000000001</v>
      </c>
      <c r="AV7">
        <v>9.9211799999999997</v>
      </c>
      <c r="AW7">
        <v>10.270300000000001</v>
      </c>
      <c r="AX7">
        <v>12.6393</v>
      </c>
    </row>
    <row r="8" spans="1:50" x14ac:dyDescent="0.25">
      <c r="A8" t="s">
        <v>117</v>
      </c>
      <c r="B8">
        <v>3</v>
      </c>
      <c r="C8">
        <v>-6.9204699999999999</v>
      </c>
      <c r="D8">
        <v>326.42500000000001</v>
      </c>
      <c r="E8">
        <v>12.773300000000001</v>
      </c>
      <c r="F8">
        <v>1.3447499999999999</v>
      </c>
      <c r="G8">
        <v>16.215699999999998</v>
      </c>
      <c r="H8">
        <v>17.4495</v>
      </c>
      <c r="I8">
        <v>17.978300000000001</v>
      </c>
      <c r="J8">
        <v>8.0337999999999994</v>
      </c>
      <c r="K8">
        <v>-4.4119299999999999</v>
      </c>
      <c r="L8">
        <v>2</v>
      </c>
      <c r="M8">
        <v>0.287827</v>
      </c>
      <c r="N8">
        <v>0.16617699999999999</v>
      </c>
      <c r="O8">
        <v>0.16617699999999999</v>
      </c>
      <c r="P8">
        <v>-6.8915899999999999</v>
      </c>
      <c r="Q8">
        <v>306.94499999999999</v>
      </c>
      <c r="R8">
        <v>13.0975</v>
      </c>
      <c r="S8">
        <v>1.3447499999999999</v>
      </c>
      <c r="T8">
        <v>15.863200000000001</v>
      </c>
      <c r="U8">
        <v>17.097000000000001</v>
      </c>
      <c r="V8">
        <v>17.978300000000001</v>
      </c>
      <c r="W8">
        <v>7.3377999999999997</v>
      </c>
      <c r="X8">
        <v>-4.3334700000000002</v>
      </c>
      <c r="Y8">
        <v>2</v>
      </c>
      <c r="Z8">
        <v>0.287827</v>
      </c>
      <c r="AA8">
        <v>0.16617699999999999</v>
      </c>
      <c r="AB8">
        <v>0.16617699999999999</v>
      </c>
      <c r="AC8">
        <v>-6.5420999999999996</v>
      </c>
      <c r="AD8">
        <v>289.48</v>
      </c>
      <c r="AE8">
        <v>13.583</v>
      </c>
      <c r="AF8">
        <v>1.3447499999999999</v>
      </c>
      <c r="AG8">
        <v>15.5107</v>
      </c>
      <c r="AH8">
        <v>17.097000000000001</v>
      </c>
      <c r="AI8">
        <v>18.3308</v>
      </c>
      <c r="AJ8">
        <v>6.8271899999999999</v>
      </c>
      <c r="AK8">
        <v>-3.9371700000000001</v>
      </c>
      <c r="AL8">
        <v>2</v>
      </c>
      <c r="AM8">
        <v>0.287827</v>
      </c>
      <c r="AN8">
        <v>0.16617699999999999</v>
      </c>
      <c r="AO8">
        <v>0.16617699999999999</v>
      </c>
      <c r="AP8">
        <v>1.2338</v>
      </c>
      <c r="AQ8">
        <v>1.76258</v>
      </c>
      <c r="AR8">
        <v>1.2338</v>
      </c>
      <c r="AS8">
        <v>2.1150899999999999</v>
      </c>
      <c r="AT8">
        <v>1.58632</v>
      </c>
      <c r="AU8">
        <v>2.8201200000000002</v>
      </c>
      <c r="AV8">
        <v>12.4457</v>
      </c>
      <c r="AW8">
        <v>11.6713</v>
      </c>
      <c r="AX8">
        <v>10.7644</v>
      </c>
    </row>
    <row r="9" spans="1:50" x14ac:dyDescent="0.25">
      <c r="A9" t="s">
        <v>118</v>
      </c>
      <c r="B9">
        <v>0</v>
      </c>
      <c r="C9">
        <v>-3.1743999999999999</v>
      </c>
      <c r="D9">
        <v>221.34299999999999</v>
      </c>
      <c r="E9">
        <v>15.149900000000001</v>
      </c>
      <c r="F9">
        <v>1.8488899999999999</v>
      </c>
      <c r="G9">
        <v>17.273199999999999</v>
      </c>
      <c r="H9">
        <v>18.8596</v>
      </c>
      <c r="I9">
        <v>19.7409</v>
      </c>
      <c r="J9">
        <v>1.38561</v>
      </c>
      <c r="K9">
        <v>-1.38409</v>
      </c>
      <c r="L9">
        <v>1</v>
      </c>
      <c r="M9">
        <v>0</v>
      </c>
      <c r="N9">
        <v>0.16617699999999999</v>
      </c>
      <c r="O9">
        <v>0.16617699999999999</v>
      </c>
      <c r="P9">
        <v>-3.1015999999999999</v>
      </c>
      <c r="Q9">
        <v>191.61600000000001</v>
      </c>
      <c r="R9">
        <v>15.4079</v>
      </c>
      <c r="S9">
        <v>1.8488899999999999</v>
      </c>
      <c r="T9">
        <v>17.273199999999999</v>
      </c>
      <c r="U9">
        <v>18.8596</v>
      </c>
      <c r="V9">
        <v>19.7409</v>
      </c>
      <c r="W9">
        <v>1.3878900000000001</v>
      </c>
      <c r="X9">
        <v>-1.41228</v>
      </c>
      <c r="Y9">
        <v>1</v>
      </c>
      <c r="Z9">
        <v>0</v>
      </c>
      <c r="AA9">
        <v>0.16617699999999999</v>
      </c>
      <c r="AB9">
        <v>0.16617699999999999</v>
      </c>
      <c r="AC9">
        <v>-2.89683</v>
      </c>
      <c r="AD9">
        <v>165.08199999999999</v>
      </c>
      <c r="AE9">
        <v>14.8498</v>
      </c>
      <c r="AF9">
        <v>1.8488899999999999</v>
      </c>
      <c r="AG9">
        <v>17.273199999999999</v>
      </c>
      <c r="AH9">
        <v>18.507100000000001</v>
      </c>
      <c r="AI9">
        <v>19.388300000000001</v>
      </c>
      <c r="AJ9">
        <v>1.20096</v>
      </c>
      <c r="AK9">
        <v>-1.1724600000000001</v>
      </c>
      <c r="AL9">
        <v>1</v>
      </c>
      <c r="AM9">
        <v>0</v>
      </c>
      <c r="AN9">
        <v>0.16617699999999999</v>
      </c>
      <c r="AO9">
        <v>0.16617699999999999</v>
      </c>
      <c r="AP9">
        <v>1.58632</v>
      </c>
      <c r="AQ9">
        <v>2.4676100000000001</v>
      </c>
      <c r="AR9">
        <v>1.58632</v>
      </c>
      <c r="AS9">
        <v>2.4676100000000001</v>
      </c>
      <c r="AT9">
        <v>1.2338</v>
      </c>
      <c r="AU9">
        <v>2.1150899999999999</v>
      </c>
      <c r="AV9">
        <v>2.7696999999999998</v>
      </c>
      <c r="AW9">
        <v>2.8001800000000001</v>
      </c>
      <c r="AX9">
        <v>2.3734199999999999</v>
      </c>
    </row>
    <row r="10" spans="1:50" x14ac:dyDescent="0.25">
      <c r="A10" t="s">
        <v>118</v>
      </c>
      <c r="B10">
        <v>1</v>
      </c>
      <c r="C10">
        <v>-2.2126600000000001</v>
      </c>
      <c r="D10">
        <v>218.839</v>
      </c>
      <c r="E10">
        <v>7.2147699999999997</v>
      </c>
      <c r="F10">
        <v>1.9288700000000001</v>
      </c>
      <c r="G10">
        <v>18.3308</v>
      </c>
      <c r="H10">
        <v>19.564599999999999</v>
      </c>
      <c r="I10">
        <v>21.1509</v>
      </c>
      <c r="J10">
        <v>2.2700999999999998</v>
      </c>
      <c r="K10">
        <v>-1.7024300000000001</v>
      </c>
      <c r="L10">
        <v>2</v>
      </c>
      <c r="M10">
        <v>0</v>
      </c>
      <c r="N10">
        <v>0</v>
      </c>
      <c r="O10">
        <v>0</v>
      </c>
      <c r="P10">
        <v>-2.5045799999999998</v>
      </c>
      <c r="Q10">
        <v>195.435</v>
      </c>
      <c r="R10">
        <v>6.7706400000000002</v>
      </c>
      <c r="S10">
        <v>1.9288700000000001</v>
      </c>
      <c r="T10">
        <v>18.3308</v>
      </c>
      <c r="U10">
        <v>19.564599999999999</v>
      </c>
      <c r="V10">
        <v>21.1509</v>
      </c>
      <c r="W10">
        <v>2.2934199999999998</v>
      </c>
      <c r="X10">
        <v>-1.6426000000000001</v>
      </c>
      <c r="Y10">
        <v>3</v>
      </c>
      <c r="Z10">
        <v>0</v>
      </c>
      <c r="AA10">
        <v>0</v>
      </c>
      <c r="AB10">
        <v>0</v>
      </c>
      <c r="AC10">
        <v>-2.46583</v>
      </c>
      <c r="AD10">
        <v>167.87200000000001</v>
      </c>
      <c r="AE10">
        <v>6.1415100000000002</v>
      </c>
      <c r="AF10">
        <v>1.9288700000000001</v>
      </c>
      <c r="AG10">
        <v>18.3308</v>
      </c>
      <c r="AH10">
        <v>19.564599999999999</v>
      </c>
      <c r="AI10">
        <v>21.1509</v>
      </c>
      <c r="AJ10">
        <v>2.0447000000000002</v>
      </c>
      <c r="AK10">
        <v>-1.3894899999999999</v>
      </c>
      <c r="AL10">
        <v>2</v>
      </c>
      <c r="AM10">
        <v>0</v>
      </c>
      <c r="AN10">
        <v>0</v>
      </c>
      <c r="AO10">
        <v>0</v>
      </c>
      <c r="AP10">
        <v>1.2338</v>
      </c>
      <c r="AQ10">
        <v>2.8201200000000002</v>
      </c>
      <c r="AR10">
        <v>1.2338</v>
      </c>
      <c r="AS10">
        <v>2.8201200000000002</v>
      </c>
      <c r="AT10">
        <v>1.2338</v>
      </c>
      <c r="AU10">
        <v>2.8201200000000002</v>
      </c>
      <c r="AV10">
        <v>3.9725199999999998</v>
      </c>
      <c r="AW10">
        <v>3.9360200000000001</v>
      </c>
      <c r="AX10">
        <v>3.4341900000000001</v>
      </c>
    </row>
    <row r="11" spans="1:50" x14ac:dyDescent="0.25">
      <c r="A11" t="s">
        <v>118</v>
      </c>
      <c r="B11">
        <v>2</v>
      </c>
      <c r="C11">
        <v>2.1662000000000001E-2</v>
      </c>
      <c r="D11">
        <v>179.04599999999999</v>
      </c>
      <c r="E11">
        <v>17.3428</v>
      </c>
      <c r="F11">
        <v>1.77399</v>
      </c>
      <c r="G11">
        <v>16.568200000000001</v>
      </c>
      <c r="H11">
        <v>17.802</v>
      </c>
      <c r="I11">
        <v>19.7409</v>
      </c>
      <c r="J11">
        <v>2.3087900000000001</v>
      </c>
      <c r="K11">
        <v>-5.9775200000000002</v>
      </c>
      <c r="L11">
        <v>3</v>
      </c>
      <c r="M11">
        <v>2.3264800000000001</v>
      </c>
      <c r="N11">
        <v>2.3264800000000001</v>
      </c>
      <c r="O11">
        <v>1.7507900000000001</v>
      </c>
      <c r="P11">
        <v>0.319079</v>
      </c>
      <c r="Q11">
        <v>145.07</v>
      </c>
      <c r="R11">
        <v>18.4497</v>
      </c>
      <c r="S11">
        <v>1.77399</v>
      </c>
      <c r="T11">
        <v>21.503399999999999</v>
      </c>
      <c r="U11">
        <v>22.737200000000001</v>
      </c>
      <c r="V11">
        <v>23.265999999999998</v>
      </c>
      <c r="W11">
        <v>7.9794</v>
      </c>
      <c r="X11">
        <v>-0.99986200000000003</v>
      </c>
      <c r="Y11">
        <v>3</v>
      </c>
      <c r="Z11">
        <v>2.3264800000000001</v>
      </c>
      <c r="AA11">
        <v>2.3264800000000001</v>
      </c>
      <c r="AB11">
        <v>1.7507900000000001</v>
      </c>
      <c r="AC11">
        <v>0.37681300000000001</v>
      </c>
      <c r="AD11">
        <v>117.818</v>
      </c>
      <c r="AE11">
        <v>18.238600000000002</v>
      </c>
      <c r="AF11">
        <v>1.77399</v>
      </c>
      <c r="AG11">
        <v>21.503399999999999</v>
      </c>
      <c r="AH11">
        <v>22.737200000000001</v>
      </c>
      <c r="AI11">
        <v>23.618500000000001</v>
      </c>
      <c r="AJ11">
        <v>10.2753</v>
      </c>
      <c r="AK11">
        <v>-2.4342000000000001</v>
      </c>
      <c r="AL11">
        <v>3</v>
      </c>
      <c r="AM11">
        <v>2.3264800000000001</v>
      </c>
      <c r="AN11">
        <v>2.3264800000000001</v>
      </c>
      <c r="AO11">
        <v>1.7507900000000001</v>
      </c>
      <c r="AP11">
        <v>1.2338</v>
      </c>
      <c r="AQ11">
        <v>3.1726399999999999</v>
      </c>
      <c r="AR11">
        <v>1.2338</v>
      </c>
      <c r="AS11">
        <v>1.76258</v>
      </c>
      <c r="AT11">
        <v>1.2338</v>
      </c>
      <c r="AU11">
        <v>2.1150899999999999</v>
      </c>
      <c r="AV11">
        <v>8.2863100000000003</v>
      </c>
      <c r="AW11">
        <v>8.97926</v>
      </c>
      <c r="AX11">
        <v>12.7095</v>
      </c>
    </row>
    <row r="12" spans="1:50" x14ac:dyDescent="0.25">
      <c r="A12" t="s">
        <v>118</v>
      </c>
      <c r="B12">
        <v>3</v>
      </c>
      <c r="C12">
        <v>-3.60514</v>
      </c>
      <c r="D12">
        <v>229.548</v>
      </c>
      <c r="E12">
        <v>14.2219</v>
      </c>
      <c r="F12">
        <v>1.8829800000000001</v>
      </c>
      <c r="G12">
        <v>16.215699999999998</v>
      </c>
      <c r="H12">
        <v>17.802</v>
      </c>
      <c r="I12">
        <v>18.3308</v>
      </c>
      <c r="J12">
        <v>1.2630699999999999</v>
      </c>
      <c r="K12">
        <v>-0.76032699999999998</v>
      </c>
      <c r="L12">
        <v>3</v>
      </c>
      <c r="M12">
        <v>0</v>
      </c>
      <c r="N12">
        <v>0</v>
      </c>
      <c r="O12">
        <v>0.49853199999999998</v>
      </c>
      <c r="P12">
        <v>-3.59402</v>
      </c>
      <c r="Q12">
        <v>201.33</v>
      </c>
      <c r="R12">
        <v>13.915900000000001</v>
      </c>
      <c r="S12">
        <v>1.8829800000000001</v>
      </c>
      <c r="T12">
        <v>16.215699999999998</v>
      </c>
      <c r="U12">
        <v>17.802</v>
      </c>
      <c r="V12">
        <v>18.3308</v>
      </c>
      <c r="W12">
        <v>1.18512</v>
      </c>
      <c r="X12">
        <v>-0.75289399999999995</v>
      </c>
      <c r="Y12">
        <v>3</v>
      </c>
      <c r="Z12">
        <v>0</v>
      </c>
      <c r="AA12">
        <v>0</v>
      </c>
      <c r="AB12">
        <v>0.49853199999999998</v>
      </c>
      <c r="AC12">
        <v>-3.2468499999999998</v>
      </c>
      <c r="AD12">
        <v>171.80099999999999</v>
      </c>
      <c r="AE12">
        <v>13.016400000000001</v>
      </c>
      <c r="AF12">
        <v>1.8829800000000001</v>
      </c>
      <c r="AG12">
        <v>16.215699999999998</v>
      </c>
      <c r="AH12">
        <v>17.802</v>
      </c>
      <c r="AI12">
        <v>19.388300000000001</v>
      </c>
      <c r="AJ12">
        <v>1.09954</v>
      </c>
      <c r="AK12">
        <v>-1.1960999999999999</v>
      </c>
      <c r="AL12">
        <v>3</v>
      </c>
      <c r="AM12">
        <v>0</v>
      </c>
      <c r="AN12">
        <v>0</v>
      </c>
      <c r="AO12">
        <v>0.49853199999999998</v>
      </c>
      <c r="AP12">
        <v>1.58632</v>
      </c>
      <c r="AQ12">
        <v>2.1150899999999999</v>
      </c>
      <c r="AR12">
        <v>1.58632</v>
      </c>
      <c r="AS12">
        <v>2.1150899999999999</v>
      </c>
      <c r="AT12">
        <v>1.58632</v>
      </c>
      <c r="AU12">
        <v>3.1726399999999999</v>
      </c>
      <c r="AV12">
        <v>2.02339</v>
      </c>
      <c r="AW12">
        <v>1.93801</v>
      </c>
      <c r="AX12">
        <v>2.2956400000000001</v>
      </c>
    </row>
    <row r="13" spans="1:50" x14ac:dyDescent="0.25">
      <c r="A13" t="s">
        <v>119</v>
      </c>
      <c r="B13">
        <v>0</v>
      </c>
      <c r="C13">
        <v>-4.07538</v>
      </c>
      <c r="D13">
        <v>310.66899999999998</v>
      </c>
      <c r="E13">
        <v>8.5619499999999995</v>
      </c>
      <c r="F13">
        <v>1.3087200000000001</v>
      </c>
      <c r="G13">
        <v>22.208500000000001</v>
      </c>
      <c r="H13">
        <v>23.794799999999999</v>
      </c>
      <c r="I13">
        <v>24.323599999999999</v>
      </c>
      <c r="J13">
        <v>0.97080699999999998</v>
      </c>
      <c r="K13">
        <v>-0.43473499999999998</v>
      </c>
      <c r="L13">
        <v>3</v>
      </c>
      <c r="M13">
        <v>3.32355</v>
      </c>
      <c r="N13">
        <v>3.9078200000000001</v>
      </c>
      <c r="O13">
        <v>3.9882499999999999</v>
      </c>
      <c r="P13">
        <v>-4.1209199999999999</v>
      </c>
      <c r="Q13">
        <v>289.625</v>
      </c>
      <c r="R13">
        <v>9.2995800000000006</v>
      </c>
      <c r="S13">
        <v>1.3087200000000001</v>
      </c>
      <c r="T13">
        <v>15.158200000000001</v>
      </c>
      <c r="U13">
        <v>15.3344</v>
      </c>
      <c r="V13">
        <v>15.863200000000001</v>
      </c>
      <c r="W13">
        <v>0.87916000000000005</v>
      </c>
      <c r="X13">
        <v>-1.8328500000000001</v>
      </c>
      <c r="Y13">
        <v>5</v>
      </c>
      <c r="Z13">
        <v>3.32355</v>
      </c>
      <c r="AA13">
        <v>3.9078200000000001</v>
      </c>
      <c r="AB13">
        <v>3.9882499999999999</v>
      </c>
      <c r="AC13">
        <v>-4.3591499999999996</v>
      </c>
      <c r="AD13">
        <v>278.73</v>
      </c>
      <c r="AE13">
        <v>10.440899999999999</v>
      </c>
      <c r="AF13">
        <v>1.3087200000000001</v>
      </c>
      <c r="AG13">
        <v>15.158200000000001</v>
      </c>
      <c r="AH13">
        <v>15.6869</v>
      </c>
      <c r="AI13">
        <v>15.863200000000001</v>
      </c>
      <c r="AJ13">
        <v>1.65741</v>
      </c>
      <c r="AK13">
        <v>-2.3858700000000002</v>
      </c>
      <c r="AL13">
        <v>5</v>
      </c>
      <c r="AM13">
        <v>3.32355</v>
      </c>
      <c r="AN13">
        <v>3.9078200000000001</v>
      </c>
      <c r="AO13">
        <v>3.9882499999999999</v>
      </c>
      <c r="AP13">
        <v>1.58632</v>
      </c>
      <c r="AQ13">
        <v>2.1150899999999999</v>
      </c>
      <c r="AR13">
        <v>0.176258</v>
      </c>
      <c r="AS13">
        <v>0.70503000000000005</v>
      </c>
      <c r="AT13">
        <v>0.52877300000000005</v>
      </c>
      <c r="AU13">
        <v>0.70503000000000005</v>
      </c>
      <c r="AV13">
        <v>1.40554</v>
      </c>
      <c r="AW13">
        <v>2.7120099999999998</v>
      </c>
      <c r="AX13">
        <v>4.0432699999999997</v>
      </c>
    </row>
    <row r="14" spans="1:50" x14ac:dyDescent="0.25">
      <c r="A14" t="s">
        <v>119</v>
      </c>
      <c r="B14">
        <v>2</v>
      </c>
      <c r="C14">
        <v>-3.0047999999999999</v>
      </c>
      <c r="D14">
        <v>294.89999999999998</v>
      </c>
      <c r="E14">
        <v>19.8797</v>
      </c>
      <c r="F14">
        <v>1.1938200000000001</v>
      </c>
      <c r="G14">
        <v>23.971</v>
      </c>
      <c r="H14">
        <v>24.8523</v>
      </c>
      <c r="I14">
        <v>25.3811</v>
      </c>
      <c r="J14">
        <v>2.8410099999999998</v>
      </c>
      <c r="K14">
        <v>-5.4571899999999998</v>
      </c>
      <c r="L14">
        <v>3</v>
      </c>
      <c r="M14">
        <v>0.16617699999999999</v>
      </c>
      <c r="N14">
        <v>0</v>
      </c>
      <c r="O14">
        <v>0.16617699999999999</v>
      </c>
      <c r="P14">
        <v>-3.1743399999999999</v>
      </c>
      <c r="Q14">
        <v>282.84300000000002</v>
      </c>
      <c r="R14">
        <v>23.127300000000002</v>
      </c>
      <c r="S14">
        <v>1.1938200000000001</v>
      </c>
      <c r="T14">
        <v>24.323599999999999</v>
      </c>
      <c r="U14">
        <v>24.8523</v>
      </c>
      <c r="V14">
        <v>25.733599999999999</v>
      </c>
      <c r="W14">
        <v>1.6008899999999999</v>
      </c>
      <c r="X14">
        <v>-5.65177</v>
      </c>
      <c r="Y14">
        <v>5</v>
      </c>
      <c r="Z14">
        <v>0.16617699999999999</v>
      </c>
      <c r="AA14">
        <v>0</v>
      </c>
      <c r="AB14">
        <v>0.16617699999999999</v>
      </c>
      <c r="AC14">
        <v>-4.0417699999999996</v>
      </c>
      <c r="AD14">
        <v>284.26499999999999</v>
      </c>
      <c r="AE14">
        <v>27.215399999999999</v>
      </c>
      <c r="AF14">
        <v>1.1938200000000001</v>
      </c>
      <c r="AG14">
        <v>24.323599999999999</v>
      </c>
      <c r="AH14">
        <v>24.8523</v>
      </c>
      <c r="AI14">
        <v>25.733599999999999</v>
      </c>
      <c r="AJ14">
        <v>2.6329699999999998</v>
      </c>
      <c r="AK14">
        <v>-4.2143800000000002</v>
      </c>
      <c r="AL14">
        <v>5</v>
      </c>
      <c r="AM14">
        <v>0.16617699999999999</v>
      </c>
      <c r="AN14">
        <v>0</v>
      </c>
      <c r="AO14">
        <v>0.16617699999999999</v>
      </c>
      <c r="AP14">
        <v>0.88128799999999996</v>
      </c>
      <c r="AQ14">
        <v>1.4100600000000001</v>
      </c>
      <c r="AR14">
        <v>0.52877300000000005</v>
      </c>
      <c r="AS14">
        <v>1.4100600000000001</v>
      </c>
      <c r="AT14">
        <v>0.52877300000000005</v>
      </c>
      <c r="AU14">
        <v>1.4100600000000001</v>
      </c>
      <c r="AV14">
        <v>8.29819</v>
      </c>
      <c r="AW14">
        <v>7.2526599999999997</v>
      </c>
      <c r="AX14">
        <v>6.8473499999999996</v>
      </c>
    </row>
    <row r="15" spans="1:50" x14ac:dyDescent="0.25">
      <c r="A15" t="s">
        <v>119</v>
      </c>
      <c r="B15">
        <v>3</v>
      </c>
      <c r="C15">
        <v>-3.3195700000000001</v>
      </c>
      <c r="D15">
        <v>300.38600000000002</v>
      </c>
      <c r="E15">
        <v>12.8142</v>
      </c>
      <c r="F15">
        <v>1.29921</v>
      </c>
      <c r="G15">
        <v>15.5107</v>
      </c>
      <c r="H15">
        <v>17.097000000000001</v>
      </c>
      <c r="I15">
        <v>17.273199999999999</v>
      </c>
      <c r="J15">
        <v>1.53904</v>
      </c>
      <c r="K15">
        <v>-0.35327799999999998</v>
      </c>
      <c r="L15">
        <v>2</v>
      </c>
      <c r="M15">
        <v>0.16617699999999999</v>
      </c>
      <c r="N15">
        <v>0.33235500000000001</v>
      </c>
      <c r="O15">
        <v>0.16617699999999999</v>
      </c>
      <c r="P15">
        <v>-3.9647199999999998</v>
      </c>
      <c r="Q15">
        <v>293.66000000000003</v>
      </c>
      <c r="R15">
        <v>13.1991</v>
      </c>
      <c r="S15">
        <v>1.29921</v>
      </c>
      <c r="T15">
        <v>15.158200000000001</v>
      </c>
      <c r="U15">
        <v>16.391999999999999</v>
      </c>
      <c r="V15">
        <v>17.273199999999999</v>
      </c>
      <c r="W15">
        <v>3.58772</v>
      </c>
      <c r="X15">
        <v>-2.1738499999999998</v>
      </c>
      <c r="Y15">
        <v>2</v>
      </c>
      <c r="Z15">
        <v>0.16617699999999999</v>
      </c>
      <c r="AA15">
        <v>0.33235500000000001</v>
      </c>
      <c r="AB15">
        <v>0.16617699999999999</v>
      </c>
      <c r="AC15">
        <v>-4.84429</v>
      </c>
      <c r="AD15">
        <v>294.774</v>
      </c>
      <c r="AE15">
        <v>14.9659</v>
      </c>
      <c r="AF15">
        <v>1.29921</v>
      </c>
      <c r="AG15">
        <v>15.158200000000001</v>
      </c>
      <c r="AH15">
        <v>16.391999999999999</v>
      </c>
      <c r="AI15">
        <v>17.625800000000002</v>
      </c>
      <c r="AJ15">
        <v>5.2042900000000003</v>
      </c>
      <c r="AK15">
        <v>-2.7947299999999999</v>
      </c>
      <c r="AL15">
        <v>2</v>
      </c>
      <c r="AM15">
        <v>0.16617699999999999</v>
      </c>
      <c r="AN15">
        <v>0.33235500000000001</v>
      </c>
      <c r="AO15">
        <v>0.16617699999999999</v>
      </c>
      <c r="AP15">
        <v>1.58632</v>
      </c>
      <c r="AQ15">
        <v>1.76258</v>
      </c>
      <c r="AR15">
        <v>1.2338</v>
      </c>
      <c r="AS15">
        <v>2.1150899999999999</v>
      </c>
      <c r="AT15">
        <v>1.2338</v>
      </c>
      <c r="AU15">
        <v>2.4676100000000001</v>
      </c>
      <c r="AV15">
        <v>1.8923099999999999</v>
      </c>
      <c r="AW15">
        <v>5.7615800000000004</v>
      </c>
      <c r="AX15">
        <v>7.9990300000000003</v>
      </c>
    </row>
    <row r="16" spans="1:50" x14ac:dyDescent="0.25">
      <c r="A16" t="s">
        <v>31</v>
      </c>
      <c r="B16">
        <v>1</v>
      </c>
      <c r="C16">
        <v>-3.3379799999999999</v>
      </c>
      <c r="D16">
        <v>292.887</v>
      </c>
      <c r="E16">
        <v>9.7627299999999995</v>
      </c>
      <c r="F16">
        <v>1.30189</v>
      </c>
      <c r="G16">
        <v>16.215699999999998</v>
      </c>
      <c r="H16">
        <v>17.802</v>
      </c>
      <c r="I16">
        <v>17.978300000000001</v>
      </c>
      <c r="J16">
        <v>2.1059399999999999</v>
      </c>
      <c r="K16">
        <v>-1.4666399999999999</v>
      </c>
      <c r="L16">
        <v>2</v>
      </c>
      <c r="M16">
        <v>0</v>
      </c>
      <c r="N16">
        <v>0</v>
      </c>
      <c r="O16">
        <v>0</v>
      </c>
      <c r="P16">
        <v>-3.2035900000000002</v>
      </c>
      <c r="Q16">
        <v>269.71199999999999</v>
      </c>
      <c r="R16">
        <v>10.571899999999999</v>
      </c>
      <c r="S16">
        <v>1.30189</v>
      </c>
      <c r="T16">
        <v>16.215699999999998</v>
      </c>
      <c r="U16">
        <v>17.802</v>
      </c>
      <c r="V16">
        <v>17.978300000000001</v>
      </c>
      <c r="W16">
        <v>2.1318600000000001</v>
      </c>
      <c r="X16">
        <v>-1.0914999999999999</v>
      </c>
      <c r="Y16">
        <v>2</v>
      </c>
      <c r="Z16">
        <v>0</v>
      </c>
      <c r="AA16">
        <v>0</v>
      </c>
      <c r="AB16">
        <v>0</v>
      </c>
      <c r="AC16">
        <v>-3.3853200000000001</v>
      </c>
      <c r="AD16">
        <v>257.959</v>
      </c>
      <c r="AE16">
        <v>11.442299999999999</v>
      </c>
      <c r="AF16">
        <v>1.30189</v>
      </c>
      <c r="AG16">
        <v>16.215699999999998</v>
      </c>
      <c r="AH16">
        <v>17.802</v>
      </c>
      <c r="AI16">
        <v>17.978300000000001</v>
      </c>
      <c r="AJ16">
        <v>2.2551800000000002</v>
      </c>
      <c r="AK16">
        <v>-1.2097100000000001</v>
      </c>
      <c r="AL16">
        <v>2</v>
      </c>
      <c r="AM16">
        <v>0</v>
      </c>
      <c r="AN16">
        <v>0</v>
      </c>
      <c r="AO16">
        <v>0</v>
      </c>
      <c r="AP16">
        <v>1.58632</v>
      </c>
      <c r="AQ16">
        <v>1.76258</v>
      </c>
      <c r="AR16">
        <v>1.58632</v>
      </c>
      <c r="AS16">
        <v>1.76258</v>
      </c>
      <c r="AT16">
        <v>1.58632</v>
      </c>
      <c r="AU16">
        <v>1.76258</v>
      </c>
      <c r="AV16">
        <v>3.5725799999999999</v>
      </c>
      <c r="AW16">
        <v>3.22336</v>
      </c>
      <c r="AX16">
        <v>3.46489</v>
      </c>
    </row>
    <row r="17" spans="1:50" x14ac:dyDescent="0.25">
      <c r="A17" t="s">
        <v>31</v>
      </c>
      <c r="B17">
        <v>2</v>
      </c>
      <c r="C17">
        <v>-3.29461</v>
      </c>
      <c r="D17">
        <v>294.59100000000001</v>
      </c>
      <c r="E17">
        <v>15.178800000000001</v>
      </c>
      <c r="F17">
        <v>1.27088</v>
      </c>
      <c r="G17">
        <v>16.9207</v>
      </c>
      <c r="H17">
        <v>18.154499999999999</v>
      </c>
      <c r="I17">
        <v>19.388300000000001</v>
      </c>
      <c r="J17">
        <v>2.0625900000000001</v>
      </c>
      <c r="K17">
        <v>-1.3435699999999999</v>
      </c>
      <c r="L17">
        <v>3</v>
      </c>
      <c r="M17">
        <v>0.33235500000000001</v>
      </c>
      <c r="N17">
        <v>0.33235500000000001</v>
      </c>
      <c r="O17">
        <v>0.879328</v>
      </c>
      <c r="P17">
        <v>-2.8905799999999999</v>
      </c>
      <c r="Q17">
        <v>267.27999999999997</v>
      </c>
      <c r="R17">
        <v>16.140499999999999</v>
      </c>
      <c r="S17">
        <v>1.27088</v>
      </c>
      <c r="T17">
        <v>16.9207</v>
      </c>
      <c r="U17">
        <v>18.154499999999999</v>
      </c>
      <c r="V17">
        <v>18.683299999999999</v>
      </c>
      <c r="W17">
        <v>2.5186600000000001</v>
      </c>
      <c r="X17">
        <v>-1.3149999999999999</v>
      </c>
      <c r="Y17">
        <v>3</v>
      </c>
      <c r="Z17">
        <v>0.33235500000000001</v>
      </c>
      <c r="AA17">
        <v>0.33235500000000001</v>
      </c>
      <c r="AB17">
        <v>0.879328</v>
      </c>
      <c r="AC17">
        <v>-3.4241999999999999</v>
      </c>
      <c r="AD17">
        <v>261.40499999999997</v>
      </c>
      <c r="AE17">
        <v>19.108499999999999</v>
      </c>
      <c r="AF17">
        <v>1.27088</v>
      </c>
      <c r="AG17">
        <v>16.215699999999998</v>
      </c>
      <c r="AH17">
        <v>18.8596</v>
      </c>
      <c r="AI17">
        <v>20.798400000000001</v>
      </c>
      <c r="AJ17">
        <v>1.2662800000000001</v>
      </c>
      <c r="AK17">
        <v>-2.21658</v>
      </c>
      <c r="AL17">
        <v>3</v>
      </c>
      <c r="AM17">
        <v>0.33235500000000001</v>
      </c>
      <c r="AN17">
        <v>0.33235500000000001</v>
      </c>
      <c r="AO17">
        <v>0.879328</v>
      </c>
      <c r="AP17">
        <v>1.2338</v>
      </c>
      <c r="AQ17">
        <v>2.4676100000000001</v>
      </c>
      <c r="AR17">
        <v>1.2338</v>
      </c>
      <c r="AS17">
        <v>1.76258</v>
      </c>
      <c r="AT17">
        <v>2.6438600000000001</v>
      </c>
      <c r="AU17">
        <v>4.5827</v>
      </c>
      <c r="AV17">
        <v>3.4061599999999999</v>
      </c>
      <c r="AW17">
        <v>3.8336600000000001</v>
      </c>
      <c r="AX17">
        <v>3.4828600000000001</v>
      </c>
    </row>
    <row r="18" spans="1:50" x14ac:dyDescent="0.25">
      <c r="A18" t="s">
        <v>31</v>
      </c>
      <c r="B18">
        <v>3</v>
      </c>
      <c r="C18">
        <v>-3.9571999999999998</v>
      </c>
      <c r="D18">
        <v>297.67599999999999</v>
      </c>
      <c r="E18">
        <v>12.6061</v>
      </c>
      <c r="F18">
        <v>1.3210500000000001</v>
      </c>
      <c r="G18">
        <v>16.215699999999998</v>
      </c>
      <c r="H18">
        <v>17.802</v>
      </c>
      <c r="I18">
        <v>19.035799999999998</v>
      </c>
      <c r="J18">
        <v>1.64611</v>
      </c>
      <c r="K18">
        <v>-1.33474</v>
      </c>
      <c r="L18">
        <v>3</v>
      </c>
      <c r="M18">
        <v>0</v>
      </c>
      <c r="N18">
        <v>0.49853199999999998</v>
      </c>
      <c r="O18">
        <v>0.83088600000000001</v>
      </c>
      <c r="P18">
        <v>-3.75746</v>
      </c>
      <c r="Q18">
        <v>273.56400000000002</v>
      </c>
      <c r="R18">
        <v>13.3529</v>
      </c>
      <c r="S18">
        <v>1.3210500000000001</v>
      </c>
      <c r="T18">
        <v>16.215699999999998</v>
      </c>
      <c r="U18">
        <v>17.802</v>
      </c>
      <c r="V18">
        <v>19.035799999999998</v>
      </c>
      <c r="W18">
        <v>2.0852599999999999</v>
      </c>
      <c r="X18">
        <v>-1.6475200000000001</v>
      </c>
      <c r="Y18">
        <v>3</v>
      </c>
      <c r="Z18">
        <v>0</v>
      </c>
      <c r="AA18">
        <v>0.49853199999999998</v>
      </c>
      <c r="AB18">
        <v>0.83088600000000001</v>
      </c>
      <c r="AC18">
        <v>-3.77738</v>
      </c>
      <c r="AD18">
        <v>258.358</v>
      </c>
      <c r="AE18">
        <v>14.3201</v>
      </c>
      <c r="AF18">
        <v>1.3210500000000001</v>
      </c>
      <c r="AG18">
        <v>16.215699999999998</v>
      </c>
      <c r="AH18">
        <v>16.744499999999999</v>
      </c>
      <c r="AI18">
        <v>17.273199999999999</v>
      </c>
      <c r="AJ18">
        <v>2.1421399999999999</v>
      </c>
      <c r="AK18">
        <v>-0.20503399999999999</v>
      </c>
      <c r="AL18">
        <v>5</v>
      </c>
      <c r="AM18">
        <v>0</v>
      </c>
      <c r="AN18">
        <v>0.49853199999999998</v>
      </c>
      <c r="AO18">
        <v>0.83088600000000001</v>
      </c>
      <c r="AP18">
        <v>1.58632</v>
      </c>
      <c r="AQ18">
        <v>2.8201200000000002</v>
      </c>
      <c r="AR18">
        <v>1.58632</v>
      </c>
      <c r="AS18">
        <v>2.8201200000000002</v>
      </c>
      <c r="AT18">
        <v>0.52877300000000005</v>
      </c>
      <c r="AU18">
        <v>1.05755</v>
      </c>
      <c r="AV18">
        <v>2.9808500000000002</v>
      </c>
      <c r="AW18">
        <v>3.73278</v>
      </c>
      <c r="AX18">
        <v>2.3471799999999998</v>
      </c>
    </row>
    <row r="19" spans="1:50" x14ac:dyDescent="0.25">
      <c r="A19" t="s">
        <v>120</v>
      </c>
      <c r="B19">
        <v>0</v>
      </c>
      <c r="C19">
        <v>-3.1526900000000002</v>
      </c>
      <c r="D19">
        <v>216.67</v>
      </c>
      <c r="E19">
        <v>7.9817499999999999</v>
      </c>
      <c r="F19">
        <v>1.7915000000000001</v>
      </c>
      <c r="G19">
        <v>17.273199999999999</v>
      </c>
      <c r="H19">
        <v>18.8596</v>
      </c>
      <c r="I19">
        <v>19.388300000000001</v>
      </c>
      <c r="J19">
        <v>1.8953199999999999</v>
      </c>
      <c r="K19">
        <v>-0.94443299999999997</v>
      </c>
      <c r="L19">
        <v>1</v>
      </c>
      <c r="M19">
        <v>0.16617699999999999</v>
      </c>
      <c r="N19">
        <v>0.16617699999999999</v>
      </c>
      <c r="O19">
        <v>0</v>
      </c>
      <c r="P19">
        <v>-3.1309200000000001</v>
      </c>
      <c r="Q19">
        <v>192.08500000000001</v>
      </c>
      <c r="R19">
        <v>7.1657500000000001</v>
      </c>
      <c r="S19">
        <v>1.7915000000000001</v>
      </c>
      <c r="T19">
        <v>17.273199999999999</v>
      </c>
      <c r="U19">
        <v>18.507100000000001</v>
      </c>
      <c r="V19">
        <v>19.388300000000001</v>
      </c>
      <c r="W19">
        <v>1.7391799999999999</v>
      </c>
      <c r="X19">
        <v>-0.87538000000000005</v>
      </c>
      <c r="Y19">
        <v>1</v>
      </c>
      <c r="Z19">
        <v>0.16617699999999999</v>
      </c>
      <c r="AA19">
        <v>0.16617699999999999</v>
      </c>
      <c r="AB19">
        <v>0</v>
      </c>
      <c r="AC19">
        <v>-3.00848</v>
      </c>
      <c r="AD19">
        <v>168.827</v>
      </c>
      <c r="AE19">
        <v>6.3866399999999999</v>
      </c>
      <c r="AF19">
        <v>1.7915000000000001</v>
      </c>
      <c r="AG19">
        <v>16.9207</v>
      </c>
      <c r="AH19">
        <v>18.507100000000001</v>
      </c>
      <c r="AI19">
        <v>19.388300000000001</v>
      </c>
      <c r="AJ19">
        <v>1.73959</v>
      </c>
      <c r="AK19">
        <v>-0.98690299999999997</v>
      </c>
      <c r="AL19">
        <v>1</v>
      </c>
      <c r="AM19">
        <v>0.16617699999999999</v>
      </c>
      <c r="AN19">
        <v>0.16617699999999999</v>
      </c>
      <c r="AO19">
        <v>0</v>
      </c>
      <c r="AP19">
        <v>1.58632</v>
      </c>
      <c r="AQ19">
        <v>2.1150899999999999</v>
      </c>
      <c r="AR19">
        <v>1.2338</v>
      </c>
      <c r="AS19">
        <v>2.1150899999999999</v>
      </c>
      <c r="AT19">
        <v>1.58632</v>
      </c>
      <c r="AU19">
        <v>2.4676100000000001</v>
      </c>
      <c r="AV19">
        <v>2.83975</v>
      </c>
      <c r="AW19">
        <v>2.61456</v>
      </c>
      <c r="AX19">
        <v>2.7264900000000001</v>
      </c>
    </row>
    <row r="20" spans="1:50" x14ac:dyDescent="0.25">
      <c r="A20" t="s">
        <v>120</v>
      </c>
      <c r="B20">
        <v>1</v>
      </c>
      <c r="C20">
        <v>-1.50911</v>
      </c>
      <c r="D20">
        <v>199.51499999999999</v>
      </c>
      <c r="E20">
        <v>8.85853</v>
      </c>
      <c r="F20">
        <v>1.77386</v>
      </c>
      <c r="G20">
        <v>18.3308</v>
      </c>
      <c r="H20">
        <v>19.917100000000001</v>
      </c>
      <c r="I20">
        <v>20.445900000000002</v>
      </c>
      <c r="J20">
        <v>3.2618900000000002</v>
      </c>
      <c r="K20">
        <v>-0.81560200000000005</v>
      </c>
      <c r="L20">
        <v>2</v>
      </c>
      <c r="M20">
        <v>0</v>
      </c>
      <c r="N20">
        <v>0.16617699999999999</v>
      </c>
      <c r="O20">
        <v>0</v>
      </c>
      <c r="P20">
        <v>-1.81385</v>
      </c>
      <c r="Q20">
        <v>179.583</v>
      </c>
      <c r="R20">
        <v>8.9167400000000008</v>
      </c>
      <c r="S20">
        <v>1.77386</v>
      </c>
      <c r="T20">
        <v>18.3308</v>
      </c>
      <c r="U20">
        <v>19.564599999999999</v>
      </c>
      <c r="V20">
        <v>20.445900000000002</v>
      </c>
      <c r="W20">
        <v>3.3947699999999998</v>
      </c>
      <c r="X20">
        <v>-1.1315599999999999</v>
      </c>
      <c r="Y20">
        <v>1</v>
      </c>
      <c r="Z20">
        <v>0</v>
      </c>
      <c r="AA20">
        <v>0.16617699999999999</v>
      </c>
      <c r="AB20">
        <v>0</v>
      </c>
      <c r="AC20">
        <v>-1.9405600000000001</v>
      </c>
      <c r="AD20">
        <v>156.529</v>
      </c>
      <c r="AE20">
        <v>8.2700800000000001</v>
      </c>
      <c r="AF20">
        <v>1.77386</v>
      </c>
      <c r="AG20">
        <v>18.3308</v>
      </c>
      <c r="AH20">
        <v>19.564599999999999</v>
      </c>
      <c r="AI20">
        <v>20.445900000000002</v>
      </c>
      <c r="AJ20">
        <v>2.82104</v>
      </c>
      <c r="AK20">
        <v>-0.69414200000000004</v>
      </c>
      <c r="AL20">
        <v>1</v>
      </c>
      <c r="AM20">
        <v>0</v>
      </c>
      <c r="AN20">
        <v>0.16617699999999999</v>
      </c>
      <c r="AO20">
        <v>0</v>
      </c>
      <c r="AP20">
        <v>1.58632</v>
      </c>
      <c r="AQ20">
        <v>2.1150899999999999</v>
      </c>
      <c r="AR20">
        <v>1.2338</v>
      </c>
      <c r="AS20">
        <v>2.1150899999999999</v>
      </c>
      <c r="AT20">
        <v>1.2338</v>
      </c>
      <c r="AU20">
        <v>2.1150899999999999</v>
      </c>
      <c r="AV20">
        <v>4.0774900000000001</v>
      </c>
      <c r="AW20">
        <v>4.5263200000000001</v>
      </c>
      <c r="AX20">
        <v>3.51519</v>
      </c>
    </row>
    <row r="21" spans="1:50" x14ac:dyDescent="0.25">
      <c r="A21" t="s">
        <v>120</v>
      </c>
      <c r="B21">
        <v>2</v>
      </c>
      <c r="C21">
        <v>-1.8219399999999999</v>
      </c>
      <c r="D21">
        <v>208.96799999999999</v>
      </c>
      <c r="E21">
        <v>11.714700000000001</v>
      </c>
      <c r="F21">
        <v>1.82019</v>
      </c>
      <c r="G21">
        <v>20.093399999999999</v>
      </c>
      <c r="H21">
        <v>21.327200000000001</v>
      </c>
      <c r="I21">
        <v>21.855899999999998</v>
      </c>
      <c r="J21">
        <v>1.42178</v>
      </c>
      <c r="K21">
        <v>-1.04857</v>
      </c>
      <c r="L21">
        <v>2</v>
      </c>
      <c r="M21">
        <v>0.16617699999999999</v>
      </c>
      <c r="N21">
        <v>0</v>
      </c>
      <c r="O21">
        <v>0</v>
      </c>
      <c r="P21">
        <v>-2.0073500000000002</v>
      </c>
      <c r="Q21">
        <v>186.34800000000001</v>
      </c>
      <c r="R21">
        <v>11.5867</v>
      </c>
      <c r="S21">
        <v>1.82019</v>
      </c>
      <c r="T21">
        <v>20.093399999999999</v>
      </c>
      <c r="U21">
        <v>21.327200000000001</v>
      </c>
      <c r="V21">
        <v>21.855899999999998</v>
      </c>
      <c r="W21">
        <v>1.40801</v>
      </c>
      <c r="X21">
        <v>-0.71382599999999996</v>
      </c>
      <c r="Y21">
        <v>2</v>
      </c>
      <c r="Z21">
        <v>0.16617699999999999</v>
      </c>
      <c r="AA21">
        <v>0</v>
      </c>
      <c r="AB21">
        <v>0</v>
      </c>
      <c r="AC21">
        <v>-2.1196299999999999</v>
      </c>
      <c r="AD21">
        <v>163.226</v>
      </c>
      <c r="AE21">
        <v>10.411799999999999</v>
      </c>
      <c r="AF21">
        <v>1.82019</v>
      </c>
      <c r="AG21">
        <v>19.7409</v>
      </c>
      <c r="AH21">
        <v>21.327200000000001</v>
      </c>
      <c r="AI21">
        <v>21.855899999999998</v>
      </c>
      <c r="AJ21">
        <v>1.51267</v>
      </c>
      <c r="AK21">
        <v>-0.75673800000000002</v>
      </c>
      <c r="AL21">
        <v>2</v>
      </c>
      <c r="AM21">
        <v>0.16617699999999999</v>
      </c>
      <c r="AN21">
        <v>0</v>
      </c>
      <c r="AO21">
        <v>0</v>
      </c>
      <c r="AP21">
        <v>1.2338</v>
      </c>
      <c r="AQ21">
        <v>1.76258</v>
      </c>
      <c r="AR21">
        <v>1.2338</v>
      </c>
      <c r="AS21">
        <v>1.76258</v>
      </c>
      <c r="AT21">
        <v>1.58632</v>
      </c>
      <c r="AU21">
        <v>2.1150899999999999</v>
      </c>
      <c r="AV21">
        <v>2.4703499999999998</v>
      </c>
      <c r="AW21">
        <v>2.1218400000000002</v>
      </c>
      <c r="AX21">
        <v>2.2694100000000001</v>
      </c>
    </row>
    <row r="22" spans="1:50" x14ac:dyDescent="0.25">
      <c r="A22" t="s">
        <v>120</v>
      </c>
      <c r="B22">
        <v>3</v>
      </c>
      <c r="C22">
        <v>-3.1441400000000002</v>
      </c>
      <c r="D22">
        <v>208.21100000000001</v>
      </c>
      <c r="E22">
        <v>7.4538200000000003</v>
      </c>
      <c r="F22">
        <v>1.88561</v>
      </c>
      <c r="G22">
        <v>15.158200000000001</v>
      </c>
      <c r="H22">
        <v>16.391999999999999</v>
      </c>
      <c r="I22">
        <v>16.9207</v>
      </c>
      <c r="J22">
        <v>3.92205</v>
      </c>
      <c r="K22">
        <v>-1.0747899999999999</v>
      </c>
      <c r="L22">
        <v>3</v>
      </c>
      <c r="M22">
        <v>0</v>
      </c>
      <c r="N22">
        <v>0</v>
      </c>
      <c r="O22">
        <v>0.33235500000000001</v>
      </c>
      <c r="P22">
        <v>-3.16533</v>
      </c>
      <c r="Q22">
        <v>184.05</v>
      </c>
      <c r="R22">
        <v>6.5463800000000001</v>
      </c>
      <c r="S22">
        <v>1.88561</v>
      </c>
      <c r="T22">
        <v>15.158200000000001</v>
      </c>
      <c r="U22">
        <v>16.391999999999999</v>
      </c>
      <c r="V22">
        <v>16.9207</v>
      </c>
      <c r="W22">
        <v>3.6538900000000001</v>
      </c>
      <c r="X22">
        <v>-1.1462300000000001</v>
      </c>
      <c r="Y22">
        <v>3</v>
      </c>
      <c r="Z22">
        <v>0</v>
      </c>
      <c r="AA22">
        <v>0</v>
      </c>
      <c r="AB22">
        <v>0.33235500000000001</v>
      </c>
      <c r="AC22">
        <v>-2.9287700000000001</v>
      </c>
      <c r="AD22">
        <v>158.98599999999999</v>
      </c>
      <c r="AE22">
        <v>5.6113400000000002</v>
      </c>
      <c r="AF22">
        <v>1.88561</v>
      </c>
      <c r="AG22">
        <v>15.158200000000001</v>
      </c>
      <c r="AH22">
        <v>16.391999999999999</v>
      </c>
      <c r="AI22">
        <v>17.625800000000002</v>
      </c>
      <c r="AJ22">
        <v>3.10039</v>
      </c>
      <c r="AK22">
        <v>-0.65532900000000005</v>
      </c>
      <c r="AL22">
        <v>3</v>
      </c>
      <c r="AM22">
        <v>0</v>
      </c>
      <c r="AN22">
        <v>0</v>
      </c>
      <c r="AO22">
        <v>0.33235500000000001</v>
      </c>
      <c r="AP22">
        <v>1.2338</v>
      </c>
      <c r="AQ22">
        <v>1.76258</v>
      </c>
      <c r="AR22">
        <v>1.2338</v>
      </c>
      <c r="AS22">
        <v>1.76258</v>
      </c>
      <c r="AT22">
        <v>1.2338</v>
      </c>
      <c r="AU22">
        <v>2.4676100000000001</v>
      </c>
      <c r="AV22">
        <v>4.9968399999999997</v>
      </c>
      <c r="AW22">
        <v>4.8001199999999997</v>
      </c>
      <c r="AX22">
        <v>3.7557200000000002</v>
      </c>
    </row>
    <row r="23" spans="1:50" x14ac:dyDescent="0.25">
      <c r="A23" t="s">
        <v>121</v>
      </c>
      <c r="B23">
        <v>0</v>
      </c>
      <c r="C23">
        <v>-2.9897399999999998</v>
      </c>
      <c r="D23">
        <v>294.267</v>
      </c>
      <c r="E23">
        <v>11.712400000000001</v>
      </c>
      <c r="F23">
        <v>1.3104800000000001</v>
      </c>
      <c r="G23">
        <v>19.2744</v>
      </c>
      <c r="H23">
        <v>18.973199999999999</v>
      </c>
      <c r="I23">
        <v>19.8767</v>
      </c>
      <c r="J23">
        <v>-0.42241899999999999</v>
      </c>
      <c r="K23">
        <v>-1.05385</v>
      </c>
      <c r="L23">
        <v>2</v>
      </c>
      <c r="M23">
        <v>1.77319</v>
      </c>
      <c r="N23">
        <v>1.47539</v>
      </c>
      <c r="O23">
        <v>1.7271300000000001</v>
      </c>
      <c r="P23">
        <v>-3.7076099999999999</v>
      </c>
      <c r="Q23">
        <v>287.50900000000001</v>
      </c>
      <c r="R23">
        <v>11.909599999999999</v>
      </c>
      <c r="S23">
        <v>1.3104800000000001</v>
      </c>
      <c r="T23">
        <v>15.0581</v>
      </c>
      <c r="U23">
        <v>15.359299999999999</v>
      </c>
      <c r="V23">
        <v>15.660399999999999</v>
      </c>
      <c r="W23">
        <v>2.02139E-2</v>
      </c>
      <c r="X23">
        <v>-0.38750499999999999</v>
      </c>
      <c r="Y23">
        <v>3</v>
      </c>
      <c r="Z23">
        <v>1.77319</v>
      </c>
      <c r="AA23">
        <v>1.47539</v>
      </c>
      <c r="AB23">
        <v>1.7271300000000001</v>
      </c>
      <c r="AC23">
        <v>-4.67624</v>
      </c>
      <c r="AD23">
        <v>297.334</v>
      </c>
      <c r="AE23">
        <v>13.4077</v>
      </c>
      <c r="AF23">
        <v>1.3104800000000001</v>
      </c>
      <c r="AG23">
        <v>16.262799999999999</v>
      </c>
      <c r="AH23">
        <v>17.1662</v>
      </c>
      <c r="AI23">
        <v>18.069700000000001</v>
      </c>
      <c r="AJ23">
        <v>0.48235699999999998</v>
      </c>
      <c r="AK23">
        <v>-0.78102700000000003</v>
      </c>
      <c r="AL23">
        <v>1</v>
      </c>
      <c r="AM23">
        <v>1.77319</v>
      </c>
      <c r="AN23">
        <v>1.47539</v>
      </c>
      <c r="AO23">
        <v>1.7271300000000001</v>
      </c>
      <c r="AP23">
        <v>-0.30116199999999999</v>
      </c>
      <c r="AQ23">
        <v>0.60232399999999997</v>
      </c>
      <c r="AR23">
        <v>0.30116199999999999</v>
      </c>
      <c r="AS23">
        <v>0.60232399999999997</v>
      </c>
      <c r="AT23">
        <v>0.90348600000000001</v>
      </c>
      <c r="AU23">
        <v>1.80697</v>
      </c>
      <c r="AV23">
        <v>0.63143099999999996</v>
      </c>
      <c r="AW23">
        <v>0.40771800000000002</v>
      </c>
      <c r="AX23">
        <v>1.2633799999999999</v>
      </c>
    </row>
    <row r="24" spans="1:50" x14ac:dyDescent="0.25">
      <c r="A24" t="s">
        <v>121</v>
      </c>
      <c r="B24">
        <v>3</v>
      </c>
      <c r="C24">
        <v>-2.6685599999999998</v>
      </c>
      <c r="D24">
        <v>290.73899999999998</v>
      </c>
      <c r="E24">
        <v>14.637600000000001</v>
      </c>
      <c r="F24">
        <v>1.3024</v>
      </c>
      <c r="G24">
        <v>15.660399999999999</v>
      </c>
      <c r="H24">
        <v>17.1662</v>
      </c>
      <c r="I24">
        <v>18.069700000000001</v>
      </c>
      <c r="J24">
        <v>0.62960899999999997</v>
      </c>
      <c r="K24">
        <v>-0.92355799999999999</v>
      </c>
      <c r="L24">
        <v>1</v>
      </c>
      <c r="M24">
        <v>0.28393800000000002</v>
      </c>
      <c r="N24">
        <v>0.56787699999999997</v>
      </c>
      <c r="O24">
        <v>0.28393800000000002</v>
      </c>
      <c r="P24">
        <v>-4.0113200000000004</v>
      </c>
      <c r="Q24">
        <v>299.19900000000001</v>
      </c>
      <c r="R24">
        <v>16.158999999999999</v>
      </c>
      <c r="S24">
        <v>1.3024</v>
      </c>
      <c r="T24">
        <v>15.0581</v>
      </c>
      <c r="U24">
        <v>15.961600000000001</v>
      </c>
      <c r="V24">
        <v>17.467400000000001</v>
      </c>
      <c r="W24">
        <v>0.33604699999999998</v>
      </c>
      <c r="X24">
        <v>-1.0332300000000001</v>
      </c>
      <c r="Y24">
        <v>1</v>
      </c>
      <c r="Z24">
        <v>0.28393800000000002</v>
      </c>
      <c r="AA24">
        <v>0.56787699999999997</v>
      </c>
      <c r="AB24">
        <v>0.28393800000000002</v>
      </c>
      <c r="AC24">
        <v>-4.98142</v>
      </c>
      <c r="AD24">
        <v>309.63799999999998</v>
      </c>
      <c r="AE24">
        <v>17.864999999999998</v>
      </c>
      <c r="AF24">
        <v>1.3024</v>
      </c>
      <c r="AG24">
        <v>15.660399999999999</v>
      </c>
      <c r="AH24">
        <v>15.961600000000001</v>
      </c>
      <c r="AI24">
        <v>17.467400000000001</v>
      </c>
      <c r="AJ24">
        <v>0.57122799999999996</v>
      </c>
      <c r="AK24">
        <v>-1.5916699999999999</v>
      </c>
      <c r="AL24">
        <v>1</v>
      </c>
      <c r="AM24">
        <v>0.28393800000000002</v>
      </c>
      <c r="AN24">
        <v>0.56787699999999997</v>
      </c>
      <c r="AO24">
        <v>0.28393800000000002</v>
      </c>
      <c r="AP24">
        <v>1.5058100000000001</v>
      </c>
      <c r="AQ24">
        <v>2.4093</v>
      </c>
      <c r="AR24">
        <v>0.90348600000000001</v>
      </c>
      <c r="AS24">
        <v>2.4093</v>
      </c>
      <c r="AT24">
        <v>0.30116199999999999</v>
      </c>
      <c r="AU24">
        <v>1.80697</v>
      </c>
      <c r="AV24">
        <v>1.5531699999999999</v>
      </c>
      <c r="AW24">
        <v>1.3692800000000001</v>
      </c>
      <c r="AX24">
        <v>2.1629</v>
      </c>
    </row>
    <row r="25" spans="1:50" x14ac:dyDescent="0.25">
      <c r="A25" t="s">
        <v>32</v>
      </c>
      <c r="B25">
        <v>0</v>
      </c>
      <c r="C25">
        <v>-6.0226199999999999</v>
      </c>
      <c r="D25">
        <v>318.94600000000003</v>
      </c>
      <c r="E25">
        <v>17.597300000000001</v>
      </c>
      <c r="F25">
        <v>1.54467</v>
      </c>
      <c r="G25">
        <v>17.0139</v>
      </c>
      <c r="H25">
        <v>17.773399999999999</v>
      </c>
      <c r="I25">
        <v>18.8368</v>
      </c>
      <c r="J25">
        <v>1.9783599999999999</v>
      </c>
      <c r="K25">
        <v>-3.6699199999999998</v>
      </c>
      <c r="L25">
        <v>2</v>
      </c>
      <c r="M25">
        <v>0</v>
      </c>
      <c r="N25">
        <v>0.14322199999999999</v>
      </c>
      <c r="O25">
        <v>0</v>
      </c>
      <c r="P25">
        <v>-7.0129299999999999</v>
      </c>
      <c r="Q25">
        <v>322.97300000000001</v>
      </c>
      <c r="R25">
        <v>18.521999999999998</v>
      </c>
      <c r="S25">
        <v>1.54467</v>
      </c>
      <c r="T25">
        <v>17.0139</v>
      </c>
      <c r="U25">
        <v>17.773399999999999</v>
      </c>
      <c r="V25">
        <v>18.8368</v>
      </c>
      <c r="W25">
        <v>1.4529799999999999</v>
      </c>
      <c r="X25">
        <v>-3.58419</v>
      </c>
      <c r="Y25">
        <v>2</v>
      </c>
      <c r="Z25">
        <v>0</v>
      </c>
      <c r="AA25">
        <v>0.14322199999999999</v>
      </c>
      <c r="AB25">
        <v>0</v>
      </c>
      <c r="AC25">
        <v>-7.7434000000000003</v>
      </c>
      <c r="AD25">
        <v>299.536</v>
      </c>
      <c r="AE25">
        <v>19.061399999999999</v>
      </c>
      <c r="AF25">
        <v>1.54467</v>
      </c>
      <c r="AG25">
        <v>17.0139</v>
      </c>
      <c r="AH25">
        <v>17.4696</v>
      </c>
      <c r="AI25">
        <v>18.8368</v>
      </c>
      <c r="AJ25">
        <v>0.94120400000000004</v>
      </c>
      <c r="AK25">
        <v>-3.4502600000000001</v>
      </c>
      <c r="AL25">
        <v>3</v>
      </c>
      <c r="AM25">
        <v>0</v>
      </c>
      <c r="AN25">
        <v>0.14322199999999999</v>
      </c>
      <c r="AO25">
        <v>0</v>
      </c>
      <c r="AP25">
        <v>0.75954900000000003</v>
      </c>
      <c r="AQ25">
        <v>1.8229200000000001</v>
      </c>
      <c r="AR25">
        <v>0.75954900000000003</v>
      </c>
      <c r="AS25">
        <v>1.8229200000000001</v>
      </c>
      <c r="AT25">
        <v>0.455729</v>
      </c>
      <c r="AU25">
        <v>1.8229200000000001</v>
      </c>
      <c r="AV25">
        <v>5.6482700000000001</v>
      </c>
      <c r="AW25">
        <v>5.0371699999999997</v>
      </c>
      <c r="AX25">
        <v>4.39147</v>
      </c>
    </row>
    <row r="26" spans="1:50" x14ac:dyDescent="0.25">
      <c r="A26" t="s">
        <v>32</v>
      </c>
      <c r="B26">
        <v>3</v>
      </c>
      <c r="C26">
        <v>-5.0199199999999999</v>
      </c>
      <c r="D26">
        <v>291.28300000000002</v>
      </c>
      <c r="E26">
        <v>16.649699999999999</v>
      </c>
      <c r="F26">
        <v>1.68798</v>
      </c>
      <c r="G26">
        <v>17.9253</v>
      </c>
      <c r="H26">
        <v>18.077300000000001</v>
      </c>
      <c r="I26">
        <v>18.229199999999999</v>
      </c>
      <c r="J26">
        <v>0.39603500000000003</v>
      </c>
      <c r="K26">
        <v>-0.26980199999999999</v>
      </c>
      <c r="L26">
        <v>3</v>
      </c>
      <c r="M26">
        <v>0.14322199999999999</v>
      </c>
      <c r="N26">
        <v>0.42966599999999999</v>
      </c>
      <c r="O26">
        <v>0.51639400000000002</v>
      </c>
      <c r="P26">
        <v>-6.02163</v>
      </c>
      <c r="Q26">
        <v>292.63499999999999</v>
      </c>
      <c r="R26">
        <v>17.6312</v>
      </c>
      <c r="S26">
        <v>1.68798</v>
      </c>
      <c r="T26">
        <v>17.621500000000001</v>
      </c>
      <c r="U26">
        <v>18.077300000000001</v>
      </c>
      <c r="V26">
        <v>19.444400000000002</v>
      </c>
      <c r="W26">
        <v>0.762598</v>
      </c>
      <c r="X26">
        <v>-0.82472699999999999</v>
      </c>
      <c r="Y26">
        <v>2</v>
      </c>
      <c r="Z26">
        <v>0.14322199999999999</v>
      </c>
      <c r="AA26">
        <v>0.42966599999999999</v>
      </c>
      <c r="AB26">
        <v>0.51639400000000002</v>
      </c>
      <c r="AC26">
        <v>-5.9112799999999996</v>
      </c>
      <c r="AD26">
        <v>248.30199999999999</v>
      </c>
      <c r="AE26">
        <v>15.4665</v>
      </c>
      <c r="AF26">
        <v>1.68798</v>
      </c>
      <c r="AG26">
        <v>17.9253</v>
      </c>
      <c r="AH26">
        <v>18.988700000000001</v>
      </c>
      <c r="AI26">
        <v>19.140599999999999</v>
      </c>
      <c r="AJ26">
        <v>0.96043299999999998</v>
      </c>
      <c r="AK26">
        <v>-6.8481399999999998E-2</v>
      </c>
      <c r="AL26">
        <v>1</v>
      </c>
      <c r="AM26">
        <v>0.14322199999999999</v>
      </c>
      <c r="AN26">
        <v>0.42966599999999999</v>
      </c>
      <c r="AO26">
        <v>0.51639400000000002</v>
      </c>
      <c r="AP26">
        <v>0.15190999999999999</v>
      </c>
      <c r="AQ26">
        <v>0.30381900000000001</v>
      </c>
      <c r="AR26">
        <v>0.455729</v>
      </c>
      <c r="AS26">
        <v>1.8229200000000001</v>
      </c>
      <c r="AT26">
        <v>1.0633699999999999</v>
      </c>
      <c r="AU26">
        <v>1.2152799999999999</v>
      </c>
      <c r="AV26">
        <v>0.66583700000000001</v>
      </c>
      <c r="AW26">
        <v>1.5873200000000001</v>
      </c>
      <c r="AX26">
        <v>1.02891</v>
      </c>
    </row>
    <row r="27" spans="1:50" x14ac:dyDescent="0.25">
      <c r="A27" t="s">
        <v>33</v>
      </c>
      <c r="B27">
        <v>0</v>
      </c>
      <c r="C27">
        <v>-4.0028499999999996</v>
      </c>
      <c r="D27">
        <v>315.80399999999997</v>
      </c>
      <c r="E27">
        <v>6.5222699999999998</v>
      </c>
      <c r="F27">
        <v>1.17848</v>
      </c>
      <c r="G27">
        <v>15.625</v>
      </c>
      <c r="H27">
        <v>17.0718</v>
      </c>
      <c r="I27">
        <v>17.939800000000002</v>
      </c>
      <c r="J27">
        <v>1.30461</v>
      </c>
      <c r="K27">
        <v>-1.8177000000000001</v>
      </c>
      <c r="L27">
        <v>2</v>
      </c>
      <c r="M27">
        <v>0.27280399999999999</v>
      </c>
      <c r="N27">
        <v>0.47250999999999999</v>
      </c>
      <c r="O27">
        <v>0.27280399999999999</v>
      </c>
      <c r="P27">
        <v>-5.6674300000000004</v>
      </c>
      <c r="Q27">
        <v>339.02800000000002</v>
      </c>
      <c r="R27">
        <v>7.2176900000000002</v>
      </c>
      <c r="S27">
        <v>1.17848</v>
      </c>
      <c r="T27">
        <v>15.0463</v>
      </c>
      <c r="U27">
        <v>16.493099999999998</v>
      </c>
      <c r="V27">
        <v>17.939800000000002</v>
      </c>
      <c r="W27">
        <v>1.50807</v>
      </c>
      <c r="X27">
        <v>-2.35547</v>
      </c>
      <c r="Y27">
        <v>2</v>
      </c>
      <c r="Z27">
        <v>0.27280399999999999</v>
      </c>
      <c r="AA27">
        <v>0.47250999999999999</v>
      </c>
      <c r="AB27">
        <v>0.27280399999999999</v>
      </c>
      <c r="AC27">
        <v>-5.8849799999999997</v>
      </c>
      <c r="AD27">
        <v>334.447</v>
      </c>
      <c r="AE27">
        <v>8.3003199999999993</v>
      </c>
      <c r="AF27">
        <v>1.17848</v>
      </c>
      <c r="AG27">
        <v>15.0463</v>
      </c>
      <c r="AH27">
        <v>15.914400000000001</v>
      </c>
      <c r="AI27">
        <v>18.5185</v>
      </c>
      <c r="AJ27">
        <v>1.1852</v>
      </c>
      <c r="AK27">
        <v>-2.0552999999999999</v>
      </c>
      <c r="AL27">
        <v>2</v>
      </c>
      <c r="AM27">
        <v>0.27280399999999999</v>
      </c>
      <c r="AN27">
        <v>0.47250999999999999</v>
      </c>
      <c r="AO27">
        <v>0.27280399999999999</v>
      </c>
      <c r="AP27">
        <v>1.44676</v>
      </c>
      <c r="AQ27">
        <v>2.31481</v>
      </c>
      <c r="AR27">
        <v>1.44676</v>
      </c>
      <c r="AS27">
        <v>2.8935200000000001</v>
      </c>
      <c r="AT27">
        <v>0.86805600000000005</v>
      </c>
      <c r="AU27">
        <v>3.4722200000000001</v>
      </c>
      <c r="AV27">
        <v>3.1223100000000001</v>
      </c>
      <c r="AW27">
        <v>3.8635299999999999</v>
      </c>
      <c r="AX27">
        <v>3.2404999999999999</v>
      </c>
    </row>
    <row r="28" spans="1:50" x14ac:dyDescent="0.25">
      <c r="A28" t="s">
        <v>33</v>
      </c>
      <c r="B28">
        <v>1</v>
      </c>
      <c r="C28">
        <v>-4.8042499999999997</v>
      </c>
      <c r="D28">
        <v>316.14600000000002</v>
      </c>
      <c r="E28">
        <v>17.217300000000002</v>
      </c>
      <c r="F28">
        <v>0.94036200000000003</v>
      </c>
      <c r="G28">
        <v>21.411999999999999</v>
      </c>
      <c r="H28">
        <v>21.7014</v>
      </c>
      <c r="I28">
        <v>22.569400000000002</v>
      </c>
      <c r="J28">
        <v>0.51753099999999996</v>
      </c>
      <c r="K28">
        <v>-1.3005500000000001</v>
      </c>
      <c r="L28">
        <v>2</v>
      </c>
      <c r="M28">
        <v>2.8741599999999998</v>
      </c>
      <c r="N28">
        <v>2.6023800000000001</v>
      </c>
      <c r="O28">
        <v>2.6023800000000001</v>
      </c>
      <c r="P28">
        <v>-5.30342</v>
      </c>
      <c r="Q28">
        <v>334.274</v>
      </c>
      <c r="R28">
        <v>17.078900000000001</v>
      </c>
      <c r="S28">
        <v>0.94036200000000003</v>
      </c>
      <c r="T28">
        <v>15.0463</v>
      </c>
      <c r="U28">
        <v>15.914400000000001</v>
      </c>
      <c r="V28">
        <v>17.3611</v>
      </c>
      <c r="W28">
        <v>0.95509500000000003</v>
      </c>
      <c r="X28">
        <v>-1.71638</v>
      </c>
      <c r="Y28">
        <v>2</v>
      </c>
      <c r="Z28">
        <v>2.8741599999999998</v>
      </c>
      <c r="AA28">
        <v>2.6023800000000001</v>
      </c>
      <c r="AB28">
        <v>2.6023800000000001</v>
      </c>
      <c r="AC28">
        <v>-4.5991900000000001</v>
      </c>
      <c r="AD28">
        <v>321.42</v>
      </c>
      <c r="AE28">
        <v>18.660799999999998</v>
      </c>
      <c r="AF28">
        <v>0.94036200000000003</v>
      </c>
      <c r="AG28">
        <v>20.833300000000001</v>
      </c>
      <c r="AH28">
        <v>21.122699999999998</v>
      </c>
      <c r="AI28">
        <v>23.148099999999999</v>
      </c>
      <c r="AJ28">
        <v>0.50181500000000001</v>
      </c>
      <c r="AK28">
        <v>-1.7908599999999999</v>
      </c>
      <c r="AL28">
        <v>2</v>
      </c>
      <c r="AM28">
        <v>2.8741599999999998</v>
      </c>
      <c r="AN28">
        <v>2.6023800000000001</v>
      </c>
      <c r="AO28">
        <v>2.6023800000000001</v>
      </c>
      <c r="AP28">
        <v>0.289352</v>
      </c>
      <c r="AQ28">
        <v>1.15741</v>
      </c>
      <c r="AR28">
        <v>0.86805600000000005</v>
      </c>
      <c r="AS28">
        <v>2.31481</v>
      </c>
      <c r="AT28">
        <v>0.289352</v>
      </c>
      <c r="AU28">
        <v>2.31481</v>
      </c>
      <c r="AV28">
        <v>1.8180799999999999</v>
      </c>
      <c r="AW28">
        <v>2.6714699999999998</v>
      </c>
      <c r="AX28">
        <v>2.2926799999999998</v>
      </c>
    </row>
    <row r="29" spans="1:50" x14ac:dyDescent="0.25">
      <c r="A29" t="s">
        <v>33</v>
      </c>
      <c r="B29">
        <v>2</v>
      </c>
      <c r="C29">
        <v>-5.6002700000000001</v>
      </c>
      <c r="D29">
        <v>311.04000000000002</v>
      </c>
      <c r="E29">
        <v>21.673500000000001</v>
      </c>
      <c r="F29">
        <v>0.96999400000000002</v>
      </c>
      <c r="G29">
        <v>17.3611</v>
      </c>
      <c r="H29">
        <v>18.229199999999999</v>
      </c>
      <c r="I29">
        <v>20.2546</v>
      </c>
      <c r="J29">
        <v>1.8399300000000001</v>
      </c>
      <c r="K29">
        <v>-2.5656400000000001</v>
      </c>
      <c r="L29">
        <v>1</v>
      </c>
      <c r="M29">
        <v>0.72177000000000002</v>
      </c>
      <c r="N29">
        <v>0</v>
      </c>
      <c r="O29">
        <v>0.27280399999999999</v>
      </c>
      <c r="P29">
        <v>-6.8915300000000004</v>
      </c>
      <c r="Q29">
        <v>337.39299999999997</v>
      </c>
      <c r="R29">
        <v>25.2713</v>
      </c>
      <c r="S29">
        <v>0.96999400000000002</v>
      </c>
      <c r="T29">
        <v>16.782399999999999</v>
      </c>
      <c r="U29">
        <v>18.229199999999999</v>
      </c>
      <c r="V29">
        <v>20.2546</v>
      </c>
      <c r="W29">
        <v>1.96793</v>
      </c>
      <c r="X29">
        <v>-2.8184</v>
      </c>
      <c r="Y29">
        <v>2</v>
      </c>
      <c r="Z29">
        <v>0.72177000000000002</v>
      </c>
      <c r="AA29">
        <v>0</v>
      </c>
      <c r="AB29">
        <v>0.27280399999999999</v>
      </c>
      <c r="AC29">
        <v>-7.3023499999999997</v>
      </c>
      <c r="AD29">
        <v>345.61500000000001</v>
      </c>
      <c r="AE29">
        <v>27.0596</v>
      </c>
      <c r="AF29">
        <v>0.96999400000000002</v>
      </c>
      <c r="AG29">
        <v>15.625</v>
      </c>
      <c r="AH29">
        <v>18.229199999999999</v>
      </c>
      <c r="AI29">
        <v>20.833300000000001</v>
      </c>
      <c r="AJ29">
        <v>1.4799599999999999</v>
      </c>
      <c r="AK29">
        <v>-2.3177599999999998</v>
      </c>
      <c r="AL29">
        <v>2</v>
      </c>
      <c r="AM29">
        <v>0.72177000000000002</v>
      </c>
      <c r="AN29">
        <v>0</v>
      </c>
      <c r="AO29">
        <v>0.27280399999999999</v>
      </c>
      <c r="AP29">
        <v>0.86805600000000005</v>
      </c>
      <c r="AQ29">
        <v>2.8935200000000001</v>
      </c>
      <c r="AR29">
        <v>1.44676</v>
      </c>
      <c r="AS29">
        <v>3.4722200000000001</v>
      </c>
      <c r="AT29">
        <v>2.6041699999999999</v>
      </c>
      <c r="AU29">
        <v>5.2083300000000001</v>
      </c>
      <c r="AV29">
        <v>4.4055600000000004</v>
      </c>
      <c r="AW29">
        <v>4.7863300000000004</v>
      </c>
      <c r="AX29">
        <v>3.7977099999999999</v>
      </c>
    </row>
    <row r="30" spans="1:50" x14ac:dyDescent="0.25">
      <c r="A30" t="s">
        <v>122</v>
      </c>
      <c r="B30">
        <v>0</v>
      </c>
      <c r="C30">
        <v>-2.0540500000000002</v>
      </c>
      <c r="D30">
        <v>280.08499999999998</v>
      </c>
      <c r="E30">
        <v>5.2519299999999998</v>
      </c>
      <c r="F30">
        <v>1.0992200000000001</v>
      </c>
      <c r="G30">
        <v>17.3611</v>
      </c>
      <c r="H30">
        <v>19.386600000000001</v>
      </c>
      <c r="I30">
        <v>20.833300000000001</v>
      </c>
      <c r="J30">
        <v>1.4046000000000001</v>
      </c>
      <c r="K30">
        <v>-0.86559399999999997</v>
      </c>
      <c r="L30">
        <v>1</v>
      </c>
      <c r="M30">
        <v>0</v>
      </c>
      <c r="N30">
        <v>0</v>
      </c>
      <c r="O30">
        <v>0</v>
      </c>
      <c r="P30">
        <v>-2.4311600000000002</v>
      </c>
      <c r="Q30">
        <v>280.16899999999998</v>
      </c>
      <c r="R30">
        <v>5.1825000000000001</v>
      </c>
      <c r="S30">
        <v>1.0992200000000001</v>
      </c>
      <c r="T30">
        <v>17.3611</v>
      </c>
      <c r="U30">
        <v>19.386600000000001</v>
      </c>
      <c r="V30">
        <v>20.833300000000001</v>
      </c>
      <c r="W30">
        <v>1.45184</v>
      </c>
      <c r="X30">
        <v>-0.89380899999999996</v>
      </c>
      <c r="Y30">
        <v>2</v>
      </c>
      <c r="Z30">
        <v>0</v>
      </c>
      <c r="AA30">
        <v>0</v>
      </c>
      <c r="AB30">
        <v>0</v>
      </c>
      <c r="AC30">
        <v>-2.5666600000000002</v>
      </c>
      <c r="AD30">
        <v>281.84800000000001</v>
      </c>
      <c r="AE30">
        <v>5.7709700000000002</v>
      </c>
      <c r="AF30">
        <v>1.0992200000000001</v>
      </c>
      <c r="AG30">
        <v>17.3611</v>
      </c>
      <c r="AH30">
        <v>19.386600000000001</v>
      </c>
      <c r="AI30">
        <v>20.833300000000001</v>
      </c>
      <c r="AJ30">
        <v>1.56423</v>
      </c>
      <c r="AK30">
        <v>-1.15605</v>
      </c>
      <c r="AL30">
        <v>2</v>
      </c>
      <c r="AM30">
        <v>0</v>
      </c>
      <c r="AN30">
        <v>0</v>
      </c>
      <c r="AO30">
        <v>0</v>
      </c>
      <c r="AP30">
        <v>2.0254599999999998</v>
      </c>
      <c r="AQ30">
        <v>3.4722200000000001</v>
      </c>
      <c r="AR30">
        <v>2.0254599999999998</v>
      </c>
      <c r="AS30">
        <v>3.4722200000000001</v>
      </c>
      <c r="AT30">
        <v>2.0254599999999998</v>
      </c>
      <c r="AU30">
        <v>3.4722200000000001</v>
      </c>
      <c r="AV30">
        <v>2.2702</v>
      </c>
      <c r="AW30">
        <v>2.34565</v>
      </c>
      <c r="AX30">
        <v>2.7202799999999998</v>
      </c>
    </row>
    <row r="31" spans="1:50" x14ac:dyDescent="0.25">
      <c r="A31" t="s">
        <v>122</v>
      </c>
      <c r="B31">
        <v>1</v>
      </c>
      <c r="C31">
        <v>-3.2609400000000002</v>
      </c>
      <c r="D31">
        <v>295.56299999999999</v>
      </c>
      <c r="E31">
        <v>9.7057099999999998</v>
      </c>
      <c r="F31">
        <v>1.04579</v>
      </c>
      <c r="G31">
        <v>18.5185</v>
      </c>
      <c r="H31">
        <v>19.965299999999999</v>
      </c>
      <c r="I31">
        <v>22.569400000000002</v>
      </c>
      <c r="J31">
        <v>1.09188</v>
      </c>
      <c r="K31">
        <v>-0.96366700000000005</v>
      </c>
      <c r="L31">
        <v>1</v>
      </c>
      <c r="M31">
        <v>0</v>
      </c>
      <c r="N31">
        <v>0.27280399999999999</v>
      </c>
      <c r="O31">
        <v>0.72177000000000002</v>
      </c>
      <c r="P31">
        <v>-3.36252</v>
      </c>
      <c r="Q31">
        <v>295.19400000000002</v>
      </c>
      <c r="R31">
        <v>8.5467099999999991</v>
      </c>
      <c r="S31">
        <v>1.04579</v>
      </c>
      <c r="T31">
        <v>18.5185</v>
      </c>
      <c r="U31">
        <v>20.544</v>
      </c>
      <c r="V31">
        <v>23.148099999999999</v>
      </c>
      <c r="W31">
        <v>1.0106200000000001</v>
      </c>
      <c r="X31">
        <v>-0.753112</v>
      </c>
      <c r="Y31">
        <v>1</v>
      </c>
      <c r="Z31">
        <v>0</v>
      </c>
      <c r="AA31">
        <v>0.27280399999999999</v>
      </c>
      <c r="AB31">
        <v>0.72177000000000002</v>
      </c>
      <c r="AC31">
        <v>-3.3958599999999999</v>
      </c>
      <c r="AD31">
        <v>298.38600000000002</v>
      </c>
      <c r="AE31">
        <v>8.6716599999999993</v>
      </c>
      <c r="AF31">
        <v>1.04579</v>
      </c>
      <c r="AG31">
        <v>18.5185</v>
      </c>
      <c r="AH31">
        <v>19.965299999999999</v>
      </c>
      <c r="AI31">
        <v>21.411999999999999</v>
      </c>
      <c r="AJ31">
        <v>1.72519</v>
      </c>
      <c r="AK31">
        <v>-1.2615499999999999</v>
      </c>
      <c r="AL31">
        <v>1</v>
      </c>
      <c r="AM31">
        <v>0</v>
      </c>
      <c r="AN31">
        <v>0.27280399999999999</v>
      </c>
      <c r="AO31">
        <v>0.72177000000000002</v>
      </c>
      <c r="AP31">
        <v>1.44676</v>
      </c>
      <c r="AQ31">
        <v>4.0509300000000001</v>
      </c>
      <c r="AR31">
        <v>2.0254599999999998</v>
      </c>
      <c r="AS31">
        <v>4.6296299999999997</v>
      </c>
      <c r="AT31">
        <v>1.44676</v>
      </c>
      <c r="AU31">
        <v>2.8935200000000001</v>
      </c>
      <c r="AV31">
        <v>2.0555500000000002</v>
      </c>
      <c r="AW31">
        <v>1.76373</v>
      </c>
      <c r="AX31">
        <v>2.9867400000000002</v>
      </c>
    </row>
    <row r="32" spans="1:50" x14ac:dyDescent="0.25">
      <c r="A32" t="s">
        <v>122</v>
      </c>
      <c r="B32">
        <v>3</v>
      </c>
      <c r="C32">
        <v>-2.2065000000000001</v>
      </c>
      <c r="D32">
        <v>273.14999999999998</v>
      </c>
      <c r="E32">
        <v>6.1055000000000001</v>
      </c>
      <c r="F32">
        <v>1.1041700000000001</v>
      </c>
      <c r="G32">
        <v>16.203700000000001</v>
      </c>
      <c r="H32">
        <v>17.0718</v>
      </c>
      <c r="I32">
        <v>19.097200000000001</v>
      </c>
      <c r="J32">
        <v>0.681531</v>
      </c>
      <c r="K32">
        <v>-0.399837</v>
      </c>
      <c r="L32">
        <v>2</v>
      </c>
      <c r="M32">
        <v>1.25014</v>
      </c>
      <c r="N32">
        <v>1.36402</v>
      </c>
      <c r="O32">
        <v>1.36402</v>
      </c>
      <c r="P32">
        <v>-2.8462800000000001</v>
      </c>
      <c r="Q32">
        <v>278.99099999999999</v>
      </c>
      <c r="R32">
        <v>5.54087</v>
      </c>
      <c r="S32">
        <v>1.1041700000000001</v>
      </c>
      <c r="T32">
        <v>15.625</v>
      </c>
      <c r="U32">
        <v>17.0718</v>
      </c>
      <c r="V32">
        <v>19.097200000000001</v>
      </c>
      <c r="W32">
        <v>0.90012599999999998</v>
      </c>
      <c r="X32">
        <v>-0.60717900000000002</v>
      </c>
      <c r="Y32">
        <v>2</v>
      </c>
      <c r="Z32">
        <v>1.25014</v>
      </c>
      <c r="AA32">
        <v>1.36402</v>
      </c>
      <c r="AB32">
        <v>1.36402</v>
      </c>
      <c r="AC32">
        <v>-2.9757899999999999</v>
      </c>
      <c r="AD32">
        <v>281.12900000000002</v>
      </c>
      <c r="AE32">
        <v>6.4857300000000002</v>
      </c>
      <c r="AF32">
        <v>1.1041700000000001</v>
      </c>
      <c r="AG32">
        <v>18.5185</v>
      </c>
      <c r="AH32">
        <v>19.965299999999999</v>
      </c>
      <c r="AI32">
        <v>21.9907</v>
      </c>
      <c r="AJ32">
        <v>0.77107400000000004</v>
      </c>
      <c r="AK32">
        <v>-0.74403699999999995</v>
      </c>
      <c r="AL32">
        <v>1</v>
      </c>
      <c r="AM32">
        <v>1.25014</v>
      </c>
      <c r="AN32">
        <v>1.36402</v>
      </c>
      <c r="AO32">
        <v>1.36402</v>
      </c>
      <c r="AP32">
        <v>0.86805600000000005</v>
      </c>
      <c r="AQ32">
        <v>2.8935200000000001</v>
      </c>
      <c r="AR32">
        <v>1.44676</v>
      </c>
      <c r="AS32">
        <v>3.4722200000000001</v>
      </c>
      <c r="AT32">
        <v>1.44676</v>
      </c>
      <c r="AU32">
        <v>3.4722200000000001</v>
      </c>
      <c r="AV32">
        <v>1.0813699999999999</v>
      </c>
      <c r="AW32">
        <v>1.5073099999999999</v>
      </c>
      <c r="AX32">
        <v>1.51511</v>
      </c>
    </row>
    <row r="33" spans="1:50" x14ac:dyDescent="0.25">
      <c r="A33" t="s">
        <v>34</v>
      </c>
      <c r="B33">
        <v>0</v>
      </c>
      <c r="C33">
        <v>-4.8679500000000004</v>
      </c>
      <c r="D33">
        <v>348.79399999999998</v>
      </c>
      <c r="E33">
        <v>14.431900000000001</v>
      </c>
      <c r="F33">
        <v>1.43068</v>
      </c>
      <c r="G33">
        <v>19.675899999999999</v>
      </c>
      <c r="H33">
        <v>20.544</v>
      </c>
      <c r="I33">
        <v>22.569400000000002</v>
      </c>
      <c r="J33">
        <v>0.91708400000000001</v>
      </c>
      <c r="K33">
        <v>-1.41496</v>
      </c>
      <c r="L33">
        <v>1</v>
      </c>
      <c r="M33">
        <v>2.0596199999999998</v>
      </c>
      <c r="N33">
        <v>2.0596199999999998</v>
      </c>
      <c r="O33">
        <v>2.4247299999999998</v>
      </c>
      <c r="P33">
        <v>-5.7960599999999998</v>
      </c>
      <c r="Q33">
        <v>344.589</v>
      </c>
      <c r="R33">
        <v>15.950900000000001</v>
      </c>
      <c r="S33">
        <v>1.43068</v>
      </c>
      <c r="T33">
        <v>15.0463</v>
      </c>
      <c r="U33">
        <v>15.914400000000001</v>
      </c>
      <c r="V33">
        <v>16.782399999999999</v>
      </c>
      <c r="W33">
        <v>0.24287900000000001</v>
      </c>
      <c r="X33">
        <v>-0.39277000000000001</v>
      </c>
      <c r="Y33">
        <v>2</v>
      </c>
      <c r="Z33">
        <v>2.0596199999999998</v>
      </c>
      <c r="AA33">
        <v>2.0596199999999998</v>
      </c>
      <c r="AB33">
        <v>2.4247299999999998</v>
      </c>
      <c r="AC33">
        <v>-6.5815200000000003</v>
      </c>
      <c r="AD33">
        <v>351.81799999999998</v>
      </c>
      <c r="AE33">
        <v>22.225100000000001</v>
      </c>
      <c r="AF33">
        <v>1.43068</v>
      </c>
      <c r="AG33">
        <v>15.625</v>
      </c>
      <c r="AH33">
        <v>16.493099999999998</v>
      </c>
      <c r="AI33">
        <v>18.5185</v>
      </c>
      <c r="AJ33">
        <v>0.54264000000000001</v>
      </c>
      <c r="AK33">
        <v>-0.63134000000000001</v>
      </c>
      <c r="AL33">
        <v>2</v>
      </c>
      <c r="AM33">
        <v>2.0596199999999998</v>
      </c>
      <c r="AN33">
        <v>2.0596199999999998</v>
      </c>
      <c r="AO33">
        <v>2.4247299999999998</v>
      </c>
      <c r="AP33">
        <v>0.86805600000000005</v>
      </c>
      <c r="AQ33">
        <v>2.8935200000000001</v>
      </c>
      <c r="AR33">
        <v>0.86805600000000005</v>
      </c>
      <c r="AS33">
        <v>1.73611</v>
      </c>
      <c r="AT33">
        <v>0.86805600000000005</v>
      </c>
      <c r="AU33">
        <v>2.8935200000000001</v>
      </c>
      <c r="AV33">
        <v>2.3320400000000001</v>
      </c>
      <c r="AW33">
        <v>0.63564900000000002</v>
      </c>
      <c r="AX33">
        <v>1.17398</v>
      </c>
    </row>
    <row r="34" spans="1:50" x14ac:dyDescent="0.25">
      <c r="A34" t="s">
        <v>34</v>
      </c>
      <c r="B34">
        <v>2</v>
      </c>
      <c r="C34">
        <v>-3.3043</v>
      </c>
      <c r="D34">
        <v>323.61700000000002</v>
      </c>
      <c r="E34">
        <v>7.7556799999999999</v>
      </c>
      <c r="F34">
        <v>1.26284</v>
      </c>
      <c r="G34">
        <v>16.203700000000001</v>
      </c>
      <c r="H34">
        <v>22.280100000000001</v>
      </c>
      <c r="I34">
        <v>26.041699999999999</v>
      </c>
      <c r="J34">
        <v>0.494925</v>
      </c>
      <c r="K34">
        <v>-0.68522300000000003</v>
      </c>
      <c r="L34">
        <v>1</v>
      </c>
      <c r="M34">
        <v>0</v>
      </c>
      <c r="N34">
        <v>1.9096200000000001</v>
      </c>
      <c r="O34">
        <v>3.1461199999999998</v>
      </c>
      <c r="P34">
        <v>-2.3788499999999999</v>
      </c>
      <c r="Q34">
        <v>281.03100000000001</v>
      </c>
      <c r="R34">
        <v>11.6296</v>
      </c>
      <c r="S34">
        <v>1.26284</v>
      </c>
      <c r="T34">
        <v>16.203700000000001</v>
      </c>
      <c r="U34">
        <v>18.229199999999999</v>
      </c>
      <c r="V34">
        <v>19.097200000000001</v>
      </c>
      <c r="W34">
        <v>2.7205599999999999</v>
      </c>
      <c r="X34">
        <v>-1.46408</v>
      </c>
      <c r="Y34">
        <v>2</v>
      </c>
      <c r="Z34">
        <v>0</v>
      </c>
      <c r="AA34">
        <v>1.9096200000000001</v>
      </c>
      <c r="AB34">
        <v>3.1461199999999998</v>
      </c>
      <c r="AC34">
        <v>-2.2335099999999999</v>
      </c>
      <c r="AD34">
        <v>272.07799999999997</v>
      </c>
      <c r="AE34">
        <v>15.583399999999999</v>
      </c>
      <c r="AF34">
        <v>1.26284</v>
      </c>
      <c r="AG34">
        <v>16.203700000000001</v>
      </c>
      <c r="AH34">
        <v>18.229199999999999</v>
      </c>
      <c r="AI34">
        <v>19.675899999999999</v>
      </c>
      <c r="AJ34">
        <v>2.9959600000000002</v>
      </c>
      <c r="AK34">
        <v>-1.87616</v>
      </c>
      <c r="AL34">
        <v>2</v>
      </c>
      <c r="AM34">
        <v>0</v>
      </c>
      <c r="AN34">
        <v>1.9096200000000001</v>
      </c>
      <c r="AO34">
        <v>3.1461199999999998</v>
      </c>
      <c r="AP34">
        <v>6.07639</v>
      </c>
      <c r="AQ34">
        <v>9.8379600000000007</v>
      </c>
      <c r="AR34">
        <v>2.0254599999999998</v>
      </c>
      <c r="AS34">
        <v>2.8935200000000001</v>
      </c>
      <c r="AT34">
        <v>2.0254599999999998</v>
      </c>
      <c r="AU34">
        <v>3.4722200000000001</v>
      </c>
      <c r="AV34">
        <v>1.18015</v>
      </c>
      <c r="AW34">
        <v>4.1846500000000004</v>
      </c>
      <c r="AX34">
        <v>4.8721199999999998</v>
      </c>
    </row>
    <row r="35" spans="1:50" x14ac:dyDescent="0.25">
      <c r="A35" t="s">
        <v>35</v>
      </c>
      <c r="B35">
        <v>2</v>
      </c>
      <c r="C35">
        <v>-4.76701</v>
      </c>
      <c r="D35">
        <v>290.39999999999998</v>
      </c>
      <c r="E35">
        <v>18.953700000000001</v>
      </c>
      <c r="F35">
        <v>1.0688599999999999</v>
      </c>
      <c r="G35">
        <v>15.292</v>
      </c>
      <c r="H35">
        <v>17.3505</v>
      </c>
      <c r="I35">
        <v>18.820900000000002</v>
      </c>
      <c r="J35">
        <v>0.61132799999999998</v>
      </c>
      <c r="K35">
        <v>-1.57945</v>
      </c>
      <c r="L35">
        <v>2</v>
      </c>
      <c r="M35">
        <v>0</v>
      </c>
      <c r="N35">
        <v>0.27725699999999998</v>
      </c>
      <c r="O35">
        <v>0</v>
      </c>
      <c r="P35">
        <v>-4.9024099999999997</v>
      </c>
      <c r="Q35">
        <v>277.14600000000002</v>
      </c>
      <c r="R35">
        <v>17.245000000000001</v>
      </c>
      <c r="S35">
        <v>1.0688599999999999</v>
      </c>
      <c r="T35">
        <v>15.292</v>
      </c>
      <c r="U35">
        <v>16.7623</v>
      </c>
      <c r="V35">
        <v>18.820900000000002</v>
      </c>
      <c r="W35">
        <v>1.29772</v>
      </c>
      <c r="X35">
        <v>-2.1619299999999999</v>
      </c>
      <c r="Y35">
        <v>2</v>
      </c>
      <c r="Z35">
        <v>0</v>
      </c>
      <c r="AA35">
        <v>0.27725699999999998</v>
      </c>
      <c r="AB35">
        <v>0</v>
      </c>
      <c r="AC35">
        <v>-5.2716500000000002</v>
      </c>
      <c r="AD35">
        <v>309.33600000000001</v>
      </c>
      <c r="AE35">
        <v>22.922499999999999</v>
      </c>
      <c r="AF35">
        <v>1.0688599999999999</v>
      </c>
      <c r="AG35">
        <v>15.292</v>
      </c>
      <c r="AH35">
        <v>16.7623</v>
      </c>
      <c r="AI35">
        <v>18.820900000000002</v>
      </c>
      <c r="AJ35">
        <v>1.4075299999999999</v>
      </c>
      <c r="AK35">
        <v>-2.7683800000000001</v>
      </c>
      <c r="AL35">
        <v>2</v>
      </c>
      <c r="AM35">
        <v>0</v>
      </c>
      <c r="AN35">
        <v>0.27725699999999998</v>
      </c>
      <c r="AO35">
        <v>0</v>
      </c>
      <c r="AP35">
        <v>2.0585300000000002</v>
      </c>
      <c r="AQ35">
        <v>3.5289100000000002</v>
      </c>
      <c r="AR35">
        <v>1.47038</v>
      </c>
      <c r="AS35">
        <v>3.5289100000000002</v>
      </c>
      <c r="AT35">
        <v>1.47038</v>
      </c>
      <c r="AU35">
        <v>3.5289100000000002</v>
      </c>
      <c r="AV35">
        <v>2.1907800000000002</v>
      </c>
      <c r="AW35">
        <v>3.4596399999999998</v>
      </c>
      <c r="AX35">
        <v>4.1759000000000004</v>
      </c>
    </row>
    <row r="36" spans="1:50" x14ac:dyDescent="0.25">
      <c r="A36" t="s">
        <v>35</v>
      </c>
      <c r="B36">
        <v>3</v>
      </c>
      <c r="C36">
        <v>-2.80077</v>
      </c>
      <c r="D36">
        <v>287.51100000000002</v>
      </c>
      <c r="E36">
        <v>12.4232</v>
      </c>
      <c r="F36">
        <v>1.3516600000000001</v>
      </c>
      <c r="G36">
        <v>15.880100000000001</v>
      </c>
      <c r="H36">
        <v>16.7623</v>
      </c>
      <c r="I36">
        <v>18.820900000000002</v>
      </c>
      <c r="J36">
        <v>0.99707100000000004</v>
      </c>
      <c r="K36">
        <v>-1.1006800000000001</v>
      </c>
      <c r="L36">
        <v>2</v>
      </c>
      <c r="M36">
        <v>3.47403</v>
      </c>
      <c r="N36">
        <v>3.7506699999999999</v>
      </c>
      <c r="O36">
        <v>3.3270900000000001</v>
      </c>
      <c r="P36">
        <v>-3.59416</v>
      </c>
      <c r="Q36">
        <v>272.63499999999999</v>
      </c>
      <c r="R36">
        <v>13.066800000000001</v>
      </c>
      <c r="S36">
        <v>1.3516600000000001</v>
      </c>
      <c r="T36">
        <v>22.937899999999999</v>
      </c>
      <c r="U36">
        <v>24.408300000000001</v>
      </c>
      <c r="V36">
        <v>25.878699999999998</v>
      </c>
      <c r="W36">
        <v>0.41687200000000002</v>
      </c>
      <c r="X36">
        <v>-0.57659099999999996</v>
      </c>
      <c r="Y36">
        <v>2</v>
      </c>
      <c r="Z36">
        <v>3.47403</v>
      </c>
      <c r="AA36">
        <v>3.7506699999999999</v>
      </c>
      <c r="AB36">
        <v>3.3270900000000001</v>
      </c>
      <c r="AC36">
        <v>-4.3208299999999999</v>
      </c>
      <c r="AD36">
        <v>296.97800000000001</v>
      </c>
      <c r="AE36">
        <v>14.797800000000001</v>
      </c>
      <c r="AF36">
        <v>1.3516600000000001</v>
      </c>
      <c r="AG36">
        <v>23.5261</v>
      </c>
      <c r="AH36">
        <v>24.996500000000001</v>
      </c>
      <c r="AI36">
        <v>25.878699999999998</v>
      </c>
      <c r="AJ36">
        <v>0.69590099999999999</v>
      </c>
      <c r="AK36">
        <v>-0.85163299999999997</v>
      </c>
      <c r="AL36">
        <v>2</v>
      </c>
      <c r="AM36">
        <v>3.47403</v>
      </c>
      <c r="AN36">
        <v>3.7506699999999999</v>
      </c>
      <c r="AO36">
        <v>3.3270900000000001</v>
      </c>
      <c r="AP36">
        <v>0.88222800000000001</v>
      </c>
      <c r="AQ36">
        <v>2.94076</v>
      </c>
      <c r="AR36">
        <v>1.47038</v>
      </c>
      <c r="AS36">
        <v>2.94076</v>
      </c>
      <c r="AT36">
        <v>1.47038</v>
      </c>
      <c r="AU36">
        <v>2.3526099999999999</v>
      </c>
      <c r="AV36">
        <v>2.0977600000000001</v>
      </c>
      <c r="AW36">
        <v>0.99346299999999998</v>
      </c>
      <c r="AX36">
        <v>1.5475300000000001</v>
      </c>
    </row>
    <row r="37" spans="1:50" x14ac:dyDescent="0.25">
      <c r="A37" t="s">
        <v>36</v>
      </c>
      <c r="B37">
        <v>1</v>
      </c>
      <c r="C37">
        <v>-1.98417</v>
      </c>
      <c r="D37">
        <v>299.83100000000002</v>
      </c>
      <c r="E37">
        <v>6.9304500000000004</v>
      </c>
      <c r="F37">
        <v>1.62592</v>
      </c>
      <c r="G37">
        <v>21.761600000000001</v>
      </c>
      <c r="H37">
        <v>23.8202</v>
      </c>
      <c r="I37">
        <v>24.702400000000001</v>
      </c>
      <c r="J37">
        <v>0.47175800000000001</v>
      </c>
      <c r="K37">
        <v>-0.58780399999999999</v>
      </c>
      <c r="L37">
        <v>2</v>
      </c>
      <c r="M37">
        <v>1.9408000000000001</v>
      </c>
      <c r="N37">
        <v>2.0932499999999998</v>
      </c>
      <c r="O37">
        <v>1.8181</v>
      </c>
      <c r="P37">
        <v>-2.1190099999999998</v>
      </c>
      <c r="Q37">
        <v>254.655</v>
      </c>
      <c r="R37">
        <v>12.7471</v>
      </c>
      <c r="S37">
        <v>1.62592</v>
      </c>
      <c r="T37">
        <v>17.644600000000001</v>
      </c>
      <c r="U37">
        <v>19.703099999999999</v>
      </c>
      <c r="V37">
        <v>21.173500000000001</v>
      </c>
      <c r="W37">
        <v>1.6882900000000001</v>
      </c>
      <c r="X37">
        <v>-1.02321</v>
      </c>
      <c r="Y37">
        <v>2</v>
      </c>
      <c r="Z37">
        <v>1.9408000000000001</v>
      </c>
      <c r="AA37">
        <v>2.0932499999999998</v>
      </c>
      <c r="AB37">
        <v>1.8181</v>
      </c>
      <c r="AC37">
        <v>-2.2474699999999999</v>
      </c>
      <c r="AD37">
        <v>254.66</v>
      </c>
      <c r="AE37">
        <v>16.354299999999999</v>
      </c>
      <c r="AF37">
        <v>1.62592</v>
      </c>
      <c r="AG37">
        <v>17.644600000000001</v>
      </c>
      <c r="AH37">
        <v>19.114899999999999</v>
      </c>
      <c r="AI37">
        <v>20.5853</v>
      </c>
      <c r="AJ37">
        <v>2.0164399999999998</v>
      </c>
      <c r="AK37">
        <v>-1.51281</v>
      </c>
      <c r="AL37">
        <v>2</v>
      </c>
      <c r="AM37">
        <v>1.9408000000000001</v>
      </c>
      <c r="AN37">
        <v>2.0932499999999998</v>
      </c>
      <c r="AO37">
        <v>1.8181</v>
      </c>
      <c r="AP37">
        <v>2.0585300000000002</v>
      </c>
      <c r="AQ37">
        <v>2.94076</v>
      </c>
      <c r="AR37">
        <v>2.0585300000000002</v>
      </c>
      <c r="AS37">
        <v>3.5289100000000002</v>
      </c>
      <c r="AT37">
        <v>1.47038</v>
      </c>
      <c r="AU37">
        <v>2.94076</v>
      </c>
      <c r="AV37">
        <v>1.0595600000000001</v>
      </c>
      <c r="AW37">
        <v>2.7115</v>
      </c>
      <c r="AX37">
        <v>3.5292500000000002</v>
      </c>
    </row>
    <row r="38" spans="1:50" x14ac:dyDescent="0.25">
      <c r="A38" t="s">
        <v>36</v>
      </c>
      <c r="B38">
        <v>2</v>
      </c>
      <c r="C38">
        <v>-2.1609799999999999</v>
      </c>
      <c r="D38">
        <v>300.29000000000002</v>
      </c>
      <c r="E38">
        <v>7.9205699999999997</v>
      </c>
      <c r="F38">
        <v>1.9944900000000001</v>
      </c>
      <c r="G38">
        <v>19.997199999999999</v>
      </c>
      <c r="H38">
        <v>22.055700000000002</v>
      </c>
      <c r="I38">
        <v>24.702400000000001</v>
      </c>
      <c r="J38">
        <v>0.42266500000000001</v>
      </c>
      <c r="K38">
        <v>-0.53848200000000002</v>
      </c>
      <c r="L38">
        <v>2</v>
      </c>
      <c r="M38">
        <v>0.73355400000000004</v>
      </c>
      <c r="N38">
        <v>0.83177199999999996</v>
      </c>
      <c r="O38">
        <v>1.4671099999999999</v>
      </c>
      <c r="P38">
        <v>-2.9378099999999998</v>
      </c>
      <c r="Q38">
        <v>253.96899999999999</v>
      </c>
      <c r="R38">
        <v>11.1464</v>
      </c>
      <c r="S38">
        <v>1.9944900000000001</v>
      </c>
      <c r="T38">
        <v>18.232700000000001</v>
      </c>
      <c r="U38">
        <v>20.2912</v>
      </c>
      <c r="V38">
        <v>21.173500000000001</v>
      </c>
      <c r="W38">
        <v>0.83690699999999996</v>
      </c>
      <c r="X38">
        <v>-0.97594800000000004</v>
      </c>
      <c r="Y38">
        <v>2</v>
      </c>
      <c r="Z38">
        <v>0.73355400000000004</v>
      </c>
      <c r="AA38">
        <v>0.83177199999999996</v>
      </c>
      <c r="AB38">
        <v>1.4671099999999999</v>
      </c>
      <c r="AC38">
        <v>-3.5666799999999999</v>
      </c>
      <c r="AD38">
        <v>254.00200000000001</v>
      </c>
      <c r="AE38">
        <v>13.829700000000001</v>
      </c>
      <c r="AF38">
        <v>1.9944900000000001</v>
      </c>
      <c r="AG38">
        <v>19.408999999999999</v>
      </c>
      <c r="AH38">
        <v>20.2912</v>
      </c>
      <c r="AI38">
        <v>22.349799999999998</v>
      </c>
      <c r="AJ38">
        <v>1.09311</v>
      </c>
      <c r="AK38">
        <v>-1.60877</v>
      </c>
      <c r="AL38">
        <v>1</v>
      </c>
      <c r="AM38">
        <v>0.73355400000000004</v>
      </c>
      <c r="AN38">
        <v>0.83177199999999996</v>
      </c>
      <c r="AO38">
        <v>1.4671099999999999</v>
      </c>
      <c r="AP38">
        <v>2.0585300000000002</v>
      </c>
      <c r="AQ38">
        <v>4.7052199999999997</v>
      </c>
      <c r="AR38">
        <v>2.0585300000000002</v>
      </c>
      <c r="AS38">
        <v>2.94076</v>
      </c>
      <c r="AT38">
        <v>0.88222800000000001</v>
      </c>
      <c r="AU38">
        <v>2.94076</v>
      </c>
      <c r="AV38">
        <v>0.96114699999999997</v>
      </c>
      <c r="AW38">
        <v>1.8128500000000001</v>
      </c>
      <c r="AX38">
        <v>2.7018800000000001</v>
      </c>
    </row>
    <row r="39" spans="1:50" x14ac:dyDescent="0.25">
      <c r="A39" t="s">
        <v>37</v>
      </c>
      <c r="B39">
        <v>0</v>
      </c>
      <c r="C39">
        <v>-4.2350099999999999</v>
      </c>
      <c r="D39">
        <v>309.49299999999999</v>
      </c>
      <c r="E39">
        <v>14.2387</v>
      </c>
      <c r="F39">
        <v>1.64489</v>
      </c>
      <c r="G39">
        <v>16.3628</v>
      </c>
      <c r="H39">
        <v>18.337700000000002</v>
      </c>
      <c r="I39">
        <v>19.184000000000001</v>
      </c>
      <c r="J39">
        <v>2.1824300000000001</v>
      </c>
      <c r="K39">
        <v>-1.0835600000000001</v>
      </c>
      <c r="L39">
        <v>2</v>
      </c>
      <c r="M39">
        <v>3.1918000000000002</v>
      </c>
      <c r="N39">
        <v>2.6598299999999999</v>
      </c>
      <c r="O39">
        <v>3.1918000000000002</v>
      </c>
      <c r="P39">
        <v>-3.9324400000000002</v>
      </c>
      <c r="Q39">
        <v>255.215</v>
      </c>
      <c r="R39">
        <v>12.8428</v>
      </c>
      <c r="S39">
        <v>1.64489</v>
      </c>
      <c r="T39">
        <v>16.3628</v>
      </c>
      <c r="U39">
        <v>18.337700000000002</v>
      </c>
      <c r="V39">
        <v>19.184000000000001</v>
      </c>
      <c r="W39">
        <v>1.8906799999999999</v>
      </c>
      <c r="X39">
        <v>-1.2174499999999999</v>
      </c>
      <c r="Y39">
        <v>2</v>
      </c>
      <c r="Z39">
        <v>3.1918000000000002</v>
      </c>
      <c r="AA39">
        <v>2.6598299999999999</v>
      </c>
      <c r="AB39">
        <v>3.1918000000000002</v>
      </c>
      <c r="AC39">
        <v>-4.8366100000000003</v>
      </c>
      <c r="AD39">
        <v>276.82600000000002</v>
      </c>
      <c r="AE39">
        <v>17.305700000000002</v>
      </c>
      <c r="AF39">
        <v>1.64489</v>
      </c>
      <c r="AG39">
        <v>23.133700000000001</v>
      </c>
      <c r="AH39">
        <v>23.98</v>
      </c>
      <c r="AI39">
        <v>25.954899999999999</v>
      </c>
      <c r="AJ39">
        <v>0.84267899999999996</v>
      </c>
      <c r="AK39">
        <v>-1.01058</v>
      </c>
      <c r="AL39">
        <v>2</v>
      </c>
      <c r="AM39">
        <v>3.1918000000000002</v>
      </c>
      <c r="AN39">
        <v>2.6598299999999999</v>
      </c>
      <c r="AO39">
        <v>3.1918000000000002</v>
      </c>
      <c r="AP39">
        <v>1.9748300000000001</v>
      </c>
      <c r="AQ39">
        <v>2.82118</v>
      </c>
      <c r="AR39">
        <v>1.9748300000000001</v>
      </c>
      <c r="AS39">
        <v>2.82118</v>
      </c>
      <c r="AT39">
        <v>0.84635400000000005</v>
      </c>
      <c r="AU39">
        <v>2.82118</v>
      </c>
      <c r="AV39">
        <v>3.2659899999999999</v>
      </c>
      <c r="AW39">
        <v>3.1081300000000001</v>
      </c>
      <c r="AX39">
        <v>1.8532599999999999</v>
      </c>
    </row>
    <row r="40" spans="1:50" x14ac:dyDescent="0.25">
      <c r="A40" t="s">
        <v>37</v>
      </c>
      <c r="B40">
        <v>1</v>
      </c>
      <c r="C40">
        <v>-2.3114699999999999</v>
      </c>
      <c r="D40">
        <v>289.59399999999999</v>
      </c>
      <c r="E40">
        <v>7.97492</v>
      </c>
      <c r="F40">
        <v>1.4533100000000001</v>
      </c>
      <c r="G40">
        <v>18.055599999999998</v>
      </c>
      <c r="H40">
        <v>20.5946</v>
      </c>
      <c r="I40">
        <v>21.440999999999999</v>
      </c>
      <c r="J40">
        <v>1.9912700000000001</v>
      </c>
      <c r="K40">
        <v>-1.0046900000000001</v>
      </c>
      <c r="L40">
        <v>1</v>
      </c>
      <c r="M40">
        <v>0</v>
      </c>
      <c r="N40">
        <v>0.26598300000000002</v>
      </c>
      <c r="O40">
        <v>0</v>
      </c>
      <c r="P40">
        <v>-2.5167899999999999</v>
      </c>
      <c r="Q40">
        <v>249.268</v>
      </c>
      <c r="R40">
        <v>7.89358</v>
      </c>
      <c r="S40">
        <v>1.4533100000000001</v>
      </c>
      <c r="T40">
        <v>18.055599999999998</v>
      </c>
      <c r="U40">
        <v>20.0304</v>
      </c>
      <c r="V40">
        <v>21.440999999999999</v>
      </c>
      <c r="W40">
        <v>2.7047500000000002</v>
      </c>
      <c r="X40">
        <v>-1.5818000000000001</v>
      </c>
      <c r="Y40">
        <v>2</v>
      </c>
      <c r="Z40">
        <v>0</v>
      </c>
      <c r="AA40">
        <v>0.26598300000000002</v>
      </c>
      <c r="AB40">
        <v>0</v>
      </c>
      <c r="AC40">
        <v>-3.0999599999999998</v>
      </c>
      <c r="AD40">
        <v>273.19299999999998</v>
      </c>
      <c r="AE40">
        <v>12.042899999999999</v>
      </c>
      <c r="AF40">
        <v>1.4533100000000001</v>
      </c>
      <c r="AG40">
        <v>18.055599999999998</v>
      </c>
      <c r="AH40">
        <v>20.0304</v>
      </c>
      <c r="AI40">
        <v>21.440999999999999</v>
      </c>
      <c r="AJ40">
        <v>2.8603000000000001</v>
      </c>
      <c r="AK40">
        <v>-1.1349499999999999</v>
      </c>
      <c r="AL40">
        <v>1</v>
      </c>
      <c r="AM40">
        <v>0</v>
      </c>
      <c r="AN40">
        <v>0.26598300000000002</v>
      </c>
      <c r="AO40">
        <v>0</v>
      </c>
      <c r="AP40">
        <v>2.5390600000000001</v>
      </c>
      <c r="AQ40">
        <v>3.3854199999999999</v>
      </c>
      <c r="AR40">
        <v>1.9748300000000001</v>
      </c>
      <c r="AS40">
        <v>3.3854199999999999</v>
      </c>
      <c r="AT40">
        <v>1.9748300000000001</v>
      </c>
      <c r="AU40">
        <v>3.3854199999999999</v>
      </c>
      <c r="AV40">
        <v>2.9959600000000002</v>
      </c>
      <c r="AW40">
        <v>4.2865500000000001</v>
      </c>
      <c r="AX40">
        <v>3.99525</v>
      </c>
    </row>
    <row r="41" spans="1:50" x14ac:dyDescent="0.25">
      <c r="A41" t="s">
        <v>37</v>
      </c>
      <c r="B41">
        <v>2</v>
      </c>
      <c r="C41">
        <v>-2.6839499999999998</v>
      </c>
      <c r="D41">
        <v>296.39299999999997</v>
      </c>
      <c r="E41">
        <v>10.963800000000001</v>
      </c>
      <c r="F41">
        <v>1.4739</v>
      </c>
      <c r="G41">
        <v>17.491299999999999</v>
      </c>
      <c r="H41">
        <v>18.901900000000001</v>
      </c>
      <c r="I41">
        <v>20.3125</v>
      </c>
      <c r="J41">
        <v>2.1377199999999998</v>
      </c>
      <c r="K41">
        <v>-2.0831200000000001</v>
      </c>
      <c r="L41">
        <v>2</v>
      </c>
      <c r="M41">
        <v>0.26598300000000002</v>
      </c>
      <c r="N41">
        <v>0.26598300000000002</v>
      </c>
      <c r="O41">
        <v>0</v>
      </c>
      <c r="P41">
        <v>-3.3354599999999999</v>
      </c>
      <c r="Q41">
        <v>263.334</v>
      </c>
      <c r="R41">
        <v>13.5967</v>
      </c>
      <c r="S41">
        <v>1.4739</v>
      </c>
      <c r="T41">
        <v>16.927099999999999</v>
      </c>
      <c r="U41">
        <v>18.337700000000002</v>
      </c>
      <c r="V41">
        <v>20.3125</v>
      </c>
      <c r="W41">
        <v>2.536</v>
      </c>
      <c r="X41">
        <v>-2.9719899999999999</v>
      </c>
      <c r="Y41">
        <v>2</v>
      </c>
      <c r="Z41">
        <v>0.26598300000000002</v>
      </c>
      <c r="AA41">
        <v>0.26598300000000002</v>
      </c>
      <c r="AB41">
        <v>0</v>
      </c>
      <c r="AC41">
        <v>-4.1365800000000004</v>
      </c>
      <c r="AD41">
        <v>287.21699999999998</v>
      </c>
      <c r="AE41">
        <v>18.1084</v>
      </c>
      <c r="AF41">
        <v>1.4739</v>
      </c>
      <c r="AG41">
        <v>16.927099999999999</v>
      </c>
      <c r="AH41">
        <v>18.337700000000002</v>
      </c>
      <c r="AI41">
        <v>20.3125</v>
      </c>
      <c r="AJ41">
        <v>2.7286100000000002</v>
      </c>
      <c r="AK41">
        <v>-3.1955</v>
      </c>
      <c r="AL41">
        <v>2</v>
      </c>
      <c r="AM41">
        <v>0.26598300000000002</v>
      </c>
      <c r="AN41">
        <v>0.26598300000000002</v>
      </c>
      <c r="AO41">
        <v>0</v>
      </c>
      <c r="AP41">
        <v>1.41059</v>
      </c>
      <c r="AQ41">
        <v>2.82118</v>
      </c>
      <c r="AR41">
        <v>1.41059</v>
      </c>
      <c r="AS41">
        <v>3.3854199999999999</v>
      </c>
      <c r="AT41">
        <v>1.41059</v>
      </c>
      <c r="AU41">
        <v>3.3854199999999999</v>
      </c>
      <c r="AV41">
        <v>4.2208399999999999</v>
      </c>
      <c r="AW41">
        <v>5.5079900000000004</v>
      </c>
      <c r="AX41">
        <v>5.9241099999999998</v>
      </c>
    </row>
    <row r="42" spans="1:50" x14ac:dyDescent="0.25">
      <c r="A42" t="s">
        <v>37</v>
      </c>
      <c r="B42">
        <v>3</v>
      </c>
      <c r="C42">
        <v>-4.7835700000000001</v>
      </c>
      <c r="D42">
        <v>313.83199999999999</v>
      </c>
      <c r="E42">
        <v>10.5868</v>
      </c>
      <c r="F42">
        <v>1.75363</v>
      </c>
      <c r="G42">
        <v>16.3628</v>
      </c>
      <c r="H42">
        <v>17.773399999999999</v>
      </c>
      <c r="I42">
        <v>19.184000000000001</v>
      </c>
      <c r="J42">
        <v>2.1050300000000002</v>
      </c>
      <c r="K42">
        <v>-1.37968</v>
      </c>
      <c r="L42">
        <v>1</v>
      </c>
      <c r="M42">
        <v>0</v>
      </c>
      <c r="N42">
        <v>0</v>
      </c>
      <c r="O42">
        <v>0.26598300000000002</v>
      </c>
      <c r="P42">
        <v>-4.2471300000000003</v>
      </c>
      <c r="Q42">
        <v>253.72800000000001</v>
      </c>
      <c r="R42">
        <v>10.284000000000001</v>
      </c>
      <c r="S42">
        <v>1.75363</v>
      </c>
      <c r="T42">
        <v>16.3628</v>
      </c>
      <c r="U42">
        <v>17.773399999999999</v>
      </c>
      <c r="V42">
        <v>19.184000000000001</v>
      </c>
      <c r="W42">
        <v>2.4999899999999999</v>
      </c>
      <c r="X42">
        <v>-1.7533000000000001</v>
      </c>
      <c r="Y42">
        <v>3</v>
      </c>
      <c r="Z42">
        <v>0</v>
      </c>
      <c r="AA42">
        <v>0</v>
      </c>
      <c r="AB42">
        <v>0.26598300000000002</v>
      </c>
      <c r="AC42">
        <v>-5.6417799999999998</v>
      </c>
      <c r="AD42">
        <v>281.33699999999999</v>
      </c>
      <c r="AE42">
        <v>12.162800000000001</v>
      </c>
      <c r="AF42">
        <v>1.75363</v>
      </c>
      <c r="AG42">
        <v>16.3628</v>
      </c>
      <c r="AH42">
        <v>17.773399999999999</v>
      </c>
      <c r="AI42">
        <v>18.619800000000001</v>
      </c>
      <c r="AJ42">
        <v>2.4510100000000001</v>
      </c>
      <c r="AK42">
        <v>-1.2374400000000001</v>
      </c>
      <c r="AL42">
        <v>1</v>
      </c>
      <c r="AM42">
        <v>0</v>
      </c>
      <c r="AN42">
        <v>0</v>
      </c>
      <c r="AO42">
        <v>0.26598300000000002</v>
      </c>
      <c r="AP42">
        <v>1.41059</v>
      </c>
      <c r="AQ42">
        <v>2.82118</v>
      </c>
      <c r="AR42">
        <v>1.41059</v>
      </c>
      <c r="AS42">
        <v>2.82118</v>
      </c>
      <c r="AT42">
        <v>1.41059</v>
      </c>
      <c r="AU42">
        <v>2.2569400000000002</v>
      </c>
      <c r="AV42">
        <v>3.4847100000000002</v>
      </c>
      <c r="AW42">
        <v>4.2532899999999998</v>
      </c>
      <c r="AX42">
        <v>3.68845</v>
      </c>
    </row>
    <row r="43" spans="1:50" x14ac:dyDescent="0.25">
      <c r="A43" t="s">
        <v>123</v>
      </c>
      <c r="B43">
        <v>0</v>
      </c>
      <c r="C43">
        <v>-4.3894099999999998</v>
      </c>
      <c r="D43">
        <v>328.04199999999997</v>
      </c>
      <c r="E43">
        <v>6.7129200000000004</v>
      </c>
      <c r="F43">
        <v>1.2938099999999999</v>
      </c>
      <c r="G43">
        <v>16.3628</v>
      </c>
      <c r="H43">
        <v>18.337700000000002</v>
      </c>
      <c r="I43">
        <v>19.7483</v>
      </c>
      <c r="J43">
        <v>1.51322</v>
      </c>
      <c r="K43">
        <v>-1.1289800000000001</v>
      </c>
      <c r="L43">
        <v>1</v>
      </c>
      <c r="M43">
        <v>0.26598300000000002</v>
      </c>
      <c r="N43">
        <v>0.26598300000000002</v>
      </c>
      <c r="O43">
        <v>0.53196699999999997</v>
      </c>
      <c r="P43">
        <v>-5.3118499999999997</v>
      </c>
      <c r="Q43">
        <v>314.15199999999999</v>
      </c>
      <c r="R43">
        <v>6.9831200000000004</v>
      </c>
      <c r="S43">
        <v>1.2938099999999999</v>
      </c>
      <c r="T43">
        <v>15.7986</v>
      </c>
      <c r="U43">
        <v>17.773399999999999</v>
      </c>
      <c r="V43">
        <v>18.619800000000001</v>
      </c>
      <c r="W43">
        <v>3.6009899999999999</v>
      </c>
      <c r="X43">
        <v>-2.9032800000000001</v>
      </c>
      <c r="Y43">
        <v>2</v>
      </c>
      <c r="Z43">
        <v>0.26598300000000002</v>
      </c>
      <c r="AA43">
        <v>0.26598300000000002</v>
      </c>
      <c r="AB43">
        <v>0.53196699999999997</v>
      </c>
      <c r="AC43">
        <v>-5.0309200000000001</v>
      </c>
      <c r="AD43">
        <v>329.93200000000002</v>
      </c>
      <c r="AE43">
        <v>7.7128500000000004</v>
      </c>
      <c r="AF43">
        <v>1.2938099999999999</v>
      </c>
      <c r="AG43">
        <v>16.3628</v>
      </c>
      <c r="AH43">
        <v>18.337700000000002</v>
      </c>
      <c r="AI43">
        <v>19.7483</v>
      </c>
      <c r="AJ43">
        <v>1.18598</v>
      </c>
      <c r="AK43">
        <v>-1.0421400000000001</v>
      </c>
      <c r="AL43">
        <v>1</v>
      </c>
      <c r="AM43">
        <v>0.26598300000000002</v>
      </c>
      <c r="AN43">
        <v>0.26598300000000002</v>
      </c>
      <c r="AO43">
        <v>0.53196699999999997</v>
      </c>
      <c r="AP43">
        <v>1.9748300000000001</v>
      </c>
      <c r="AQ43">
        <v>3.3854199999999999</v>
      </c>
      <c r="AR43">
        <v>1.9748300000000001</v>
      </c>
      <c r="AS43">
        <v>2.82118</v>
      </c>
      <c r="AT43">
        <v>1.9748300000000001</v>
      </c>
      <c r="AU43">
        <v>3.3854199999999999</v>
      </c>
      <c r="AV43">
        <v>2.6422099999999999</v>
      </c>
      <c r="AW43">
        <v>6.50427</v>
      </c>
      <c r="AX43">
        <v>2.2281200000000001</v>
      </c>
    </row>
    <row r="44" spans="1:50" x14ac:dyDescent="0.25">
      <c r="A44" t="s">
        <v>123</v>
      </c>
      <c r="B44">
        <v>1</v>
      </c>
      <c r="C44">
        <v>-4.2550999999999997</v>
      </c>
      <c r="D44">
        <v>319.59399999999999</v>
      </c>
      <c r="E44">
        <v>9.29941</v>
      </c>
      <c r="F44">
        <v>1.3060099999999999</v>
      </c>
      <c r="G44">
        <v>17.491299999999999</v>
      </c>
      <c r="H44">
        <v>18.901900000000001</v>
      </c>
      <c r="I44">
        <v>20.8767</v>
      </c>
      <c r="J44">
        <v>4.2715199999999998</v>
      </c>
      <c r="K44">
        <v>-2.8364400000000001</v>
      </c>
      <c r="L44">
        <v>1</v>
      </c>
      <c r="M44">
        <v>0.26598300000000002</v>
      </c>
      <c r="N44">
        <v>0</v>
      </c>
      <c r="O44">
        <v>0.26598300000000002</v>
      </c>
      <c r="P44">
        <v>-4.98034</v>
      </c>
      <c r="Q44">
        <v>301.512</v>
      </c>
      <c r="R44">
        <v>9.5549800000000005</v>
      </c>
      <c r="S44">
        <v>1.3060099999999999</v>
      </c>
      <c r="T44">
        <v>17.491299999999999</v>
      </c>
      <c r="U44">
        <v>18.901900000000001</v>
      </c>
      <c r="V44">
        <v>20.3125</v>
      </c>
      <c r="W44">
        <v>4.6358499999999996</v>
      </c>
      <c r="X44">
        <v>-2.9990100000000002</v>
      </c>
      <c r="Y44">
        <v>1</v>
      </c>
      <c r="Z44">
        <v>0.26598300000000002</v>
      </c>
      <c r="AA44">
        <v>0</v>
      </c>
      <c r="AB44">
        <v>0.26598300000000002</v>
      </c>
      <c r="AC44">
        <v>-5.8061600000000002</v>
      </c>
      <c r="AD44">
        <v>340.79599999999999</v>
      </c>
      <c r="AE44">
        <v>12.6541</v>
      </c>
      <c r="AF44">
        <v>1.3060099999999999</v>
      </c>
      <c r="AG44">
        <v>18.055599999999998</v>
      </c>
      <c r="AH44">
        <v>18.901900000000001</v>
      </c>
      <c r="AI44">
        <v>20.8767</v>
      </c>
      <c r="AJ44">
        <v>3.1509999999999998</v>
      </c>
      <c r="AK44">
        <v>-2.6296200000000001</v>
      </c>
      <c r="AL44">
        <v>1</v>
      </c>
      <c r="AM44">
        <v>0.26598300000000002</v>
      </c>
      <c r="AN44">
        <v>0</v>
      </c>
      <c r="AO44">
        <v>0.26598300000000002</v>
      </c>
      <c r="AP44">
        <v>1.41059</v>
      </c>
      <c r="AQ44">
        <v>3.3854199999999999</v>
      </c>
      <c r="AR44">
        <v>1.41059</v>
      </c>
      <c r="AS44">
        <v>2.82118</v>
      </c>
      <c r="AT44">
        <v>0.84635400000000005</v>
      </c>
      <c r="AU44">
        <v>2.82118</v>
      </c>
      <c r="AV44">
        <v>7.1079499999999998</v>
      </c>
      <c r="AW44">
        <v>7.6348599999999998</v>
      </c>
      <c r="AX44">
        <v>5.7806199999999999</v>
      </c>
    </row>
    <row r="45" spans="1:50" x14ac:dyDescent="0.25">
      <c r="A45" t="s">
        <v>123</v>
      </c>
      <c r="B45">
        <v>3</v>
      </c>
      <c r="C45">
        <v>-3.4047399999999999</v>
      </c>
      <c r="D45">
        <v>289.00400000000002</v>
      </c>
      <c r="E45">
        <v>9.7102799999999991</v>
      </c>
      <c r="F45">
        <v>1.3825000000000001</v>
      </c>
      <c r="G45">
        <v>16.927099999999999</v>
      </c>
      <c r="H45">
        <v>18.901900000000001</v>
      </c>
      <c r="I45">
        <v>19.7483</v>
      </c>
      <c r="J45">
        <v>3.4647899999999998</v>
      </c>
      <c r="K45">
        <v>-2.5198100000000001</v>
      </c>
      <c r="L45">
        <v>2</v>
      </c>
      <c r="M45">
        <v>0</v>
      </c>
      <c r="N45">
        <v>0.26598300000000002</v>
      </c>
      <c r="O45">
        <v>0</v>
      </c>
      <c r="P45">
        <v>-3.6442899999999998</v>
      </c>
      <c r="Q45">
        <v>259.74700000000001</v>
      </c>
      <c r="R45">
        <v>9.3414300000000008</v>
      </c>
      <c r="S45">
        <v>1.3825000000000001</v>
      </c>
      <c r="T45">
        <v>16.927099999999999</v>
      </c>
      <c r="U45">
        <v>18.901900000000001</v>
      </c>
      <c r="V45">
        <v>19.7483</v>
      </c>
      <c r="W45">
        <v>3.5259200000000002</v>
      </c>
      <c r="X45">
        <v>-2.3979699999999999</v>
      </c>
      <c r="Y45">
        <v>2</v>
      </c>
      <c r="Z45">
        <v>0</v>
      </c>
      <c r="AA45">
        <v>0.26598300000000002</v>
      </c>
      <c r="AB45">
        <v>0</v>
      </c>
      <c r="AC45">
        <v>-4.9140899999999998</v>
      </c>
      <c r="AD45">
        <v>301.95600000000002</v>
      </c>
      <c r="AE45">
        <v>11.0617</v>
      </c>
      <c r="AF45">
        <v>1.3825000000000001</v>
      </c>
      <c r="AG45">
        <v>16.927099999999999</v>
      </c>
      <c r="AH45">
        <v>18.337700000000002</v>
      </c>
      <c r="AI45">
        <v>19.7483</v>
      </c>
      <c r="AJ45">
        <v>3.7401499999999999</v>
      </c>
      <c r="AK45">
        <v>-2.80721</v>
      </c>
      <c r="AL45">
        <v>2</v>
      </c>
      <c r="AM45">
        <v>0</v>
      </c>
      <c r="AN45">
        <v>0.26598300000000002</v>
      </c>
      <c r="AO45">
        <v>0</v>
      </c>
      <c r="AP45">
        <v>1.9748300000000001</v>
      </c>
      <c r="AQ45">
        <v>2.82118</v>
      </c>
      <c r="AR45">
        <v>1.9748300000000001</v>
      </c>
      <c r="AS45">
        <v>2.82118</v>
      </c>
      <c r="AT45">
        <v>1.41059</v>
      </c>
      <c r="AU45">
        <v>2.82118</v>
      </c>
      <c r="AV45">
        <v>5.9845899999999999</v>
      </c>
      <c r="AW45">
        <v>5.9238900000000001</v>
      </c>
      <c r="AX45">
        <v>6.5473499999999998</v>
      </c>
    </row>
    <row r="46" spans="1:50" x14ac:dyDescent="0.25">
      <c r="A46" t="s">
        <v>38</v>
      </c>
      <c r="B46">
        <v>3</v>
      </c>
      <c r="C46">
        <v>-3.47492</v>
      </c>
      <c r="D46">
        <v>296.52600000000001</v>
      </c>
      <c r="E46">
        <v>16.662400000000002</v>
      </c>
      <c r="F46">
        <v>1.1595599999999999</v>
      </c>
      <c r="G46">
        <v>18.762899999999998</v>
      </c>
      <c r="H46">
        <v>19.6005</v>
      </c>
      <c r="I46">
        <v>21.443300000000001</v>
      </c>
      <c r="J46">
        <v>2.7092200000000002</v>
      </c>
      <c r="K46">
        <v>-2.1039400000000001</v>
      </c>
      <c r="L46">
        <v>3</v>
      </c>
      <c r="M46">
        <v>0.157945</v>
      </c>
      <c r="N46">
        <v>0</v>
      </c>
      <c r="O46">
        <v>0.417883</v>
      </c>
      <c r="P46">
        <v>-2.9908899999999998</v>
      </c>
      <c r="Q46">
        <v>287.892</v>
      </c>
      <c r="R46">
        <v>21.416499999999999</v>
      </c>
      <c r="S46">
        <v>1.1595599999999999</v>
      </c>
      <c r="T46">
        <v>19.097899999999999</v>
      </c>
      <c r="U46">
        <v>19.6005</v>
      </c>
      <c r="V46">
        <v>21.778400000000001</v>
      </c>
      <c r="W46">
        <v>1.7621899999999999</v>
      </c>
      <c r="X46">
        <v>-1.4564299999999999</v>
      </c>
      <c r="Y46">
        <v>3</v>
      </c>
      <c r="Z46">
        <v>0.157945</v>
      </c>
      <c r="AA46">
        <v>0</v>
      </c>
      <c r="AB46">
        <v>0.417883</v>
      </c>
      <c r="AC46">
        <v>-4.1588799999999999</v>
      </c>
      <c r="AD46">
        <v>281.61900000000003</v>
      </c>
      <c r="AE46">
        <v>22.317599999999999</v>
      </c>
      <c r="AF46">
        <v>1.1595599999999999</v>
      </c>
      <c r="AG46">
        <v>18.762899999999998</v>
      </c>
      <c r="AH46">
        <v>19.6005</v>
      </c>
      <c r="AI46">
        <v>20.773199999999999</v>
      </c>
      <c r="AJ46">
        <v>2.7483399999999998</v>
      </c>
      <c r="AK46">
        <v>-2.6440100000000002</v>
      </c>
      <c r="AL46">
        <v>3</v>
      </c>
      <c r="AM46">
        <v>0.157945</v>
      </c>
      <c r="AN46">
        <v>0</v>
      </c>
      <c r="AO46">
        <v>0.417883</v>
      </c>
      <c r="AP46">
        <v>0.83762899999999996</v>
      </c>
      <c r="AQ46">
        <v>2.6804100000000002</v>
      </c>
      <c r="AR46">
        <v>0.50257700000000005</v>
      </c>
      <c r="AS46">
        <v>2.6804100000000002</v>
      </c>
      <c r="AT46">
        <v>0.83762899999999996</v>
      </c>
      <c r="AU46">
        <v>2.01031</v>
      </c>
      <c r="AV46">
        <v>4.8131500000000003</v>
      </c>
      <c r="AW46">
        <v>3.2186300000000001</v>
      </c>
      <c r="AX46">
        <v>5.3923500000000004</v>
      </c>
    </row>
    <row r="47" spans="1:50" x14ac:dyDescent="0.25">
      <c r="A47" t="s">
        <v>124</v>
      </c>
      <c r="B47">
        <v>0</v>
      </c>
      <c r="C47">
        <v>-5.2856399999999999</v>
      </c>
      <c r="D47">
        <v>286.99799999999999</v>
      </c>
      <c r="E47">
        <v>25.792300000000001</v>
      </c>
      <c r="F47">
        <v>1.41469</v>
      </c>
      <c r="G47">
        <v>16.4175</v>
      </c>
      <c r="H47">
        <v>17.590199999999999</v>
      </c>
      <c r="I47">
        <v>18.427800000000001</v>
      </c>
      <c r="J47">
        <v>6.5635700000000003</v>
      </c>
      <c r="K47">
        <v>-2.7572999999999999</v>
      </c>
      <c r="L47">
        <v>2</v>
      </c>
      <c r="M47">
        <v>0</v>
      </c>
      <c r="N47">
        <v>0</v>
      </c>
      <c r="O47">
        <v>0.157945</v>
      </c>
      <c r="P47">
        <v>-6.1880300000000004</v>
      </c>
      <c r="Q47">
        <v>300.29500000000002</v>
      </c>
      <c r="R47">
        <v>29.784700000000001</v>
      </c>
      <c r="S47">
        <v>1.41469</v>
      </c>
      <c r="T47">
        <v>16.4175</v>
      </c>
      <c r="U47">
        <v>17.590199999999999</v>
      </c>
      <c r="V47">
        <v>18.0928</v>
      </c>
      <c r="W47">
        <v>7.7095700000000003</v>
      </c>
      <c r="X47">
        <v>-3.3017599999999998</v>
      </c>
      <c r="Y47">
        <v>1</v>
      </c>
      <c r="Z47">
        <v>0</v>
      </c>
      <c r="AA47">
        <v>0</v>
      </c>
      <c r="AB47">
        <v>0.157945</v>
      </c>
      <c r="AC47">
        <v>-5.7449599999999998</v>
      </c>
      <c r="AD47">
        <v>258.54599999999999</v>
      </c>
      <c r="AE47">
        <v>27.9284</v>
      </c>
      <c r="AF47">
        <v>1.41469</v>
      </c>
      <c r="AG47">
        <v>16.4175</v>
      </c>
      <c r="AH47">
        <v>17.590199999999999</v>
      </c>
      <c r="AI47">
        <v>18.427800000000001</v>
      </c>
      <c r="AJ47">
        <v>7.1957399999999998</v>
      </c>
      <c r="AK47">
        <v>-2.5943399999999999</v>
      </c>
      <c r="AL47">
        <v>1</v>
      </c>
      <c r="AM47">
        <v>0</v>
      </c>
      <c r="AN47">
        <v>0</v>
      </c>
      <c r="AO47">
        <v>0.157945</v>
      </c>
      <c r="AP47">
        <v>1.1726799999999999</v>
      </c>
      <c r="AQ47">
        <v>2.01031</v>
      </c>
      <c r="AR47">
        <v>1.1726799999999999</v>
      </c>
      <c r="AS47">
        <v>1.67526</v>
      </c>
      <c r="AT47">
        <v>1.1726799999999999</v>
      </c>
      <c r="AU47">
        <v>2.01031</v>
      </c>
      <c r="AV47">
        <v>9.3208699999999993</v>
      </c>
      <c r="AW47">
        <v>11.0113</v>
      </c>
      <c r="AX47">
        <v>9.7900799999999997</v>
      </c>
    </row>
    <row r="48" spans="1:50" x14ac:dyDescent="0.25">
      <c r="A48" t="s">
        <v>124</v>
      </c>
      <c r="B48">
        <v>3</v>
      </c>
      <c r="C48">
        <v>-3.62602</v>
      </c>
      <c r="D48">
        <v>224.845</v>
      </c>
      <c r="E48">
        <v>27.857199999999999</v>
      </c>
      <c r="F48">
        <v>1.5245299999999999</v>
      </c>
      <c r="G48">
        <v>15.077299999999999</v>
      </c>
      <c r="H48">
        <v>16.25</v>
      </c>
      <c r="I48">
        <v>16.4175</v>
      </c>
      <c r="J48">
        <v>2.11666</v>
      </c>
      <c r="K48">
        <v>-0.83584899999999995</v>
      </c>
      <c r="L48">
        <v>3</v>
      </c>
      <c r="M48">
        <v>0</v>
      </c>
      <c r="N48">
        <v>0</v>
      </c>
      <c r="O48">
        <v>0.63177899999999998</v>
      </c>
      <c r="P48">
        <v>-4.1271300000000002</v>
      </c>
      <c r="Q48">
        <v>223.45599999999999</v>
      </c>
      <c r="R48">
        <v>31.4968</v>
      </c>
      <c r="S48">
        <v>1.5245299999999999</v>
      </c>
      <c r="T48">
        <v>15.077299999999999</v>
      </c>
      <c r="U48">
        <v>16.25</v>
      </c>
      <c r="V48">
        <v>16.4175</v>
      </c>
      <c r="W48">
        <v>1.87009</v>
      </c>
      <c r="X48">
        <v>-0.74024999999999996</v>
      </c>
      <c r="Y48">
        <v>4</v>
      </c>
      <c r="Z48">
        <v>0</v>
      </c>
      <c r="AA48">
        <v>0</v>
      </c>
      <c r="AB48">
        <v>0.63177899999999998</v>
      </c>
      <c r="AC48">
        <v>-3.8904700000000001</v>
      </c>
      <c r="AD48">
        <v>185.40799999999999</v>
      </c>
      <c r="AE48">
        <v>29.819299999999998</v>
      </c>
      <c r="AF48">
        <v>1.5245299999999999</v>
      </c>
      <c r="AG48">
        <v>15.077299999999999</v>
      </c>
      <c r="AH48">
        <v>16.25</v>
      </c>
      <c r="AI48">
        <v>17.7577</v>
      </c>
      <c r="AJ48">
        <v>2.3178100000000001</v>
      </c>
      <c r="AK48">
        <v>-2.4811000000000001</v>
      </c>
      <c r="AL48">
        <v>3</v>
      </c>
      <c r="AM48">
        <v>0</v>
      </c>
      <c r="AN48">
        <v>0</v>
      </c>
      <c r="AO48">
        <v>0.63177899999999998</v>
      </c>
      <c r="AP48">
        <v>1.1726799999999999</v>
      </c>
      <c r="AQ48">
        <v>1.3402099999999999</v>
      </c>
      <c r="AR48">
        <v>1.1726799999999999</v>
      </c>
      <c r="AS48">
        <v>1.3402099999999999</v>
      </c>
      <c r="AT48">
        <v>1.1726799999999999</v>
      </c>
      <c r="AU48">
        <v>2.6804100000000002</v>
      </c>
      <c r="AV48">
        <v>2.9525100000000002</v>
      </c>
      <c r="AW48">
        <v>2.6103399999999999</v>
      </c>
      <c r="AX48">
        <v>4.7989100000000002</v>
      </c>
    </row>
    <row r="49" spans="1:50" x14ac:dyDescent="0.25">
      <c r="A49" t="s">
        <v>125</v>
      </c>
      <c r="B49">
        <v>0</v>
      </c>
      <c r="C49">
        <v>-3.1765300000000001</v>
      </c>
      <c r="D49">
        <v>250.131</v>
      </c>
      <c r="E49">
        <v>20.472200000000001</v>
      </c>
      <c r="F49">
        <v>1.2893399999999999</v>
      </c>
      <c r="G49">
        <v>16.868600000000001</v>
      </c>
      <c r="H49">
        <v>18.6877</v>
      </c>
      <c r="I49">
        <v>18.853100000000001</v>
      </c>
      <c r="J49">
        <v>2.3522599999999998</v>
      </c>
      <c r="K49">
        <v>-0.10635</v>
      </c>
      <c r="L49">
        <v>3</v>
      </c>
      <c r="M49">
        <v>0.46776000000000001</v>
      </c>
      <c r="N49">
        <v>0.56217700000000004</v>
      </c>
      <c r="O49">
        <v>0.62368000000000001</v>
      </c>
      <c r="P49">
        <v>-3.8185199999999999</v>
      </c>
      <c r="Q49">
        <v>266.65499999999997</v>
      </c>
      <c r="R49">
        <v>24.2514</v>
      </c>
      <c r="S49">
        <v>1.2893399999999999</v>
      </c>
      <c r="T49">
        <v>16.868600000000001</v>
      </c>
      <c r="U49">
        <v>18.356999999999999</v>
      </c>
      <c r="V49">
        <v>18.853100000000001</v>
      </c>
      <c r="W49">
        <v>2.9197700000000002</v>
      </c>
      <c r="X49">
        <v>-0.35035699999999997</v>
      </c>
      <c r="Y49">
        <v>3</v>
      </c>
      <c r="Z49">
        <v>0.46776000000000001</v>
      </c>
      <c r="AA49">
        <v>0.56217700000000004</v>
      </c>
      <c r="AB49">
        <v>0.62368000000000001</v>
      </c>
      <c r="AC49">
        <v>-3.6801300000000001</v>
      </c>
      <c r="AD49">
        <v>223.97200000000001</v>
      </c>
      <c r="AE49">
        <v>22.846399999999999</v>
      </c>
      <c r="AF49">
        <v>1.2893399999999999</v>
      </c>
      <c r="AG49">
        <v>17.860800000000001</v>
      </c>
      <c r="AH49">
        <v>19.68</v>
      </c>
      <c r="AI49">
        <v>20.176100000000002</v>
      </c>
      <c r="AJ49">
        <v>1.3543799999999999</v>
      </c>
      <c r="AK49">
        <v>-1.7121599999999999</v>
      </c>
      <c r="AL49">
        <v>2</v>
      </c>
      <c r="AM49">
        <v>0.46776000000000001</v>
      </c>
      <c r="AN49">
        <v>0.56217700000000004</v>
      </c>
      <c r="AO49">
        <v>0.62368000000000001</v>
      </c>
      <c r="AP49">
        <v>1.8191600000000001</v>
      </c>
      <c r="AQ49">
        <v>1.98454</v>
      </c>
      <c r="AR49">
        <v>1.4883999999999999</v>
      </c>
      <c r="AS49">
        <v>1.98454</v>
      </c>
      <c r="AT49">
        <v>1.8191600000000001</v>
      </c>
      <c r="AU49">
        <v>2.3152900000000001</v>
      </c>
      <c r="AV49">
        <v>2.4586100000000002</v>
      </c>
      <c r="AW49">
        <v>3.27013</v>
      </c>
      <c r="AX49">
        <v>3.0665399999999998</v>
      </c>
    </row>
    <row r="50" spans="1:50" x14ac:dyDescent="0.25">
      <c r="A50" t="s">
        <v>39</v>
      </c>
      <c r="B50">
        <v>0</v>
      </c>
      <c r="C50">
        <v>-3.8016800000000002</v>
      </c>
      <c r="D50">
        <v>270.66000000000003</v>
      </c>
      <c r="E50">
        <v>10.2883</v>
      </c>
      <c r="F50">
        <v>1.0667599999999999</v>
      </c>
      <c r="G50">
        <v>16.868600000000001</v>
      </c>
      <c r="H50">
        <v>17.695399999999999</v>
      </c>
      <c r="I50">
        <v>18.853100000000001</v>
      </c>
      <c r="J50">
        <v>3.8159900000000002</v>
      </c>
      <c r="K50">
        <v>-2.53186</v>
      </c>
      <c r="L50">
        <v>2</v>
      </c>
      <c r="M50">
        <v>0.31184000000000001</v>
      </c>
      <c r="N50">
        <v>0.15592</v>
      </c>
      <c r="O50">
        <v>0.15592</v>
      </c>
      <c r="P50">
        <v>-4.0767499999999997</v>
      </c>
      <c r="Q50">
        <v>289.988</v>
      </c>
      <c r="R50">
        <v>13.504200000000001</v>
      </c>
      <c r="S50">
        <v>1.0667599999999999</v>
      </c>
      <c r="T50">
        <v>16.207000000000001</v>
      </c>
      <c r="U50">
        <v>17.695399999999999</v>
      </c>
      <c r="V50">
        <v>19.183800000000002</v>
      </c>
      <c r="W50">
        <v>3.2180599999999999</v>
      </c>
      <c r="X50">
        <v>-1.79044</v>
      </c>
      <c r="Y50">
        <v>3</v>
      </c>
      <c r="Z50">
        <v>0.31184000000000001</v>
      </c>
      <c r="AA50">
        <v>0.15592</v>
      </c>
      <c r="AB50">
        <v>0.15592</v>
      </c>
      <c r="AC50">
        <v>-4.5555399999999997</v>
      </c>
      <c r="AD50">
        <v>269.42899999999997</v>
      </c>
      <c r="AE50">
        <v>13.5161</v>
      </c>
      <c r="AF50">
        <v>1.0667599999999999</v>
      </c>
      <c r="AG50">
        <v>16.207000000000001</v>
      </c>
      <c r="AH50">
        <v>17.364699999999999</v>
      </c>
      <c r="AI50">
        <v>18.853100000000001</v>
      </c>
      <c r="AJ50">
        <v>3.8063899999999999</v>
      </c>
      <c r="AK50">
        <v>-2.42421</v>
      </c>
      <c r="AL50">
        <v>2</v>
      </c>
      <c r="AM50">
        <v>0.31184000000000001</v>
      </c>
      <c r="AN50">
        <v>0.15592</v>
      </c>
      <c r="AO50">
        <v>0.15592</v>
      </c>
      <c r="AP50">
        <v>0.82689000000000001</v>
      </c>
      <c r="AQ50">
        <v>1.98454</v>
      </c>
      <c r="AR50">
        <v>1.4883999999999999</v>
      </c>
      <c r="AS50">
        <v>2.9767999999999999</v>
      </c>
      <c r="AT50">
        <v>1.1576500000000001</v>
      </c>
      <c r="AU50">
        <v>2.6460499999999998</v>
      </c>
      <c r="AV50">
        <v>6.3478500000000002</v>
      </c>
      <c r="AW50">
        <v>5.0084999999999997</v>
      </c>
      <c r="AX50">
        <v>6.2305999999999999</v>
      </c>
    </row>
    <row r="51" spans="1:50" x14ac:dyDescent="0.25">
      <c r="A51" t="s">
        <v>39</v>
      </c>
      <c r="B51">
        <v>2</v>
      </c>
      <c r="C51">
        <v>-2.56515</v>
      </c>
      <c r="D51">
        <v>258.57299999999998</v>
      </c>
      <c r="E51">
        <v>12.1495</v>
      </c>
      <c r="F51">
        <v>0.99617900000000004</v>
      </c>
      <c r="G51">
        <v>16.868600000000001</v>
      </c>
      <c r="H51">
        <v>18.356999999999999</v>
      </c>
      <c r="I51">
        <v>18.853100000000001</v>
      </c>
      <c r="J51">
        <v>2.17639</v>
      </c>
      <c r="K51">
        <v>-1.2088000000000001</v>
      </c>
      <c r="L51">
        <v>3</v>
      </c>
      <c r="M51">
        <v>0.46776000000000001</v>
      </c>
      <c r="N51">
        <v>0.270061</v>
      </c>
      <c r="O51">
        <v>0.31184000000000001</v>
      </c>
      <c r="P51">
        <v>-2.0916800000000002</v>
      </c>
      <c r="Q51">
        <v>264.767</v>
      </c>
      <c r="R51">
        <v>14.848800000000001</v>
      </c>
      <c r="S51">
        <v>0.99617900000000004</v>
      </c>
      <c r="T51">
        <v>15.876300000000001</v>
      </c>
      <c r="U51">
        <v>18.026199999999999</v>
      </c>
      <c r="V51">
        <v>18.191600000000001</v>
      </c>
      <c r="W51">
        <v>2.1015999999999999</v>
      </c>
      <c r="X51">
        <v>-0.39598499999999998</v>
      </c>
      <c r="Y51">
        <v>4</v>
      </c>
      <c r="Z51">
        <v>0.46776000000000001</v>
      </c>
      <c r="AA51">
        <v>0.270061</v>
      </c>
      <c r="AB51">
        <v>0.31184000000000001</v>
      </c>
      <c r="AC51">
        <v>-2.69191</v>
      </c>
      <c r="AD51">
        <v>248.89500000000001</v>
      </c>
      <c r="AE51">
        <v>15.2323</v>
      </c>
      <c r="AF51">
        <v>0.99617900000000004</v>
      </c>
      <c r="AG51">
        <v>15.876300000000001</v>
      </c>
      <c r="AH51">
        <v>17.695399999999999</v>
      </c>
      <c r="AI51">
        <v>18.191600000000001</v>
      </c>
      <c r="AJ51">
        <v>3.0314999999999999</v>
      </c>
      <c r="AK51">
        <v>-0.98535200000000001</v>
      </c>
      <c r="AL51">
        <v>3</v>
      </c>
      <c r="AM51">
        <v>0.46776000000000001</v>
      </c>
      <c r="AN51">
        <v>0.270061</v>
      </c>
      <c r="AO51">
        <v>0.31184000000000001</v>
      </c>
      <c r="AP51">
        <v>1.4883999999999999</v>
      </c>
      <c r="AQ51">
        <v>1.98454</v>
      </c>
      <c r="AR51">
        <v>2.1499100000000002</v>
      </c>
      <c r="AS51">
        <v>2.3152900000000001</v>
      </c>
      <c r="AT51">
        <v>1.8191600000000001</v>
      </c>
      <c r="AU51">
        <v>2.3152900000000001</v>
      </c>
      <c r="AV51">
        <v>3.3851900000000001</v>
      </c>
      <c r="AW51">
        <v>2.4975800000000001</v>
      </c>
      <c r="AX51">
        <v>4.0168499999999998</v>
      </c>
    </row>
    <row r="52" spans="1:50" x14ac:dyDescent="0.25">
      <c r="A52" t="s">
        <v>39</v>
      </c>
      <c r="B52">
        <v>3</v>
      </c>
      <c r="C52">
        <v>-3.7179600000000002</v>
      </c>
      <c r="D52">
        <v>263.93700000000001</v>
      </c>
      <c r="E52">
        <v>12.8432</v>
      </c>
      <c r="F52">
        <v>1.0628299999999999</v>
      </c>
      <c r="G52">
        <v>21.168399999999998</v>
      </c>
      <c r="H52">
        <v>22.326000000000001</v>
      </c>
      <c r="I52">
        <v>22.822199999999999</v>
      </c>
      <c r="J52">
        <v>0.59466399999999997</v>
      </c>
      <c r="K52">
        <v>-1.0296099999999999</v>
      </c>
      <c r="L52">
        <v>3</v>
      </c>
      <c r="M52">
        <v>2.1092499999999998</v>
      </c>
      <c r="N52">
        <v>2.0269599999999999</v>
      </c>
      <c r="O52">
        <v>1.79816</v>
      </c>
      <c r="P52">
        <v>-4.0709900000000001</v>
      </c>
      <c r="Q52">
        <v>284.77199999999999</v>
      </c>
      <c r="R52">
        <v>15.912699999999999</v>
      </c>
      <c r="S52">
        <v>1.0628299999999999</v>
      </c>
      <c r="T52">
        <v>16.868600000000001</v>
      </c>
      <c r="U52">
        <v>18.026199999999999</v>
      </c>
      <c r="V52">
        <v>19.183800000000002</v>
      </c>
      <c r="W52">
        <v>1.0169299999999999</v>
      </c>
      <c r="X52">
        <v>-0.68370399999999998</v>
      </c>
      <c r="Y52">
        <v>5</v>
      </c>
      <c r="Z52">
        <v>2.1092499999999998</v>
      </c>
      <c r="AA52">
        <v>2.0269599999999999</v>
      </c>
      <c r="AB52">
        <v>1.79816</v>
      </c>
      <c r="AC52">
        <v>-4.3490099999999998</v>
      </c>
      <c r="AD52">
        <v>260.178</v>
      </c>
      <c r="AE52">
        <v>15.6097</v>
      </c>
      <c r="AF52">
        <v>1.0628299999999999</v>
      </c>
      <c r="AG52">
        <v>21.499099999999999</v>
      </c>
      <c r="AH52">
        <v>22.326000000000001</v>
      </c>
      <c r="AI52">
        <v>23.152899999999999</v>
      </c>
      <c r="AJ52">
        <v>0.443938</v>
      </c>
      <c r="AK52">
        <v>-0.7671</v>
      </c>
      <c r="AL52">
        <v>5</v>
      </c>
      <c r="AM52">
        <v>2.1092499999999998</v>
      </c>
      <c r="AN52">
        <v>2.0269599999999999</v>
      </c>
      <c r="AO52">
        <v>1.79816</v>
      </c>
      <c r="AP52">
        <v>1.1576500000000001</v>
      </c>
      <c r="AQ52">
        <v>1.65378</v>
      </c>
      <c r="AR52">
        <v>1.1576500000000001</v>
      </c>
      <c r="AS52">
        <v>2.3152900000000001</v>
      </c>
      <c r="AT52">
        <v>0.82689000000000001</v>
      </c>
      <c r="AU52">
        <v>1.65378</v>
      </c>
      <c r="AV52">
        <v>1.6242700000000001</v>
      </c>
      <c r="AW52">
        <v>1.7006300000000001</v>
      </c>
      <c r="AX52">
        <v>1.2110399999999999</v>
      </c>
    </row>
    <row r="53" spans="1:50" x14ac:dyDescent="0.25">
      <c r="A53" t="s">
        <v>126</v>
      </c>
      <c r="B53">
        <v>0</v>
      </c>
      <c r="C53">
        <v>-3.8661500000000002</v>
      </c>
      <c r="D53">
        <v>264.84399999999999</v>
      </c>
      <c r="E53">
        <v>12.682</v>
      </c>
      <c r="F53">
        <v>1.09524</v>
      </c>
      <c r="G53">
        <v>16.537800000000001</v>
      </c>
      <c r="H53">
        <v>18.026199999999999</v>
      </c>
      <c r="I53">
        <v>18.853100000000001</v>
      </c>
      <c r="J53">
        <v>3.0654599999999999</v>
      </c>
      <c r="K53">
        <v>-1.8897299999999999</v>
      </c>
      <c r="L53">
        <v>2</v>
      </c>
      <c r="M53">
        <v>0.31184000000000001</v>
      </c>
      <c r="N53">
        <v>0.15592</v>
      </c>
      <c r="O53">
        <v>0</v>
      </c>
      <c r="P53">
        <v>-4.7063199999999998</v>
      </c>
      <c r="Q53">
        <v>293.61599999999999</v>
      </c>
      <c r="R53">
        <v>15.247400000000001</v>
      </c>
      <c r="S53">
        <v>1.09524</v>
      </c>
      <c r="T53">
        <v>16.537800000000001</v>
      </c>
      <c r="U53">
        <v>18.026199999999999</v>
      </c>
      <c r="V53">
        <v>18.853100000000001</v>
      </c>
      <c r="W53">
        <v>3.0824699999999998</v>
      </c>
      <c r="X53">
        <v>-2.39425</v>
      </c>
      <c r="Y53">
        <v>2</v>
      </c>
      <c r="Z53">
        <v>0.31184000000000001</v>
      </c>
      <c r="AA53">
        <v>0.15592</v>
      </c>
      <c r="AB53">
        <v>0</v>
      </c>
      <c r="AC53">
        <v>-4.8462500000000004</v>
      </c>
      <c r="AD53">
        <v>263.351</v>
      </c>
      <c r="AE53">
        <v>15.542999999999999</v>
      </c>
      <c r="AF53">
        <v>1.09524</v>
      </c>
      <c r="AG53">
        <v>15.876300000000001</v>
      </c>
      <c r="AH53">
        <v>17.695399999999999</v>
      </c>
      <c r="AI53">
        <v>18.853100000000001</v>
      </c>
      <c r="AJ53">
        <v>2.7105899999999998</v>
      </c>
      <c r="AK53">
        <v>-1.8903300000000001</v>
      </c>
      <c r="AL53">
        <v>1</v>
      </c>
      <c r="AM53">
        <v>0.31184000000000001</v>
      </c>
      <c r="AN53">
        <v>0.15592</v>
      </c>
      <c r="AO53">
        <v>0</v>
      </c>
      <c r="AP53">
        <v>1.4883999999999999</v>
      </c>
      <c r="AQ53">
        <v>2.3152900000000001</v>
      </c>
      <c r="AR53">
        <v>1.4883999999999999</v>
      </c>
      <c r="AS53">
        <v>2.3152900000000001</v>
      </c>
      <c r="AT53">
        <v>1.8191600000000001</v>
      </c>
      <c r="AU53">
        <v>2.9767999999999999</v>
      </c>
      <c r="AV53">
        <v>4.95519</v>
      </c>
      <c r="AW53">
        <v>5.4767200000000003</v>
      </c>
      <c r="AX53">
        <v>4.6009200000000003</v>
      </c>
    </row>
    <row r="54" spans="1:50" x14ac:dyDescent="0.25">
      <c r="A54" t="s">
        <v>126</v>
      </c>
      <c r="B54">
        <v>1</v>
      </c>
      <c r="C54">
        <v>-4.2120800000000003</v>
      </c>
      <c r="D54">
        <v>283.90100000000001</v>
      </c>
      <c r="E54">
        <v>9.0502099999999999</v>
      </c>
      <c r="F54">
        <v>0.98887599999999998</v>
      </c>
      <c r="G54">
        <v>15.876300000000001</v>
      </c>
      <c r="H54">
        <v>17.364699999999999</v>
      </c>
      <c r="I54">
        <v>17.530100000000001</v>
      </c>
      <c r="J54">
        <v>2.2710300000000001</v>
      </c>
      <c r="K54">
        <v>-0.71976200000000001</v>
      </c>
      <c r="L54">
        <v>4</v>
      </c>
      <c r="M54">
        <v>0.41252499999999998</v>
      </c>
      <c r="N54">
        <v>0</v>
      </c>
      <c r="O54">
        <v>0.15592</v>
      </c>
      <c r="P54">
        <v>-4.0449900000000003</v>
      </c>
      <c r="Q54">
        <v>298.01</v>
      </c>
      <c r="R54">
        <v>10.2113</v>
      </c>
      <c r="S54">
        <v>0.98887599999999998</v>
      </c>
      <c r="T54">
        <v>14.884</v>
      </c>
      <c r="U54">
        <v>17.364699999999999</v>
      </c>
      <c r="V54">
        <v>17.860800000000001</v>
      </c>
      <c r="W54">
        <v>1.83249</v>
      </c>
      <c r="X54">
        <v>-0.68939300000000003</v>
      </c>
      <c r="Y54">
        <v>3</v>
      </c>
      <c r="Z54">
        <v>0.41252499999999998</v>
      </c>
      <c r="AA54">
        <v>0</v>
      </c>
      <c r="AB54">
        <v>0.15592</v>
      </c>
      <c r="AC54">
        <v>-4.6162700000000001</v>
      </c>
      <c r="AD54">
        <v>280.10199999999998</v>
      </c>
      <c r="AE54">
        <v>10.158300000000001</v>
      </c>
      <c r="AF54">
        <v>0.98887599999999998</v>
      </c>
      <c r="AG54">
        <v>15.2148</v>
      </c>
      <c r="AH54">
        <v>17.364699999999999</v>
      </c>
      <c r="AI54">
        <v>17.530100000000001</v>
      </c>
      <c r="AJ54">
        <v>3.9141499999999998</v>
      </c>
      <c r="AK54">
        <v>-0.71445400000000003</v>
      </c>
      <c r="AL54">
        <v>2</v>
      </c>
      <c r="AM54">
        <v>0.41252499999999998</v>
      </c>
      <c r="AN54">
        <v>0</v>
      </c>
      <c r="AO54">
        <v>0.15592</v>
      </c>
      <c r="AP54">
        <v>1.4883999999999999</v>
      </c>
      <c r="AQ54">
        <v>1.65378</v>
      </c>
      <c r="AR54">
        <v>2.4806699999999999</v>
      </c>
      <c r="AS54">
        <v>2.9767999999999999</v>
      </c>
      <c r="AT54">
        <v>2.1499100000000002</v>
      </c>
      <c r="AU54">
        <v>2.3152900000000001</v>
      </c>
      <c r="AV54">
        <v>2.9907900000000001</v>
      </c>
      <c r="AW54">
        <v>2.52189</v>
      </c>
      <c r="AX54">
        <v>4.6285999999999996</v>
      </c>
    </row>
    <row r="55" spans="1:50" x14ac:dyDescent="0.25">
      <c r="A55" t="s">
        <v>126</v>
      </c>
      <c r="B55">
        <v>2</v>
      </c>
      <c r="C55">
        <v>-3.7961100000000001</v>
      </c>
      <c r="D55">
        <v>277.113</v>
      </c>
      <c r="E55">
        <v>15.047599999999999</v>
      </c>
      <c r="F55">
        <v>0.99437600000000004</v>
      </c>
      <c r="G55">
        <v>16.537800000000001</v>
      </c>
      <c r="H55">
        <v>17.695399999999999</v>
      </c>
      <c r="I55">
        <v>18.853100000000001</v>
      </c>
      <c r="J55">
        <v>3.2220499999999999</v>
      </c>
      <c r="K55">
        <v>-2.92361</v>
      </c>
      <c r="L55">
        <v>1</v>
      </c>
      <c r="M55">
        <v>0.82504999999999995</v>
      </c>
      <c r="N55">
        <v>0.31184000000000001</v>
      </c>
      <c r="O55">
        <v>0</v>
      </c>
      <c r="P55">
        <v>-3.4833699999999999</v>
      </c>
      <c r="Q55">
        <v>286.45699999999999</v>
      </c>
      <c r="R55">
        <v>18.432600000000001</v>
      </c>
      <c r="S55">
        <v>0.99437600000000004</v>
      </c>
      <c r="T55">
        <v>17.199300000000001</v>
      </c>
      <c r="U55">
        <v>18.356999999999999</v>
      </c>
      <c r="V55">
        <v>18.853100000000001</v>
      </c>
      <c r="W55">
        <v>2.1879400000000002</v>
      </c>
      <c r="X55">
        <v>-2.27129</v>
      </c>
      <c r="Y55">
        <v>1</v>
      </c>
      <c r="Z55">
        <v>0.82504999999999995</v>
      </c>
      <c r="AA55">
        <v>0.31184000000000001</v>
      </c>
      <c r="AB55">
        <v>0</v>
      </c>
      <c r="AC55">
        <v>-4.2146400000000002</v>
      </c>
      <c r="AD55">
        <v>271.54599999999999</v>
      </c>
      <c r="AE55">
        <v>19.676200000000001</v>
      </c>
      <c r="AF55">
        <v>0.99437600000000004</v>
      </c>
      <c r="AG55">
        <v>15.2148</v>
      </c>
      <c r="AH55">
        <v>17.695399999999999</v>
      </c>
      <c r="AI55">
        <v>18.853100000000001</v>
      </c>
      <c r="AJ55">
        <v>4.0154800000000002</v>
      </c>
      <c r="AK55">
        <v>-3.9071099999999999</v>
      </c>
      <c r="AL55">
        <v>1</v>
      </c>
      <c r="AM55">
        <v>0.82504999999999995</v>
      </c>
      <c r="AN55">
        <v>0.31184000000000001</v>
      </c>
      <c r="AO55">
        <v>0</v>
      </c>
      <c r="AP55">
        <v>1.1576500000000001</v>
      </c>
      <c r="AQ55">
        <v>2.3152900000000001</v>
      </c>
      <c r="AR55">
        <v>1.1576500000000001</v>
      </c>
      <c r="AS55">
        <v>1.65378</v>
      </c>
      <c r="AT55">
        <v>2.4806699999999999</v>
      </c>
      <c r="AU55">
        <v>3.6383200000000002</v>
      </c>
      <c r="AV55">
        <v>6.1456499999999998</v>
      </c>
      <c r="AW55">
        <v>4.4592299999999998</v>
      </c>
      <c r="AX55">
        <v>7.92258</v>
      </c>
    </row>
    <row r="56" spans="1:50" x14ac:dyDescent="0.25">
      <c r="A56" t="s">
        <v>126</v>
      </c>
      <c r="B56">
        <v>3</v>
      </c>
      <c r="C56">
        <v>-3.1466599999999998</v>
      </c>
      <c r="D56">
        <v>245.42500000000001</v>
      </c>
      <c r="E56">
        <v>12.8461</v>
      </c>
      <c r="F56">
        <v>1.1255200000000001</v>
      </c>
      <c r="G56">
        <v>16.868600000000001</v>
      </c>
      <c r="H56">
        <v>18.6877</v>
      </c>
      <c r="I56">
        <v>19.845400000000001</v>
      </c>
      <c r="J56">
        <v>2.1438299999999999</v>
      </c>
      <c r="K56">
        <v>-1.6612800000000001</v>
      </c>
      <c r="L56">
        <v>3</v>
      </c>
      <c r="M56">
        <v>0</v>
      </c>
      <c r="N56">
        <v>0.41252499999999998</v>
      </c>
      <c r="O56">
        <v>0.31184000000000001</v>
      </c>
      <c r="P56">
        <v>-3.74891</v>
      </c>
      <c r="Q56">
        <v>267.71100000000001</v>
      </c>
      <c r="R56">
        <v>16.7288</v>
      </c>
      <c r="S56">
        <v>1.1255200000000001</v>
      </c>
      <c r="T56">
        <v>16.868600000000001</v>
      </c>
      <c r="U56">
        <v>18.356999999999999</v>
      </c>
      <c r="V56">
        <v>19.845400000000001</v>
      </c>
      <c r="W56">
        <v>2.9166400000000001</v>
      </c>
      <c r="X56">
        <v>-1.59595</v>
      </c>
      <c r="Y56">
        <v>2</v>
      </c>
      <c r="Z56">
        <v>0</v>
      </c>
      <c r="AA56">
        <v>0.41252499999999998</v>
      </c>
      <c r="AB56">
        <v>0.31184000000000001</v>
      </c>
      <c r="AC56">
        <v>-3.6809400000000001</v>
      </c>
      <c r="AD56">
        <v>232.23599999999999</v>
      </c>
      <c r="AE56">
        <v>16.448499999999999</v>
      </c>
      <c r="AF56">
        <v>1.1255200000000001</v>
      </c>
      <c r="AG56">
        <v>16.868600000000001</v>
      </c>
      <c r="AH56">
        <v>19.3492</v>
      </c>
      <c r="AI56">
        <v>20.506900000000002</v>
      </c>
      <c r="AJ56">
        <v>1.19502</v>
      </c>
      <c r="AK56">
        <v>-1.9134899999999999</v>
      </c>
      <c r="AL56">
        <v>2</v>
      </c>
      <c r="AM56">
        <v>0</v>
      </c>
      <c r="AN56">
        <v>0.41252499999999998</v>
      </c>
      <c r="AO56">
        <v>0.31184000000000001</v>
      </c>
      <c r="AP56">
        <v>1.8191600000000001</v>
      </c>
      <c r="AQ56">
        <v>2.9767999999999999</v>
      </c>
      <c r="AR56">
        <v>1.4883999999999999</v>
      </c>
      <c r="AS56">
        <v>2.9767999999999999</v>
      </c>
      <c r="AT56">
        <v>2.4806699999999999</v>
      </c>
      <c r="AU56">
        <v>3.6383200000000002</v>
      </c>
      <c r="AV56">
        <v>3.80511</v>
      </c>
      <c r="AW56">
        <v>4.5125999999999999</v>
      </c>
      <c r="AX56">
        <v>3.1085099999999999</v>
      </c>
    </row>
    <row r="57" spans="1:50" x14ac:dyDescent="0.25">
      <c r="A57" t="s">
        <v>40</v>
      </c>
      <c r="B57">
        <v>0</v>
      </c>
      <c r="C57">
        <v>-3.42957</v>
      </c>
      <c r="D57">
        <v>259.62400000000002</v>
      </c>
      <c r="E57">
        <v>17.824000000000002</v>
      </c>
      <c r="F57">
        <v>1.2215499999999999</v>
      </c>
      <c r="G57">
        <v>17.530100000000001</v>
      </c>
      <c r="H57">
        <v>19.3492</v>
      </c>
      <c r="I57">
        <v>19.514600000000002</v>
      </c>
      <c r="J57">
        <v>1.9159299999999999</v>
      </c>
      <c r="K57">
        <v>-0.15121999999999999</v>
      </c>
      <c r="L57">
        <v>3</v>
      </c>
      <c r="M57">
        <v>0</v>
      </c>
      <c r="N57">
        <v>0.270061</v>
      </c>
      <c r="O57">
        <v>0</v>
      </c>
      <c r="P57">
        <v>-4.0690900000000001</v>
      </c>
      <c r="Q57">
        <v>278.84100000000001</v>
      </c>
      <c r="R57">
        <v>20.239699999999999</v>
      </c>
      <c r="S57">
        <v>1.2215499999999999</v>
      </c>
      <c r="T57">
        <v>17.530100000000001</v>
      </c>
      <c r="U57">
        <v>18.6877</v>
      </c>
      <c r="V57">
        <v>19.514600000000002</v>
      </c>
      <c r="W57">
        <v>2.0743100000000001</v>
      </c>
      <c r="X57">
        <v>-0.86601799999999995</v>
      </c>
      <c r="Y57">
        <v>2</v>
      </c>
      <c r="Z57">
        <v>0</v>
      </c>
      <c r="AA57">
        <v>0.270061</v>
      </c>
      <c r="AB57">
        <v>0</v>
      </c>
      <c r="AC57">
        <v>-4.0479900000000004</v>
      </c>
      <c r="AD57">
        <v>241.499</v>
      </c>
      <c r="AE57">
        <v>20.302199999999999</v>
      </c>
      <c r="AF57">
        <v>1.2215499999999999</v>
      </c>
      <c r="AG57">
        <v>17.530100000000001</v>
      </c>
      <c r="AH57">
        <v>19.0185</v>
      </c>
      <c r="AI57">
        <v>19.514600000000002</v>
      </c>
      <c r="AJ57">
        <v>2.69652</v>
      </c>
      <c r="AK57">
        <v>-0.79018299999999997</v>
      </c>
      <c r="AL57">
        <v>2</v>
      </c>
      <c r="AM57">
        <v>0</v>
      </c>
      <c r="AN57">
        <v>0.270061</v>
      </c>
      <c r="AO57">
        <v>0</v>
      </c>
      <c r="AP57">
        <v>1.8191600000000001</v>
      </c>
      <c r="AQ57">
        <v>1.98454</v>
      </c>
      <c r="AR57">
        <v>1.1576500000000001</v>
      </c>
      <c r="AS57">
        <v>1.98454</v>
      </c>
      <c r="AT57">
        <v>1.4883999999999999</v>
      </c>
      <c r="AU57">
        <v>1.98454</v>
      </c>
      <c r="AV57">
        <v>2.0671499999999998</v>
      </c>
      <c r="AW57">
        <v>2.9403299999999999</v>
      </c>
      <c r="AX57">
        <v>3.4866999999999999</v>
      </c>
    </row>
    <row r="58" spans="1:50" x14ac:dyDescent="0.25">
      <c r="A58" t="s">
        <v>40</v>
      </c>
      <c r="B58">
        <v>2</v>
      </c>
      <c r="C58">
        <v>-1.69756</v>
      </c>
      <c r="D58">
        <v>260.315</v>
      </c>
      <c r="E58">
        <v>16.5289</v>
      </c>
      <c r="F58">
        <v>1.0523400000000001</v>
      </c>
      <c r="G58">
        <v>17.860800000000001</v>
      </c>
      <c r="H58">
        <v>19.0185</v>
      </c>
      <c r="I58">
        <v>19.183800000000002</v>
      </c>
      <c r="J58">
        <v>2.5584099999999999</v>
      </c>
      <c r="K58">
        <v>-0.318631</v>
      </c>
      <c r="L58">
        <v>3</v>
      </c>
      <c r="M58">
        <v>1.02244</v>
      </c>
      <c r="N58">
        <v>1.4873799999999999</v>
      </c>
      <c r="O58">
        <v>1.3321799999999999</v>
      </c>
      <c r="P58">
        <v>-0.70395300000000005</v>
      </c>
      <c r="Q58">
        <v>245.399</v>
      </c>
      <c r="R58">
        <v>24.9177</v>
      </c>
      <c r="S58">
        <v>1.0523400000000001</v>
      </c>
      <c r="T58">
        <v>15.545500000000001</v>
      </c>
      <c r="U58">
        <v>15.710900000000001</v>
      </c>
      <c r="V58">
        <v>16.207000000000001</v>
      </c>
      <c r="W58">
        <v>0.12789</v>
      </c>
      <c r="X58">
        <v>-1.6772800000000001</v>
      </c>
      <c r="Y58">
        <v>7</v>
      </c>
      <c r="Z58">
        <v>1.02244</v>
      </c>
      <c r="AA58">
        <v>1.4873799999999999</v>
      </c>
      <c r="AB58">
        <v>1.3321799999999999</v>
      </c>
      <c r="AC58">
        <v>-1.1319300000000001</v>
      </c>
      <c r="AD58">
        <v>226.05099999999999</v>
      </c>
      <c r="AE58">
        <v>25.736699999999999</v>
      </c>
      <c r="AF58">
        <v>1.0523400000000001</v>
      </c>
      <c r="AG58">
        <v>15.876300000000001</v>
      </c>
      <c r="AH58">
        <v>18.6877</v>
      </c>
      <c r="AI58">
        <v>18.853100000000001</v>
      </c>
      <c r="AJ58">
        <v>3.2143199999999998</v>
      </c>
      <c r="AK58">
        <v>-0.22892100000000001</v>
      </c>
      <c r="AL58">
        <v>3</v>
      </c>
      <c r="AM58">
        <v>1.02244</v>
      </c>
      <c r="AN58">
        <v>1.4873799999999999</v>
      </c>
      <c r="AO58">
        <v>1.3321799999999999</v>
      </c>
      <c r="AP58">
        <v>1.1576500000000001</v>
      </c>
      <c r="AQ58">
        <v>1.3230200000000001</v>
      </c>
      <c r="AR58">
        <v>0.165378</v>
      </c>
      <c r="AS58">
        <v>0.66151199999999999</v>
      </c>
      <c r="AT58">
        <v>2.8114300000000001</v>
      </c>
      <c r="AU58">
        <v>2.9767999999999999</v>
      </c>
      <c r="AV58">
        <v>2.87704</v>
      </c>
      <c r="AW58">
        <v>1.8051699999999999</v>
      </c>
      <c r="AX58">
        <v>3.4432399999999999</v>
      </c>
    </row>
    <row r="59" spans="1:50" x14ac:dyDescent="0.25">
      <c r="A59" t="s">
        <v>41</v>
      </c>
      <c r="B59">
        <v>3</v>
      </c>
      <c r="C59">
        <v>-4.6441299999999996</v>
      </c>
      <c r="D59">
        <v>293.029</v>
      </c>
      <c r="E59">
        <v>13.254200000000001</v>
      </c>
      <c r="F59">
        <v>1.0561</v>
      </c>
      <c r="G59">
        <v>16.868600000000001</v>
      </c>
      <c r="H59">
        <v>18.026199999999999</v>
      </c>
      <c r="I59">
        <v>18.853100000000001</v>
      </c>
      <c r="J59">
        <v>2.3509899999999999</v>
      </c>
      <c r="K59">
        <v>-0.95845499999999995</v>
      </c>
      <c r="L59">
        <v>3</v>
      </c>
      <c r="M59">
        <v>0.270061</v>
      </c>
      <c r="N59">
        <v>0.15592</v>
      </c>
      <c r="O59">
        <v>0.31184000000000001</v>
      </c>
      <c r="P59">
        <v>-4.7343400000000004</v>
      </c>
      <c r="Q59">
        <v>306.77199999999999</v>
      </c>
      <c r="R59">
        <v>16.724900000000002</v>
      </c>
      <c r="S59">
        <v>1.0561</v>
      </c>
      <c r="T59">
        <v>16.537800000000001</v>
      </c>
      <c r="U59">
        <v>17.695399999999999</v>
      </c>
      <c r="V59">
        <v>18.191600000000001</v>
      </c>
      <c r="W59">
        <v>2.74343</v>
      </c>
      <c r="X59">
        <v>-1.49865</v>
      </c>
      <c r="Y59">
        <v>3</v>
      </c>
      <c r="Z59">
        <v>0.270061</v>
      </c>
      <c r="AA59">
        <v>0.15592</v>
      </c>
      <c r="AB59">
        <v>0.31184000000000001</v>
      </c>
      <c r="AC59">
        <v>-5.3979900000000001</v>
      </c>
      <c r="AD59">
        <v>292.69</v>
      </c>
      <c r="AE59">
        <v>18.0258</v>
      </c>
      <c r="AF59">
        <v>1.0561</v>
      </c>
      <c r="AG59">
        <v>16.207000000000001</v>
      </c>
      <c r="AH59">
        <v>17.695399999999999</v>
      </c>
      <c r="AI59">
        <v>18.853100000000001</v>
      </c>
      <c r="AJ59">
        <v>2.9551099999999999</v>
      </c>
      <c r="AK59">
        <v>-1.22818</v>
      </c>
      <c r="AL59">
        <v>1</v>
      </c>
      <c r="AM59">
        <v>0.270061</v>
      </c>
      <c r="AN59">
        <v>0.15592</v>
      </c>
      <c r="AO59">
        <v>0.31184000000000001</v>
      </c>
      <c r="AP59">
        <v>1.1576500000000001</v>
      </c>
      <c r="AQ59">
        <v>1.98454</v>
      </c>
      <c r="AR59">
        <v>1.1576500000000001</v>
      </c>
      <c r="AS59">
        <v>1.65378</v>
      </c>
      <c r="AT59">
        <v>1.4883999999999999</v>
      </c>
      <c r="AU59">
        <v>2.6460499999999998</v>
      </c>
      <c r="AV59">
        <v>3.30945</v>
      </c>
      <c r="AW59">
        <v>4.2420799999999996</v>
      </c>
      <c r="AX59">
        <v>4.1832900000000004</v>
      </c>
    </row>
    <row r="60" spans="1:50" x14ac:dyDescent="0.25">
      <c r="A60" t="s">
        <v>42</v>
      </c>
      <c r="B60">
        <v>3</v>
      </c>
      <c r="C60">
        <v>-3.9024200000000002</v>
      </c>
      <c r="D60">
        <v>271.04399999999998</v>
      </c>
      <c r="E60">
        <v>19.5762</v>
      </c>
      <c r="F60">
        <v>1.0857699999999999</v>
      </c>
      <c r="G60">
        <v>15.545500000000001</v>
      </c>
      <c r="H60">
        <v>16.703199999999999</v>
      </c>
      <c r="I60">
        <v>17.199300000000001</v>
      </c>
      <c r="J60">
        <v>2.2158899999999999</v>
      </c>
      <c r="K60">
        <v>-1.6328199999999999</v>
      </c>
      <c r="L60">
        <v>4</v>
      </c>
      <c r="M60">
        <v>0.15592</v>
      </c>
      <c r="N60">
        <v>0.15592</v>
      </c>
      <c r="O60">
        <v>0.62368000000000001</v>
      </c>
      <c r="P60">
        <v>-4.3880100000000004</v>
      </c>
      <c r="Q60">
        <v>290.46499999999997</v>
      </c>
      <c r="R60">
        <v>25.4162</v>
      </c>
      <c r="S60">
        <v>1.0857699999999999</v>
      </c>
      <c r="T60">
        <v>15.2148</v>
      </c>
      <c r="U60">
        <v>16.703199999999999</v>
      </c>
      <c r="V60">
        <v>18.522300000000001</v>
      </c>
      <c r="W60">
        <v>2.5878700000000001</v>
      </c>
      <c r="X60">
        <v>-1.9792099999999999</v>
      </c>
      <c r="Y60">
        <v>3</v>
      </c>
      <c r="Z60">
        <v>0.15592</v>
      </c>
      <c r="AA60">
        <v>0.15592</v>
      </c>
      <c r="AB60">
        <v>0.62368000000000001</v>
      </c>
      <c r="AC60">
        <v>-4.6692900000000002</v>
      </c>
      <c r="AD60">
        <v>265.73599999999999</v>
      </c>
      <c r="AE60">
        <v>25.8977</v>
      </c>
      <c r="AF60">
        <v>1.0857699999999999</v>
      </c>
      <c r="AG60">
        <v>15.2148</v>
      </c>
      <c r="AH60">
        <v>16.372399999999999</v>
      </c>
      <c r="AI60">
        <v>17.199300000000001</v>
      </c>
      <c r="AJ60">
        <v>3.7125400000000002</v>
      </c>
      <c r="AK60">
        <v>-2.6018400000000002</v>
      </c>
      <c r="AL60">
        <v>3</v>
      </c>
      <c r="AM60">
        <v>0.15592</v>
      </c>
      <c r="AN60">
        <v>0.15592</v>
      </c>
      <c r="AO60">
        <v>0.62368000000000001</v>
      </c>
      <c r="AP60">
        <v>1.1576500000000001</v>
      </c>
      <c r="AQ60">
        <v>1.65378</v>
      </c>
      <c r="AR60">
        <v>1.4883999999999999</v>
      </c>
      <c r="AS60">
        <v>3.3075600000000001</v>
      </c>
      <c r="AT60">
        <v>1.1576500000000001</v>
      </c>
      <c r="AU60">
        <v>1.98454</v>
      </c>
      <c r="AV60">
        <v>3.8487</v>
      </c>
      <c r="AW60">
        <v>4.5670799999999998</v>
      </c>
      <c r="AX60">
        <v>6.3143799999999999</v>
      </c>
    </row>
    <row r="61" spans="1:50" x14ac:dyDescent="0.25">
      <c r="A61" t="s">
        <v>43</v>
      </c>
      <c r="B61">
        <v>0</v>
      </c>
      <c r="C61">
        <v>-2.4</v>
      </c>
      <c r="D61">
        <v>270.31599999999997</v>
      </c>
      <c r="E61">
        <v>9.6450600000000009</v>
      </c>
      <c r="F61">
        <v>0.89939000000000002</v>
      </c>
      <c r="G61">
        <v>16.2941</v>
      </c>
      <c r="H61">
        <v>16.792899999999999</v>
      </c>
      <c r="I61">
        <v>16.959099999999999</v>
      </c>
      <c r="J61">
        <v>1.01176</v>
      </c>
      <c r="K61">
        <v>-7.6333100000000001E-2</v>
      </c>
      <c r="L61">
        <v>5</v>
      </c>
      <c r="M61">
        <v>2.1720899999999999</v>
      </c>
      <c r="N61">
        <v>2.30918</v>
      </c>
      <c r="O61">
        <v>2.4636300000000002</v>
      </c>
      <c r="P61">
        <v>-1.78935</v>
      </c>
      <c r="Q61">
        <v>263.822</v>
      </c>
      <c r="R61">
        <v>11.0267</v>
      </c>
      <c r="S61">
        <v>0.89939000000000002</v>
      </c>
      <c r="T61">
        <v>21.614599999999999</v>
      </c>
      <c r="U61">
        <v>22.445900000000002</v>
      </c>
      <c r="V61">
        <v>22.944700000000001</v>
      </c>
      <c r="W61">
        <v>0.66942299999999999</v>
      </c>
      <c r="X61">
        <v>-0.76411099999999998</v>
      </c>
      <c r="Y61">
        <v>4</v>
      </c>
      <c r="Z61">
        <v>2.1720899999999999</v>
      </c>
      <c r="AA61">
        <v>2.30918</v>
      </c>
      <c r="AB61">
        <v>2.4636300000000002</v>
      </c>
      <c r="AC61">
        <v>-2.6905700000000001</v>
      </c>
      <c r="AD61">
        <v>292.971</v>
      </c>
      <c r="AE61">
        <v>19.430299999999999</v>
      </c>
      <c r="AF61">
        <v>0.89939000000000002</v>
      </c>
      <c r="AG61">
        <v>18.9543</v>
      </c>
      <c r="AH61">
        <v>19.785699999999999</v>
      </c>
      <c r="AI61">
        <v>20.617000000000001</v>
      </c>
      <c r="AJ61">
        <v>1.4397800000000001</v>
      </c>
      <c r="AK61">
        <v>-1.1787799999999999</v>
      </c>
      <c r="AL61">
        <v>4</v>
      </c>
      <c r="AM61">
        <v>2.1720899999999999</v>
      </c>
      <c r="AN61">
        <v>2.30918</v>
      </c>
      <c r="AO61">
        <v>2.4636300000000002</v>
      </c>
      <c r="AP61">
        <v>0.49879800000000002</v>
      </c>
      <c r="AQ61">
        <v>0.66506399999999999</v>
      </c>
      <c r="AR61">
        <v>0.83133000000000001</v>
      </c>
      <c r="AS61">
        <v>1.33013</v>
      </c>
      <c r="AT61">
        <v>0.83133000000000001</v>
      </c>
      <c r="AU61">
        <v>1.66266</v>
      </c>
      <c r="AV61">
        <v>1.08809</v>
      </c>
      <c r="AW61">
        <v>1.43353</v>
      </c>
      <c r="AX61">
        <v>2.6185499999999999</v>
      </c>
    </row>
    <row r="62" spans="1:50" x14ac:dyDescent="0.25">
      <c r="A62" t="s">
        <v>43</v>
      </c>
      <c r="B62">
        <v>2</v>
      </c>
      <c r="C62">
        <v>-4.1329200000000004</v>
      </c>
      <c r="D62">
        <v>263.79599999999999</v>
      </c>
      <c r="E62">
        <v>13.7235</v>
      </c>
      <c r="F62">
        <v>0.81793000000000005</v>
      </c>
      <c r="G62">
        <v>23.6098</v>
      </c>
      <c r="H62">
        <v>25.106200000000001</v>
      </c>
      <c r="I62">
        <v>25.9375</v>
      </c>
      <c r="J62">
        <v>1.1992700000000001</v>
      </c>
      <c r="K62">
        <v>-1.2438100000000001</v>
      </c>
      <c r="L62">
        <v>4</v>
      </c>
      <c r="M62">
        <v>1.8078099999999999</v>
      </c>
      <c r="N62">
        <v>2.0013399999999999</v>
      </c>
      <c r="O62">
        <v>2.0378400000000001</v>
      </c>
      <c r="P62">
        <v>-4.2214700000000001</v>
      </c>
      <c r="Q62">
        <v>280.47399999999999</v>
      </c>
      <c r="R62">
        <v>16.381</v>
      </c>
      <c r="S62">
        <v>0.81793000000000005</v>
      </c>
      <c r="T62">
        <v>19.286899999999999</v>
      </c>
      <c r="U62">
        <v>20.450700000000001</v>
      </c>
      <c r="V62">
        <v>20.9495</v>
      </c>
      <c r="W62">
        <v>1.14395</v>
      </c>
      <c r="X62">
        <v>-0.73109800000000003</v>
      </c>
      <c r="Y62">
        <v>4</v>
      </c>
      <c r="Z62">
        <v>1.8078099999999999</v>
      </c>
      <c r="AA62">
        <v>2.0013399999999999</v>
      </c>
      <c r="AB62">
        <v>2.0378400000000001</v>
      </c>
      <c r="AC62">
        <v>-4.7215400000000001</v>
      </c>
      <c r="AD62">
        <v>296.90100000000001</v>
      </c>
      <c r="AE62">
        <v>20.267299999999999</v>
      </c>
      <c r="AF62">
        <v>0.81793000000000005</v>
      </c>
      <c r="AG62">
        <v>20.617000000000001</v>
      </c>
      <c r="AH62">
        <v>21.4483</v>
      </c>
      <c r="AI62">
        <v>23.277200000000001</v>
      </c>
      <c r="AJ62">
        <v>0.86075999999999997</v>
      </c>
      <c r="AK62">
        <v>-1.5156000000000001</v>
      </c>
      <c r="AL62">
        <v>3</v>
      </c>
      <c r="AM62">
        <v>1.8078099999999999</v>
      </c>
      <c r="AN62">
        <v>2.0013399999999999</v>
      </c>
      <c r="AO62">
        <v>2.0378400000000001</v>
      </c>
      <c r="AP62">
        <v>1.4963900000000001</v>
      </c>
      <c r="AQ62">
        <v>2.3277199999999998</v>
      </c>
      <c r="AR62">
        <v>1.1638599999999999</v>
      </c>
      <c r="AS62">
        <v>1.66266</v>
      </c>
      <c r="AT62">
        <v>0.83133000000000001</v>
      </c>
      <c r="AU62">
        <v>2.6602600000000001</v>
      </c>
      <c r="AV62">
        <v>2.4430800000000001</v>
      </c>
      <c r="AW62">
        <v>1.8750500000000001</v>
      </c>
      <c r="AX62">
        <v>2.37636</v>
      </c>
    </row>
    <row r="63" spans="1:50" x14ac:dyDescent="0.25">
      <c r="A63" t="s">
        <v>127</v>
      </c>
      <c r="B63">
        <v>0</v>
      </c>
      <c r="C63">
        <v>-5.8989500000000001</v>
      </c>
      <c r="D63">
        <v>343.02199999999999</v>
      </c>
      <c r="E63">
        <v>20.080400000000001</v>
      </c>
      <c r="F63">
        <v>1.4135800000000001</v>
      </c>
      <c r="G63">
        <v>17.396899999999999</v>
      </c>
      <c r="H63">
        <v>18.2668</v>
      </c>
      <c r="I63">
        <v>20.296399999999998</v>
      </c>
      <c r="J63">
        <v>1.8003</v>
      </c>
      <c r="K63">
        <v>-3.6261000000000001</v>
      </c>
      <c r="L63">
        <v>2</v>
      </c>
      <c r="M63">
        <v>0.82009799999999999</v>
      </c>
      <c r="N63">
        <v>0.273366</v>
      </c>
      <c r="O63">
        <v>0.273366</v>
      </c>
      <c r="P63">
        <v>-7.7320500000000001</v>
      </c>
      <c r="Q63">
        <v>351.30200000000002</v>
      </c>
      <c r="R63">
        <v>24.419599999999999</v>
      </c>
      <c r="S63">
        <v>1.4135800000000001</v>
      </c>
      <c r="T63">
        <v>15.6572</v>
      </c>
      <c r="U63">
        <v>17.686900000000001</v>
      </c>
      <c r="V63">
        <v>20.296399999999998</v>
      </c>
      <c r="W63">
        <v>1.8722799999999999</v>
      </c>
      <c r="X63">
        <v>-3.1508799999999999</v>
      </c>
      <c r="Y63">
        <v>2</v>
      </c>
      <c r="Z63">
        <v>0.82009799999999999</v>
      </c>
      <c r="AA63">
        <v>0.273366</v>
      </c>
      <c r="AB63">
        <v>0.273366</v>
      </c>
      <c r="AC63">
        <v>-7.7542499999999999</v>
      </c>
      <c r="AD63">
        <v>353.58699999999999</v>
      </c>
      <c r="AE63">
        <v>30.599499999999999</v>
      </c>
      <c r="AF63">
        <v>1.4135800000000001</v>
      </c>
      <c r="AG63">
        <v>15.6572</v>
      </c>
      <c r="AH63">
        <v>17.686900000000001</v>
      </c>
      <c r="AI63">
        <v>20.876300000000001</v>
      </c>
      <c r="AJ63">
        <v>1.5861000000000001</v>
      </c>
      <c r="AK63">
        <v>-3.8290799999999998</v>
      </c>
      <c r="AL63">
        <v>2</v>
      </c>
      <c r="AM63">
        <v>0.82009799999999999</v>
      </c>
      <c r="AN63">
        <v>0.273366</v>
      </c>
      <c r="AO63">
        <v>0.273366</v>
      </c>
      <c r="AP63">
        <v>0.86984499999999998</v>
      </c>
      <c r="AQ63">
        <v>2.8994800000000001</v>
      </c>
      <c r="AR63">
        <v>2.0296400000000001</v>
      </c>
      <c r="AS63">
        <v>4.6391799999999996</v>
      </c>
      <c r="AT63">
        <v>2.0296400000000001</v>
      </c>
      <c r="AU63">
        <v>5.2190700000000003</v>
      </c>
      <c r="AV63">
        <v>5.4263899999999996</v>
      </c>
      <c r="AW63">
        <v>5.0231599999999998</v>
      </c>
      <c r="AX63">
        <v>5.4151800000000003</v>
      </c>
    </row>
    <row r="64" spans="1:50" x14ac:dyDescent="0.25">
      <c r="A64" t="s">
        <v>127</v>
      </c>
      <c r="B64">
        <v>2</v>
      </c>
      <c r="C64">
        <v>-3.9585400000000002</v>
      </c>
      <c r="D64">
        <v>306.16500000000002</v>
      </c>
      <c r="E64">
        <v>9.8038299999999996</v>
      </c>
      <c r="F64">
        <v>1.59429</v>
      </c>
      <c r="G64">
        <v>15.6572</v>
      </c>
      <c r="H64">
        <v>17.686900000000001</v>
      </c>
      <c r="I64">
        <v>19.136600000000001</v>
      </c>
      <c r="J64">
        <v>2.0943499999999999</v>
      </c>
      <c r="K64">
        <v>-0.96379499999999996</v>
      </c>
      <c r="L64">
        <v>2</v>
      </c>
      <c r="M64">
        <v>0</v>
      </c>
      <c r="N64">
        <v>0</v>
      </c>
      <c r="O64">
        <v>0.273366</v>
      </c>
      <c r="P64">
        <v>-3.8675899999999999</v>
      </c>
      <c r="Q64">
        <v>263.01100000000002</v>
      </c>
      <c r="R64">
        <v>11.0838</v>
      </c>
      <c r="S64">
        <v>1.59429</v>
      </c>
      <c r="T64">
        <v>15.6572</v>
      </c>
      <c r="U64">
        <v>17.686900000000001</v>
      </c>
      <c r="V64">
        <v>18.556699999999999</v>
      </c>
      <c r="W64">
        <v>2.7197300000000002</v>
      </c>
      <c r="X64">
        <v>-1.3629800000000001</v>
      </c>
      <c r="Y64">
        <v>2</v>
      </c>
      <c r="Z64">
        <v>0</v>
      </c>
      <c r="AA64">
        <v>0</v>
      </c>
      <c r="AB64">
        <v>0.273366</v>
      </c>
      <c r="AC64">
        <v>-3.9846499999999998</v>
      </c>
      <c r="AD64">
        <v>271.065</v>
      </c>
      <c r="AE64">
        <v>14.0327</v>
      </c>
      <c r="AF64">
        <v>1.59429</v>
      </c>
      <c r="AG64">
        <v>15.6572</v>
      </c>
      <c r="AH64">
        <v>17.686900000000001</v>
      </c>
      <c r="AI64">
        <v>19.136600000000001</v>
      </c>
      <c r="AJ64">
        <v>3.3011900000000001</v>
      </c>
      <c r="AK64">
        <v>-1.87107</v>
      </c>
      <c r="AL64">
        <v>2</v>
      </c>
      <c r="AM64">
        <v>0</v>
      </c>
      <c r="AN64">
        <v>0</v>
      </c>
      <c r="AO64">
        <v>0.273366</v>
      </c>
      <c r="AP64">
        <v>2.0296400000000001</v>
      </c>
      <c r="AQ64">
        <v>3.4793799999999999</v>
      </c>
      <c r="AR64">
        <v>2.0296400000000001</v>
      </c>
      <c r="AS64">
        <v>2.8994800000000001</v>
      </c>
      <c r="AT64">
        <v>2.0296400000000001</v>
      </c>
      <c r="AU64">
        <v>3.4793799999999999</v>
      </c>
      <c r="AV64">
        <v>3.0581499999999999</v>
      </c>
      <c r="AW64">
        <v>4.0827</v>
      </c>
      <c r="AX64">
        <v>5.1722599999999996</v>
      </c>
    </row>
    <row r="65" spans="1:50" x14ac:dyDescent="0.25">
      <c r="A65" t="s">
        <v>127</v>
      </c>
      <c r="B65">
        <v>3</v>
      </c>
      <c r="C65">
        <v>-6.2125899999999996</v>
      </c>
      <c r="D65">
        <v>314.00099999999998</v>
      </c>
      <c r="E65">
        <v>9.8836399999999998</v>
      </c>
      <c r="F65">
        <v>1.91378</v>
      </c>
      <c r="G65">
        <v>15.077299999999999</v>
      </c>
      <c r="H65">
        <v>16.527100000000001</v>
      </c>
      <c r="I65">
        <v>17.976800000000001</v>
      </c>
      <c r="J65">
        <v>1.8804700000000001</v>
      </c>
      <c r="K65">
        <v>-1.6254999999999999</v>
      </c>
      <c r="L65">
        <v>3</v>
      </c>
      <c r="M65">
        <v>0.273366</v>
      </c>
      <c r="N65">
        <v>0.273366</v>
      </c>
      <c r="O65">
        <v>0.273366</v>
      </c>
      <c r="P65">
        <v>-5.61564</v>
      </c>
      <c r="Q65">
        <v>258.75799999999998</v>
      </c>
      <c r="R65">
        <v>10.309100000000001</v>
      </c>
      <c r="S65">
        <v>1.91378</v>
      </c>
      <c r="T65">
        <v>15.6572</v>
      </c>
      <c r="U65">
        <v>17.106999999999999</v>
      </c>
      <c r="V65">
        <v>18.556699999999999</v>
      </c>
      <c r="W65">
        <v>2.7700300000000002</v>
      </c>
      <c r="X65">
        <v>-1.4468300000000001</v>
      </c>
      <c r="Y65">
        <v>3</v>
      </c>
      <c r="Z65">
        <v>0.273366</v>
      </c>
      <c r="AA65">
        <v>0.273366</v>
      </c>
      <c r="AB65">
        <v>0.273366</v>
      </c>
      <c r="AC65">
        <v>-6.1724600000000001</v>
      </c>
      <c r="AD65">
        <v>260.16899999999998</v>
      </c>
      <c r="AE65">
        <v>12.5623</v>
      </c>
      <c r="AF65">
        <v>1.91378</v>
      </c>
      <c r="AG65">
        <v>15.077299999999999</v>
      </c>
      <c r="AH65">
        <v>16.527100000000001</v>
      </c>
      <c r="AI65">
        <v>17.976800000000001</v>
      </c>
      <c r="AJ65">
        <v>3.4774500000000002</v>
      </c>
      <c r="AK65">
        <v>-2.5404</v>
      </c>
      <c r="AL65">
        <v>2</v>
      </c>
      <c r="AM65">
        <v>0.273366</v>
      </c>
      <c r="AN65">
        <v>0.273366</v>
      </c>
      <c r="AO65">
        <v>0.273366</v>
      </c>
      <c r="AP65">
        <v>1.44974</v>
      </c>
      <c r="AQ65">
        <v>2.8994800000000001</v>
      </c>
      <c r="AR65">
        <v>1.44974</v>
      </c>
      <c r="AS65">
        <v>2.8994800000000001</v>
      </c>
      <c r="AT65">
        <v>1.44974</v>
      </c>
      <c r="AU65">
        <v>2.8994800000000001</v>
      </c>
      <c r="AV65">
        <v>3.50597</v>
      </c>
      <c r="AW65">
        <v>4.2168599999999996</v>
      </c>
      <c r="AX65">
        <v>6.0178599999999998</v>
      </c>
    </row>
    <row r="66" spans="1:50" x14ac:dyDescent="0.25">
      <c r="A66" t="s">
        <v>31</v>
      </c>
      <c r="B66">
        <v>0</v>
      </c>
      <c r="C66">
        <v>-4.0849000000000002</v>
      </c>
      <c r="D66">
        <v>296.45400000000001</v>
      </c>
      <c r="E66">
        <v>8.8766999999999996</v>
      </c>
      <c r="F66">
        <v>1.3232299999999999</v>
      </c>
      <c r="G66">
        <v>16.215699999999998</v>
      </c>
      <c r="H66">
        <v>17.097000000000001</v>
      </c>
      <c r="I66">
        <v>17.978300000000001</v>
      </c>
      <c r="J66">
        <v>2.1034600000000001</v>
      </c>
      <c r="K66">
        <v>-1.03827</v>
      </c>
      <c r="L66">
        <v>3</v>
      </c>
      <c r="M66">
        <v>0.33235500000000001</v>
      </c>
      <c r="N66">
        <v>0.16617699999999999</v>
      </c>
      <c r="O66">
        <v>0</v>
      </c>
      <c r="P66">
        <v>-3.9064199999999998</v>
      </c>
      <c r="Q66">
        <v>272.38799999999998</v>
      </c>
      <c r="R66">
        <v>9.4618199999999995</v>
      </c>
      <c r="S66">
        <v>1.3232299999999999</v>
      </c>
      <c r="T66">
        <v>15.5107</v>
      </c>
      <c r="U66">
        <v>16.744499999999999</v>
      </c>
      <c r="V66">
        <v>17.978300000000001</v>
      </c>
      <c r="W66">
        <v>2.2439900000000002</v>
      </c>
      <c r="X66">
        <v>-1.08083</v>
      </c>
      <c r="Y66">
        <v>3</v>
      </c>
      <c r="Z66">
        <v>0.33235500000000001</v>
      </c>
      <c r="AA66">
        <v>0.16617699999999999</v>
      </c>
      <c r="AB66">
        <v>0</v>
      </c>
      <c r="AC66">
        <v>-3.8361499999999999</v>
      </c>
      <c r="AD66">
        <v>256.53199999999998</v>
      </c>
      <c r="AE66">
        <v>10.6851</v>
      </c>
      <c r="AF66">
        <v>1.3232299999999999</v>
      </c>
      <c r="AG66">
        <v>15.5107</v>
      </c>
      <c r="AH66">
        <v>16.744499999999999</v>
      </c>
      <c r="AI66">
        <v>17.978300000000001</v>
      </c>
      <c r="AJ66">
        <v>3.4897800000000001</v>
      </c>
      <c r="AK66">
        <v>-1.14377</v>
      </c>
      <c r="AL66">
        <v>3</v>
      </c>
      <c r="AM66">
        <v>0.33235500000000001</v>
      </c>
      <c r="AN66">
        <v>0.16617699999999999</v>
      </c>
      <c r="AO66">
        <v>0</v>
      </c>
      <c r="AP66">
        <v>0.88128799999999996</v>
      </c>
      <c r="AQ66">
        <v>1.76258</v>
      </c>
      <c r="AR66">
        <v>1.2338</v>
      </c>
      <c r="AS66">
        <v>2.4676100000000001</v>
      </c>
      <c r="AT66">
        <v>1.2338</v>
      </c>
      <c r="AU66">
        <v>2.4676100000000001</v>
      </c>
      <c r="AV66">
        <v>3.1417299999999999</v>
      </c>
      <c r="AW66">
        <v>3.3248199999999999</v>
      </c>
      <c r="AX66">
        <v>4.63354</v>
      </c>
    </row>
    <row r="67" spans="1:50" x14ac:dyDescent="0.25">
      <c r="A67" t="s">
        <v>32</v>
      </c>
      <c r="B67">
        <v>1</v>
      </c>
      <c r="C67">
        <v>-2.06948</v>
      </c>
      <c r="D67">
        <v>285.39999999999998</v>
      </c>
      <c r="E67">
        <v>17.712499999999999</v>
      </c>
      <c r="F67">
        <v>1.20509</v>
      </c>
      <c r="G67">
        <v>17.9253</v>
      </c>
      <c r="H67">
        <v>18.077300000000001</v>
      </c>
      <c r="I67">
        <v>18.229199999999999</v>
      </c>
      <c r="J67">
        <v>0.88905199999999995</v>
      </c>
      <c r="K67">
        <v>-0.65196200000000004</v>
      </c>
      <c r="L67">
        <v>4</v>
      </c>
      <c r="M67">
        <v>2.8964799999999999</v>
      </c>
      <c r="N67">
        <v>2.78823</v>
      </c>
      <c r="O67">
        <v>2.9246699999999999</v>
      </c>
      <c r="P67">
        <v>-2.0062500000000001</v>
      </c>
      <c r="Q67">
        <v>272.95299999999997</v>
      </c>
      <c r="R67">
        <v>20.671199999999999</v>
      </c>
      <c r="S67">
        <v>1.20509</v>
      </c>
      <c r="T67">
        <v>15.4948</v>
      </c>
      <c r="U67">
        <v>15.9505</v>
      </c>
      <c r="V67">
        <v>16.102399999999999</v>
      </c>
      <c r="W67">
        <v>1.2867599999999999</v>
      </c>
      <c r="X67">
        <v>-1.29335</v>
      </c>
      <c r="Y67">
        <v>6</v>
      </c>
      <c r="Z67">
        <v>2.8964799999999999</v>
      </c>
      <c r="AA67">
        <v>2.78823</v>
      </c>
      <c r="AB67">
        <v>2.9246699999999999</v>
      </c>
      <c r="AC67">
        <v>-4.0626800000000003</v>
      </c>
      <c r="AD67">
        <v>286.52800000000002</v>
      </c>
      <c r="AE67">
        <v>21.828299999999999</v>
      </c>
      <c r="AF67">
        <v>1.20509</v>
      </c>
      <c r="AG67">
        <v>22.482600000000001</v>
      </c>
      <c r="AH67">
        <v>22.634499999999999</v>
      </c>
      <c r="AI67">
        <v>23.090299999999999</v>
      </c>
      <c r="AJ67">
        <v>0.71308899999999997</v>
      </c>
      <c r="AK67">
        <v>-2.5048599999999999</v>
      </c>
      <c r="AL67">
        <v>4</v>
      </c>
      <c r="AM67">
        <v>2.8964799999999999</v>
      </c>
      <c r="AN67">
        <v>2.78823</v>
      </c>
      <c r="AO67">
        <v>2.9246699999999999</v>
      </c>
      <c r="AP67">
        <v>0.15190999999999999</v>
      </c>
      <c r="AQ67">
        <v>0.30381900000000001</v>
      </c>
      <c r="AR67">
        <v>0.455729</v>
      </c>
      <c r="AS67">
        <v>0.60763900000000004</v>
      </c>
      <c r="AT67">
        <v>0.15190999999999999</v>
      </c>
      <c r="AU67">
        <v>0.60763900000000004</v>
      </c>
      <c r="AV67">
        <v>1.54101</v>
      </c>
      <c r="AW67">
        <v>2.5800999999999998</v>
      </c>
      <c r="AX67">
        <v>3.2179500000000001</v>
      </c>
    </row>
    <row r="68" spans="1:50" x14ac:dyDescent="0.25">
      <c r="A68" t="s">
        <v>32</v>
      </c>
      <c r="B68">
        <v>2</v>
      </c>
      <c r="C68">
        <v>-1.7468399999999999</v>
      </c>
      <c r="D68">
        <v>256.75599999999997</v>
      </c>
      <c r="E68">
        <v>23.9937</v>
      </c>
      <c r="F68">
        <v>1.4878199999999999</v>
      </c>
      <c r="G68">
        <v>20.659700000000001</v>
      </c>
      <c r="H68">
        <v>21.115500000000001</v>
      </c>
      <c r="I68">
        <v>21.875</v>
      </c>
      <c r="J68">
        <v>2.7517100000000001</v>
      </c>
      <c r="K68">
        <v>-2.24349</v>
      </c>
      <c r="L68">
        <v>4</v>
      </c>
      <c r="M68">
        <v>2.4347699999999999</v>
      </c>
      <c r="N68">
        <v>2.2233999999999998</v>
      </c>
      <c r="O68">
        <v>2.29155</v>
      </c>
      <c r="P68">
        <v>-2.6032899999999999</v>
      </c>
      <c r="Q68">
        <v>253.11099999999999</v>
      </c>
      <c r="R68">
        <v>24.905100000000001</v>
      </c>
      <c r="S68">
        <v>1.4878199999999999</v>
      </c>
      <c r="T68">
        <v>15.4948</v>
      </c>
      <c r="U68">
        <v>16.558199999999999</v>
      </c>
      <c r="V68">
        <v>17.0139</v>
      </c>
      <c r="W68">
        <v>2.10188</v>
      </c>
      <c r="X68">
        <v>-3.2538</v>
      </c>
      <c r="Y68">
        <v>4</v>
      </c>
      <c r="Z68">
        <v>2.4347699999999999</v>
      </c>
      <c r="AA68">
        <v>2.2233999999999998</v>
      </c>
      <c r="AB68">
        <v>2.29155</v>
      </c>
      <c r="AC68">
        <v>-3.0507300000000002</v>
      </c>
      <c r="AD68">
        <v>215.845</v>
      </c>
      <c r="AE68">
        <v>23.540199999999999</v>
      </c>
      <c r="AF68">
        <v>1.4878199999999999</v>
      </c>
      <c r="AG68">
        <v>15.4948</v>
      </c>
      <c r="AH68">
        <v>16.254300000000001</v>
      </c>
      <c r="AI68">
        <v>17.0139</v>
      </c>
      <c r="AJ68">
        <v>2.5865900000000002</v>
      </c>
      <c r="AK68">
        <v>-4.4825999999999997</v>
      </c>
      <c r="AL68">
        <v>4</v>
      </c>
      <c r="AM68">
        <v>2.4347699999999999</v>
      </c>
      <c r="AN68">
        <v>2.2233999999999998</v>
      </c>
      <c r="AO68">
        <v>2.29155</v>
      </c>
      <c r="AP68">
        <v>0.455729</v>
      </c>
      <c r="AQ68">
        <v>1.2152799999999999</v>
      </c>
      <c r="AR68">
        <v>1.0633699999999999</v>
      </c>
      <c r="AS68">
        <v>1.5190999999999999</v>
      </c>
      <c r="AT68">
        <v>0.75954900000000003</v>
      </c>
      <c r="AU68">
        <v>1.5190999999999999</v>
      </c>
      <c r="AV68">
        <v>4.9952100000000002</v>
      </c>
      <c r="AW68">
        <v>5.3556800000000004</v>
      </c>
      <c r="AX68">
        <v>7.0691899999999999</v>
      </c>
    </row>
    <row r="69" spans="1:50" x14ac:dyDescent="0.25">
      <c r="A69" t="s">
        <v>33</v>
      </c>
      <c r="B69">
        <v>3</v>
      </c>
      <c r="C69">
        <v>-3.8217400000000001</v>
      </c>
      <c r="D69">
        <v>311.27499999999998</v>
      </c>
      <c r="E69">
        <v>9.2038899999999995</v>
      </c>
      <c r="F69">
        <v>1.15208</v>
      </c>
      <c r="G69">
        <v>15.625</v>
      </c>
      <c r="H69">
        <v>17.0718</v>
      </c>
      <c r="I69">
        <v>17.939800000000002</v>
      </c>
      <c r="J69">
        <v>3.20044</v>
      </c>
      <c r="K69">
        <v>-1.8724799999999999</v>
      </c>
      <c r="L69">
        <v>1</v>
      </c>
      <c r="M69">
        <v>0</v>
      </c>
      <c r="N69">
        <v>0</v>
      </c>
      <c r="O69">
        <v>0</v>
      </c>
      <c r="P69">
        <v>-4.4531999999999998</v>
      </c>
      <c r="Q69">
        <v>315.12400000000002</v>
      </c>
      <c r="R69">
        <v>11.282</v>
      </c>
      <c r="S69">
        <v>1.15208</v>
      </c>
      <c r="T69">
        <v>15.625</v>
      </c>
      <c r="U69">
        <v>17.0718</v>
      </c>
      <c r="V69">
        <v>17.939800000000002</v>
      </c>
      <c r="W69">
        <v>3.3876499999999998</v>
      </c>
      <c r="X69">
        <v>-1.6460600000000001</v>
      </c>
      <c r="Y69">
        <v>1</v>
      </c>
      <c r="Z69">
        <v>0</v>
      </c>
      <c r="AA69">
        <v>0</v>
      </c>
      <c r="AB69">
        <v>0</v>
      </c>
      <c r="AC69">
        <v>-4.87202</v>
      </c>
      <c r="AD69">
        <v>316.54199999999997</v>
      </c>
      <c r="AE69">
        <v>13.111499999999999</v>
      </c>
      <c r="AF69">
        <v>1.15208</v>
      </c>
      <c r="AG69">
        <v>15.625</v>
      </c>
      <c r="AH69">
        <v>17.0718</v>
      </c>
      <c r="AI69">
        <v>17.939800000000002</v>
      </c>
      <c r="AJ69">
        <v>3.5401500000000001</v>
      </c>
      <c r="AK69">
        <v>-2.2135199999999999</v>
      </c>
      <c r="AL69">
        <v>2</v>
      </c>
      <c r="AM69">
        <v>0</v>
      </c>
      <c r="AN69">
        <v>0</v>
      </c>
      <c r="AO69">
        <v>0</v>
      </c>
      <c r="AP69">
        <v>1.44676</v>
      </c>
      <c r="AQ69">
        <v>2.31481</v>
      </c>
      <c r="AR69">
        <v>1.44676</v>
      </c>
      <c r="AS69">
        <v>2.31481</v>
      </c>
      <c r="AT69">
        <v>1.44676</v>
      </c>
      <c r="AU69">
        <v>2.31481</v>
      </c>
      <c r="AV69">
        <v>5.0729199999999999</v>
      </c>
      <c r="AW69">
        <v>5.0337100000000001</v>
      </c>
      <c r="AX69">
        <v>5.7536699999999996</v>
      </c>
    </row>
    <row r="70" spans="1:50" x14ac:dyDescent="0.25">
      <c r="A70" t="s">
        <v>34</v>
      </c>
      <c r="B70">
        <v>1</v>
      </c>
      <c r="C70">
        <v>-5.3127399999999998</v>
      </c>
      <c r="D70">
        <v>336.28300000000002</v>
      </c>
      <c r="E70">
        <v>10.83</v>
      </c>
      <c r="F70">
        <v>1.5847</v>
      </c>
      <c r="G70">
        <v>19.097200000000001</v>
      </c>
      <c r="H70">
        <v>19.386600000000001</v>
      </c>
      <c r="I70">
        <v>21.411999999999999</v>
      </c>
      <c r="J70">
        <v>0.57946900000000001</v>
      </c>
      <c r="K70">
        <v>-1.4411</v>
      </c>
      <c r="L70">
        <v>2</v>
      </c>
      <c r="M70">
        <v>0.27280399999999999</v>
      </c>
      <c r="N70">
        <v>0</v>
      </c>
      <c r="O70">
        <v>0.54560699999999995</v>
      </c>
      <c r="P70">
        <v>-7.3495699999999999</v>
      </c>
      <c r="Q70">
        <v>340.77600000000001</v>
      </c>
      <c r="R70">
        <v>13.6129</v>
      </c>
      <c r="S70">
        <v>1.5847</v>
      </c>
      <c r="T70">
        <v>18.5185</v>
      </c>
      <c r="U70">
        <v>19.386600000000001</v>
      </c>
      <c r="V70">
        <v>20.2546</v>
      </c>
      <c r="W70">
        <v>1.5592900000000001</v>
      </c>
      <c r="X70">
        <v>-2.9549799999999999</v>
      </c>
      <c r="Y70">
        <v>1</v>
      </c>
      <c r="Z70">
        <v>0.27280399999999999</v>
      </c>
      <c r="AA70">
        <v>0</v>
      </c>
      <c r="AB70">
        <v>0.54560699999999995</v>
      </c>
      <c r="AC70">
        <v>-10.0571</v>
      </c>
      <c r="AD70">
        <v>376.65199999999999</v>
      </c>
      <c r="AE70">
        <v>19.1938</v>
      </c>
      <c r="AF70">
        <v>1.5847</v>
      </c>
      <c r="AG70">
        <v>18.5185</v>
      </c>
      <c r="AH70">
        <v>19.386600000000001</v>
      </c>
      <c r="AI70">
        <v>21.411999999999999</v>
      </c>
      <c r="AJ70">
        <v>1.7893300000000001</v>
      </c>
      <c r="AK70">
        <v>-3.18669</v>
      </c>
      <c r="AL70">
        <v>1</v>
      </c>
      <c r="AM70">
        <v>0.27280399999999999</v>
      </c>
      <c r="AN70">
        <v>0</v>
      </c>
      <c r="AO70">
        <v>0.54560699999999995</v>
      </c>
      <c r="AP70">
        <v>0.289352</v>
      </c>
      <c r="AQ70">
        <v>2.31481</v>
      </c>
      <c r="AR70">
        <v>0.86805600000000005</v>
      </c>
      <c r="AS70">
        <v>1.73611</v>
      </c>
      <c r="AT70">
        <v>0.86805600000000005</v>
      </c>
      <c r="AU70">
        <v>2.8935200000000001</v>
      </c>
      <c r="AV70">
        <v>2.0205700000000002</v>
      </c>
      <c r="AW70">
        <v>4.5142699999999998</v>
      </c>
      <c r="AX70">
        <v>4.9760200000000001</v>
      </c>
    </row>
    <row r="71" spans="1:50" x14ac:dyDescent="0.25">
      <c r="A71" t="s">
        <v>34</v>
      </c>
      <c r="B71">
        <v>3</v>
      </c>
      <c r="C71">
        <v>-5.4966499999999998</v>
      </c>
      <c r="D71">
        <v>339.2</v>
      </c>
      <c r="E71">
        <v>7.9107099999999999</v>
      </c>
      <c r="F71">
        <v>1.6119300000000001</v>
      </c>
      <c r="G71">
        <v>15.625</v>
      </c>
      <c r="H71">
        <v>16.493099999999998</v>
      </c>
      <c r="I71">
        <v>17.3611</v>
      </c>
      <c r="J71">
        <v>0.532362</v>
      </c>
      <c r="K71">
        <v>-0.30285099999999998</v>
      </c>
      <c r="L71">
        <v>2</v>
      </c>
      <c r="M71">
        <v>2.6023800000000001</v>
      </c>
      <c r="N71">
        <v>3.0378099999999999</v>
      </c>
      <c r="O71">
        <v>2.8741599999999998</v>
      </c>
      <c r="P71">
        <v>-7.3567600000000004</v>
      </c>
      <c r="Q71">
        <v>347.74099999999999</v>
      </c>
      <c r="R71">
        <v>10.176500000000001</v>
      </c>
      <c r="S71">
        <v>1.6119300000000001</v>
      </c>
      <c r="T71">
        <v>15.0463</v>
      </c>
      <c r="U71">
        <v>15.335599999999999</v>
      </c>
      <c r="V71">
        <v>16.782399999999999</v>
      </c>
      <c r="W71">
        <v>0.65680400000000005</v>
      </c>
      <c r="X71">
        <v>-2.6288399999999998</v>
      </c>
      <c r="Y71">
        <v>2</v>
      </c>
      <c r="Z71">
        <v>2.6023800000000001</v>
      </c>
      <c r="AA71">
        <v>3.0378099999999999</v>
      </c>
      <c r="AB71">
        <v>2.8741599999999998</v>
      </c>
      <c r="AC71">
        <v>-8.2390799999999995</v>
      </c>
      <c r="AD71">
        <v>348.86200000000002</v>
      </c>
      <c r="AE71">
        <v>12.170999999999999</v>
      </c>
      <c r="AF71">
        <v>1.6119300000000001</v>
      </c>
      <c r="AG71">
        <v>20.833300000000001</v>
      </c>
      <c r="AH71">
        <v>22.280100000000001</v>
      </c>
      <c r="AI71">
        <v>23.148099999999999</v>
      </c>
      <c r="AJ71">
        <v>0.51406600000000002</v>
      </c>
      <c r="AK71">
        <v>-0.68440999999999996</v>
      </c>
      <c r="AL71">
        <v>1</v>
      </c>
      <c r="AM71">
        <v>2.6023800000000001</v>
      </c>
      <c r="AN71">
        <v>3.0378099999999999</v>
      </c>
      <c r="AO71">
        <v>2.8741599999999998</v>
      </c>
      <c r="AP71">
        <v>0.86805600000000005</v>
      </c>
      <c r="AQ71">
        <v>1.73611</v>
      </c>
      <c r="AR71">
        <v>0.289352</v>
      </c>
      <c r="AS71">
        <v>1.73611</v>
      </c>
      <c r="AT71">
        <v>1.44676</v>
      </c>
      <c r="AU71">
        <v>2.31481</v>
      </c>
      <c r="AV71">
        <v>0.83521299999999998</v>
      </c>
      <c r="AW71">
        <v>3.28565</v>
      </c>
      <c r="AX71">
        <v>1.19848</v>
      </c>
    </row>
    <row r="72" spans="1:50" x14ac:dyDescent="0.25">
      <c r="A72" t="s">
        <v>35</v>
      </c>
      <c r="B72">
        <v>0</v>
      </c>
      <c r="C72">
        <v>-2.9140100000000002</v>
      </c>
      <c r="D72">
        <v>300.67200000000003</v>
      </c>
      <c r="E72">
        <v>11.272399999999999</v>
      </c>
      <c r="F72">
        <v>1.2597100000000001</v>
      </c>
      <c r="G72">
        <v>16.468299999999999</v>
      </c>
      <c r="H72">
        <v>18.526800000000001</v>
      </c>
      <c r="I72">
        <v>19.408999999999999</v>
      </c>
      <c r="J72">
        <v>1.7041299999999999</v>
      </c>
      <c r="K72">
        <v>-1.5865800000000001</v>
      </c>
      <c r="L72">
        <v>1</v>
      </c>
      <c r="M72">
        <v>0.55451499999999998</v>
      </c>
      <c r="N72">
        <v>0.73355400000000004</v>
      </c>
      <c r="O72">
        <v>0.27725699999999998</v>
      </c>
      <c r="P72">
        <v>-4.6353999999999997</v>
      </c>
      <c r="Q72">
        <v>310.12299999999999</v>
      </c>
      <c r="R72">
        <v>11.577999999999999</v>
      </c>
      <c r="S72">
        <v>1.2597100000000001</v>
      </c>
      <c r="T72">
        <v>15.292</v>
      </c>
      <c r="U72">
        <v>16.7623</v>
      </c>
      <c r="V72">
        <v>19.408999999999999</v>
      </c>
      <c r="W72">
        <v>2.1595</v>
      </c>
      <c r="X72">
        <v>-1.8835500000000001</v>
      </c>
      <c r="Y72">
        <v>1</v>
      </c>
      <c r="Z72">
        <v>0.55451499999999998</v>
      </c>
      <c r="AA72">
        <v>0.73355400000000004</v>
      </c>
      <c r="AB72">
        <v>0.27725699999999998</v>
      </c>
      <c r="AC72">
        <v>-4.66012</v>
      </c>
      <c r="AD72">
        <v>317.71300000000002</v>
      </c>
      <c r="AE72">
        <v>13.3392</v>
      </c>
      <c r="AF72">
        <v>1.2597100000000001</v>
      </c>
      <c r="AG72">
        <v>16.468299999999999</v>
      </c>
      <c r="AH72">
        <v>17.3505</v>
      </c>
      <c r="AI72">
        <v>19.997199999999999</v>
      </c>
      <c r="AJ72">
        <v>1.0245899999999999</v>
      </c>
      <c r="AK72">
        <v>-1.4469099999999999</v>
      </c>
      <c r="AL72">
        <v>1</v>
      </c>
      <c r="AM72">
        <v>0.55451499999999998</v>
      </c>
      <c r="AN72">
        <v>0.73355400000000004</v>
      </c>
      <c r="AO72">
        <v>0.27725699999999998</v>
      </c>
      <c r="AP72">
        <v>2.0585300000000002</v>
      </c>
      <c r="AQ72">
        <v>2.94076</v>
      </c>
      <c r="AR72">
        <v>1.47038</v>
      </c>
      <c r="AS72">
        <v>4.1170600000000004</v>
      </c>
      <c r="AT72">
        <v>0.88222800000000001</v>
      </c>
      <c r="AU72">
        <v>3.5289100000000002</v>
      </c>
      <c r="AV72">
        <v>3.2907000000000002</v>
      </c>
      <c r="AW72">
        <v>4.04305</v>
      </c>
      <c r="AX72">
        <v>2.4714999999999998</v>
      </c>
    </row>
    <row r="73" spans="1:50" x14ac:dyDescent="0.25">
      <c r="A73" t="s">
        <v>35</v>
      </c>
      <c r="B73">
        <v>1</v>
      </c>
      <c r="C73">
        <v>-4.4081200000000003</v>
      </c>
      <c r="D73">
        <v>306.45</v>
      </c>
      <c r="E73">
        <v>19.254100000000001</v>
      </c>
      <c r="F73">
        <v>1.0484</v>
      </c>
      <c r="G73">
        <v>15.292</v>
      </c>
      <c r="H73">
        <v>16.174199999999999</v>
      </c>
      <c r="I73">
        <v>18.232700000000001</v>
      </c>
      <c r="J73">
        <v>1.0092399999999999</v>
      </c>
      <c r="K73">
        <v>-1.34718</v>
      </c>
      <c r="L73">
        <v>2</v>
      </c>
      <c r="M73">
        <v>2.77257</v>
      </c>
      <c r="N73">
        <v>2.6448700000000001</v>
      </c>
      <c r="O73">
        <v>2.0932499999999998</v>
      </c>
      <c r="P73">
        <v>-3.2873600000000001</v>
      </c>
      <c r="Q73">
        <v>263.363</v>
      </c>
      <c r="R73">
        <v>19.459900000000001</v>
      </c>
      <c r="S73">
        <v>1.0484</v>
      </c>
      <c r="T73">
        <v>21.173500000000001</v>
      </c>
      <c r="U73">
        <v>21.467500000000001</v>
      </c>
      <c r="V73">
        <v>22.349799999999998</v>
      </c>
      <c r="W73">
        <v>0.79503199999999996</v>
      </c>
      <c r="X73">
        <v>-8.3235100000000006E-2</v>
      </c>
      <c r="Y73">
        <v>1</v>
      </c>
      <c r="Z73">
        <v>2.77257</v>
      </c>
      <c r="AA73">
        <v>2.6448700000000001</v>
      </c>
      <c r="AB73">
        <v>2.0932499999999998</v>
      </c>
      <c r="AC73">
        <v>-3.7437399999999998</v>
      </c>
      <c r="AD73">
        <v>287.06900000000002</v>
      </c>
      <c r="AE73">
        <v>24.968399999999999</v>
      </c>
      <c r="AF73">
        <v>1.0484</v>
      </c>
      <c r="AG73">
        <v>15.292</v>
      </c>
      <c r="AH73">
        <v>15.586</v>
      </c>
      <c r="AI73">
        <v>17.644600000000001</v>
      </c>
      <c r="AJ73">
        <v>1.2736000000000001</v>
      </c>
      <c r="AK73">
        <v>-3.1879499999999998</v>
      </c>
      <c r="AL73">
        <v>1</v>
      </c>
      <c r="AM73">
        <v>2.77257</v>
      </c>
      <c r="AN73">
        <v>2.6448700000000001</v>
      </c>
      <c r="AO73">
        <v>2.0932499999999998</v>
      </c>
      <c r="AP73">
        <v>0.88222800000000001</v>
      </c>
      <c r="AQ73">
        <v>2.94076</v>
      </c>
      <c r="AR73">
        <v>0.294076</v>
      </c>
      <c r="AS73">
        <v>1.1762999999999999</v>
      </c>
      <c r="AT73">
        <v>0.294076</v>
      </c>
      <c r="AU73">
        <v>2.3526099999999999</v>
      </c>
      <c r="AV73">
        <v>2.35642</v>
      </c>
      <c r="AW73">
        <v>0.87826700000000002</v>
      </c>
      <c r="AX73">
        <v>4.4615499999999999</v>
      </c>
    </row>
    <row r="74" spans="1:50" x14ac:dyDescent="0.25">
      <c r="A74" t="s">
        <v>36</v>
      </c>
      <c r="B74">
        <v>3</v>
      </c>
      <c r="C74">
        <v>-4.5617299999999998</v>
      </c>
      <c r="D74">
        <v>319.56700000000001</v>
      </c>
      <c r="E74">
        <v>10.5288</v>
      </c>
      <c r="F74">
        <v>2.31995</v>
      </c>
      <c r="G74">
        <v>15.880100000000001</v>
      </c>
      <c r="H74">
        <v>16.7623</v>
      </c>
      <c r="I74">
        <v>18.820900000000002</v>
      </c>
      <c r="J74">
        <v>0.34008500000000003</v>
      </c>
      <c r="K74">
        <v>-0.399146</v>
      </c>
      <c r="L74">
        <v>1</v>
      </c>
      <c r="M74">
        <v>0</v>
      </c>
      <c r="N74">
        <v>0.27725699999999998</v>
      </c>
      <c r="O74">
        <v>0</v>
      </c>
      <c r="P74">
        <v>-3.6284900000000002</v>
      </c>
      <c r="Q74">
        <v>235.00299999999999</v>
      </c>
      <c r="R74">
        <v>9.4463799999999996</v>
      </c>
      <c r="S74">
        <v>2.31995</v>
      </c>
      <c r="T74">
        <v>17.0564</v>
      </c>
      <c r="U74">
        <v>18.526800000000001</v>
      </c>
      <c r="V74">
        <v>19.408999999999999</v>
      </c>
      <c r="W74">
        <v>0.55112000000000005</v>
      </c>
      <c r="X74">
        <v>-0.397702</v>
      </c>
      <c r="Y74">
        <v>2</v>
      </c>
      <c r="Z74">
        <v>0.96044799999999997</v>
      </c>
      <c r="AA74">
        <v>1.68649</v>
      </c>
      <c r="AB74">
        <v>1.8181</v>
      </c>
      <c r="AC74">
        <v>-3.7115800000000001</v>
      </c>
      <c r="AD74">
        <v>215.85499999999999</v>
      </c>
      <c r="AE74">
        <v>9.8029299999999999</v>
      </c>
      <c r="AF74">
        <v>2.31995</v>
      </c>
      <c r="AG74">
        <v>18.232700000000001</v>
      </c>
      <c r="AH74">
        <v>20.8794</v>
      </c>
      <c r="AI74">
        <v>22.937899999999999</v>
      </c>
      <c r="AJ74">
        <v>0.85839299999999996</v>
      </c>
      <c r="AK74">
        <v>-0.96812699999999996</v>
      </c>
      <c r="AL74">
        <v>1</v>
      </c>
      <c r="AM74">
        <v>0.96044799999999997</v>
      </c>
      <c r="AN74">
        <v>1.68649</v>
      </c>
      <c r="AO74">
        <v>1.8181</v>
      </c>
      <c r="AP74">
        <v>0.88222800000000001</v>
      </c>
      <c r="AQ74">
        <v>2.94076</v>
      </c>
      <c r="AR74">
        <v>1.47038</v>
      </c>
      <c r="AS74">
        <v>2.3526099999999999</v>
      </c>
      <c r="AT74">
        <v>2.6466799999999999</v>
      </c>
      <c r="AU74">
        <v>4.7052199999999997</v>
      </c>
      <c r="AV74">
        <v>0.73923099999999997</v>
      </c>
      <c r="AW74">
        <v>0.94882200000000005</v>
      </c>
      <c r="AX74">
        <v>1.8265199999999999</v>
      </c>
    </row>
    <row r="75" spans="1:50" x14ac:dyDescent="0.25">
      <c r="A75" t="s">
        <v>36</v>
      </c>
      <c r="B75">
        <v>0</v>
      </c>
      <c r="C75">
        <v>-3.8690799999999999</v>
      </c>
      <c r="D75">
        <v>311.93599999999998</v>
      </c>
      <c r="E75">
        <v>11.2149</v>
      </c>
      <c r="F75">
        <v>2.0813000000000001</v>
      </c>
      <c r="G75">
        <v>15.880100000000001</v>
      </c>
      <c r="H75">
        <v>17.938600000000001</v>
      </c>
      <c r="I75">
        <v>18.820900000000002</v>
      </c>
      <c r="J75">
        <v>0.66877699999999995</v>
      </c>
      <c r="K75">
        <v>-0.65138300000000005</v>
      </c>
      <c r="L75">
        <v>2</v>
      </c>
      <c r="M75">
        <v>0.27725699999999998</v>
      </c>
      <c r="N75">
        <v>0</v>
      </c>
      <c r="O75">
        <v>0</v>
      </c>
      <c r="P75">
        <v>-3.7447400000000002</v>
      </c>
      <c r="Q75">
        <v>248.762</v>
      </c>
      <c r="R75">
        <v>13.0639</v>
      </c>
      <c r="S75">
        <v>2.0813000000000001</v>
      </c>
      <c r="T75">
        <v>15.880100000000001</v>
      </c>
      <c r="U75">
        <v>17.938600000000001</v>
      </c>
      <c r="V75">
        <v>18.820900000000002</v>
      </c>
      <c r="W75">
        <v>1.39916</v>
      </c>
      <c r="X75">
        <v>-0.82752599999999998</v>
      </c>
      <c r="Y75">
        <v>1</v>
      </c>
      <c r="Z75">
        <v>0.27725699999999998</v>
      </c>
      <c r="AA75">
        <v>0</v>
      </c>
      <c r="AB75">
        <v>0</v>
      </c>
      <c r="AC75">
        <v>-4.0277099999999999</v>
      </c>
      <c r="AD75">
        <v>240.767</v>
      </c>
      <c r="AE75">
        <v>16.015000000000001</v>
      </c>
      <c r="AF75">
        <v>2.0813000000000001</v>
      </c>
      <c r="AG75">
        <v>15.292</v>
      </c>
      <c r="AH75">
        <v>17.938600000000001</v>
      </c>
      <c r="AI75">
        <v>18.820900000000002</v>
      </c>
      <c r="AJ75">
        <v>2.17875</v>
      </c>
      <c r="AK75">
        <v>-0.466584</v>
      </c>
      <c r="AL75">
        <v>1</v>
      </c>
      <c r="AM75">
        <v>0.27725699999999998</v>
      </c>
      <c r="AN75">
        <v>0</v>
      </c>
      <c r="AO75">
        <v>0</v>
      </c>
      <c r="AP75">
        <v>2.0585300000000002</v>
      </c>
      <c r="AQ75">
        <v>2.94076</v>
      </c>
      <c r="AR75">
        <v>2.0585300000000002</v>
      </c>
      <c r="AS75">
        <v>2.94076</v>
      </c>
      <c r="AT75">
        <v>2.6466799999999999</v>
      </c>
      <c r="AU75">
        <v>3.5289100000000002</v>
      </c>
      <c r="AV75">
        <v>1.32016</v>
      </c>
      <c r="AW75">
        <v>2.2266900000000001</v>
      </c>
      <c r="AX75">
        <v>2.64534</v>
      </c>
    </row>
    <row r="76" spans="1:50" x14ac:dyDescent="0.25">
      <c r="A76" t="s">
        <v>37</v>
      </c>
      <c r="B76">
        <v>0</v>
      </c>
      <c r="C76">
        <v>-4.2350099999999999</v>
      </c>
      <c r="D76">
        <v>309.49299999999999</v>
      </c>
      <c r="E76">
        <v>14.2387</v>
      </c>
      <c r="F76">
        <v>1.64489</v>
      </c>
      <c r="G76">
        <v>16.3628</v>
      </c>
      <c r="H76">
        <v>18.337700000000002</v>
      </c>
      <c r="I76">
        <v>19.184000000000001</v>
      </c>
      <c r="J76">
        <v>2.1824300000000001</v>
      </c>
      <c r="K76">
        <v>-1.0835600000000001</v>
      </c>
      <c r="L76">
        <v>2</v>
      </c>
      <c r="M76">
        <v>3.1918000000000002</v>
      </c>
      <c r="N76">
        <v>2.6598299999999999</v>
      </c>
      <c r="O76">
        <v>3.1918000000000002</v>
      </c>
      <c r="P76">
        <v>-3.9324400000000002</v>
      </c>
      <c r="Q76">
        <v>255.215</v>
      </c>
      <c r="R76">
        <v>12.8428</v>
      </c>
      <c r="S76">
        <v>1.64489</v>
      </c>
      <c r="T76">
        <v>16.3628</v>
      </c>
      <c r="U76">
        <v>18.337700000000002</v>
      </c>
      <c r="V76">
        <v>19.184000000000001</v>
      </c>
      <c r="W76">
        <v>1.8906799999999999</v>
      </c>
      <c r="X76">
        <v>-1.2174499999999999</v>
      </c>
      <c r="Y76">
        <v>2</v>
      </c>
      <c r="Z76">
        <v>3.1918000000000002</v>
      </c>
      <c r="AA76">
        <v>2.6598299999999999</v>
      </c>
      <c r="AB76">
        <v>3.1918000000000002</v>
      </c>
      <c r="AC76">
        <v>-4.8366100000000003</v>
      </c>
      <c r="AD76">
        <v>276.82600000000002</v>
      </c>
      <c r="AE76">
        <v>17.305700000000002</v>
      </c>
      <c r="AF76">
        <v>1.64489</v>
      </c>
      <c r="AG76">
        <v>23.133700000000001</v>
      </c>
      <c r="AH76">
        <v>23.98</v>
      </c>
      <c r="AI76">
        <v>25.954899999999999</v>
      </c>
      <c r="AJ76">
        <v>0.84267899999999996</v>
      </c>
      <c r="AK76">
        <v>-1.01058</v>
      </c>
      <c r="AL76">
        <v>2</v>
      </c>
      <c r="AM76">
        <v>3.1918000000000002</v>
      </c>
      <c r="AN76">
        <v>2.6598299999999999</v>
      </c>
      <c r="AO76">
        <v>3.1918000000000002</v>
      </c>
      <c r="AP76">
        <v>1.9748300000000001</v>
      </c>
      <c r="AQ76">
        <v>2.82118</v>
      </c>
      <c r="AR76">
        <v>1.9748300000000001</v>
      </c>
      <c r="AS76">
        <v>2.82118</v>
      </c>
      <c r="AT76">
        <v>0.84635400000000005</v>
      </c>
      <c r="AU76">
        <v>2.82118</v>
      </c>
      <c r="AV76">
        <v>3.2659899999999999</v>
      </c>
      <c r="AW76">
        <v>3.1081300000000001</v>
      </c>
      <c r="AX76">
        <v>1.8532599999999999</v>
      </c>
    </row>
    <row r="77" spans="1:50" x14ac:dyDescent="0.25">
      <c r="A77" t="s">
        <v>38</v>
      </c>
      <c r="B77">
        <v>2</v>
      </c>
      <c r="C77">
        <v>-2.96956</v>
      </c>
      <c r="D77">
        <v>300.10199999999998</v>
      </c>
      <c r="E77">
        <v>14.959199999999999</v>
      </c>
      <c r="F77">
        <v>1.1537500000000001</v>
      </c>
      <c r="G77">
        <v>20.103100000000001</v>
      </c>
      <c r="H77">
        <v>21.610800000000001</v>
      </c>
      <c r="I77">
        <v>22.7835</v>
      </c>
      <c r="J77">
        <v>1.28122</v>
      </c>
      <c r="K77">
        <v>-1.5410699999999999</v>
      </c>
      <c r="L77">
        <v>3</v>
      </c>
      <c r="M77">
        <v>2.36917</v>
      </c>
      <c r="N77">
        <v>2.60968</v>
      </c>
      <c r="O77">
        <v>2.79433</v>
      </c>
      <c r="P77">
        <v>-2.22194</v>
      </c>
      <c r="Q77">
        <v>283.08</v>
      </c>
      <c r="R77">
        <v>16.146899999999999</v>
      </c>
      <c r="S77">
        <v>1.1537500000000001</v>
      </c>
      <c r="T77">
        <v>15.077299999999999</v>
      </c>
      <c r="U77">
        <v>15.914899999999999</v>
      </c>
      <c r="V77">
        <v>16.4175</v>
      </c>
      <c r="W77">
        <v>2.2102900000000001</v>
      </c>
      <c r="X77">
        <v>-1.78546</v>
      </c>
      <c r="Y77">
        <v>4</v>
      </c>
      <c r="Z77">
        <v>2.36917</v>
      </c>
      <c r="AA77">
        <v>2.60968</v>
      </c>
      <c r="AB77">
        <v>2.79433</v>
      </c>
      <c r="AC77">
        <v>-3.8305899999999999</v>
      </c>
      <c r="AD77">
        <v>292.37099999999998</v>
      </c>
      <c r="AE77">
        <v>18.520399999999999</v>
      </c>
      <c r="AF77">
        <v>1.1537500000000001</v>
      </c>
      <c r="AG77">
        <v>15.077299999999999</v>
      </c>
      <c r="AH77">
        <v>16.25</v>
      </c>
      <c r="AI77">
        <v>17.422699999999999</v>
      </c>
      <c r="AJ77">
        <v>3.3562699999999999</v>
      </c>
      <c r="AK77">
        <v>-1.9439</v>
      </c>
      <c r="AL77">
        <v>4</v>
      </c>
      <c r="AM77">
        <v>2.36917</v>
      </c>
      <c r="AN77">
        <v>2.60968</v>
      </c>
      <c r="AO77">
        <v>2.79433</v>
      </c>
      <c r="AP77">
        <v>1.50773</v>
      </c>
      <c r="AQ77">
        <v>2.6804100000000002</v>
      </c>
      <c r="AR77">
        <v>0.83762899999999996</v>
      </c>
      <c r="AS77">
        <v>1.3402099999999999</v>
      </c>
      <c r="AT77">
        <v>1.1726799999999999</v>
      </c>
      <c r="AU77">
        <v>2.3453599999999999</v>
      </c>
      <c r="AV77">
        <v>2.8222900000000002</v>
      </c>
      <c r="AW77">
        <v>3.9957500000000001</v>
      </c>
      <c r="AX77">
        <v>5.3001699999999996</v>
      </c>
    </row>
    <row r="78" spans="1:50" x14ac:dyDescent="0.25">
      <c r="A78" t="s">
        <v>39</v>
      </c>
      <c r="B78">
        <v>1</v>
      </c>
      <c r="C78">
        <v>-3.7263899999999999</v>
      </c>
      <c r="D78">
        <v>277.185</v>
      </c>
      <c r="E78">
        <v>9.6418300000000006</v>
      </c>
      <c r="F78">
        <v>1.0138</v>
      </c>
      <c r="G78">
        <v>15.2148</v>
      </c>
      <c r="H78">
        <v>17.033899999999999</v>
      </c>
      <c r="I78">
        <v>18.191600000000001</v>
      </c>
      <c r="J78">
        <v>1.39306</v>
      </c>
      <c r="K78">
        <v>-1.00529</v>
      </c>
      <c r="L78">
        <v>3</v>
      </c>
      <c r="M78">
        <v>2.1828799999999999</v>
      </c>
      <c r="N78">
        <v>2.1092499999999998</v>
      </c>
      <c r="O78">
        <v>2.6043799999999999</v>
      </c>
      <c r="P78">
        <v>-3.5873499999999998</v>
      </c>
      <c r="Q78">
        <v>290.02</v>
      </c>
      <c r="R78">
        <v>11.725</v>
      </c>
      <c r="S78">
        <v>1.0138</v>
      </c>
      <c r="T78">
        <v>19.845400000000001</v>
      </c>
      <c r="U78">
        <v>21.6645</v>
      </c>
      <c r="V78">
        <v>23.152899999999999</v>
      </c>
      <c r="W78">
        <v>1.59989</v>
      </c>
      <c r="X78">
        <v>-2.1871900000000002</v>
      </c>
      <c r="Y78">
        <v>2</v>
      </c>
      <c r="Z78">
        <v>2.1828799999999999</v>
      </c>
      <c r="AA78">
        <v>2.1092499999999998</v>
      </c>
      <c r="AB78">
        <v>2.6043799999999999</v>
      </c>
      <c r="AC78">
        <v>-4.35039</v>
      </c>
      <c r="AD78">
        <v>275.79199999999997</v>
      </c>
      <c r="AE78">
        <v>13.183299999999999</v>
      </c>
      <c r="AF78">
        <v>1.0138</v>
      </c>
      <c r="AG78">
        <v>19.845400000000001</v>
      </c>
      <c r="AH78">
        <v>21.3338</v>
      </c>
      <c r="AI78">
        <v>24.145199999999999</v>
      </c>
      <c r="AJ78">
        <v>1.48146</v>
      </c>
      <c r="AK78">
        <v>-2.08806</v>
      </c>
      <c r="AL78">
        <v>2</v>
      </c>
      <c r="AM78">
        <v>2.1828799999999999</v>
      </c>
      <c r="AN78">
        <v>2.1092499999999998</v>
      </c>
      <c r="AO78">
        <v>2.6043799999999999</v>
      </c>
      <c r="AP78">
        <v>1.8191600000000001</v>
      </c>
      <c r="AQ78">
        <v>2.9767999999999999</v>
      </c>
      <c r="AR78">
        <v>1.8191600000000001</v>
      </c>
      <c r="AS78">
        <v>3.3075600000000001</v>
      </c>
      <c r="AT78">
        <v>1.4883999999999999</v>
      </c>
      <c r="AU78">
        <v>4.29983</v>
      </c>
      <c r="AV78">
        <v>2.3983500000000002</v>
      </c>
      <c r="AW78">
        <v>3.7870900000000001</v>
      </c>
      <c r="AX78">
        <v>3.5695199999999998</v>
      </c>
    </row>
    <row r="79" spans="1:50" x14ac:dyDescent="0.25">
      <c r="A79" t="s">
        <v>40</v>
      </c>
      <c r="B79">
        <v>1</v>
      </c>
      <c r="C79">
        <v>-2.58249</v>
      </c>
      <c r="D79">
        <v>277.67899999999997</v>
      </c>
      <c r="E79">
        <v>10.0204</v>
      </c>
      <c r="F79">
        <v>1.05166</v>
      </c>
      <c r="G79">
        <v>14.884</v>
      </c>
      <c r="H79">
        <v>17.364699999999999</v>
      </c>
      <c r="I79">
        <v>17.530100000000001</v>
      </c>
      <c r="J79">
        <v>2.28369</v>
      </c>
      <c r="K79">
        <v>-0.132544</v>
      </c>
      <c r="L79">
        <v>4</v>
      </c>
      <c r="M79">
        <v>0</v>
      </c>
      <c r="N79">
        <v>1.09144</v>
      </c>
      <c r="O79">
        <v>1.02244</v>
      </c>
      <c r="P79">
        <v>-1.63201</v>
      </c>
      <c r="Q79">
        <v>267.404</v>
      </c>
      <c r="R79">
        <v>11.2615</v>
      </c>
      <c r="S79">
        <v>1.05166</v>
      </c>
      <c r="T79">
        <v>14.884</v>
      </c>
      <c r="U79">
        <v>15.0494</v>
      </c>
      <c r="V79">
        <v>15.545500000000001</v>
      </c>
      <c r="W79">
        <v>1.5968899999999999</v>
      </c>
      <c r="X79">
        <v>-0.19350700000000001</v>
      </c>
      <c r="Y79">
        <v>2</v>
      </c>
      <c r="Z79">
        <v>0</v>
      </c>
      <c r="AA79">
        <v>1.09144</v>
      </c>
      <c r="AB79">
        <v>1.02244</v>
      </c>
      <c r="AC79">
        <v>-2.45289</v>
      </c>
      <c r="AD79">
        <v>256.35500000000002</v>
      </c>
      <c r="AE79">
        <v>12.494</v>
      </c>
      <c r="AF79">
        <v>1.05166</v>
      </c>
      <c r="AG79">
        <v>14.884</v>
      </c>
      <c r="AH79">
        <v>15.0494</v>
      </c>
      <c r="AI79">
        <v>15.2148</v>
      </c>
      <c r="AJ79">
        <v>1.3173699999999999</v>
      </c>
      <c r="AK79">
        <v>-7.44644E-2</v>
      </c>
      <c r="AL79">
        <v>3</v>
      </c>
      <c r="AM79">
        <v>0</v>
      </c>
      <c r="AN79">
        <v>1.09144</v>
      </c>
      <c r="AO79">
        <v>1.02244</v>
      </c>
      <c r="AP79">
        <v>2.4806699999999999</v>
      </c>
      <c r="AQ79">
        <v>2.6460499999999998</v>
      </c>
      <c r="AR79">
        <v>0.165378</v>
      </c>
      <c r="AS79">
        <v>0.66151199999999999</v>
      </c>
      <c r="AT79">
        <v>0.165378</v>
      </c>
      <c r="AU79">
        <v>0.33075599999999999</v>
      </c>
      <c r="AV79">
        <v>2.4162400000000002</v>
      </c>
      <c r="AW79">
        <v>1.7903899999999999</v>
      </c>
      <c r="AX79">
        <v>1.39184</v>
      </c>
    </row>
    <row r="80" spans="1:50" x14ac:dyDescent="0.25">
      <c r="A80" t="s">
        <v>40</v>
      </c>
      <c r="B80">
        <v>3</v>
      </c>
      <c r="C80">
        <v>-4.2796500000000002</v>
      </c>
      <c r="D80">
        <v>280.88299999999998</v>
      </c>
      <c r="E80">
        <v>18.1418</v>
      </c>
      <c r="F80">
        <v>1.19563</v>
      </c>
      <c r="G80">
        <v>18.522300000000001</v>
      </c>
      <c r="H80">
        <v>19.0185</v>
      </c>
      <c r="I80">
        <v>20.176100000000002</v>
      </c>
      <c r="J80">
        <v>1.6508799999999999</v>
      </c>
      <c r="K80">
        <v>-1.24779</v>
      </c>
      <c r="L80">
        <v>4</v>
      </c>
      <c r="M80">
        <v>0.15592</v>
      </c>
      <c r="N80">
        <v>0</v>
      </c>
      <c r="O80">
        <v>0.15592</v>
      </c>
      <c r="P80">
        <v>-4.7282799999999998</v>
      </c>
      <c r="Q80">
        <v>297.721</v>
      </c>
      <c r="R80">
        <v>22.155200000000001</v>
      </c>
      <c r="S80">
        <v>1.19563</v>
      </c>
      <c r="T80">
        <v>18.191600000000001</v>
      </c>
      <c r="U80">
        <v>19.0185</v>
      </c>
      <c r="V80">
        <v>19.845400000000001</v>
      </c>
      <c r="W80">
        <v>1.9754799999999999</v>
      </c>
      <c r="X80">
        <v>-1.72654</v>
      </c>
      <c r="Y80">
        <v>3</v>
      </c>
      <c r="Z80">
        <v>0.15592</v>
      </c>
      <c r="AA80">
        <v>0</v>
      </c>
      <c r="AB80">
        <v>0.15592</v>
      </c>
      <c r="AC80">
        <v>-5.10792</v>
      </c>
      <c r="AD80">
        <v>270.66399999999999</v>
      </c>
      <c r="AE80">
        <v>22.234400000000001</v>
      </c>
      <c r="AF80">
        <v>1.19563</v>
      </c>
      <c r="AG80">
        <v>18.191600000000001</v>
      </c>
      <c r="AH80">
        <v>19.0185</v>
      </c>
      <c r="AI80">
        <v>19.845400000000001</v>
      </c>
      <c r="AJ80">
        <v>2.0552800000000002</v>
      </c>
      <c r="AK80">
        <v>-1.9338599999999999</v>
      </c>
      <c r="AL80">
        <v>5</v>
      </c>
      <c r="AM80">
        <v>0.15592</v>
      </c>
      <c r="AN80">
        <v>0</v>
      </c>
      <c r="AO80">
        <v>0.15592</v>
      </c>
      <c r="AP80">
        <v>0.49613400000000002</v>
      </c>
      <c r="AQ80">
        <v>1.65378</v>
      </c>
      <c r="AR80">
        <v>0.82689000000000001</v>
      </c>
      <c r="AS80">
        <v>1.65378</v>
      </c>
      <c r="AT80">
        <v>0.82689000000000001</v>
      </c>
      <c r="AU80">
        <v>1.65378</v>
      </c>
      <c r="AV80">
        <v>2.8986700000000001</v>
      </c>
      <c r="AW80">
        <v>3.7020200000000001</v>
      </c>
      <c r="AX80">
        <v>3.9891399999999999</v>
      </c>
    </row>
    <row r="81" spans="1:50" x14ac:dyDescent="0.25">
      <c r="A81" t="s">
        <v>41</v>
      </c>
      <c r="B81">
        <v>0</v>
      </c>
      <c r="C81">
        <v>-4.0298100000000003</v>
      </c>
      <c r="D81">
        <v>281.41500000000002</v>
      </c>
      <c r="E81">
        <v>11.4634</v>
      </c>
      <c r="F81">
        <v>1.05806</v>
      </c>
      <c r="G81">
        <v>16.537800000000001</v>
      </c>
      <c r="H81">
        <v>18.026199999999999</v>
      </c>
      <c r="I81">
        <v>20.506900000000002</v>
      </c>
      <c r="J81">
        <v>2.59111</v>
      </c>
      <c r="K81">
        <v>-1.61971</v>
      </c>
      <c r="L81">
        <v>2</v>
      </c>
      <c r="M81">
        <v>0.15592</v>
      </c>
      <c r="N81">
        <v>0.41252499999999998</v>
      </c>
      <c r="O81">
        <v>1.24736</v>
      </c>
      <c r="P81">
        <v>-4.1395799999999996</v>
      </c>
      <c r="Q81">
        <v>296.59500000000003</v>
      </c>
      <c r="R81">
        <v>16.009799999999998</v>
      </c>
      <c r="S81">
        <v>1.05806</v>
      </c>
      <c r="T81">
        <v>16.868600000000001</v>
      </c>
      <c r="U81">
        <v>18.6877</v>
      </c>
      <c r="V81">
        <v>20.506900000000002</v>
      </c>
      <c r="W81">
        <v>1.96916</v>
      </c>
      <c r="X81">
        <v>-1.2602599999999999</v>
      </c>
      <c r="Y81">
        <v>2</v>
      </c>
      <c r="Z81">
        <v>0.15592</v>
      </c>
      <c r="AA81">
        <v>0.41252499999999998</v>
      </c>
      <c r="AB81">
        <v>1.24736</v>
      </c>
      <c r="AC81">
        <v>-5.0401300000000004</v>
      </c>
      <c r="AD81">
        <v>285.96300000000002</v>
      </c>
      <c r="AE81">
        <v>16.614899999999999</v>
      </c>
      <c r="AF81">
        <v>1.05806</v>
      </c>
      <c r="AG81">
        <v>16.537800000000001</v>
      </c>
      <c r="AH81">
        <v>17.695399999999999</v>
      </c>
      <c r="AI81">
        <v>17.860800000000001</v>
      </c>
      <c r="AJ81">
        <v>2.2777599999999998</v>
      </c>
      <c r="AK81">
        <v>-0.290771</v>
      </c>
      <c r="AL81">
        <v>2</v>
      </c>
      <c r="AM81">
        <v>0.15592</v>
      </c>
      <c r="AN81">
        <v>0.41252499999999998</v>
      </c>
      <c r="AO81">
        <v>1.24736</v>
      </c>
      <c r="AP81">
        <v>1.4883999999999999</v>
      </c>
      <c r="AQ81">
        <v>3.9690699999999999</v>
      </c>
      <c r="AR81">
        <v>1.8191600000000001</v>
      </c>
      <c r="AS81">
        <v>3.6383200000000002</v>
      </c>
      <c r="AT81">
        <v>1.1576500000000001</v>
      </c>
      <c r="AU81">
        <v>1.3230200000000001</v>
      </c>
      <c r="AV81">
        <v>4.21082</v>
      </c>
      <c r="AW81">
        <v>3.2294200000000002</v>
      </c>
      <c r="AX81">
        <v>2.56853</v>
      </c>
    </row>
    <row r="82" spans="1:50" x14ac:dyDescent="0.25">
      <c r="A82" t="s">
        <v>41</v>
      </c>
      <c r="B82">
        <v>1</v>
      </c>
      <c r="C82">
        <v>-4.48238</v>
      </c>
      <c r="D82">
        <v>289.96800000000002</v>
      </c>
      <c r="E82">
        <v>13.741400000000001</v>
      </c>
      <c r="F82">
        <v>1.0078800000000001</v>
      </c>
      <c r="G82">
        <v>17.199300000000001</v>
      </c>
      <c r="H82">
        <v>18.026199999999999</v>
      </c>
      <c r="I82">
        <v>19.514600000000002</v>
      </c>
      <c r="J82">
        <v>0.94698099999999996</v>
      </c>
      <c r="K82">
        <v>-1.8159000000000001</v>
      </c>
      <c r="L82">
        <v>3</v>
      </c>
      <c r="M82">
        <v>0.81018299999999999</v>
      </c>
      <c r="N82">
        <v>1.42903</v>
      </c>
      <c r="O82">
        <v>1.71512</v>
      </c>
      <c r="P82">
        <v>-4.1592399999999996</v>
      </c>
      <c r="Q82">
        <v>300.488</v>
      </c>
      <c r="R82">
        <v>16.262899999999998</v>
      </c>
      <c r="S82">
        <v>1.0078800000000001</v>
      </c>
      <c r="T82">
        <v>15.2148</v>
      </c>
      <c r="U82">
        <v>15.3802</v>
      </c>
      <c r="V82">
        <v>15.876300000000001</v>
      </c>
      <c r="W82">
        <v>1.0886100000000001</v>
      </c>
      <c r="X82">
        <v>-0.49118600000000001</v>
      </c>
      <c r="Y82">
        <v>4</v>
      </c>
      <c r="Z82">
        <v>0.81018299999999999</v>
      </c>
      <c r="AA82">
        <v>1.42903</v>
      </c>
      <c r="AB82">
        <v>1.71512</v>
      </c>
      <c r="AC82">
        <v>-4.6372900000000001</v>
      </c>
      <c r="AD82">
        <v>283.83199999999999</v>
      </c>
      <c r="AE82">
        <v>16.116099999999999</v>
      </c>
      <c r="AF82">
        <v>1.0078800000000001</v>
      </c>
      <c r="AG82">
        <v>16.207000000000001</v>
      </c>
      <c r="AH82">
        <v>18.6877</v>
      </c>
      <c r="AI82">
        <v>19.514600000000002</v>
      </c>
      <c r="AJ82">
        <v>1.48691</v>
      </c>
      <c r="AK82">
        <v>-2.20275</v>
      </c>
      <c r="AL82">
        <v>3</v>
      </c>
      <c r="AM82">
        <v>0.81018299999999999</v>
      </c>
      <c r="AN82">
        <v>1.42903</v>
      </c>
      <c r="AO82">
        <v>1.71512</v>
      </c>
      <c r="AP82">
        <v>0.82689000000000001</v>
      </c>
      <c r="AQ82">
        <v>2.3152900000000001</v>
      </c>
      <c r="AR82">
        <v>0.165378</v>
      </c>
      <c r="AS82">
        <v>0.66151199999999999</v>
      </c>
      <c r="AT82">
        <v>2.4806699999999999</v>
      </c>
      <c r="AU82">
        <v>3.3075600000000001</v>
      </c>
      <c r="AV82">
        <v>2.76288</v>
      </c>
      <c r="AW82">
        <v>1.57979</v>
      </c>
      <c r="AX82">
        <v>3.6896599999999999</v>
      </c>
    </row>
    <row r="83" spans="1:50" x14ac:dyDescent="0.25">
      <c r="A83" t="s">
        <v>41</v>
      </c>
      <c r="B83">
        <v>2</v>
      </c>
      <c r="C83">
        <v>-3.6502300000000001</v>
      </c>
      <c r="D83">
        <v>280.34699999999998</v>
      </c>
      <c r="E83">
        <v>14.9367</v>
      </c>
      <c r="F83">
        <v>0.98838199999999998</v>
      </c>
      <c r="G83">
        <v>15.876300000000001</v>
      </c>
      <c r="H83">
        <v>18.6877</v>
      </c>
      <c r="I83">
        <v>18.853100000000001</v>
      </c>
      <c r="J83">
        <v>1.34382</v>
      </c>
      <c r="K83">
        <v>-0.102358</v>
      </c>
      <c r="L83">
        <v>2</v>
      </c>
      <c r="M83">
        <v>0.54012199999999999</v>
      </c>
      <c r="N83">
        <v>0.86812500000000004</v>
      </c>
      <c r="O83">
        <v>0.62368000000000001</v>
      </c>
      <c r="P83">
        <v>-2.9708800000000002</v>
      </c>
      <c r="Q83">
        <v>281.654</v>
      </c>
      <c r="R83">
        <v>20.834399999999999</v>
      </c>
      <c r="S83">
        <v>0.98838199999999998</v>
      </c>
      <c r="T83">
        <v>16.537800000000001</v>
      </c>
      <c r="U83">
        <v>17.033899999999999</v>
      </c>
      <c r="V83">
        <v>17.530100000000001</v>
      </c>
      <c r="W83">
        <v>0.88983699999999999</v>
      </c>
      <c r="X83">
        <v>-1.09114</v>
      </c>
      <c r="Y83">
        <v>3</v>
      </c>
      <c r="Z83">
        <v>0.54012199999999999</v>
      </c>
      <c r="AA83">
        <v>0.86812500000000004</v>
      </c>
      <c r="AB83">
        <v>0.62368000000000001</v>
      </c>
      <c r="AC83">
        <v>-3.6280000000000001</v>
      </c>
      <c r="AD83">
        <v>269.13600000000002</v>
      </c>
      <c r="AE83">
        <v>22.231999999999999</v>
      </c>
      <c r="AF83">
        <v>0.98838199999999998</v>
      </c>
      <c r="AG83">
        <v>15.2148</v>
      </c>
      <c r="AH83">
        <v>16.703199999999999</v>
      </c>
      <c r="AI83">
        <v>17.530100000000001</v>
      </c>
      <c r="AJ83">
        <v>2.4691200000000002</v>
      </c>
      <c r="AK83">
        <v>-1.5753299999999999</v>
      </c>
      <c r="AL83">
        <v>2</v>
      </c>
      <c r="AM83">
        <v>0.54012199999999999</v>
      </c>
      <c r="AN83">
        <v>0.86812500000000004</v>
      </c>
      <c r="AO83">
        <v>0.62368000000000001</v>
      </c>
      <c r="AP83">
        <v>2.8114300000000001</v>
      </c>
      <c r="AQ83">
        <v>2.9767999999999999</v>
      </c>
      <c r="AR83">
        <v>0.49613400000000002</v>
      </c>
      <c r="AS83">
        <v>0.99226800000000004</v>
      </c>
      <c r="AT83">
        <v>1.4883999999999999</v>
      </c>
      <c r="AU83">
        <v>2.3152900000000001</v>
      </c>
      <c r="AV83">
        <v>1.44617</v>
      </c>
      <c r="AW83">
        <v>1.98098</v>
      </c>
      <c r="AX83">
        <v>4.0444500000000003</v>
      </c>
    </row>
    <row r="84" spans="1:50" x14ac:dyDescent="0.25">
      <c r="A84" t="s">
        <v>42</v>
      </c>
      <c r="B84">
        <v>0</v>
      </c>
      <c r="C84">
        <v>-4.2223699999999997</v>
      </c>
      <c r="D84">
        <v>276.625</v>
      </c>
      <c r="E84">
        <v>12.064500000000001</v>
      </c>
      <c r="F84">
        <v>1.0994200000000001</v>
      </c>
      <c r="G84">
        <v>15.545500000000001</v>
      </c>
      <c r="H84">
        <v>17.033899999999999</v>
      </c>
      <c r="I84">
        <v>18.853100000000001</v>
      </c>
      <c r="J84">
        <v>2.4742600000000001</v>
      </c>
      <c r="K84">
        <v>-2.08406</v>
      </c>
      <c r="L84">
        <v>3</v>
      </c>
      <c r="M84">
        <v>0.270061</v>
      </c>
      <c r="N84">
        <v>0.270061</v>
      </c>
      <c r="O84">
        <v>0</v>
      </c>
      <c r="P84">
        <v>-4.7749499999999996</v>
      </c>
      <c r="Q84">
        <v>298.78399999999999</v>
      </c>
      <c r="R84">
        <v>14.4803</v>
      </c>
      <c r="S84">
        <v>1.0994200000000001</v>
      </c>
      <c r="T84">
        <v>16.207000000000001</v>
      </c>
      <c r="U84">
        <v>17.364699999999999</v>
      </c>
      <c r="V84">
        <v>18.853100000000001</v>
      </c>
      <c r="W84">
        <v>2.64845</v>
      </c>
      <c r="X84">
        <v>-2.17164</v>
      </c>
      <c r="Y84">
        <v>3</v>
      </c>
      <c r="Z84">
        <v>0.270061</v>
      </c>
      <c r="AA84">
        <v>0.270061</v>
      </c>
      <c r="AB84">
        <v>0</v>
      </c>
      <c r="AC84">
        <v>-5.3099400000000001</v>
      </c>
      <c r="AD84">
        <v>278.82600000000002</v>
      </c>
      <c r="AE84">
        <v>14.1661</v>
      </c>
      <c r="AF84">
        <v>1.0994200000000001</v>
      </c>
      <c r="AG84">
        <v>15.876300000000001</v>
      </c>
      <c r="AH84">
        <v>16.703199999999999</v>
      </c>
      <c r="AI84">
        <v>18.853100000000001</v>
      </c>
      <c r="AJ84">
        <v>2.5289199999999998</v>
      </c>
      <c r="AK84">
        <v>-1.69113</v>
      </c>
      <c r="AL84">
        <v>3</v>
      </c>
      <c r="AM84">
        <v>0.270061</v>
      </c>
      <c r="AN84">
        <v>0.270061</v>
      </c>
      <c r="AO84">
        <v>0</v>
      </c>
      <c r="AP84">
        <v>1.4883999999999999</v>
      </c>
      <c r="AQ84">
        <v>3.3075600000000001</v>
      </c>
      <c r="AR84">
        <v>1.1576500000000001</v>
      </c>
      <c r="AS84">
        <v>2.6460499999999998</v>
      </c>
      <c r="AT84">
        <v>0.82689000000000001</v>
      </c>
      <c r="AU84">
        <v>2.9767999999999999</v>
      </c>
      <c r="AV84">
        <v>4.5583200000000001</v>
      </c>
      <c r="AW84">
        <v>4.8200900000000004</v>
      </c>
      <c r="AX84">
        <v>4.2200499999999996</v>
      </c>
    </row>
    <row r="85" spans="1:50" x14ac:dyDescent="0.25">
      <c r="A85" t="s">
        <v>42</v>
      </c>
      <c r="B85">
        <v>1</v>
      </c>
      <c r="C85">
        <v>-2.8564099999999999</v>
      </c>
      <c r="D85">
        <v>268.97500000000002</v>
      </c>
      <c r="E85">
        <v>13.0345</v>
      </c>
      <c r="F85">
        <v>1.00187</v>
      </c>
      <c r="G85">
        <v>15.2148</v>
      </c>
      <c r="H85">
        <v>16.041699999999999</v>
      </c>
      <c r="I85">
        <v>16.868600000000001</v>
      </c>
      <c r="J85">
        <v>2.1379100000000002</v>
      </c>
      <c r="K85">
        <v>-3.2090200000000002</v>
      </c>
      <c r="L85">
        <v>4</v>
      </c>
      <c r="M85">
        <v>0.15592</v>
      </c>
      <c r="N85">
        <v>0.15592</v>
      </c>
      <c r="O85">
        <v>0.15592</v>
      </c>
      <c r="P85">
        <v>-1.87391</v>
      </c>
      <c r="Q85">
        <v>264.005</v>
      </c>
      <c r="R85">
        <v>16.460999999999999</v>
      </c>
      <c r="S85">
        <v>1.00187</v>
      </c>
      <c r="T85">
        <v>15.2148</v>
      </c>
      <c r="U85">
        <v>16.041699999999999</v>
      </c>
      <c r="V85">
        <v>17.199300000000001</v>
      </c>
      <c r="W85">
        <v>1.21299</v>
      </c>
      <c r="X85">
        <v>-2.9112900000000002</v>
      </c>
      <c r="Y85">
        <v>2</v>
      </c>
      <c r="Z85">
        <v>0.15592</v>
      </c>
      <c r="AA85">
        <v>0.15592</v>
      </c>
      <c r="AB85">
        <v>0.15592</v>
      </c>
      <c r="AC85">
        <v>-2.4217300000000002</v>
      </c>
      <c r="AD85">
        <v>248.54300000000001</v>
      </c>
      <c r="AE85">
        <v>17.0306</v>
      </c>
      <c r="AF85">
        <v>1.00187</v>
      </c>
      <c r="AG85">
        <v>14.884</v>
      </c>
      <c r="AH85">
        <v>15.710900000000001</v>
      </c>
      <c r="AI85">
        <v>17.199300000000001</v>
      </c>
      <c r="AJ85">
        <v>0.93520499999999995</v>
      </c>
      <c r="AK85">
        <v>-3.41899</v>
      </c>
      <c r="AL85">
        <v>3</v>
      </c>
      <c r="AM85">
        <v>0.15592</v>
      </c>
      <c r="AN85">
        <v>0.15592</v>
      </c>
      <c r="AO85">
        <v>0.15592</v>
      </c>
      <c r="AP85">
        <v>0.82689000000000001</v>
      </c>
      <c r="AQ85">
        <v>1.65378</v>
      </c>
      <c r="AR85">
        <v>0.82689000000000001</v>
      </c>
      <c r="AS85">
        <v>1.98454</v>
      </c>
      <c r="AT85">
        <v>0.82689000000000001</v>
      </c>
      <c r="AU85">
        <v>2.3152900000000001</v>
      </c>
      <c r="AV85">
        <v>5.3469300000000004</v>
      </c>
      <c r="AW85">
        <v>4.1242799999999997</v>
      </c>
      <c r="AX85">
        <v>4.35419</v>
      </c>
    </row>
    <row r="86" spans="1:50" x14ac:dyDescent="0.25">
      <c r="A86" t="s">
        <v>42</v>
      </c>
      <c r="B86">
        <v>2</v>
      </c>
      <c r="C86">
        <v>-3.4702000000000002</v>
      </c>
      <c r="D86">
        <v>282.62099999999998</v>
      </c>
      <c r="E86">
        <v>14.279</v>
      </c>
      <c r="F86">
        <v>0.98451900000000003</v>
      </c>
      <c r="G86">
        <v>15.2148</v>
      </c>
      <c r="H86">
        <v>16.703199999999999</v>
      </c>
      <c r="I86">
        <v>17.530100000000001</v>
      </c>
      <c r="J86">
        <v>3.7482500000000001</v>
      </c>
      <c r="K86">
        <v>-2.3004600000000002</v>
      </c>
      <c r="L86">
        <v>2</v>
      </c>
      <c r="M86">
        <v>0.15592</v>
      </c>
      <c r="N86">
        <v>0.62368000000000001</v>
      </c>
      <c r="O86">
        <v>0.86812500000000004</v>
      </c>
      <c r="P86">
        <v>-1.8983300000000001</v>
      </c>
      <c r="Q86">
        <v>261.661</v>
      </c>
      <c r="R86">
        <v>26.305599999999998</v>
      </c>
      <c r="S86">
        <v>0.98451900000000003</v>
      </c>
      <c r="T86">
        <v>14.884</v>
      </c>
      <c r="U86">
        <v>15.3802</v>
      </c>
      <c r="V86">
        <v>15.545500000000001</v>
      </c>
      <c r="W86">
        <v>3.0468199999999999</v>
      </c>
      <c r="X86">
        <v>-0.104238</v>
      </c>
      <c r="Y86">
        <v>3</v>
      </c>
      <c r="Z86">
        <v>0.15592</v>
      </c>
      <c r="AA86">
        <v>0.62368000000000001</v>
      </c>
      <c r="AB86">
        <v>0.86812500000000004</v>
      </c>
      <c r="AC86">
        <v>-3.01607</v>
      </c>
      <c r="AD86">
        <v>258.71499999999997</v>
      </c>
      <c r="AE86">
        <v>29.006599999999999</v>
      </c>
      <c r="AF86">
        <v>0.98451900000000003</v>
      </c>
      <c r="AG86">
        <v>14.884</v>
      </c>
      <c r="AH86">
        <v>15.3802</v>
      </c>
      <c r="AI86">
        <v>15.876300000000001</v>
      </c>
      <c r="AJ86">
        <v>4.9703900000000001</v>
      </c>
      <c r="AK86">
        <v>-0.81336600000000003</v>
      </c>
      <c r="AL86">
        <v>3</v>
      </c>
      <c r="AM86">
        <v>0.15592</v>
      </c>
      <c r="AN86">
        <v>0.62368000000000001</v>
      </c>
      <c r="AO86">
        <v>0.86812500000000004</v>
      </c>
      <c r="AP86">
        <v>1.4883999999999999</v>
      </c>
      <c r="AQ86">
        <v>2.3152900000000001</v>
      </c>
      <c r="AR86">
        <v>0.49613400000000002</v>
      </c>
      <c r="AS86">
        <v>0.66151199999999999</v>
      </c>
      <c r="AT86">
        <v>0.49613400000000002</v>
      </c>
      <c r="AU86">
        <v>0.99226800000000004</v>
      </c>
      <c r="AV86">
        <v>6.0487099999999998</v>
      </c>
      <c r="AW86">
        <v>3.1510600000000002</v>
      </c>
      <c r="AX86">
        <v>5.78376</v>
      </c>
    </row>
    <row r="87" spans="1:50" x14ac:dyDescent="0.25">
      <c r="A87" t="s">
        <v>43</v>
      </c>
      <c r="B87">
        <v>3</v>
      </c>
      <c r="C87">
        <v>-2.5684800000000001</v>
      </c>
      <c r="D87">
        <v>264.26799999999997</v>
      </c>
      <c r="E87">
        <v>6.2245499999999998</v>
      </c>
      <c r="F87">
        <v>0.86647300000000005</v>
      </c>
      <c r="G87">
        <v>23.277200000000001</v>
      </c>
      <c r="H87">
        <v>24.773599999999998</v>
      </c>
      <c r="I87">
        <v>25.272400000000001</v>
      </c>
      <c r="J87">
        <v>0.654837</v>
      </c>
      <c r="K87">
        <v>-0.32306400000000002</v>
      </c>
      <c r="L87">
        <v>3</v>
      </c>
      <c r="M87">
        <v>3.3948</v>
      </c>
      <c r="N87">
        <v>3.6156199999999998</v>
      </c>
      <c r="O87">
        <v>3.2163900000000001</v>
      </c>
      <c r="P87">
        <v>-1.9587699999999999</v>
      </c>
      <c r="Q87">
        <v>262.49099999999999</v>
      </c>
      <c r="R87">
        <v>8.1891700000000007</v>
      </c>
      <c r="S87">
        <v>0.86647300000000005</v>
      </c>
      <c r="T87">
        <v>16.6266</v>
      </c>
      <c r="U87">
        <v>17.457899999999999</v>
      </c>
      <c r="V87">
        <v>18.289300000000001</v>
      </c>
      <c r="W87">
        <v>0.756853</v>
      </c>
      <c r="X87">
        <v>-0.42823600000000001</v>
      </c>
      <c r="Y87">
        <v>2</v>
      </c>
      <c r="Z87">
        <v>3.3948</v>
      </c>
      <c r="AA87">
        <v>3.6156199999999998</v>
      </c>
      <c r="AB87">
        <v>3.2163900000000001</v>
      </c>
      <c r="AC87">
        <v>-2.92177</v>
      </c>
      <c r="AD87">
        <v>292.68599999999998</v>
      </c>
      <c r="AE87">
        <v>9.0861699999999992</v>
      </c>
      <c r="AF87">
        <v>0.86647300000000005</v>
      </c>
      <c r="AG87">
        <v>15.629</v>
      </c>
      <c r="AH87">
        <v>16.792899999999999</v>
      </c>
      <c r="AI87">
        <v>18.6218</v>
      </c>
      <c r="AJ87">
        <v>0.75453300000000001</v>
      </c>
      <c r="AK87">
        <v>-1.1373599999999999</v>
      </c>
      <c r="AL87">
        <v>2</v>
      </c>
      <c r="AM87">
        <v>3.3948</v>
      </c>
      <c r="AN87">
        <v>3.6156199999999998</v>
      </c>
      <c r="AO87">
        <v>3.2163900000000001</v>
      </c>
      <c r="AP87">
        <v>1.4963900000000001</v>
      </c>
      <c r="AQ87">
        <v>1.99519</v>
      </c>
      <c r="AR87">
        <v>0.83133000000000001</v>
      </c>
      <c r="AS87">
        <v>1.66266</v>
      </c>
      <c r="AT87">
        <v>1.1638599999999999</v>
      </c>
      <c r="AU87">
        <v>2.9927899999999998</v>
      </c>
      <c r="AV87">
        <v>0.97790100000000002</v>
      </c>
      <c r="AW87">
        <v>1.18509</v>
      </c>
      <c r="AX87">
        <v>1.8918900000000001</v>
      </c>
    </row>
    <row r="88" spans="1:50" x14ac:dyDescent="0.25">
      <c r="A88" t="s">
        <v>43</v>
      </c>
      <c r="B88">
        <v>1</v>
      </c>
      <c r="C88">
        <v>-4.5042</v>
      </c>
      <c r="D88">
        <v>281.90199999999999</v>
      </c>
      <c r="E88">
        <v>18.1662</v>
      </c>
      <c r="F88">
        <v>0.84724999999999995</v>
      </c>
      <c r="G88">
        <v>22.279599999999999</v>
      </c>
      <c r="H88">
        <v>22.445900000000002</v>
      </c>
      <c r="I88">
        <v>23.942299999999999</v>
      </c>
      <c r="J88">
        <v>6.8920999999999996E-2</v>
      </c>
      <c r="K88">
        <v>-3.8054899999999998</v>
      </c>
      <c r="L88">
        <v>4</v>
      </c>
      <c r="M88">
        <v>0.15675700000000001</v>
      </c>
      <c r="N88">
        <v>0.41474</v>
      </c>
      <c r="O88">
        <v>0.81453399999999998</v>
      </c>
      <c r="P88">
        <v>-4.8570900000000004</v>
      </c>
      <c r="Q88">
        <v>300.48200000000003</v>
      </c>
      <c r="R88">
        <v>22.74</v>
      </c>
      <c r="S88">
        <v>0.84724999999999995</v>
      </c>
      <c r="T88">
        <v>22.279599999999999</v>
      </c>
      <c r="U88">
        <v>23.111000000000001</v>
      </c>
      <c r="V88">
        <v>24.939900000000002</v>
      </c>
      <c r="W88">
        <v>1.5507899999999999</v>
      </c>
      <c r="X88">
        <v>-5.9671799999999999</v>
      </c>
      <c r="Y88">
        <v>4</v>
      </c>
      <c r="Z88">
        <v>0.15675700000000001</v>
      </c>
      <c r="AA88">
        <v>0.41474</v>
      </c>
      <c r="AB88">
        <v>0.81453399999999998</v>
      </c>
      <c r="AC88">
        <v>-4.9853300000000003</v>
      </c>
      <c r="AD88">
        <v>309.166</v>
      </c>
      <c r="AE88">
        <v>34.052999999999997</v>
      </c>
      <c r="AF88">
        <v>0.84724999999999995</v>
      </c>
      <c r="AG88">
        <v>22.612200000000001</v>
      </c>
      <c r="AH88">
        <v>23.4435</v>
      </c>
      <c r="AI88">
        <v>25.9375</v>
      </c>
      <c r="AJ88">
        <v>2.3185600000000002</v>
      </c>
      <c r="AK88">
        <v>-5.1767799999999999</v>
      </c>
      <c r="AL88">
        <v>5</v>
      </c>
      <c r="AM88">
        <v>0.15675700000000001</v>
      </c>
      <c r="AN88">
        <v>0.41474</v>
      </c>
      <c r="AO88">
        <v>0.81453399999999998</v>
      </c>
      <c r="AP88">
        <v>0.166266</v>
      </c>
      <c r="AQ88">
        <v>1.66266</v>
      </c>
      <c r="AR88">
        <v>0.83133000000000001</v>
      </c>
      <c r="AS88">
        <v>2.6602600000000001</v>
      </c>
      <c r="AT88">
        <v>0.83133000000000001</v>
      </c>
      <c r="AU88">
        <v>3.3253200000000001</v>
      </c>
      <c r="AV88">
        <v>3.8744100000000001</v>
      </c>
      <c r="AW88">
        <v>7.5179600000000004</v>
      </c>
      <c r="AX88">
        <v>7.4953399999999997</v>
      </c>
    </row>
    <row r="89" spans="1:50" x14ac:dyDescent="0.25">
      <c r="A89" t="s">
        <v>44</v>
      </c>
      <c r="B89">
        <v>0</v>
      </c>
      <c r="C89">
        <v>0.19642999999999999</v>
      </c>
      <c r="D89">
        <v>249.273</v>
      </c>
      <c r="E89">
        <v>13.597899999999999</v>
      </c>
      <c r="F89">
        <v>1.4184699999999999</v>
      </c>
      <c r="G89">
        <v>15.0101</v>
      </c>
      <c r="H89">
        <v>15.9107</v>
      </c>
      <c r="I89">
        <v>17.4117</v>
      </c>
      <c r="J89">
        <v>0.85633300000000001</v>
      </c>
      <c r="K89">
        <v>-0.49791999999999997</v>
      </c>
      <c r="L89">
        <v>2</v>
      </c>
      <c r="M89">
        <v>2.0409799999999998</v>
      </c>
      <c r="N89">
        <v>2.69997</v>
      </c>
      <c r="O89">
        <v>2.4182399999999999</v>
      </c>
      <c r="P89">
        <v>-1.6647799999999999</v>
      </c>
      <c r="Q89">
        <v>274.49299999999999</v>
      </c>
      <c r="R89">
        <v>16.2532</v>
      </c>
      <c r="S89">
        <v>1.4184699999999999</v>
      </c>
      <c r="T89">
        <v>19.813400000000001</v>
      </c>
      <c r="U89">
        <v>21.9148</v>
      </c>
      <c r="V89">
        <v>22.8154</v>
      </c>
      <c r="W89">
        <v>0.540107</v>
      </c>
      <c r="X89">
        <v>-0.63604499999999997</v>
      </c>
      <c r="Y89">
        <v>2</v>
      </c>
      <c r="Z89">
        <v>2.0409799999999998</v>
      </c>
      <c r="AA89">
        <v>2.69997</v>
      </c>
      <c r="AB89">
        <v>2.4182399999999999</v>
      </c>
      <c r="AC89">
        <v>-3.0659399999999999</v>
      </c>
      <c r="AD89">
        <v>275.82799999999997</v>
      </c>
      <c r="AE89">
        <v>17.71</v>
      </c>
      <c r="AF89">
        <v>1.4184699999999999</v>
      </c>
      <c r="AG89">
        <v>16.210899999999999</v>
      </c>
      <c r="AH89">
        <v>16.511099999999999</v>
      </c>
      <c r="AI89">
        <v>18.0122</v>
      </c>
      <c r="AJ89">
        <v>0.18385000000000001</v>
      </c>
      <c r="AK89">
        <v>-0.68427899999999997</v>
      </c>
      <c r="AL89">
        <v>2</v>
      </c>
      <c r="AM89">
        <v>2.0409799999999998</v>
      </c>
      <c r="AN89">
        <v>2.69997</v>
      </c>
      <c r="AO89">
        <v>2.4182399999999999</v>
      </c>
      <c r="AP89">
        <v>0.90060799999999996</v>
      </c>
      <c r="AQ89">
        <v>2.4016199999999999</v>
      </c>
      <c r="AR89">
        <v>2.1014200000000001</v>
      </c>
      <c r="AS89">
        <v>3.00203</v>
      </c>
      <c r="AT89">
        <v>0.300203</v>
      </c>
      <c r="AU89">
        <v>1.80122</v>
      </c>
      <c r="AV89">
        <v>1.35425</v>
      </c>
      <c r="AW89">
        <v>1.17615</v>
      </c>
      <c r="AX89">
        <v>0.86812800000000001</v>
      </c>
    </row>
    <row r="90" spans="1:50" x14ac:dyDescent="0.25">
      <c r="A90" t="s">
        <v>45</v>
      </c>
      <c r="B90">
        <v>0</v>
      </c>
      <c r="C90">
        <v>1.0441800000000001</v>
      </c>
      <c r="D90">
        <v>225.69499999999999</v>
      </c>
      <c r="E90">
        <v>28.750900000000001</v>
      </c>
      <c r="F90">
        <v>1.2862100000000001</v>
      </c>
      <c r="G90">
        <v>16.585899999999999</v>
      </c>
      <c r="H90">
        <v>16.7623</v>
      </c>
      <c r="I90">
        <v>16.938800000000001</v>
      </c>
      <c r="J90">
        <v>0.65663400000000005</v>
      </c>
      <c r="K90">
        <v>-1.5936900000000001</v>
      </c>
      <c r="L90">
        <v>7</v>
      </c>
      <c r="M90">
        <v>1.60426</v>
      </c>
      <c r="N90">
        <v>2.0777700000000001</v>
      </c>
      <c r="O90">
        <v>1.96129</v>
      </c>
      <c r="P90">
        <v>0.97732799999999997</v>
      </c>
      <c r="Q90">
        <v>219.334</v>
      </c>
      <c r="R90">
        <v>23.217700000000001</v>
      </c>
      <c r="S90">
        <v>1.2862100000000001</v>
      </c>
      <c r="T90">
        <v>15.174300000000001</v>
      </c>
      <c r="U90">
        <v>15.3508</v>
      </c>
      <c r="V90">
        <v>15.880100000000001</v>
      </c>
      <c r="W90">
        <v>0.15039</v>
      </c>
      <c r="X90">
        <v>-1.6652400000000001</v>
      </c>
      <c r="Y90">
        <v>6</v>
      </c>
      <c r="Z90">
        <v>1.60426</v>
      </c>
      <c r="AA90">
        <v>2.0777700000000001</v>
      </c>
      <c r="AB90">
        <v>1.96129</v>
      </c>
      <c r="AC90">
        <v>-0.59261600000000003</v>
      </c>
      <c r="AD90">
        <v>218.20099999999999</v>
      </c>
      <c r="AE90">
        <v>28.1373</v>
      </c>
      <c r="AF90">
        <v>1.2862100000000001</v>
      </c>
      <c r="AG90">
        <v>19.056100000000001</v>
      </c>
      <c r="AH90">
        <v>20.2912</v>
      </c>
      <c r="AI90">
        <v>20.467700000000001</v>
      </c>
      <c r="AJ90">
        <v>3.9226700000000001</v>
      </c>
      <c r="AK90">
        <v>-0.807315</v>
      </c>
      <c r="AL90">
        <v>4</v>
      </c>
      <c r="AM90">
        <v>1.60426</v>
      </c>
      <c r="AN90">
        <v>2.0777700000000001</v>
      </c>
      <c r="AO90">
        <v>1.96129</v>
      </c>
      <c r="AP90">
        <v>0.17644599999999999</v>
      </c>
      <c r="AQ90">
        <v>0.35289100000000001</v>
      </c>
      <c r="AR90">
        <v>0.17644599999999999</v>
      </c>
      <c r="AS90">
        <v>0.70578200000000002</v>
      </c>
      <c r="AT90">
        <v>1.23512</v>
      </c>
      <c r="AU90">
        <v>1.4115599999999999</v>
      </c>
      <c r="AV90">
        <v>2.2503299999999999</v>
      </c>
      <c r="AW90">
        <v>1.8156300000000001</v>
      </c>
      <c r="AX90">
        <v>4.7299800000000003</v>
      </c>
    </row>
    <row r="91" spans="1:50" x14ac:dyDescent="0.25">
      <c r="A91" t="s">
        <v>46</v>
      </c>
      <c r="B91">
        <v>3</v>
      </c>
      <c r="C91">
        <v>-3.0019499999999999</v>
      </c>
      <c r="D91">
        <v>304.565</v>
      </c>
      <c r="E91">
        <v>17.0136</v>
      </c>
      <c r="F91">
        <v>1.5867599999999999</v>
      </c>
      <c r="G91">
        <v>15.527200000000001</v>
      </c>
      <c r="H91">
        <v>16.409400000000002</v>
      </c>
      <c r="I91">
        <v>17.644600000000001</v>
      </c>
      <c r="J91">
        <v>1.4619599999999999</v>
      </c>
      <c r="K91">
        <v>-1.2849900000000001</v>
      </c>
      <c r="L91">
        <v>2</v>
      </c>
      <c r="M91">
        <v>0.166354</v>
      </c>
      <c r="N91">
        <v>0</v>
      </c>
      <c r="O91">
        <v>0.166354</v>
      </c>
      <c r="P91">
        <v>-3.9646499999999998</v>
      </c>
      <c r="Q91">
        <v>305.00799999999998</v>
      </c>
      <c r="R91">
        <v>22.328900000000001</v>
      </c>
      <c r="S91">
        <v>1.5867599999999999</v>
      </c>
      <c r="T91">
        <v>15.527200000000001</v>
      </c>
      <c r="U91">
        <v>16.409400000000002</v>
      </c>
      <c r="V91">
        <v>17.291699999999999</v>
      </c>
      <c r="W91">
        <v>1.5519400000000001</v>
      </c>
      <c r="X91">
        <v>-1.74336</v>
      </c>
      <c r="Y91">
        <v>4</v>
      </c>
      <c r="Z91">
        <v>0.166354</v>
      </c>
      <c r="AA91">
        <v>0</v>
      </c>
      <c r="AB91">
        <v>0.166354</v>
      </c>
      <c r="AC91">
        <v>-5.2852699999999997</v>
      </c>
      <c r="AD91">
        <v>282.71600000000001</v>
      </c>
      <c r="AE91">
        <v>25.587599999999998</v>
      </c>
      <c r="AF91">
        <v>1.5867599999999999</v>
      </c>
      <c r="AG91">
        <v>15.880100000000001</v>
      </c>
      <c r="AH91">
        <v>16.409400000000002</v>
      </c>
      <c r="AI91">
        <v>17.291699999999999</v>
      </c>
      <c r="AJ91">
        <v>0.97248000000000001</v>
      </c>
      <c r="AK91">
        <v>-0.983711</v>
      </c>
      <c r="AL91">
        <v>4</v>
      </c>
      <c r="AM91">
        <v>0.166354</v>
      </c>
      <c r="AN91">
        <v>0</v>
      </c>
      <c r="AO91">
        <v>0.166354</v>
      </c>
      <c r="AP91">
        <v>0.88222800000000001</v>
      </c>
      <c r="AQ91">
        <v>2.1173500000000001</v>
      </c>
      <c r="AR91">
        <v>0.88222800000000001</v>
      </c>
      <c r="AS91">
        <v>1.7644599999999999</v>
      </c>
      <c r="AT91">
        <v>0.52933699999999995</v>
      </c>
      <c r="AU91">
        <v>1.4115599999999999</v>
      </c>
      <c r="AV91">
        <v>2.7469600000000001</v>
      </c>
      <c r="AW91">
        <v>3.2953100000000002</v>
      </c>
      <c r="AX91">
        <v>1.9561900000000001</v>
      </c>
    </row>
    <row r="92" spans="1:50" x14ac:dyDescent="0.25">
      <c r="A92" t="s">
        <v>47</v>
      </c>
      <c r="B92">
        <v>2</v>
      </c>
      <c r="C92">
        <v>-1.6433199999999999</v>
      </c>
      <c r="D92">
        <v>214.47399999999999</v>
      </c>
      <c r="E92">
        <v>12.287699999999999</v>
      </c>
      <c r="F92">
        <v>0.90256899999999995</v>
      </c>
      <c r="G92">
        <v>15.1092</v>
      </c>
      <c r="H92">
        <v>15.948600000000001</v>
      </c>
      <c r="I92">
        <v>16.788</v>
      </c>
      <c r="J92">
        <v>1.1405700000000001</v>
      </c>
      <c r="K92">
        <v>-1.04613</v>
      </c>
      <c r="L92">
        <v>4</v>
      </c>
      <c r="M92">
        <v>2.0576300000000001</v>
      </c>
      <c r="N92">
        <v>1.7625200000000001</v>
      </c>
      <c r="O92">
        <v>1.60636</v>
      </c>
      <c r="P92">
        <v>-1.6954</v>
      </c>
      <c r="Q92">
        <v>226.999</v>
      </c>
      <c r="R92">
        <v>16.1205</v>
      </c>
      <c r="S92">
        <v>0.90256899999999995</v>
      </c>
      <c r="T92">
        <v>15.1092</v>
      </c>
      <c r="U92">
        <v>16.620100000000001</v>
      </c>
      <c r="V92">
        <v>17.459499999999998</v>
      </c>
      <c r="W92">
        <v>0.84636800000000001</v>
      </c>
      <c r="X92">
        <v>-1.3311599999999999</v>
      </c>
      <c r="Y92">
        <v>4</v>
      </c>
      <c r="Z92">
        <v>2.0576300000000001</v>
      </c>
      <c r="AA92">
        <v>1.7625200000000001</v>
      </c>
      <c r="AB92">
        <v>1.60636</v>
      </c>
      <c r="AC92">
        <v>-1.4188000000000001</v>
      </c>
      <c r="AD92">
        <v>215.714</v>
      </c>
      <c r="AE92">
        <v>21.770600000000002</v>
      </c>
      <c r="AF92">
        <v>0.90256899999999995</v>
      </c>
      <c r="AG92">
        <v>19.4741</v>
      </c>
      <c r="AH92">
        <v>19.977799999999998</v>
      </c>
      <c r="AI92">
        <v>20.481400000000001</v>
      </c>
      <c r="AJ92">
        <v>0.55637899999999996</v>
      </c>
      <c r="AK92">
        <v>-1.0729</v>
      </c>
      <c r="AL92">
        <v>3</v>
      </c>
      <c r="AM92">
        <v>2.0576300000000001</v>
      </c>
      <c r="AN92">
        <v>1.7625200000000001</v>
      </c>
      <c r="AO92">
        <v>1.60636</v>
      </c>
      <c r="AP92">
        <v>0.83940099999999995</v>
      </c>
      <c r="AQ92">
        <v>1.6788000000000001</v>
      </c>
      <c r="AR92">
        <v>1.51092</v>
      </c>
      <c r="AS92">
        <v>2.35032</v>
      </c>
      <c r="AT92">
        <v>0.50364100000000001</v>
      </c>
      <c r="AU92">
        <v>1.00728</v>
      </c>
      <c r="AV92">
        <v>2.1867000000000001</v>
      </c>
      <c r="AW92">
        <v>2.17753</v>
      </c>
      <c r="AX92">
        <v>1.62927</v>
      </c>
    </row>
    <row r="93" spans="1:50" x14ac:dyDescent="0.25">
      <c r="A93" t="s">
        <v>47</v>
      </c>
      <c r="B93">
        <v>3</v>
      </c>
      <c r="C93">
        <v>-1.7798400000000001</v>
      </c>
      <c r="D93">
        <v>234.899</v>
      </c>
      <c r="E93">
        <v>7.9242600000000003</v>
      </c>
      <c r="F93">
        <v>0.97946699999999998</v>
      </c>
      <c r="G93">
        <v>15.7807</v>
      </c>
      <c r="H93">
        <v>16.284400000000002</v>
      </c>
      <c r="I93">
        <v>16.788</v>
      </c>
      <c r="J93">
        <v>1.4587600000000001</v>
      </c>
      <c r="K93">
        <v>-0.48667899999999997</v>
      </c>
      <c r="L93">
        <v>3</v>
      </c>
      <c r="M93">
        <v>0.31655800000000001</v>
      </c>
      <c r="N93">
        <v>0.47483700000000001</v>
      </c>
      <c r="O93">
        <v>0.57068300000000005</v>
      </c>
      <c r="P93">
        <v>-1.77762</v>
      </c>
      <c r="Q93">
        <v>241.87</v>
      </c>
      <c r="R93">
        <v>11.2988</v>
      </c>
      <c r="S93">
        <v>0.97946699999999998</v>
      </c>
      <c r="T93">
        <v>15.7807</v>
      </c>
      <c r="U93">
        <v>16.284400000000002</v>
      </c>
      <c r="V93">
        <v>16.452300000000001</v>
      </c>
      <c r="W93">
        <v>1.25892</v>
      </c>
      <c r="X93">
        <v>-0.71208800000000005</v>
      </c>
      <c r="Y93">
        <v>4</v>
      </c>
      <c r="Z93">
        <v>0.31655800000000001</v>
      </c>
      <c r="AA93">
        <v>0.47483700000000001</v>
      </c>
      <c r="AB93">
        <v>0.57068300000000005</v>
      </c>
      <c r="AC93">
        <v>-2.0729700000000002</v>
      </c>
      <c r="AD93">
        <v>239.82499999999999</v>
      </c>
      <c r="AE93">
        <v>17.634499999999999</v>
      </c>
      <c r="AF93">
        <v>0.97946699999999998</v>
      </c>
      <c r="AG93">
        <v>15.1092</v>
      </c>
      <c r="AH93">
        <v>15.277100000000001</v>
      </c>
      <c r="AI93">
        <v>15.445</v>
      </c>
      <c r="AJ93">
        <v>1.02308</v>
      </c>
      <c r="AK93">
        <v>-1.27149</v>
      </c>
      <c r="AL93">
        <v>5</v>
      </c>
      <c r="AM93">
        <v>0.31655800000000001</v>
      </c>
      <c r="AN93">
        <v>0.47483700000000001</v>
      </c>
      <c r="AO93">
        <v>0.57068300000000005</v>
      </c>
      <c r="AP93">
        <v>0.50364100000000001</v>
      </c>
      <c r="AQ93">
        <v>1.00728</v>
      </c>
      <c r="AR93">
        <v>0.50364100000000001</v>
      </c>
      <c r="AS93">
        <v>0.67152100000000003</v>
      </c>
      <c r="AT93">
        <v>0.16788</v>
      </c>
      <c r="AU93">
        <v>0.33576099999999998</v>
      </c>
      <c r="AV93">
        <v>1.9454400000000001</v>
      </c>
      <c r="AW93">
        <v>1.9710099999999999</v>
      </c>
      <c r="AX93">
        <v>2.2945700000000002</v>
      </c>
    </row>
    <row r="94" spans="1:50" x14ac:dyDescent="0.25">
      <c r="A94" t="s">
        <v>231</v>
      </c>
      <c r="B94">
        <v>0</v>
      </c>
      <c r="C94">
        <v>-0.17302600000000001</v>
      </c>
      <c r="D94">
        <v>256.42599999999999</v>
      </c>
      <c r="E94">
        <v>7.5899099999999997</v>
      </c>
      <c r="F94">
        <v>1.09842</v>
      </c>
      <c r="G94">
        <v>17.795100000000001</v>
      </c>
      <c r="H94">
        <v>18.684899999999999</v>
      </c>
      <c r="I94">
        <v>20.1678</v>
      </c>
      <c r="J94">
        <v>0.13672599999999999</v>
      </c>
      <c r="K94">
        <v>-0.36570599999999998</v>
      </c>
      <c r="L94">
        <v>1</v>
      </c>
      <c r="M94">
        <v>2.51661</v>
      </c>
      <c r="N94">
        <v>2.9460199999999999</v>
      </c>
      <c r="O94">
        <v>2.7962400000000001</v>
      </c>
      <c r="P94">
        <v>-1.7438199999999999</v>
      </c>
      <c r="Q94">
        <v>295.15199999999999</v>
      </c>
      <c r="R94">
        <v>8.9938800000000008</v>
      </c>
      <c r="S94">
        <v>1.09842</v>
      </c>
      <c r="T94">
        <v>23.133700000000001</v>
      </c>
      <c r="U94">
        <v>25.209800000000001</v>
      </c>
      <c r="V94">
        <v>26.099499999999999</v>
      </c>
      <c r="W94">
        <v>0.49854799999999999</v>
      </c>
      <c r="X94">
        <v>-0.45869900000000002</v>
      </c>
      <c r="Y94">
        <v>2</v>
      </c>
      <c r="Z94">
        <v>2.51661</v>
      </c>
      <c r="AA94">
        <v>2.9460199999999999</v>
      </c>
      <c r="AB94">
        <v>2.7962400000000001</v>
      </c>
      <c r="AC94">
        <v>-0.319496</v>
      </c>
      <c r="AD94">
        <v>255.27699999999999</v>
      </c>
      <c r="AE94">
        <v>11.4495</v>
      </c>
      <c r="AF94">
        <v>1.09842</v>
      </c>
      <c r="AG94">
        <v>23.133700000000001</v>
      </c>
      <c r="AH94">
        <v>24.616599999999998</v>
      </c>
      <c r="AI94">
        <v>26.099499999999999</v>
      </c>
      <c r="AJ94">
        <v>0.58159000000000005</v>
      </c>
      <c r="AK94">
        <v>-0.92574900000000004</v>
      </c>
      <c r="AL94">
        <v>2</v>
      </c>
      <c r="AM94">
        <v>2.51661</v>
      </c>
      <c r="AN94">
        <v>2.9460199999999999</v>
      </c>
      <c r="AO94">
        <v>2.7962400000000001</v>
      </c>
      <c r="AP94">
        <v>0.88975700000000002</v>
      </c>
      <c r="AQ94">
        <v>2.37269</v>
      </c>
      <c r="AR94">
        <v>2.0760999999999998</v>
      </c>
      <c r="AS94">
        <v>2.9658600000000002</v>
      </c>
      <c r="AT94">
        <v>1.4829300000000001</v>
      </c>
      <c r="AU94">
        <v>2.9658600000000002</v>
      </c>
      <c r="AV94">
        <v>0.50243199999999999</v>
      </c>
      <c r="AW94">
        <v>0.95724699999999996</v>
      </c>
      <c r="AX94">
        <v>1.5073399999999999</v>
      </c>
    </row>
    <row r="95" spans="1:50" x14ac:dyDescent="0.25">
      <c r="A95" t="s">
        <v>232</v>
      </c>
      <c r="B95">
        <v>1</v>
      </c>
      <c r="C95">
        <v>-1.1568499999999999</v>
      </c>
      <c r="D95">
        <v>255.185</v>
      </c>
      <c r="E95">
        <v>22.565799999999999</v>
      </c>
      <c r="F95">
        <v>0.95071700000000003</v>
      </c>
      <c r="G95">
        <v>19.5747</v>
      </c>
      <c r="H95">
        <v>21.6508</v>
      </c>
      <c r="I95">
        <v>23.133700000000001</v>
      </c>
      <c r="J95">
        <v>2.3952</v>
      </c>
      <c r="K95">
        <v>-2.4085000000000001</v>
      </c>
      <c r="L95">
        <v>2</v>
      </c>
      <c r="M95">
        <v>0</v>
      </c>
      <c r="N95">
        <v>0.27962399999999998</v>
      </c>
      <c r="O95">
        <v>0.48432199999999997</v>
      </c>
      <c r="P95">
        <v>-0.97847600000000001</v>
      </c>
      <c r="Q95">
        <v>251.13399999999999</v>
      </c>
      <c r="R95">
        <v>26.723299999999998</v>
      </c>
      <c r="S95">
        <v>0.95071700000000003</v>
      </c>
      <c r="T95">
        <v>19.5747</v>
      </c>
      <c r="U95">
        <v>22.2439</v>
      </c>
      <c r="V95">
        <v>23.726900000000001</v>
      </c>
      <c r="W95">
        <v>1.84714</v>
      </c>
      <c r="X95">
        <v>-2.4339200000000001</v>
      </c>
      <c r="Y95">
        <v>2</v>
      </c>
      <c r="Z95">
        <v>0</v>
      </c>
      <c r="AA95">
        <v>0.27962399999999998</v>
      </c>
      <c r="AB95">
        <v>0.48432199999999997</v>
      </c>
      <c r="AC95">
        <v>-0.66195400000000004</v>
      </c>
      <c r="AD95">
        <v>239.22399999999999</v>
      </c>
      <c r="AE95">
        <v>29.6267</v>
      </c>
      <c r="AF95">
        <v>0.95071700000000003</v>
      </c>
      <c r="AG95">
        <v>19.5747</v>
      </c>
      <c r="AH95">
        <v>21.6508</v>
      </c>
      <c r="AI95">
        <v>22.540500000000002</v>
      </c>
      <c r="AJ95">
        <v>2.5601400000000001</v>
      </c>
      <c r="AK95">
        <v>-2.5442399999999998</v>
      </c>
      <c r="AL95">
        <v>2</v>
      </c>
      <c r="AM95">
        <v>0</v>
      </c>
      <c r="AN95">
        <v>0.27962399999999998</v>
      </c>
      <c r="AO95">
        <v>0.48432199999999997</v>
      </c>
      <c r="AP95">
        <v>2.0760999999999998</v>
      </c>
      <c r="AQ95">
        <v>3.5590299999999999</v>
      </c>
      <c r="AR95">
        <v>2.66927</v>
      </c>
      <c r="AS95">
        <v>4.1521999999999997</v>
      </c>
      <c r="AT95">
        <v>2.0760999999999998</v>
      </c>
      <c r="AU95">
        <v>2.9658600000000002</v>
      </c>
      <c r="AV95">
        <v>4.8037000000000001</v>
      </c>
      <c r="AW95">
        <v>4.2810600000000001</v>
      </c>
      <c r="AX95">
        <v>5.1043799999999999</v>
      </c>
    </row>
    <row r="96" spans="1:50" x14ac:dyDescent="0.25">
      <c r="A96" t="s">
        <v>232</v>
      </c>
      <c r="B96">
        <v>2</v>
      </c>
      <c r="C96">
        <v>-2.5205899999999999</v>
      </c>
      <c r="D96">
        <v>284.899</v>
      </c>
      <c r="E96">
        <v>12.8316</v>
      </c>
      <c r="F96">
        <v>0.91909399999999997</v>
      </c>
      <c r="G96">
        <v>23.133700000000001</v>
      </c>
      <c r="H96">
        <v>24.616599999999998</v>
      </c>
      <c r="I96">
        <v>25.506399999999999</v>
      </c>
      <c r="J96">
        <v>1.04105</v>
      </c>
      <c r="K96">
        <v>-0.74660700000000002</v>
      </c>
      <c r="L96">
        <v>2</v>
      </c>
      <c r="M96">
        <v>2.7962400000000001</v>
      </c>
      <c r="N96">
        <v>2.3891100000000001</v>
      </c>
      <c r="O96">
        <v>2.66744</v>
      </c>
      <c r="P96">
        <v>-0.98339500000000002</v>
      </c>
      <c r="Q96">
        <v>260.91399999999999</v>
      </c>
      <c r="R96">
        <v>11.0366</v>
      </c>
      <c r="S96">
        <v>0.91909399999999997</v>
      </c>
      <c r="T96">
        <v>23.133700000000001</v>
      </c>
      <c r="U96">
        <v>25.209800000000001</v>
      </c>
      <c r="V96">
        <v>26.099499999999999</v>
      </c>
      <c r="W96">
        <v>0.90957200000000005</v>
      </c>
      <c r="X96">
        <v>-0.41022199999999998</v>
      </c>
      <c r="Y96">
        <v>2</v>
      </c>
      <c r="Z96">
        <v>2.7962400000000001</v>
      </c>
      <c r="AA96">
        <v>2.3891100000000001</v>
      </c>
      <c r="AB96">
        <v>2.66744</v>
      </c>
      <c r="AC96">
        <v>-0.28969699999999998</v>
      </c>
      <c r="AD96">
        <v>241.999</v>
      </c>
      <c r="AE96">
        <v>12.757899999999999</v>
      </c>
      <c r="AF96">
        <v>0.91909399999999997</v>
      </c>
      <c r="AG96">
        <v>17.202000000000002</v>
      </c>
      <c r="AH96">
        <v>19.871200000000002</v>
      </c>
      <c r="AI96">
        <v>20.1678</v>
      </c>
      <c r="AJ96">
        <v>0.71124299999999996</v>
      </c>
      <c r="AK96">
        <v>-0.122673</v>
      </c>
      <c r="AL96">
        <v>2</v>
      </c>
      <c r="AM96">
        <v>2.7962400000000001</v>
      </c>
      <c r="AN96">
        <v>2.3891100000000001</v>
      </c>
      <c r="AO96">
        <v>2.66744</v>
      </c>
      <c r="AP96">
        <v>1.4829300000000001</v>
      </c>
      <c r="AQ96">
        <v>2.37269</v>
      </c>
      <c r="AR96">
        <v>2.0760999999999998</v>
      </c>
      <c r="AS96">
        <v>2.9658600000000002</v>
      </c>
      <c r="AT96">
        <v>2.66927</v>
      </c>
      <c r="AU96">
        <v>2.9658600000000002</v>
      </c>
      <c r="AV96">
        <v>1.78766</v>
      </c>
      <c r="AW96">
        <v>1.31979</v>
      </c>
      <c r="AX96">
        <v>0.83391499999999996</v>
      </c>
    </row>
    <row r="97" spans="1:50" x14ac:dyDescent="0.25">
      <c r="A97" t="s">
        <v>232</v>
      </c>
      <c r="B97">
        <v>3</v>
      </c>
      <c r="C97">
        <v>-1.82074</v>
      </c>
      <c r="D97">
        <v>294.90600000000001</v>
      </c>
      <c r="E97">
        <v>4.3823100000000004</v>
      </c>
      <c r="F97">
        <v>1.2584299999999999</v>
      </c>
      <c r="G97">
        <v>21.947299999999998</v>
      </c>
      <c r="H97">
        <v>22.8371</v>
      </c>
      <c r="I97">
        <v>24.9132</v>
      </c>
      <c r="J97">
        <v>0.26816000000000001</v>
      </c>
      <c r="K97">
        <v>-0.50078100000000003</v>
      </c>
      <c r="L97">
        <v>1</v>
      </c>
      <c r="M97">
        <v>3.1137600000000001</v>
      </c>
      <c r="N97">
        <v>2.69659</v>
      </c>
      <c r="O97">
        <v>3.0245899999999999</v>
      </c>
      <c r="P97">
        <v>-3.13469</v>
      </c>
      <c r="Q97">
        <v>311.52499999999998</v>
      </c>
      <c r="R97">
        <v>10.9695</v>
      </c>
      <c r="S97">
        <v>1.2584299999999999</v>
      </c>
      <c r="T97">
        <v>16.015599999999999</v>
      </c>
      <c r="U97">
        <v>18.684899999999999</v>
      </c>
      <c r="V97">
        <v>19.5747</v>
      </c>
      <c r="W97">
        <v>0.34109600000000001</v>
      </c>
      <c r="X97">
        <v>-0.43905499999999997</v>
      </c>
      <c r="Y97">
        <v>1</v>
      </c>
      <c r="Z97">
        <v>3.1137600000000001</v>
      </c>
      <c r="AA97">
        <v>2.69659</v>
      </c>
      <c r="AB97">
        <v>3.0245899999999999</v>
      </c>
      <c r="AC97">
        <v>-3.7216</v>
      </c>
      <c r="AD97">
        <v>307.29000000000002</v>
      </c>
      <c r="AE97">
        <v>16.888000000000002</v>
      </c>
      <c r="AF97">
        <v>1.2584299999999999</v>
      </c>
      <c r="AG97">
        <v>14.8293</v>
      </c>
      <c r="AH97">
        <v>16.312200000000001</v>
      </c>
      <c r="AI97">
        <v>17.795100000000001</v>
      </c>
      <c r="AJ97">
        <v>0.47944700000000001</v>
      </c>
      <c r="AK97">
        <v>-0.44526300000000002</v>
      </c>
      <c r="AL97">
        <v>2</v>
      </c>
      <c r="AM97">
        <v>3.1137600000000001</v>
      </c>
      <c r="AN97">
        <v>2.69659</v>
      </c>
      <c r="AO97">
        <v>3.0245899999999999</v>
      </c>
      <c r="AP97">
        <v>0.88975700000000002</v>
      </c>
      <c r="AQ97">
        <v>2.9658600000000002</v>
      </c>
      <c r="AR97">
        <v>2.66927</v>
      </c>
      <c r="AS97">
        <v>3.5590299999999999</v>
      </c>
      <c r="AT97">
        <v>1.4829300000000001</v>
      </c>
      <c r="AU97">
        <v>2.9658600000000002</v>
      </c>
      <c r="AV97">
        <v>0.76894200000000001</v>
      </c>
      <c r="AW97">
        <v>0.78015100000000004</v>
      </c>
      <c r="AX97">
        <v>0.92471000000000003</v>
      </c>
    </row>
    <row r="98" spans="1:50" x14ac:dyDescent="0.25">
      <c r="A98" t="s">
        <v>233</v>
      </c>
      <c r="B98">
        <v>0</v>
      </c>
      <c r="C98">
        <v>-0.78944599999999998</v>
      </c>
      <c r="D98">
        <v>271.57400000000001</v>
      </c>
      <c r="E98">
        <v>5.8800400000000002</v>
      </c>
      <c r="F98">
        <v>1.1415</v>
      </c>
      <c r="G98">
        <v>20.760999999999999</v>
      </c>
      <c r="H98">
        <v>21.6508</v>
      </c>
      <c r="I98">
        <v>23.726900000000001</v>
      </c>
      <c r="J98">
        <v>0.25288100000000002</v>
      </c>
      <c r="K98">
        <v>-0.46096399999999998</v>
      </c>
      <c r="L98">
        <v>2</v>
      </c>
      <c r="M98">
        <v>0.48432199999999997</v>
      </c>
      <c r="N98">
        <v>0.27962399999999998</v>
      </c>
      <c r="O98">
        <v>0.55924700000000005</v>
      </c>
      <c r="P98">
        <v>-1.79498</v>
      </c>
      <c r="Q98">
        <v>294.39100000000002</v>
      </c>
      <c r="R98">
        <v>6.2588200000000001</v>
      </c>
      <c r="S98">
        <v>1.1415</v>
      </c>
      <c r="T98">
        <v>21.354199999999999</v>
      </c>
      <c r="U98">
        <v>22.2439</v>
      </c>
      <c r="V98">
        <v>23.726900000000001</v>
      </c>
      <c r="W98">
        <v>0.40185999999999999</v>
      </c>
      <c r="X98">
        <v>-0.52413500000000002</v>
      </c>
      <c r="Y98">
        <v>2</v>
      </c>
      <c r="Z98">
        <v>0.48432199999999997</v>
      </c>
      <c r="AA98">
        <v>0.27962399999999998</v>
      </c>
      <c r="AB98">
        <v>0.55924700000000005</v>
      </c>
      <c r="AC98">
        <v>-0.65211600000000003</v>
      </c>
      <c r="AD98">
        <v>260.33999999999997</v>
      </c>
      <c r="AE98">
        <v>6.8430200000000001</v>
      </c>
      <c r="AF98">
        <v>1.1415</v>
      </c>
      <c r="AG98">
        <v>20.1678</v>
      </c>
      <c r="AH98">
        <v>21.6508</v>
      </c>
      <c r="AI98">
        <v>22.540500000000002</v>
      </c>
      <c r="AJ98">
        <v>0.50897199999999998</v>
      </c>
      <c r="AK98">
        <v>-0.55991599999999997</v>
      </c>
      <c r="AL98">
        <v>2</v>
      </c>
      <c r="AM98">
        <v>0.48432199999999997</v>
      </c>
      <c r="AN98">
        <v>0.27962399999999998</v>
      </c>
      <c r="AO98">
        <v>0.55924700000000005</v>
      </c>
      <c r="AP98">
        <v>0.88975700000000002</v>
      </c>
      <c r="AQ98">
        <v>2.9658600000000002</v>
      </c>
      <c r="AR98">
        <v>0.88975700000000002</v>
      </c>
      <c r="AS98">
        <v>2.37269</v>
      </c>
      <c r="AT98">
        <v>1.4829300000000001</v>
      </c>
      <c r="AU98">
        <v>2.37269</v>
      </c>
      <c r="AV98">
        <v>0.71384499999999995</v>
      </c>
      <c r="AW98">
        <v>0.92599600000000004</v>
      </c>
      <c r="AX98">
        <v>1.0688899999999999</v>
      </c>
    </row>
    <row r="99" spans="1:50" x14ac:dyDescent="0.25">
      <c r="A99" t="s">
        <v>233</v>
      </c>
      <c r="B99">
        <v>1</v>
      </c>
      <c r="C99">
        <v>-1.96147</v>
      </c>
      <c r="D99">
        <v>271.45400000000001</v>
      </c>
      <c r="E99">
        <v>21.440799999999999</v>
      </c>
      <c r="F99">
        <v>0.95922499999999999</v>
      </c>
      <c r="G99">
        <v>20.760999999999999</v>
      </c>
      <c r="H99">
        <v>22.2439</v>
      </c>
      <c r="I99">
        <v>23.133700000000001</v>
      </c>
      <c r="J99">
        <v>1.83697</v>
      </c>
      <c r="K99">
        <v>-2.4012600000000002</v>
      </c>
      <c r="L99">
        <v>2</v>
      </c>
      <c r="M99">
        <v>0.27962399999999998</v>
      </c>
      <c r="N99">
        <v>0.27962399999999998</v>
      </c>
      <c r="O99">
        <v>0</v>
      </c>
      <c r="P99">
        <v>-1.08114</v>
      </c>
      <c r="Q99">
        <v>251.97300000000001</v>
      </c>
      <c r="R99">
        <v>26.1265</v>
      </c>
      <c r="S99">
        <v>0.95922499999999999</v>
      </c>
      <c r="T99">
        <v>20.760999999999999</v>
      </c>
      <c r="U99">
        <v>21.6508</v>
      </c>
      <c r="V99">
        <v>23.133700000000001</v>
      </c>
      <c r="W99">
        <v>2.2469100000000002</v>
      </c>
      <c r="X99">
        <v>-1.66859</v>
      </c>
      <c r="Y99">
        <v>2</v>
      </c>
      <c r="Z99">
        <v>0.27962399999999998</v>
      </c>
      <c r="AA99">
        <v>0.27962399999999998</v>
      </c>
      <c r="AB99">
        <v>0</v>
      </c>
      <c r="AC99">
        <v>-1.0777699999999999</v>
      </c>
      <c r="AD99">
        <v>246.12100000000001</v>
      </c>
      <c r="AE99">
        <v>30.370699999999999</v>
      </c>
      <c r="AF99">
        <v>0.95922499999999999</v>
      </c>
      <c r="AG99">
        <v>21.354199999999999</v>
      </c>
      <c r="AH99">
        <v>22.2439</v>
      </c>
      <c r="AI99">
        <v>23.133700000000001</v>
      </c>
      <c r="AJ99">
        <v>2.3367800000000001</v>
      </c>
      <c r="AK99">
        <v>-2.1347999999999998</v>
      </c>
      <c r="AL99">
        <v>2</v>
      </c>
      <c r="AM99">
        <v>0.27962399999999998</v>
      </c>
      <c r="AN99">
        <v>0.27962399999999998</v>
      </c>
      <c r="AO99">
        <v>0</v>
      </c>
      <c r="AP99">
        <v>1.4829300000000001</v>
      </c>
      <c r="AQ99">
        <v>2.37269</v>
      </c>
      <c r="AR99">
        <v>0.88975700000000002</v>
      </c>
      <c r="AS99">
        <v>2.37269</v>
      </c>
      <c r="AT99">
        <v>0.88975700000000002</v>
      </c>
      <c r="AU99">
        <v>1.7795099999999999</v>
      </c>
      <c r="AV99">
        <v>4.2382299999999997</v>
      </c>
      <c r="AW99">
        <v>3.9154900000000001</v>
      </c>
      <c r="AX99">
        <v>4.4715800000000003</v>
      </c>
    </row>
    <row r="100" spans="1:50" x14ac:dyDescent="0.25">
      <c r="A100" t="s">
        <v>233</v>
      </c>
      <c r="B100">
        <v>2</v>
      </c>
      <c r="C100">
        <v>-2.9290699999999998</v>
      </c>
      <c r="D100">
        <v>292.73</v>
      </c>
      <c r="E100">
        <v>13.047800000000001</v>
      </c>
      <c r="F100">
        <v>0.92046899999999998</v>
      </c>
      <c r="G100">
        <v>17.202000000000002</v>
      </c>
      <c r="H100">
        <v>19.278099999999998</v>
      </c>
      <c r="I100">
        <v>20.760999999999999</v>
      </c>
      <c r="J100">
        <v>0.87847500000000001</v>
      </c>
      <c r="K100">
        <v>-1.3891199999999999</v>
      </c>
      <c r="L100">
        <v>2</v>
      </c>
      <c r="M100">
        <v>0.27962399999999998</v>
      </c>
      <c r="N100">
        <v>0.27962399999999998</v>
      </c>
      <c r="O100">
        <v>0</v>
      </c>
      <c r="P100">
        <v>-1.4988999999999999</v>
      </c>
      <c r="Q100">
        <v>270.44099999999997</v>
      </c>
      <c r="R100">
        <v>10.838699999999999</v>
      </c>
      <c r="S100">
        <v>0.92046899999999998</v>
      </c>
      <c r="T100">
        <v>16.608799999999999</v>
      </c>
      <c r="U100">
        <v>19.278099999999998</v>
      </c>
      <c r="V100">
        <v>20.760999999999999</v>
      </c>
      <c r="W100">
        <v>1.06054</v>
      </c>
      <c r="X100">
        <v>-0.75599700000000003</v>
      </c>
      <c r="Y100">
        <v>2</v>
      </c>
      <c r="Z100">
        <v>0.27962399999999998</v>
      </c>
      <c r="AA100">
        <v>0.27962399999999998</v>
      </c>
      <c r="AB100">
        <v>0</v>
      </c>
      <c r="AC100">
        <v>-0.55272600000000005</v>
      </c>
      <c r="AD100">
        <v>247.767</v>
      </c>
      <c r="AE100">
        <v>11.7606</v>
      </c>
      <c r="AF100">
        <v>0.92046899999999998</v>
      </c>
      <c r="AG100">
        <v>16.608799999999999</v>
      </c>
      <c r="AH100">
        <v>19.871200000000002</v>
      </c>
      <c r="AI100">
        <v>20.760999999999999</v>
      </c>
      <c r="AJ100">
        <v>0.87291200000000002</v>
      </c>
      <c r="AK100">
        <v>-0.47096500000000002</v>
      </c>
      <c r="AL100">
        <v>2</v>
      </c>
      <c r="AM100">
        <v>0.27962399999999998</v>
      </c>
      <c r="AN100">
        <v>0.27962399999999998</v>
      </c>
      <c r="AO100">
        <v>0</v>
      </c>
      <c r="AP100">
        <v>2.0760999999999998</v>
      </c>
      <c r="AQ100">
        <v>3.5590299999999999</v>
      </c>
      <c r="AR100">
        <v>2.66927</v>
      </c>
      <c r="AS100">
        <v>4.1521999999999997</v>
      </c>
      <c r="AT100">
        <v>3.2624399999999998</v>
      </c>
      <c r="AU100">
        <v>4.1521999999999997</v>
      </c>
      <c r="AV100">
        <v>2.2675999999999998</v>
      </c>
      <c r="AW100">
        <v>1.81654</v>
      </c>
      <c r="AX100">
        <v>1.34388</v>
      </c>
    </row>
    <row r="101" spans="1:50" x14ac:dyDescent="0.25">
      <c r="A101" t="s">
        <v>233</v>
      </c>
      <c r="B101">
        <v>3</v>
      </c>
      <c r="C101">
        <v>-1.5914600000000001</v>
      </c>
      <c r="D101">
        <v>290.62099999999998</v>
      </c>
      <c r="E101">
        <v>4.5122600000000004</v>
      </c>
      <c r="F101">
        <v>1.21008</v>
      </c>
      <c r="G101">
        <v>21.947299999999998</v>
      </c>
      <c r="H101">
        <v>23.430299999999999</v>
      </c>
      <c r="I101">
        <v>24.9132</v>
      </c>
      <c r="J101">
        <v>0.30570399999999998</v>
      </c>
      <c r="K101">
        <v>-0.30475400000000002</v>
      </c>
      <c r="L101">
        <v>3</v>
      </c>
      <c r="M101">
        <v>2.11111</v>
      </c>
      <c r="N101">
        <v>2.11111</v>
      </c>
      <c r="O101">
        <v>2.3891100000000001</v>
      </c>
      <c r="P101">
        <v>-2.7049300000000001</v>
      </c>
      <c r="Q101">
        <v>304.37900000000002</v>
      </c>
      <c r="R101">
        <v>7.0489100000000002</v>
      </c>
      <c r="S101">
        <v>1.21008</v>
      </c>
      <c r="T101">
        <v>17.202000000000002</v>
      </c>
      <c r="U101">
        <v>18.684899999999999</v>
      </c>
      <c r="V101">
        <v>19.5747</v>
      </c>
      <c r="W101">
        <v>0.59729600000000005</v>
      </c>
      <c r="X101">
        <v>-0.66016200000000003</v>
      </c>
      <c r="Y101">
        <v>2</v>
      </c>
      <c r="Z101">
        <v>2.11111</v>
      </c>
      <c r="AA101">
        <v>2.11111</v>
      </c>
      <c r="AB101">
        <v>2.3891100000000001</v>
      </c>
      <c r="AC101">
        <v>-2.8311000000000002</v>
      </c>
      <c r="AD101">
        <v>292.49299999999999</v>
      </c>
      <c r="AE101">
        <v>11.354799999999999</v>
      </c>
      <c r="AF101">
        <v>1.21008</v>
      </c>
      <c r="AG101">
        <v>17.795100000000001</v>
      </c>
      <c r="AH101">
        <v>19.278099999999998</v>
      </c>
      <c r="AI101">
        <v>20.1678</v>
      </c>
      <c r="AJ101">
        <v>0.73949900000000002</v>
      </c>
      <c r="AK101">
        <v>-0.95514100000000002</v>
      </c>
      <c r="AL101">
        <v>2</v>
      </c>
      <c r="AM101">
        <v>2.11111</v>
      </c>
      <c r="AN101">
        <v>2.11111</v>
      </c>
      <c r="AO101">
        <v>2.3891100000000001</v>
      </c>
      <c r="AP101">
        <v>1.4829300000000001</v>
      </c>
      <c r="AQ101">
        <v>2.9658600000000002</v>
      </c>
      <c r="AR101">
        <v>1.4829300000000001</v>
      </c>
      <c r="AS101">
        <v>2.37269</v>
      </c>
      <c r="AT101">
        <v>1.4829300000000001</v>
      </c>
      <c r="AU101">
        <v>2.37269</v>
      </c>
      <c r="AV101">
        <v>0.61045799999999995</v>
      </c>
      <c r="AW101">
        <v>1.25746</v>
      </c>
      <c r="AX101">
        <v>1.6946399999999999</v>
      </c>
    </row>
    <row r="102" spans="1:50" x14ac:dyDescent="0.25">
      <c r="A102" t="s">
        <v>234</v>
      </c>
      <c r="B102">
        <v>3</v>
      </c>
      <c r="C102">
        <v>-1.9589799999999999</v>
      </c>
      <c r="D102">
        <v>278.00700000000001</v>
      </c>
      <c r="E102">
        <v>4.8059799999999999</v>
      </c>
      <c r="F102">
        <v>1.08558</v>
      </c>
      <c r="G102">
        <v>20.760999999999999</v>
      </c>
      <c r="H102">
        <v>21.6508</v>
      </c>
      <c r="I102">
        <v>23.133700000000001</v>
      </c>
      <c r="J102">
        <v>0.76695400000000002</v>
      </c>
      <c r="K102">
        <v>-1.0744800000000001</v>
      </c>
      <c r="L102">
        <v>2</v>
      </c>
      <c r="M102">
        <v>0.55924700000000005</v>
      </c>
      <c r="N102">
        <v>0</v>
      </c>
      <c r="O102">
        <v>0</v>
      </c>
      <c r="P102">
        <v>-2.3704399999999999</v>
      </c>
      <c r="Q102">
        <v>284.70499999999998</v>
      </c>
      <c r="R102">
        <v>4.0220900000000004</v>
      </c>
      <c r="S102">
        <v>1.08558</v>
      </c>
      <c r="T102">
        <v>19.5747</v>
      </c>
      <c r="U102">
        <v>21.6508</v>
      </c>
      <c r="V102">
        <v>23.133700000000001</v>
      </c>
      <c r="W102">
        <v>0.81778700000000004</v>
      </c>
      <c r="X102">
        <v>-1.0663</v>
      </c>
      <c r="Y102">
        <v>1</v>
      </c>
      <c r="Z102">
        <v>0.55924700000000005</v>
      </c>
      <c r="AA102">
        <v>0</v>
      </c>
      <c r="AB102">
        <v>0</v>
      </c>
      <c r="AC102">
        <v>-2.8608199999999999</v>
      </c>
      <c r="AD102">
        <v>290.88</v>
      </c>
      <c r="AE102">
        <v>4.4259700000000004</v>
      </c>
      <c r="AF102">
        <v>1.08558</v>
      </c>
      <c r="AG102">
        <v>20.760999999999999</v>
      </c>
      <c r="AH102">
        <v>21.6508</v>
      </c>
      <c r="AI102">
        <v>23.133700000000001</v>
      </c>
      <c r="AJ102">
        <v>1.1961299999999999</v>
      </c>
      <c r="AK102">
        <v>-1.8080799999999999</v>
      </c>
      <c r="AL102">
        <v>1</v>
      </c>
      <c r="AM102">
        <v>0.55924700000000005</v>
      </c>
      <c r="AN102">
        <v>0</v>
      </c>
      <c r="AO102">
        <v>0</v>
      </c>
      <c r="AP102">
        <v>0.88975700000000002</v>
      </c>
      <c r="AQ102">
        <v>2.37269</v>
      </c>
      <c r="AR102">
        <v>2.0760999999999998</v>
      </c>
      <c r="AS102">
        <v>3.5590299999999999</v>
      </c>
      <c r="AT102">
        <v>0.88975700000000002</v>
      </c>
      <c r="AU102">
        <v>2.37269</v>
      </c>
      <c r="AV102">
        <v>1.84144</v>
      </c>
      <c r="AW102">
        <v>1.88409</v>
      </c>
      <c r="AX102">
        <v>3.00421</v>
      </c>
    </row>
    <row r="103" spans="1:50" x14ac:dyDescent="0.25">
      <c r="A103" t="s">
        <v>235</v>
      </c>
      <c r="B103">
        <v>0</v>
      </c>
      <c r="C103">
        <v>-2.8765100000000001</v>
      </c>
      <c r="D103">
        <v>306.46800000000002</v>
      </c>
      <c r="E103">
        <v>4.4213399999999998</v>
      </c>
      <c r="F103">
        <v>1.0950500000000001</v>
      </c>
      <c r="G103">
        <v>17.795100000000001</v>
      </c>
      <c r="H103">
        <v>18.684899999999999</v>
      </c>
      <c r="I103">
        <v>20.760999999999999</v>
      </c>
      <c r="J103">
        <v>0.611927</v>
      </c>
      <c r="K103">
        <v>-0.63972099999999998</v>
      </c>
      <c r="L103">
        <v>1</v>
      </c>
      <c r="M103">
        <v>0.27962399999999998</v>
      </c>
      <c r="N103">
        <v>0.27962399999999998</v>
      </c>
      <c r="O103">
        <v>0.55924700000000005</v>
      </c>
      <c r="P103">
        <v>-3.4317899999999999</v>
      </c>
      <c r="Q103">
        <v>315.24</v>
      </c>
      <c r="R103">
        <v>4.9081900000000003</v>
      </c>
      <c r="S103">
        <v>1.0950500000000001</v>
      </c>
      <c r="T103">
        <v>17.202000000000002</v>
      </c>
      <c r="U103">
        <v>18.091699999999999</v>
      </c>
      <c r="V103">
        <v>19.5747</v>
      </c>
      <c r="W103">
        <v>0.40860800000000003</v>
      </c>
      <c r="X103">
        <v>-0.46052100000000001</v>
      </c>
      <c r="Y103">
        <v>2</v>
      </c>
      <c r="Z103">
        <v>0.27962399999999998</v>
      </c>
      <c r="AA103">
        <v>0.27962399999999998</v>
      </c>
      <c r="AB103">
        <v>0.55924700000000005</v>
      </c>
      <c r="AC103">
        <v>-2.7711100000000002</v>
      </c>
      <c r="AD103">
        <v>296.37400000000002</v>
      </c>
      <c r="AE103">
        <v>6.18161</v>
      </c>
      <c r="AF103">
        <v>1.0950500000000001</v>
      </c>
      <c r="AG103">
        <v>17.795100000000001</v>
      </c>
      <c r="AH103">
        <v>18.684899999999999</v>
      </c>
      <c r="AI103">
        <v>20.760999999999999</v>
      </c>
      <c r="AJ103">
        <v>0.79247000000000001</v>
      </c>
      <c r="AK103">
        <v>-0.68225100000000005</v>
      </c>
      <c r="AL103">
        <v>1</v>
      </c>
      <c r="AM103">
        <v>0.27962399999999998</v>
      </c>
      <c r="AN103">
        <v>0.27962399999999998</v>
      </c>
      <c r="AO103">
        <v>0.55924700000000005</v>
      </c>
      <c r="AP103">
        <v>0.88975700000000002</v>
      </c>
      <c r="AQ103">
        <v>2.9658600000000002</v>
      </c>
      <c r="AR103">
        <v>0.88975700000000002</v>
      </c>
      <c r="AS103">
        <v>2.37269</v>
      </c>
      <c r="AT103">
        <v>0.88975700000000002</v>
      </c>
      <c r="AU103">
        <v>2.9658600000000002</v>
      </c>
      <c r="AV103">
        <v>1.2516499999999999</v>
      </c>
      <c r="AW103">
        <v>0.86912800000000001</v>
      </c>
      <c r="AX103">
        <v>1.47472</v>
      </c>
    </row>
    <row r="104" spans="1:50" x14ac:dyDescent="0.25">
      <c r="A104" t="s">
        <v>243</v>
      </c>
      <c r="B104">
        <v>2</v>
      </c>
      <c r="C104">
        <v>0.18495900000000001</v>
      </c>
      <c r="D104">
        <v>249.96899999999999</v>
      </c>
      <c r="E104">
        <v>8.5174800000000008</v>
      </c>
      <c r="F104">
        <v>1.3655900000000001</v>
      </c>
      <c r="G104">
        <v>19.333300000000001</v>
      </c>
      <c r="H104">
        <v>20.166699999999999</v>
      </c>
      <c r="I104">
        <v>20.666699999999999</v>
      </c>
      <c r="J104">
        <v>1.28803</v>
      </c>
      <c r="K104">
        <v>-0.72771799999999998</v>
      </c>
      <c r="L104">
        <v>4</v>
      </c>
      <c r="M104">
        <v>1.8856200000000001</v>
      </c>
      <c r="N104">
        <v>2.12568</v>
      </c>
      <c r="O104">
        <v>2.1998899999999999</v>
      </c>
      <c r="P104">
        <v>0.46829500000000002</v>
      </c>
      <c r="Q104">
        <v>233.16399999999999</v>
      </c>
      <c r="R104">
        <v>12.138999999999999</v>
      </c>
      <c r="S104">
        <v>1.3655900000000001</v>
      </c>
      <c r="T104">
        <v>19.333300000000001</v>
      </c>
      <c r="U104">
        <v>20.5</v>
      </c>
      <c r="V104">
        <v>20.666699999999999</v>
      </c>
      <c r="W104">
        <v>1.5224500000000001</v>
      </c>
      <c r="X104">
        <v>-0.57547099999999995</v>
      </c>
      <c r="Y104">
        <v>4</v>
      </c>
      <c r="Z104">
        <v>1.8856200000000001</v>
      </c>
      <c r="AA104">
        <v>2.12568</v>
      </c>
      <c r="AB104">
        <v>2.1998899999999999</v>
      </c>
      <c r="AC104">
        <v>1.00345</v>
      </c>
      <c r="AD104">
        <v>165.44</v>
      </c>
      <c r="AE104">
        <v>20.710100000000001</v>
      </c>
      <c r="AF104">
        <v>1.3655900000000001</v>
      </c>
      <c r="AG104">
        <v>15.333299999999999</v>
      </c>
      <c r="AH104">
        <v>15.833299999999999</v>
      </c>
      <c r="AI104">
        <v>16</v>
      </c>
      <c r="AJ104">
        <v>1.7025699999999999</v>
      </c>
      <c r="AK104">
        <v>-0.96901400000000004</v>
      </c>
      <c r="AL104">
        <v>4</v>
      </c>
      <c r="AM104">
        <v>1.8856200000000001</v>
      </c>
      <c r="AN104">
        <v>2.12568</v>
      </c>
      <c r="AO104">
        <v>2.1998899999999999</v>
      </c>
      <c r="AP104">
        <v>0.83333299999999999</v>
      </c>
      <c r="AQ104">
        <v>1.3333299999999999</v>
      </c>
      <c r="AR104">
        <v>1.1666700000000001</v>
      </c>
      <c r="AS104">
        <v>1.3333299999999999</v>
      </c>
      <c r="AT104">
        <v>0.5</v>
      </c>
      <c r="AU104">
        <v>0.66666700000000001</v>
      </c>
      <c r="AV104">
        <v>2.0157500000000002</v>
      </c>
      <c r="AW104">
        <v>2.0979299999999999</v>
      </c>
      <c r="AX104">
        <v>2.6715900000000001</v>
      </c>
    </row>
    <row r="105" spans="1:50" x14ac:dyDescent="0.25">
      <c r="A105" t="s">
        <v>243</v>
      </c>
      <c r="B105">
        <v>3</v>
      </c>
      <c r="C105">
        <v>-2.9986299999999999</v>
      </c>
      <c r="D105">
        <v>292.904</v>
      </c>
      <c r="E105">
        <v>17.8124</v>
      </c>
      <c r="F105">
        <v>2.2059899999999999</v>
      </c>
      <c r="G105">
        <v>16.666699999999999</v>
      </c>
      <c r="H105">
        <v>17.5</v>
      </c>
      <c r="I105">
        <v>18.333300000000001</v>
      </c>
      <c r="J105">
        <v>1.43472</v>
      </c>
      <c r="K105">
        <v>-0.986927</v>
      </c>
      <c r="L105">
        <v>2</v>
      </c>
      <c r="M105">
        <v>0.157135</v>
      </c>
      <c r="N105">
        <v>0.157135</v>
      </c>
      <c r="O105">
        <v>0.157135</v>
      </c>
      <c r="P105">
        <v>-3.4536699999999998</v>
      </c>
      <c r="Q105">
        <v>270.80599999999998</v>
      </c>
      <c r="R105">
        <v>16.7209</v>
      </c>
      <c r="S105">
        <v>2.2059899999999999</v>
      </c>
      <c r="T105">
        <v>16.666699999999999</v>
      </c>
      <c r="U105">
        <v>17.5</v>
      </c>
      <c r="V105">
        <v>18.666699999999999</v>
      </c>
      <c r="W105">
        <v>1.2936300000000001</v>
      </c>
      <c r="X105">
        <v>-1.0129900000000001</v>
      </c>
      <c r="Y105">
        <v>5</v>
      </c>
      <c r="Z105">
        <v>0.157135</v>
      </c>
      <c r="AA105">
        <v>0.157135</v>
      </c>
      <c r="AB105">
        <v>0.157135</v>
      </c>
      <c r="AC105">
        <v>-3.2540100000000001</v>
      </c>
      <c r="AD105">
        <v>195.08</v>
      </c>
      <c r="AE105">
        <v>13.141400000000001</v>
      </c>
      <c r="AF105">
        <v>2.2059899999999999</v>
      </c>
      <c r="AG105">
        <v>17</v>
      </c>
      <c r="AH105">
        <v>17.833300000000001</v>
      </c>
      <c r="AI105">
        <v>18.666699999999999</v>
      </c>
      <c r="AJ105">
        <v>2.2142200000000001</v>
      </c>
      <c r="AK105">
        <v>-0.56869899999999995</v>
      </c>
      <c r="AL105">
        <v>2</v>
      </c>
      <c r="AM105">
        <v>0.157135</v>
      </c>
      <c r="AN105">
        <v>0.157135</v>
      </c>
      <c r="AO105">
        <v>0.157135</v>
      </c>
      <c r="AP105">
        <v>0.83333299999999999</v>
      </c>
      <c r="AQ105">
        <v>1.6666700000000001</v>
      </c>
      <c r="AR105">
        <v>0.83333299999999999</v>
      </c>
      <c r="AS105">
        <v>2</v>
      </c>
      <c r="AT105">
        <v>0.83333299999999999</v>
      </c>
      <c r="AU105">
        <v>1.6666700000000001</v>
      </c>
      <c r="AV105">
        <v>2.42164</v>
      </c>
      <c r="AW105">
        <v>2.3066200000000001</v>
      </c>
      <c r="AX105">
        <v>2.7829100000000002</v>
      </c>
    </row>
    <row r="106" spans="1:50" x14ac:dyDescent="0.25">
      <c r="A106" t="s">
        <v>244</v>
      </c>
      <c r="B106">
        <v>0</v>
      </c>
      <c r="C106">
        <v>-3.1390799999999999</v>
      </c>
      <c r="D106">
        <v>296.858</v>
      </c>
      <c r="E106">
        <v>17.759699999999999</v>
      </c>
      <c r="F106">
        <v>2.1369699999999998</v>
      </c>
      <c r="G106">
        <v>17</v>
      </c>
      <c r="H106">
        <v>17.5</v>
      </c>
      <c r="I106">
        <v>18.666699999999999</v>
      </c>
      <c r="J106">
        <v>1.17577</v>
      </c>
      <c r="K106">
        <v>-1.3106100000000001</v>
      </c>
      <c r="L106">
        <v>4</v>
      </c>
      <c r="M106">
        <v>1.0999399999999999</v>
      </c>
      <c r="N106">
        <v>1.0999399999999999</v>
      </c>
      <c r="O106">
        <v>0.94280900000000001</v>
      </c>
      <c r="P106">
        <v>-3.70703</v>
      </c>
      <c r="Q106">
        <v>278.96199999999999</v>
      </c>
      <c r="R106">
        <v>17.716000000000001</v>
      </c>
      <c r="S106">
        <v>2.1369699999999998</v>
      </c>
      <c r="T106">
        <v>19.333300000000001</v>
      </c>
      <c r="U106">
        <v>19.833300000000001</v>
      </c>
      <c r="V106">
        <v>20.666699999999999</v>
      </c>
      <c r="W106">
        <v>1.12923</v>
      </c>
      <c r="X106">
        <v>-0.72338000000000002</v>
      </c>
      <c r="Y106">
        <v>4</v>
      </c>
      <c r="Z106">
        <v>1.0999399999999999</v>
      </c>
      <c r="AA106">
        <v>1.0999399999999999</v>
      </c>
      <c r="AB106">
        <v>0.94280900000000001</v>
      </c>
      <c r="AC106">
        <v>-3.52698</v>
      </c>
      <c r="AD106">
        <v>203.946</v>
      </c>
      <c r="AE106">
        <v>15.408099999999999</v>
      </c>
      <c r="AF106">
        <v>2.1369699999999998</v>
      </c>
      <c r="AG106">
        <v>19.333300000000001</v>
      </c>
      <c r="AH106">
        <v>19.833300000000001</v>
      </c>
      <c r="AI106">
        <v>20.666699999999999</v>
      </c>
      <c r="AJ106">
        <v>1.40655</v>
      </c>
      <c r="AK106">
        <v>-1.5027299999999999</v>
      </c>
      <c r="AL106">
        <v>3</v>
      </c>
      <c r="AM106">
        <v>1.0999399999999999</v>
      </c>
      <c r="AN106">
        <v>1.0999399999999999</v>
      </c>
      <c r="AO106">
        <v>0.94280900000000001</v>
      </c>
      <c r="AP106">
        <v>0.5</v>
      </c>
      <c r="AQ106">
        <v>1.6666700000000001</v>
      </c>
      <c r="AR106">
        <v>0.5</v>
      </c>
      <c r="AS106">
        <v>1.3333299999999999</v>
      </c>
      <c r="AT106">
        <v>0.5</v>
      </c>
      <c r="AU106">
        <v>1.3333299999999999</v>
      </c>
      <c r="AV106">
        <v>2.48638</v>
      </c>
      <c r="AW106">
        <v>1.8526100000000001</v>
      </c>
      <c r="AX106">
        <v>2.9092799999999999</v>
      </c>
    </row>
    <row r="107" spans="1:50" x14ac:dyDescent="0.25">
      <c r="A107" t="s">
        <v>245</v>
      </c>
      <c r="B107">
        <v>0</v>
      </c>
      <c r="C107">
        <v>-3.6586500000000002</v>
      </c>
      <c r="D107">
        <v>299.77600000000001</v>
      </c>
      <c r="E107">
        <v>15.2254</v>
      </c>
      <c r="F107">
        <v>2.08203</v>
      </c>
      <c r="G107">
        <v>23.666699999999999</v>
      </c>
      <c r="H107">
        <v>24.166699999999999</v>
      </c>
      <c r="I107">
        <v>24.666699999999999</v>
      </c>
      <c r="J107">
        <v>0.84051799999999999</v>
      </c>
      <c r="K107">
        <v>-0.68357800000000002</v>
      </c>
      <c r="L107">
        <v>3</v>
      </c>
      <c r="M107">
        <v>3.6004100000000001</v>
      </c>
      <c r="N107">
        <v>2.82843</v>
      </c>
      <c r="O107">
        <v>2.51416</v>
      </c>
      <c r="P107">
        <v>-3.7480500000000001</v>
      </c>
      <c r="Q107">
        <v>273.75099999999998</v>
      </c>
      <c r="R107">
        <v>15.053000000000001</v>
      </c>
      <c r="S107">
        <v>2.08203</v>
      </c>
      <c r="T107">
        <v>17</v>
      </c>
      <c r="U107">
        <v>18.166699999999999</v>
      </c>
      <c r="V107">
        <v>19.333300000000001</v>
      </c>
      <c r="W107">
        <v>2.0729000000000002</v>
      </c>
      <c r="X107">
        <v>-0.92122700000000002</v>
      </c>
      <c r="Y107">
        <v>3</v>
      </c>
      <c r="Z107">
        <v>3.6004100000000001</v>
      </c>
      <c r="AA107">
        <v>2.82843</v>
      </c>
      <c r="AB107">
        <v>2.51416</v>
      </c>
      <c r="AC107">
        <v>-3.1842800000000002</v>
      </c>
      <c r="AD107">
        <v>192.63399999999999</v>
      </c>
      <c r="AE107">
        <v>13.8309</v>
      </c>
      <c r="AF107">
        <v>2.08203</v>
      </c>
      <c r="AG107">
        <v>15.333299999999999</v>
      </c>
      <c r="AH107">
        <v>18.166699999999999</v>
      </c>
      <c r="AI107">
        <v>19.333300000000001</v>
      </c>
      <c r="AJ107">
        <v>2.16838</v>
      </c>
      <c r="AK107">
        <v>-1.3193999999999999</v>
      </c>
      <c r="AL107">
        <v>4</v>
      </c>
      <c r="AM107">
        <v>3.6004100000000001</v>
      </c>
      <c r="AN107">
        <v>2.82843</v>
      </c>
      <c r="AO107">
        <v>2.51416</v>
      </c>
      <c r="AP107">
        <v>0.5</v>
      </c>
      <c r="AQ107">
        <v>1</v>
      </c>
      <c r="AR107">
        <v>1.1666700000000001</v>
      </c>
      <c r="AS107">
        <v>2.3333300000000001</v>
      </c>
      <c r="AT107">
        <v>2.8333300000000001</v>
      </c>
      <c r="AU107">
        <v>4</v>
      </c>
      <c r="AV107">
        <v>1.5241</v>
      </c>
      <c r="AW107">
        <v>2.9941300000000002</v>
      </c>
      <c r="AX107">
        <v>3.4877799999999999</v>
      </c>
    </row>
    <row r="108" spans="1:50" x14ac:dyDescent="0.25">
      <c r="A108" t="s">
        <v>245</v>
      </c>
      <c r="B108">
        <v>1</v>
      </c>
      <c r="C108">
        <v>-0.26919199999999999</v>
      </c>
      <c r="D108">
        <v>257.85599999999999</v>
      </c>
      <c r="E108">
        <v>12.862500000000001</v>
      </c>
      <c r="F108">
        <v>1.61283</v>
      </c>
      <c r="G108">
        <v>18</v>
      </c>
      <c r="H108">
        <v>18.5</v>
      </c>
      <c r="I108">
        <v>18.666699999999999</v>
      </c>
      <c r="J108">
        <v>1.5296400000000001</v>
      </c>
      <c r="K108">
        <v>-0.103954</v>
      </c>
      <c r="L108">
        <v>5</v>
      </c>
      <c r="M108">
        <v>0.47140500000000002</v>
      </c>
      <c r="N108">
        <v>0.41574</v>
      </c>
      <c r="O108">
        <v>0.47140500000000002</v>
      </c>
      <c r="P108">
        <v>-0.28190100000000001</v>
      </c>
      <c r="Q108">
        <v>237.55699999999999</v>
      </c>
      <c r="R108">
        <v>14.79</v>
      </c>
      <c r="S108">
        <v>1.61283</v>
      </c>
      <c r="T108">
        <v>18</v>
      </c>
      <c r="U108">
        <v>19.5</v>
      </c>
      <c r="V108">
        <v>19.666699999999999</v>
      </c>
      <c r="W108">
        <v>1.8762399999999999</v>
      </c>
      <c r="X108">
        <v>-1.0434000000000001</v>
      </c>
      <c r="Y108">
        <v>5</v>
      </c>
      <c r="Z108">
        <v>0.47140500000000002</v>
      </c>
      <c r="AA108">
        <v>0.41574</v>
      </c>
      <c r="AB108">
        <v>0.47140500000000002</v>
      </c>
      <c r="AC108">
        <v>-0.36657899999999999</v>
      </c>
      <c r="AD108">
        <v>168.999</v>
      </c>
      <c r="AE108">
        <v>15.9216</v>
      </c>
      <c r="AF108">
        <v>1.61283</v>
      </c>
      <c r="AG108">
        <v>17</v>
      </c>
      <c r="AH108">
        <v>18.833300000000001</v>
      </c>
      <c r="AI108">
        <v>19.666699999999999</v>
      </c>
      <c r="AJ108">
        <v>1.43692</v>
      </c>
      <c r="AK108">
        <v>-1.5315099999999999</v>
      </c>
      <c r="AL108">
        <v>2</v>
      </c>
      <c r="AM108">
        <v>0.47140500000000002</v>
      </c>
      <c r="AN108">
        <v>0.41574</v>
      </c>
      <c r="AO108">
        <v>0.47140500000000002</v>
      </c>
      <c r="AP108">
        <v>0.5</v>
      </c>
      <c r="AQ108">
        <v>0.66666700000000001</v>
      </c>
      <c r="AR108">
        <v>1.5</v>
      </c>
      <c r="AS108">
        <v>1.6666700000000001</v>
      </c>
      <c r="AT108">
        <v>1.8333299999999999</v>
      </c>
      <c r="AU108">
        <v>2.6666699999999999</v>
      </c>
      <c r="AV108">
        <v>1.6335900000000001</v>
      </c>
      <c r="AW108">
        <v>2.9196399999999998</v>
      </c>
      <c r="AX108">
        <v>2.9684300000000001</v>
      </c>
    </row>
    <row r="109" spans="1:50" x14ac:dyDescent="0.25">
      <c r="A109" t="s">
        <v>245</v>
      </c>
      <c r="B109">
        <v>2</v>
      </c>
      <c r="C109">
        <v>-0.34954400000000002</v>
      </c>
      <c r="D109">
        <v>257.55500000000001</v>
      </c>
      <c r="E109">
        <v>7.5192199999999998</v>
      </c>
      <c r="F109">
        <v>1.6930499999999999</v>
      </c>
      <c r="G109">
        <v>16.333300000000001</v>
      </c>
      <c r="H109">
        <v>16.833300000000001</v>
      </c>
      <c r="I109">
        <v>17</v>
      </c>
      <c r="J109">
        <v>0.47665400000000002</v>
      </c>
      <c r="K109">
        <v>-0.172128</v>
      </c>
      <c r="L109">
        <v>4</v>
      </c>
      <c r="M109">
        <v>1.8856200000000001</v>
      </c>
      <c r="N109">
        <v>2.0608</v>
      </c>
      <c r="O109">
        <v>2.51416</v>
      </c>
      <c r="P109">
        <v>-7.0368399999999998E-2</v>
      </c>
      <c r="Q109">
        <v>227.85</v>
      </c>
      <c r="R109">
        <v>12.617800000000001</v>
      </c>
      <c r="S109">
        <v>1.6930499999999999</v>
      </c>
      <c r="T109">
        <v>20.333300000000001</v>
      </c>
      <c r="U109">
        <v>20.833300000000001</v>
      </c>
      <c r="V109">
        <v>22.333300000000001</v>
      </c>
      <c r="W109">
        <v>0.69376899999999997</v>
      </c>
      <c r="X109">
        <v>-0.57857800000000004</v>
      </c>
      <c r="Y109">
        <v>4</v>
      </c>
      <c r="Z109">
        <v>1.8856200000000001</v>
      </c>
      <c r="AA109">
        <v>2.0608</v>
      </c>
      <c r="AB109">
        <v>2.51416</v>
      </c>
      <c r="AC109">
        <v>-4.85248E-2</v>
      </c>
      <c r="AD109">
        <v>154.79300000000001</v>
      </c>
      <c r="AE109">
        <v>16.872</v>
      </c>
      <c r="AF109">
        <v>1.6930499999999999</v>
      </c>
      <c r="AG109">
        <v>20.333300000000001</v>
      </c>
      <c r="AH109">
        <v>21.5</v>
      </c>
      <c r="AI109">
        <v>22.333300000000001</v>
      </c>
      <c r="AJ109">
        <v>1.1727000000000001</v>
      </c>
      <c r="AK109">
        <v>-0.49047400000000002</v>
      </c>
      <c r="AL109">
        <v>2</v>
      </c>
      <c r="AM109">
        <v>1.8856200000000001</v>
      </c>
      <c r="AN109">
        <v>2.0608</v>
      </c>
      <c r="AO109">
        <v>2.51416</v>
      </c>
      <c r="AP109">
        <v>0.5</v>
      </c>
      <c r="AQ109">
        <v>0.66666700000000001</v>
      </c>
      <c r="AR109">
        <v>0.5</v>
      </c>
      <c r="AS109">
        <v>2</v>
      </c>
      <c r="AT109">
        <v>1.1666700000000001</v>
      </c>
      <c r="AU109">
        <v>2</v>
      </c>
      <c r="AV109">
        <v>0.64878199999999997</v>
      </c>
      <c r="AW109">
        <v>1.2723500000000001</v>
      </c>
      <c r="AX109">
        <v>1.66317</v>
      </c>
    </row>
    <row r="110" spans="1:50" x14ac:dyDescent="0.25">
      <c r="A110" t="s">
        <v>245</v>
      </c>
      <c r="B110">
        <v>3</v>
      </c>
      <c r="C110">
        <v>-2.96773</v>
      </c>
      <c r="D110">
        <v>269.89999999999998</v>
      </c>
      <c r="E110">
        <v>13.563700000000001</v>
      </c>
      <c r="F110">
        <v>2.2244199999999998</v>
      </c>
      <c r="G110">
        <v>15</v>
      </c>
      <c r="H110">
        <v>15.833299999999999</v>
      </c>
      <c r="I110">
        <v>17.333300000000001</v>
      </c>
      <c r="J110">
        <v>1.8230599999999999</v>
      </c>
      <c r="K110">
        <v>-0.64635399999999998</v>
      </c>
      <c r="L110">
        <v>3</v>
      </c>
      <c r="M110">
        <v>0.157135</v>
      </c>
      <c r="N110">
        <v>0.47140500000000002</v>
      </c>
      <c r="O110">
        <v>0.62853899999999996</v>
      </c>
      <c r="P110">
        <v>-2.98759</v>
      </c>
      <c r="Q110">
        <v>240.874</v>
      </c>
      <c r="R110">
        <v>13.0052</v>
      </c>
      <c r="S110">
        <v>2.2244199999999998</v>
      </c>
      <c r="T110">
        <v>15.333299999999999</v>
      </c>
      <c r="U110">
        <v>15.833299999999999</v>
      </c>
      <c r="V110">
        <v>16</v>
      </c>
      <c r="W110">
        <v>1.3963699999999999</v>
      </c>
      <c r="X110">
        <v>-0.24147299999999999</v>
      </c>
      <c r="Y110">
        <v>3</v>
      </c>
      <c r="Z110">
        <v>0.157135</v>
      </c>
      <c r="AA110">
        <v>0.47140500000000002</v>
      </c>
      <c r="AB110">
        <v>0.62853899999999996</v>
      </c>
      <c r="AC110">
        <v>-2.5616500000000002</v>
      </c>
      <c r="AD110">
        <v>166.06299999999999</v>
      </c>
      <c r="AE110">
        <v>10.273099999999999</v>
      </c>
      <c r="AF110">
        <v>2.2244199999999998</v>
      </c>
      <c r="AG110">
        <v>15.333299999999999</v>
      </c>
      <c r="AH110">
        <v>16.833300000000001</v>
      </c>
      <c r="AI110">
        <v>17.333300000000001</v>
      </c>
      <c r="AJ110">
        <v>0.98421599999999998</v>
      </c>
      <c r="AK110">
        <v>-0.17744599999999999</v>
      </c>
      <c r="AL110">
        <v>3</v>
      </c>
      <c r="AM110">
        <v>0.157135</v>
      </c>
      <c r="AN110">
        <v>0.47140500000000002</v>
      </c>
      <c r="AO110">
        <v>0.62853899999999996</v>
      </c>
      <c r="AP110">
        <v>0.83333299999999999</v>
      </c>
      <c r="AQ110">
        <v>2.3333300000000001</v>
      </c>
      <c r="AR110">
        <v>0.5</v>
      </c>
      <c r="AS110">
        <v>0.66666700000000001</v>
      </c>
      <c r="AT110">
        <v>1.5</v>
      </c>
      <c r="AU110">
        <v>2</v>
      </c>
      <c r="AV110">
        <v>2.4694099999999999</v>
      </c>
      <c r="AW110">
        <v>1.63784</v>
      </c>
      <c r="AX110">
        <v>1.1616599999999999</v>
      </c>
    </row>
    <row r="111" spans="1:50" x14ac:dyDescent="0.25">
      <c r="A111" t="s">
        <v>246</v>
      </c>
      <c r="B111">
        <v>0</v>
      </c>
      <c r="C111">
        <v>-3.7751600000000001</v>
      </c>
      <c r="D111">
        <v>290.84399999999999</v>
      </c>
      <c r="E111">
        <v>18.008900000000001</v>
      </c>
      <c r="F111">
        <v>1.8052299999999999</v>
      </c>
      <c r="G111">
        <v>18.666699999999999</v>
      </c>
      <c r="H111">
        <v>20.166699999999999</v>
      </c>
      <c r="I111">
        <v>21.666699999999999</v>
      </c>
      <c r="J111">
        <v>1.0859300000000001</v>
      </c>
      <c r="K111">
        <v>-1.57094</v>
      </c>
      <c r="L111">
        <v>3</v>
      </c>
      <c r="M111">
        <v>0</v>
      </c>
      <c r="N111">
        <v>0</v>
      </c>
      <c r="O111">
        <v>0.47140500000000002</v>
      </c>
      <c r="P111">
        <v>-4.6305899999999998</v>
      </c>
      <c r="Q111">
        <v>290.24099999999999</v>
      </c>
      <c r="R111">
        <v>16.885000000000002</v>
      </c>
      <c r="S111">
        <v>1.8052299999999999</v>
      </c>
      <c r="T111">
        <v>18.666699999999999</v>
      </c>
      <c r="U111">
        <v>20.166699999999999</v>
      </c>
      <c r="V111">
        <v>20.666699999999999</v>
      </c>
      <c r="W111">
        <v>1.1221699999999999</v>
      </c>
      <c r="X111">
        <v>-1.22316</v>
      </c>
      <c r="Y111">
        <v>3</v>
      </c>
      <c r="Z111">
        <v>0</v>
      </c>
      <c r="AA111">
        <v>0</v>
      </c>
      <c r="AB111">
        <v>0.47140500000000002</v>
      </c>
      <c r="AC111">
        <v>-4.8517799999999998</v>
      </c>
      <c r="AD111">
        <v>244.696</v>
      </c>
      <c r="AE111">
        <v>15.670500000000001</v>
      </c>
      <c r="AF111">
        <v>1.8052299999999999</v>
      </c>
      <c r="AG111">
        <v>18.666699999999999</v>
      </c>
      <c r="AH111">
        <v>20.166699999999999</v>
      </c>
      <c r="AI111">
        <v>20.666699999999999</v>
      </c>
      <c r="AJ111">
        <v>0.99687999999999999</v>
      </c>
      <c r="AK111">
        <v>-1.1519299999999999</v>
      </c>
      <c r="AL111">
        <v>2</v>
      </c>
      <c r="AM111">
        <v>0</v>
      </c>
      <c r="AN111">
        <v>0</v>
      </c>
      <c r="AO111">
        <v>0.47140500000000002</v>
      </c>
      <c r="AP111">
        <v>1.5</v>
      </c>
      <c r="AQ111">
        <v>3</v>
      </c>
      <c r="AR111">
        <v>1.5</v>
      </c>
      <c r="AS111">
        <v>2</v>
      </c>
      <c r="AT111">
        <v>1.5</v>
      </c>
      <c r="AU111">
        <v>2</v>
      </c>
      <c r="AV111">
        <v>2.6568700000000001</v>
      </c>
      <c r="AW111">
        <v>2.3453300000000001</v>
      </c>
      <c r="AX111">
        <v>2.1488100000000001</v>
      </c>
    </row>
    <row r="112" spans="1:50" x14ac:dyDescent="0.25">
      <c r="A112" t="s">
        <v>246</v>
      </c>
      <c r="B112">
        <v>3</v>
      </c>
      <c r="C112">
        <v>-3.4506999999999999</v>
      </c>
      <c r="D112">
        <v>299.91699999999997</v>
      </c>
      <c r="E112">
        <v>20.4283</v>
      </c>
      <c r="F112">
        <v>1.4961899999999999</v>
      </c>
      <c r="G112">
        <v>15</v>
      </c>
      <c r="H112">
        <v>15.166700000000001</v>
      </c>
      <c r="I112">
        <v>15.666700000000001</v>
      </c>
      <c r="J112">
        <v>0.82524200000000003</v>
      </c>
      <c r="K112">
        <v>-1.53678</v>
      </c>
      <c r="L112">
        <v>4</v>
      </c>
      <c r="M112">
        <v>0</v>
      </c>
      <c r="N112">
        <v>0.157135</v>
      </c>
      <c r="O112">
        <v>0</v>
      </c>
      <c r="P112">
        <v>-3.8036099999999999</v>
      </c>
      <c r="Q112">
        <v>295.89</v>
      </c>
      <c r="R112">
        <v>22.617799999999999</v>
      </c>
      <c r="S112">
        <v>1.4961899999999999</v>
      </c>
      <c r="T112">
        <v>15</v>
      </c>
      <c r="U112">
        <v>15.166700000000001</v>
      </c>
      <c r="V112">
        <v>15.666700000000001</v>
      </c>
      <c r="W112">
        <v>1.00895</v>
      </c>
      <c r="X112">
        <v>-1.4762200000000001</v>
      </c>
      <c r="Y112">
        <v>4</v>
      </c>
      <c r="Z112">
        <v>0</v>
      </c>
      <c r="AA112">
        <v>0.157135</v>
      </c>
      <c r="AB112">
        <v>0</v>
      </c>
      <c r="AC112">
        <v>-4.8981199999999996</v>
      </c>
      <c r="AD112">
        <v>278.09399999999999</v>
      </c>
      <c r="AE112">
        <v>24.5655</v>
      </c>
      <c r="AF112">
        <v>1.4961899999999999</v>
      </c>
      <c r="AG112">
        <v>15</v>
      </c>
      <c r="AH112">
        <v>15.5</v>
      </c>
      <c r="AI112">
        <v>15.666700000000001</v>
      </c>
      <c r="AJ112">
        <v>1.9683600000000001</v>
      </c>
      <c r="AK112">
        <v>-1.31978</v>
      </c>
      <c r="AL112">
        <v>4</v>
      </c>
      <c r="AM112">
        <v>0</v>
      </c>
      <c r="AN112">
        <v>0.157135</v>
      </c>
      <c r="AO112">
        <v>0</v>
      </c>
      <c r="AP112">
        <v>0.16666700000000001</v>
      </c>
      <c r="AQ112">
        <v>0.66666700000000001</v>
      </c>
      <c r="AR112">
        <v>0.16666700000000001</v>
      </c>
      <c r="AS112">
        <v>0.66666700000000001</v>
      </c>
      <c r="AT112">
        <v>0.5</v>
      </c>
      <c r="AU112">
        <v>0.66666700000000001</v>
      </c>
      <c r="AV112">
        <v>2.3620199999999998</v>
      </c>
      <c r="AW112">
        <v>2.4851700000000001</v>
      </c>
      <c r="AX112">
        <v>3.2881399999999998</v>
      </c>
    </row>
    <row r="113" spans="1:50" x14ac:dyDescent="0.25">
      <c r="A113" t="s">
        <v>247</v>
      </c>
      <c r="B113">
        <v>2</v>
      </c>
      <c r="C113">
        <v>-0.50680099999999995</v>
      </c>
      <c r="D113">
        <v>261.27300000000002</v>
      </c>
      <c r="E113">
        <v>14.444000000000001</v>
      </c>
      <c r="F113">
        <v>1.3542400000000001</v>
      </c>
      <c r="G113">
        <v>15.333299999999999</v>
      </c>
      <c r="H113">
        <v>16.833300000000001</v>
      </c>
      <c r="I113">
        <v>17</v>
      </c>
      <c r="J113">
        <v>2.7637100000000001</v>
      </c>
      <c r="K113">
        <v>-0.86495500000000003</v>
      </c>
      <c r="L113">
        <v>3</v>
      </c>
      <c r="M113">
        <v>0</v>
      </c>
      <c r="N113">
        <v>0</v>
      </c>
      <c r="O113">
        <v>0.47140500000000002</v>
      </c>
      <c r="P113">
        <v>-1.0647599999999999</v>
      </c>
      <c r="Q113">
        <v>260.726</v>
      </c>
      <c r="R113">
        <v>17.2744</v>
      </c>
      <c r="S113">
        <v>1.3542400000000001</v>
      </c>
      <c r="T113">
        <v>15.333299999999999</v>
      </c>
      <c r="U113">
        <v>16.833300000000001</v>
      </c>
      <c r="V113">
        <v>17</v>
      </c>
      <c r="W113">
        <v>3.41309</v>
      </c>
      <c r="X113">
        <v>-2.1503800000000002</v>
      </c>
      <c r="Y113">
        <v>4</v>
      </c>
      <c r="Z113">
        <v>0</v>
      </c>
      <c r="AA113">
        <v>0</v>
      </c>
      <c r="AB113">
        <v>0.47140500000000002</v>
      </c>
      <c r="AC113">
        <v>-2.5428099999999998</v>
      </c>
      <c r="AD113">
        <v>256.67500000000001</v>
      </c>
      <c r="AE113">
        <v>19.7393</v>
      </c>
      <c r="AF113">
        <v>1.3542400000000001</v>
      </c>
      <c r="AG113">
        <v>15.333299999999999</v>
      </c>
      <c r="AH113">
        <v>16.833300000000001</v>
      </c>
      <c r="AI113">
        <v>18</v>
      </c>
      <c r="AJ113">
        <v>3.3186300000000002</v>
      </c>
      <c r="AK113">
        <v>-3.64398</v>
      </c>
      <c r="AL113">
        <v>3</v>
      </c>
      <c r="AM113">
        <v>0</v>
      </c>
      <c r="AN113">
        <v>0</v>
      </c>
      <c r="AO113">
        <v>0.47140500000000002</v>
      </c>
      <c r="AP113">
        <v>1.5</v>
      </c>
      <c r="AQ113">
        <v>1.6666700000000001</v>
      </c>
      <c r="AR113">
        <v>1.5</v>
      </c>
      <c r="AS113">
        <v>1.6666700000000001</v>
      </c>
      <c r="AT113">
        <v>1.5</v>
      </c>
      <c r="AU113">
        <v>2.6666699999999999</v>
      </c>
      <c r="AV113">
        <v>3.6286700000000001</v>
      </c>
      <c r="AW113">
        <v>5.5634699999999997</v>
      </c>
      <c r="AX113">
        <v>6.9626099999999997</v>
      </c>
    </row>
    <row r="114" spans="1:50" x14ac:dyDescent="0.25">
      <c r="A114" t="s">
        <v>247</v>
      </c>
      <c r="B114">
        <v>3</v>
      </c>
      <c r="C114">
        <v>-3.8620800000000002</v>
      </c>
      <c r="D114">
        <v>293.255</v>
      </c>
      <c r="E114">
        <v>17.1722</v>
      </c>
      <c r="F114">
        <v>1.6288</v>
      </c>
      <c r="G114">
        <v>15.333299999999999</v>
      </c>
      <c r="H114">
        <v>15.833299999999999</v>
      </c>
      <c r="I114">
        <v>16.333300000000001</v>
      </c>
      <c r="J114">
        <v>0.93584400000000001</v>
      </c>
      <c r="K114">
        <v>-1.2638</v>
      </c>
      <c r="L114">
        <v>4</v>
      </c>
      <c r="M114">
        <v>0.157135</v>
      </c>
      <c r="N114">
        <v>0.157135</v>
      </c>
      <c r="O114">
        <v>0</v>
      </c>
      <c r="P114">
        <v>-4.2891599999999999</v>
      </c>
      <c r="Q114">
        <v>287.52600000000001</v>
      </c>
      <c r="R114">
        <v>17.497599999999998</v>
      </c>
      <c r="S114">
        <v>1.6288</v>
      </c>
      <c r="T114">
        <v>15</v>
      </c>
      <c r="U114">
        <v>15.833299999999999</v>
      </c>
      <c r="V114">
        <v>16.333300000000001</v>
      </c>
      <c r="W114">
        <v>0.82345000000000002</v>
      </c>
      <c r="X114">
        <v>-1.81115</v>
      </c>
      <c r="Y114">
        <v>5</v>
      </c>
      <c r="Z114">
        <v>0.157135</v>
      </c>
      <c r="AA114">
        <v>0.157135</v>
      </c>
      <c r="AB114">
        <v>0</v>
      </c>
      <c r="AC114">
        <v>-4.7610400000000004</v>
      </c>
      <c r="AD114">
        <v>249.381</v>
      </c>
      <c r="AE114">
        <v>16.574300000000001</v>
      </c>
      <c r="AF114">
        <v>1.6288</v>
      </c>
      <c r="AG114">
        <v>15</v>
      </c>
      <c r="AH114">
        <v>15.5</v>
      </c>
      <c r="AI114">
        <v>16.333300000000001</v>
      </c>
      <c r="AJ114">
        <v>0.61183900000000002</v>
      </c>
      <c r="AK114">
        <v>-1.86317</v>
      </c>
      <c r="AL114">
        <v>3</v>
      </c>
      <c r="AM114">
        <v>0.157135</v>
      </c>
      <c r="AN114">
        <v>0.157135</v>
      </c>
      <c r="AO114">
        <v>0</v>
      </c>
      <c r="AP114">
        <v>0.5</v>
      </c>
      <c r="AQ114">
        <v>1</v>
      </c>
      <c r="AR114">
        <v>0.83333299999999999</v>
      </c>
      <c r="AS114">
        <v>1.3333299999999999</v>
      </c>
      <c r="AT114">
        <v>0.5</v>
      </c>
      <c r="AU114">
        <v>1.3333299999999999</v>
      </c>
      <c r="AV114">
        <v>2.19964</v>
      </c>
      <c r="AW114">
        <v>2.6345999999999998</v>
      </c>
      <c r="AX114">
        <v>2.4750100000000002</v>
      </c>
    </row>
    <row r="115" spans="1:50" x14ac:dyDescent="0.25">
      <c r="A115" t="s">
        <v>248</v>
      </c>
      <c r="B115">
        <v>0</v>
      </c>
      <c r="C115">
        <v>-3.88496</v>
      </c>
      <c r="D115">
        <v>305.05099999999999</v>
      </c>
      <c r="E115">
        <v>21.008900000000001</v>
      </c>
      <c r="F115">
        <v>1.60995</v>
      </c>
      <c r="G115">
        <v>18.333300000000001</v>
      </c>
      <c r="H115">
        <v>19.833300000000001</v>
      </c>
      <c r="I115">
        <v>20.333300000000001</v>
      </c>
      <c r="J115">
        <v>0.86021300000000001</v>
      </c>
      <c r="K115">
        <v>-0.77175700000000003</v>
      </c>
      <c r="L115">
        <v>2</v>
      </c>
      <c r="M115">
        <v>0</v>
      </c>
      <c r="N115">
        <v>0.41574</v>
      </c>
      <c r="O115">
        <v>0</v>
      </c>
      <c r="P115">
        <v>-4.4402799999999996</v>
      </c>
      <c r="Q115">
        <v>301.25900000000001</v>
      </c>
      <c r="R115">
        <v>20.853999999999999</v>
      </c>
      <c r="S115">
        <v>1.60995</v>
      </c>
      <c r="T115">
        <v>18.333300000000001</v>
      </c>
      <c r="U115">
        <v>18.833300000000001</v>
      </c>
      <c r="V115">
        <v>20.333300000000001</v>
      </c>
      <c r="W115">
        <v>0.83054099999999997</v>
      </c>
      <c r="X115">
        <v>-1.0188699999999999</v>
      </c>
      <c r="Y115">
        <v>3</v>
      </c>
      <c r="Z115">
        <v>0</v>
      </c>
      <c r="AA115">
        <v>0.41574</v>
      </c>
      <c r="AB115">
        <v>0</v>
      </c>
      <c r="AC115">
        <v>-5.2480399999999996</v>
      </c>
      <c r="AD115">
        <v>274.11200000000002</v>
      </c>
      <c r="AE115">
        <v>22.311499999999999</v>
      </c>
      <c r="AF115">
        <v>1.60995</v>
      </c>
      <c r="AG115">
        <v>18.333300000000001</v>
      </c>
      <c r="AH115">
        <v>19.5</v>
      </c>
      <c r="AI115">
        <v>20.333300000000001</v>
      </c>
      <c r="AJ115">
        <v>1.42476</v>
      </c>
      <c r="AK115">
        <v>-1.1922999999999999</v>
      </c>
      <c r="AL115">
        <v>4</v>
      </c>
      <c r="AM115">
        <v>0</v>
      </c>
      <c r="AN115">
        <v>0.41574</v>
      </c>
      <c r="AO115">
        <v>0</v>
      </c>
      <c r="AP115">
        <v>1.5</v>
      </c>
      <c r="AQ115">
        <v>2</v>
      </c>
      <c r="AR115">
        <v>0.5</v>
      </c>
      <c r="AS115">
        <v>2</v>
      </c>
      <c r="AT115">
        <v>1.1666700000000001</v>
      </c>
      <c r="AU115">
        <v>2</v>
      </c>
      <c r="AV115">
        <v>1.6319699999999999</v>
      </c>
      <c r="AW115">
        <v>1.84941</v>
      </c>
      <c r="AX115">
        <v>2.6170599999999999</v>
      </c>
    </row>
    <row r="116" spans="1:50" x14ac:dyDescent="0.25">
      <c r="A116" t="s">
        <v>249</v>
      </c>
      <c r="B116">
        <v>1</v>
      </c>
      <c r="C116">
        <v>-1.9526300000000001</v>
      </c>
      <c r="D116">
        <v>256.42599999999999</v>
      </c>
      <c r="E116">
        <v>8.5852900000000005</v>
      </c>
      <c r="F116">
        <v>1.97105</v>
      </c>
      <c r="G116">
        <v>19</v>
      </c>
      <c r="H116">
        <v>19.833300000000001</v>
      </c>
      <c r="I116">
        <v>20.666699999999999</v>
      </c>
      <c r="J116">
        <v>1.4743200000000001</v>
      </c>
      <c r="K116">
        <v>-1.5489299999999999</v>
      </c>
      <c r="L116">
        <v>4</v>
      </c>
      <c r="M116">
        <v>0</v>
      </c>
      <c r="N116">
        <v>0.157135</v>
      </c>
      <c r="O116">
        <v>0</v>
      </c>
      <c r="P116">
        <v>-2.1807599999999998</v>
      </c>
      <c r="Q116">
        <v>234.56700000000001</v>
      </c>
      <c r="R116">
        <v>9.7200100000000003</v>
      </c>
      <c r="S116">
        <v>1.97105</v>
      </c>
      <c r="T116">
        <v>19</v>
      </c>
      <c r="U116">
        <v>19.833300000000001</v>
      </c>
      <c r="V116">
        <v>20.666699999999999</v>
      </c>
      <c r="W116">
        <v>1.2778099999999999</v>
      </c>
      <c r="X116">
        <v>-1.62673</v>
      </c>
      <c r="Y116">
        <v>3</v>
      </c>
      <c r="Z116">
        <v>0</v>
      </c>
      <c r="AA116">
        <v>0.157135</v>
      </c>
      <c r="AB116">
        <v>0</v>
      </c>
      <c r="AC116">
        <v>-1.8974299999999999</v>
      </c>
      <c r="AD116">
        <v>164.779</v>
      </c>
      <c r="AE116">
        <v>8.6601099999999995</v>
      </c>
      <c r="AF116">
        <v>1.97105</v>
      </c>
      <c r="AG116">
        <v>19</v>
      </c>
      <c r="AH116">
        <v>20.166699999999999</v>
      </c>
      <c r="AI116">
        <v>20.666699999999999</v>
      </c>
      <c r="AJ116">
        <v>0.87356800000000001</v>
      </c>
      <c r="AK116">
        <v>-0.79285799999999995</v>
      </c>
      <c r="AL116">
        <v>4</v>
      </c>
      <c r="AM116">
        <v>0</v>
      </c>
      <c r="AN116">
        <v>0.157135</v>
      </c>
      <c r="AO116">
        <v>0</v>
      </c>
      <c r="AP116">
        <v>0.83333299999999999</v>
      </c>
      <c r="AQ116">
        <v>1.6666700000000001</v>
      </c>
      <c r="AR116">
        <v>0.83333299999999999</v>
      </c>
      <c r="AS116">
        <v>1.6666700000000001</v>
      </c>
      <c r="AT116">
        <v>1.1666700000000001</v>
      </c>
      <c r="AU116">
        <v>1.6666700000000001</v>
      </c>
      <c r="AV116">
        <v>3.02325</v>
      </c>
      <c r="AW116">
        <v>2.9045399999999999</v>
      </c>
      <c r="AX116">
        <v>1.6664300000000001</v>
      </c>
    </row>
    <row r="117" spans="1:50" x14ac:dyDescent="0.25">
      <c r="A117" t="s">
        <v>249</v>
      </c>
      <c r="B117">
        <v>2</v>
      </c>
      <c r="C117">
        <v>-1.2481199999999999</v>
      </c>
      <c r="D117">
        <v>235.501</v>
      </c>
      <c r="E117">
        <v>16.239799999999999</v>
      </c>
      <c r="F117">
        <v>1.9695</v>
      </c>
      <c r="G117">
        <v>18.333300000000001</v>
      </c>
      <c r="H117">
        <v>19.5</v>
      </c>
      <c r="I117">
        <v>20</v>
      </c>
      <c r="J117">
        <v>1.39957</v>
      </c>
      <c r="K117">
        <v>-1.1359699999999999</v>
      </c>
      <c r="L117">
        <v>4</v>
      </c>
      <c r="M117">
        <v>0.68493499999999996</v>
      </c>
      <c r="N117">
        <v>0.41574</v>
      </c>
      <c r="O117">
        <v>0.47140500000000002</v>
      </c>
      <c r="P117">
        <v>-1.75481</v>
      </c>
      <c r="Q117">
        <v>219.78200000000001</v>
      </c>
      <c r="R117">
        <v>18.364999999999998</v>
      </c>
      <c r="S117">
        <v>1.9695</v>
      </c>
      <c r="T117">
        <v>17.666699999999999</v>
      </c>
      <c r="U117">
        <v>19.833300000000001</v>
      </c>
      <c r="V117">
        <v>20</v>
      </c>
      <c r="W117">
        <v>1.6306400000000001</v>
      </c>
      <c r="X117">
        <v>-0.41236200000000001</v>
      </c>
      <c r="Y117">
        <v>2</v>
      </c>
      <c r="Z117">
        <v>0.68493499999999996</v>
      </c>
      <c r="AA117">
        <v>0.41574</v>
      </c>
      <c r="AB117">
        <v>0.47140500000000002</v>
      </c>
      <c r="AC117">
        <v>-1.61859</v>
      </c>
      <c r="AD117">
        <v>156.643</v>
      </c>
      <c r="AE117">
        <v>12.129</v>
      </c>
      <c r="AF117">
        <v>1.9695</v>
      </c>
      <c r="AG117">
        <v>19.333300000000001</v>
      </c>
      <c r="AH117">
        <v>20.5</v>
      </c>
      <c r="AI117">
        <v>21</v>
      </c>
      <c r="AJ117">
        <v>1.4760200000000001</v>
      </c>
      <c r="AK117">
        <v>-1.3728800000000001</v>
      </c>
      <c r="AL117">
        <v>3</v>
      </c>
      <c r="AM117">
        <v>0.68493499999999996</v>
      </c>
      <c r="AN117">
        <v>0.41574</v>
      </c>
      <c r="AO117">
        <v>0.47140500000000002</v>
      </c>
      <c r="AP117">
        <v>1.1666700000000001</v>
      </c>
      <c r="AQ117">
        <v>1.6666700000000001</v>
      </c>
      <c r="AR117">
        <v>2.1666699999999999</v>
      </c>
      <c r="AS117">
        <v>2.3333300000000001</v>
      </c>
      <c r="AT117">
        <v>1.1666700000000001</v>
      </c>
      <c r="AU117">
        <v>1.6666700000000001</v>
      </c>
      <c r="AV117">
        <v>2.5355500000000002</v>
      </c>
      <c r="AW117">
        <v>2.0430000000000001</v>
      </c>
      <c r="AX117">
        <v>2.8489100000000001</v>
      </c>
    </row>
    <row r="118" spans="1:50" x14ac:dyDescent="0.25">
      <c r="A118" t="s">
        <v>249</v>
      </c>
      <c r="B118">
        <v>3</v>
      </c>
      <c r="C118">
        <v>-3.0163199999999999</v>
      </c>
      <c r="D118">
        <v>243.70500000000001</v>
      </c>
      <c r="E118">
        <v>10.4809</v>
      </c>
      <c r="F118">
        <v>2.2778200000000002</v>
      </c>
      <c r="G118">
        <v>15</v>
      </c>
      <c r="H118">
        <v>15.5</v>
      </c>
      <c r="I118">
        <v>16.666699999999999</v>
      </c>
      <c r="J118">
        <v>3.9738099999999998</v>
      </c>
      <c r="K118">
        <v>-2.4418500000000001</v>
      </c>
      <c r="L118">
        <v>4</v>
      </c>
      <c r="M118">
        <v>0</v>
      </c>
      <c r="N118">
        <v>0.157135</v>
      </c>
      <c r="O118">
        <v>0.157135</v>
      </c>
      <c r="P118">
        <v>-3.0198499999999999</v>
      </c>
      <c r="Q118">
        <v>217.31800000000001</v>
      </c>
      <c r="R118">
        <v>10.229100000000001</v>
      </c>
      <c r="S118">
        <v>2.2778200000000002</v>
      </c>
      <c r="T118">
        <v>15</v>
      </c>
      <c r="U118">
        <v>15.833299999999999</v>
      </c>
      <c r="V118">
        <v>16.666699999999999</v>
      </c>
      <c r="W118">
        <v>3.0281699999999998</v>
      </c>
      <c r="X118">
        <v>-1.72326</v>
      </c>
      <c r="Y118">
        <v>4</v>
      </c>
      <c r="Z118">
        <v>0</v>
      </c>
      <c r="AA118">
        <v>0.157135</v>
      </c>
      <c r="AB118">
        <v>0.157135</v>
      </c>
      <c r="AC118">
        <v>-2.5543499999999999</v>
      </c>
      <c r="AD118">
        <v>152.39500000000001</v>
      </c>
      <c r="AE118">
        <v>8.1485699999999994</v>
      </c>
      <c r="AF118">
        <v>2.2778200000000002</v>
      </c>
      <c r="AG118">
        <v>15</v>
      </c>
      <c r="AH118">
        <v>15.5</v>
      </c>
      <c r="AI118">
        <v>16.333300000000001</v>
      </c>
      <c r="AJ118">
        <v>2.5722499999999999</v>
      </c>
      <c r="AK118">
        <v>-1.8210599999999999</v>
      </c>
      <c r="AL118">
        <v>4</v>
      </c>
      <c r="AM118">
        <v>0</v>
      </c>
      <c r="AN118">
        <v>0.157135</v>
      </c>
      <c r="AO118">
        <v>0.157135</v>
      </c>
      <c r="AP118">
        <v>0.5</v>
      </c>
      <c r="AQ118">
        <v>1.6666700000000001</v>
      </c>
      <c r="AR118">
        <v>0.83333299999999999</v>
      </c>
      <c r="AS118">
        <v>1.6666700000000001</v>
      </c>
      <c r="AT118">
        <v>0.5</v>
      </c>
      <c r="AU118">
        <v>1.3333299999999999</v>
      </c>
      <c r="AV118">
        <v>6.4156599999999999</v>
      </c>
      <c r="AW118">
        <v>4.75143</v>
      </c>
      <c r="AX118">
        <v>4.3933099999999996</v>
      </c>
    </row>
    <row r="119" spans="1:50" x14ac:dyDescent="0.25">
      <c r="A119" t="s">
        <v>263</v>
      </c>
      <c r="B119">
        <v>0</v>
      </c>
      <c r="C119">
        <v>-0.59831699999999999</v>
      </c>
      <c r="D119">
        <v>213.75399999999999</v>
      </c>
      <c r="E119">
        <v>8.4369300000000003</v>
      </c>
      <c r="F119">
        <v>0.98307800000000001</v>
      </c>
      <c r="G119">
        <v>18.333300000000001</v>
      </c>
      <c r="H119">
        <v>19.5</v>
      </c>
      <c r="I119">
        <v>20.333300000000001</v>
      </c>
      <c r="J119">
        <v>1.30463</v>
      </c>
      <c r="K119">
        <v>-0.53106500000000001</v>
      </c>
      <c r="L119">
        <v>5</v>
      </c>
      <c r="M119">
        <v>2.6712899999999999</v>
      </c>
      <c r="N119">
        <v>2.5962900000000002</v>
      </c>
      <c r="O119">
        <v>2.5288499999999998</v>
      </c>
      <c r="P119">
        <v>-0.68456799999999995</v>
      </c>
      <c r="Q119">
        <v>230.268</v>
      </c>
      <c r="R119">
        <v>9.9516399999999994</v>
      </c>
      <c r="S119">
        <v>0.98307800000000001</v>
      </c>
      <c r="T119">
        <v>18.333300000000001</v>
      </c>
      <c r="U119">
        <v>19.833300000000001</v>
      </c>
      <c r="V119">
        <v>21</v>
      </c>
      <c r="W119">
        <v>0.87729000000000001</v>
      </c>
      <c r="X119">
        <v>-1.3527400000000001</v>
      </c>
      <c r="Y119">
        <v>4</v>
      </c>
      <c r="Z119">
        <v>2.6712899999999999</v>
      </c>
      <c r="AA119">
        <v>2.5962900000000002</v>
      </c>
      <c r="AB119">
        <v>2.5288499999999998</v>
      </c>
      <c r="AC119">
        <v>-0.933612</v>
      </c>
      <c r="AD119">
        <v>212.625</v>
      </c>
      <c r="AE119">
        <v>11.2882</v>
      </c>
      <c r="AF119">
        <v>0.98307800000000001</v>
      </c>
      <c r="AG119">
        <v>24</v>
      </c>
      <c r="AH119">
        <v>25.166699999999999</v>
      </c>
      <c r="AI119">
        <v>26</v>
      </c>
      <c r="AJ119">
        <v>3.07965</v>
      </c>
      <c r="AK119">
        <v>-1.23109</v>
      </c>
      <c r="AL119">
        <v>3</v>
      </c>
      <c r="AM119">
        <v>2.6712899999999999</v>
      </c>
      <c r="AN119">
        <v>2.5962900000000002</v>
      </c>
      <c r="AO119">
        <v>2.5288499999999998</v>
      </c>
      <c r="AP119">
        <v>1.1666700000000001</v>
      </c>
      <c r="AQ119">
        <v>2</v>
      </c>
      <c r="AR119">
        <v>1.5</v>
      </c>
      <c r="AS119">
        <v>2.6666699999999999</v>
      </c>
      <c r="AT119">
        <v>1.1666700000000001</v>
      </c>
      <c r="AU119">
        <v>2</v>
      </c>
      <c r="AV119">
        <v>1.83569</v>
      </c>
      <c r="AW119">
        <v>2.2300300000000002</v>
      </c>
      <c r="AX119">
        <v>4.31074</v>
      </c>
    </row>
    <row r="120" spans="1:50" x14ac:dyDescent="0.25">
      <c r="A120" t="s">
        <v>263</v>
      </c>
      <c r="B120">
        <v>1</v>
      </c>
      <c r="C120">
        <v>-2.8016200000000002</v>
      </c>
      <c r="D120">
        <v>267.25400000000002</v>
      </c>
      <c r="E120">
        <v>9.3356600000000007</v>
      </c>
      <c r="F120">
        <v>0.95598000000000005</v>
      </c>
      <c r="G120">
        <v>16</v>
      </c>
      <c r="H120">
        <v>20.5</v>
      </c>
      <c r="I120">
        <v>20.666699999999999</v>
      </c>
      <c r="J120">
        <v>0.83488799999999996</v>
      </c>
      <c r="K120">
        <v>-0.10702399999999999</v>
      </c>
      <c r="L120">
        <v>2</v>
      </c>
      <c r="M120">
        <v>0.68493499999999996</v>
      </c>
      <c r="N120">
        <v>0.157135</v>
      </c>
      <c r="O120">
        <v>0.78567399999999998</v>
      </c>
      <c r="P120">
        <v>-2.40117</v>
      </c>
      <c r="Q120">
        <v>275.27100000000002</v>
      </c>
      <c r="R120">
        <v>9.4777500000000003</v>
      </c>
      <c r="S120">
        <v>0.95598000000000005</v>
      </c>
      <c r="T120">
        <v>16.666699999999999</v>
      </c>
      <c r="U120">
        <v>20.166699999999999</v>
      </c>
      <c r="V120">
        <v>22.333300000000001</v>
      </c>
      <c r="W120">
        <v>0.77198100000000003</v>
      </c>
      <c r="X120">
        <v>-0.87067099999999997</v>
      </c>
      <c r="Y120">
        <v>1</v>
      </c>
      <c r="Z120">
        <v>0.68493499999999996</v>
      </c>
      <c r="AA120">
        <v>0.157135</v>
      </c>
      <c r="AB120">
        <v>0.78567399999999998</v>
      </c>
      <c r="AC120">
        <v>-2.8950800000000001</v>
      </c>
      <c r="AD120">
        <v>266.07</v>
      </c>
      <c r="AE120">
        <v>10.208</v>
      </c>
      <c r="AF120">
        <v>0.95598000000000005</v>
      </c>
      <c r="AG120">
        <v>17.666699999999999</v>
      </c>
      <c r="AH120">
        <v>20.166699999999999</v>
      </c>
      <c r="AI120">
        <v>20.666699999999999</v>
      </c>
      <c r="AJ120">
        <v>0.94455699999999998</v>
      </c>
      <c r="AK120">
        <v>-0.53212099999999996</v>
      </c>
      <c r="AL120">
        <v>1</v>
      </c>
      <c r="AM120">
        <v>0.68493499999999996</v>
      </c>
      <c r="AN120">
        <v>0.157135</v>
      </c>
      <c r="AO120">
        <v>0.78567399999999998</v>
      </c>
      <c r="AP120">
        <v>4.5</v>
      </c>
      <c r="AQ120">
        <v>4.6666699999999999</v>
      </c>
      <c r="AR120">
        <v>3.5</v>
      </c>
      <c r="AS120">
        <v>5.6666699999999999</v>
      </c>
      <c r="AT120">
        <v>2.5</v>
      </c>
      <c r="AU120">
        <v>3</v>
      </c>
      <c r="AV120">
        <v>0.94191199999999997</v>
      </c>
      <c r="AW120">
        <v>1.6426499999999999</v>
      </c>
      <c r="AX120">
        <v>1.47668</v>
      </c>
    </row>
    <row r="121" spans="1:50" x14ac:dyDescent="0.25">
      <c r="A121" t="s">
        <v>263</v>
      </c>
      <c r="B121">
        <v>2</v>
      </c>
      <c r="C121">
        <v>-1.41553</v>
      </c>
      <c r="D121">
        <v>218.339</v>
      </c>
      <c r="E121">
        <v>10.3017</v>
      </c>
      <c r="F121">
        <v>0.94025599999999998</v>
      </c>
      <c r="G121">
        <v>15.666700000000001</v>
      </c>
      <c r="H121">
        <v>16.166699999999999</v>
      </c>
      <c r="I121">
        <v>16.666699999999999</v>
      </c>
      <c r="J121">
        <v>1.2238800000000001</v>
      </c>
      <c r="K121">
        <v>-0.47957899999999998</v>
      </c>
      <c r="L121">
        <v>3</v>
      </c>
      <c r="M121">
        <v>3.5590299999999999</v>
      </c>
      <c r="N121">
        <v>3.4995599999999998</v>
      </c>
      <c r="O121">
        <v>3.3591600000000001</v>
      </c>
      <c r="P121">
        <v>-1.4549799999999999</v>
      </c>
      <c r="Q121">
        <v>236.64</v>
      </c>
      <c r="R121">
        <v>13.6593</v>
      </c>
      <c r="S121">
        <v>0.94025599999999998</v>
      </c>
      <c r="T121">
        <v>23.666699999999999</v>
      </c>
      <c r="U121">
        <v>24.166699999999999</v>
      </c>
      <c r="V121">
        <v>24.666699999999999</v>
      </c>
      <c r="W121">
        <v>0.43906899999999999</v>
      </c>
      <c r="X121">
        <v>-0.78443700000000005</v>
      </c>
      <c r="Y121">
        <v>5</v>
      </c>
      <c r="Z121">
        <v>3.5590299999999999</v>
      </c>
      <c r="AA121">
        <v>3.4995599999999998</v>
      </c>
      <c r="AB121">
        <v>3.3591600000000001</v>
      </c>
      <c r="AC121">
        <v>-1.48329</v>
      </c>
      <c r="AD121">
        <v>214.036</v>
      </c>
      <c r="AE121">
        <v>14.1877</v>
      </c>
      <c r="AF121">
        <v>0.94025599999999998</v>
      </c>
      <c r="AG121">
        <v>16.666699999999999</v>
      </c>
      <c r="AH121">
        <v>17.5</v>
      </c>
      <c r="AI121">
        <v>19</v>
      </c>
      <c r="AJ121">
        <v>2.3514599999999999</v>
      </c>
      <c r="AK121">
        <v>-2.2985899999999999</v>
      </c>
      <c r="AL121">
        <v>3</v>
      </c>
      <c r="AM121">
        <v>3.5590299999999999</v>
      </c>
      <c r="AN121">
        <v>3.4995599999999998</v>
      </c>
      <c r="AO121">
        <v>3.3591600000000001</v>
      </c>
      <c r="AP121">
        <v>0.5</v>
      </c>
      <c r="AQ121">
        <v>1</v>
      </c>
      <c r="AR121">
        <v>0.5</v>
      </c>
      <c r="AS121">
        <v>1</v>
      </c>
      <c r="AT121">
        <v>0.83333299999999999</v>
      </c>
      <c r="AU121">
        <v>2.3333300000000001</v>
      </c>
      <c r="AV121">
        <v>1.70346</v>
      </c>
      <c r="AW121">
        <v>1.2235100000000001</v>
      </c>
      <c r="AX121">
        <v>4.6500500000000002</v>
      </c>
    </row>
    <row r="122" spans="1:50" x14ac:dyDescent="0.25">
      <c r="A122" t="s">
        <v>263</v>
      </c>
      <c r="B122">
        <v>3</v>
      </c>
      <c r="C122">
        <v>-2.2530199999999998</v>
      </c>
      <c r="D122">
        <v>240.102</v>
      </c>
      <c r="E122">
        <v>10.1328</v>
      </c>
      <c r="F122">
        <v>1.0136400000000001</v>
      </c>
      <c r="G122">
        <v>16.333300000000001</v>
      </c>
      <c r="H122">
        <v>18.833300000000001</v>
      </c>
      <c r="I122">
        <v>22</v>
      </c>
      <c r="J122">
        <v>1.73315</v>
      </c>
      <c r="K122">
        <v>-1.15063</v>
      </c>
      <c r="L122">
        <v>1</v>
      </c>
      <c r="M122">
        <v>0</v>
      </c>
      <c r="N122">
        <v>0</v>
      </c>
      <c r="O122">
        <v>1.41421</v>
      </c>
      <c r="P122">
        <v>-2.5703299999999998</v>
      </c>
      <c r="Q122">
        <v>261.10599999999999</v>
      </c>
      <c r="R122">
        <v>12.382099999999999</v>
      </c>
      <c r="S122">
        <v>1.0136400000000001</v>
      </c>
      <c r="T122">
        <v>16.333300000000001</v>
      </c>
      <c r="U122">
        <v>18.833300000000001</v>
      </c>
      <c r="V122">
        <v>19</v>
      </c>
      <c r="W122">
        <v>1.50041</v>
      </c>
      <c r="X122">
        <v>-0.183807</v>
      </c>
      <c r="Y122">
        <v>1</v>
      </c>
      <c r="Z122">
        <v>0</v>
      </c>
      <c r="AA122">
        <v>0</v>
      </c>
      <c r="AB122">
        <v>1.41421</v>
      </c>
      <c r="AC122">
        <v>-2.9121000000000001</v>
      </c>
      <c r="AD122">
        <v>245.28</v>
      </c>
      <c r="AE122">
        <v>12.024100000000001</v>
      </c>
      <c r="AF122">
        <v>1.0136400000000001</v>
      </c>
      <c r="AG122">
        <v>16.333300000000001</v>
      </c>
      <c r="AH122">
        <v>18.833300000000001</v>
      </c>
      <c r="AI122">
        <v>19</v>
      </c>
      <c r="AJ122">
        <v>1.9493100000000001</v>
      </c>
      <c r="AK122">
        <v>-0.19154399999999999</v>
      </c>
      <c r="AL122">
        <v>1</v>
      </c>
      <c r="AM122">
        <v>0</v>
      </c>
      <c r="AN122">
        <v>0</v>
      </c>
      <c r="AO122">
        <v>1.41421</v>
      </c>
      <c r="AP122">
        <v>2.5</v>
      </c>
      <c r="AQ122">
        <v>5.6666699999999999</v>
      </c>
      <c r="AR122">
        <v>2.5</v>
      </c>
      <c r="AS122">
        <v>2.6666699999999999</v>
      </c>
      <c r="AT122">
        <v>2.5</v>
      </c>
      <c r="AU122">
        <v>2.6666699999999999</v>
      </c>
      <c r="AV122">
        <v>2.8837799999999998</v>
      </c>
      <c r="AW122">
        <v>1.6842200000000001</v>
      </c>
      <c r="AX122">
        <v>2.14086</v>
      </c>
    </row>
    <row r="123" spans="1:50" x14ac:dyDescent="0.25">
      <c r="A123" t="s">
        <v>268</v>
      </c>
      <c r="B123">
        <v>0</v>
      </c>
      <c r="C123">
        <v>-3.3915899999999999</v>
      </c>
      <c r="D123">
        <v>289.40199999999999</v>
      </c>
      <c r="E123">
        <v>10.619300000000001</v>
      </c>
      <c r="F123">
        <v>1.05928</v>
      </c>
      <c r="G123">
        <v>16.628</v>
      </c>
      <c r="H123">
        <v>18.155100000000001</v>
      </c>
      <c r="I123">
        <v>19.003399999999999</v>
      </c>
      <c r="J123">
        <v>3.1921499999999998</v>
      </c>
      <c r="K123">
        <v>-1.0576700000000001</v>
      </c>
      <c r="L123">
        <v>2</v>
      </c>
      <c r="M123">
        <v>0</v>
      </c>
      <c r="N123">
        <v>0.15997</v>
      </c>
      <c r="O123">
        <v>0</v>
      </c>
      <c r="P123">
        <v>-3.0265</v>
      </c>
      <c r="Q123">
        <v>289.327</v>
      </c>
      <c r="R123">
        <v>10.4255</v>
      </c>
      <c r="S123">
        <v>1.05928</v>
      </c>
      <c r="T123">
        <v>16.628</v>
      </c>
      <c r="U123">
        <v>18.155100000000001</v>
      </c>
      <c r="V123">
        <v>19.003399999999999</v>
      </c>
      <c r="W123">
        <v>2.6347499999999999</v>
      </c>
      <c r="X123">
        <v>-0.683369</v>
      </c>
      <c r="Y123">
        <v>3</v>
      </c>
      <c r="Z123">
        <v>0</v>
      </c>
      <c r="AA123">
        <v>0.15997</v>
      </c>
      <c r="AB123">
        <v>0</v>
      </c>
      <c r="AC123">
        <v>-4.1817099999999998</v>
      </c>
      <c r="AD123">
        <v>293.71699999999998</v>
      </c>
      <c r="AE123">
        <v>11.4634</v>
      </c>
      <c r="AF123">
        <v>1.05928</v>
      </c>
      <c r="AG123">
        <v>16.628</v>
      </c>
      <c r="AH123">
        <v>17.8157</v>
      </c>
      <c r="AI123">
        <v>19.003399999999999</v>
      </c>
      <c r="AJ123">
        <v>3.08589</v>
      </c>
      <c r="AK123">
        <v>-1.5824800000000001</v>
      </c>
      <c r="AL123">
        <v>2</v>
      </c>
      <c r="AM123">
        <v>0</v>
      </c>
      <c r="AN123">
        <v>0.15997</v>
      </c>
      <c r="AO123">
        <v>0</v>
      </c>
      <c r="AP123">
        <v>1.5270600000000001</v>
      </c>
      <c r="AQ123">
        <v>2.3754300000000002</v>
      </c>
      <c r="AR123">
        <v>1.5270600000000001</v>
      </c>
      <c r="AS123">
        <v>2.3754300000000002</v>
      </c>
      <c r="AT123">
        <v>1.18771</v>
      </c>
      <c r="AU123">
        <v>2.3754300000000002</v>
      </c>
      <c r="AV123">
        <v>4.2498199999999997</v>
      </c>
      <c r="AW123">
        <v>3.31812</v>
      </c>
      <c r="AX123">
        <v>4.6683700000000004</v>
      </c>
    </row>
    <row r="124" spans="1:50" x14ac:dyDescent="0.25">
      <c r="A124" t="s">
        <v>268</v>
      </c>
      <c r="B124">
        <v>1</v>
      </c>
      <c r="C124">
        <v>-3.3111100000000002</v>
      </c>
      <c r="D124">
        <v>289.137</v>
      </c>
      <c r="E124">
        <v>7.5142600000000002</v>
      </c>
      <c r="F124">
        <v>1.0187999999999999</v>
      </c>
      <c r="G124">
        <v>20.700199999999999</v>
      </c>
      <c r="H124">
        <v>21.548500000000001</v>
      </c>
      <c r="I124">
        <v>22.396899999999999</v>
      </c>
      <c r="J124">
        <v>1.10755</v>
      </c>
      <c r="K124">
        <v>-1.0058400000000001</v>
      </c>
      <c r="L124">
        <v>2</v>
      </c>
      <c r="M124">
        <v>0.57677900000000004</v>
      </c>
      <c r="N124">
        <v>0.15997</v>
      </c>
      <c r="O124">
        <v>0.15997</v>
      </c>
      <c r="P124">
        <v>-2.6934</v>
      </c>
      <c r="Q124">
        <v>285.22000000000003</v>
      </c>
      <c r="R124">
        <v>8.5680700000000005</v>
      </c>
      <c r="S124">
        <v>1.0187999999999999</v>
      </c>
      <c r="T124">
        <v>20.360800000000001</v>
      </c>
      <c r="U124">
        <v>21.209199999999999</v>
      </c>
      <c r="V124">
        <v>22.057600000000001</v>
      </c>
      <c r="W124">
        <v>1.0732299999999999</v>
      </c>
      <c r="X124">
        <v>-2.01092</v>
      </c>
      <c r="Y124">
        <v>2</v>
      </c>
      <c r="Z124">
        <v>0.57677900000000004</v>
      </c>
      <c r="AA124">
        <v>0.15997</v>
      </c>
      <c r="AB124">
        <v>0.15997</v>
      </c>
      <c r="AC124">
        <v>-3.9031899999999999</v>
      </c>
      <c r="AD124">
        <v>291.53699999999998</v>
      </c>
      <c r="AE124">
        <v>10.368600000000001</v>
      </c>
      <c r="AF124">
        <v>1.0187999999999999</v>
      </c>
      <c r="AG124">
        <v>19.3428</v>
      </c>
      <c r="AH124">
        <v>21.209199999999999</v>
      </c>
      <c r="AI124">
        <v>22.057600000000001</v>
      </c>
      <c r="AJ124">
        <v>1.7164299999999999</v>
      </c>
      <c r="AK124">
        <v>-2.4379200000000001</v>
      </c>
      <c r="AL124">
        <v>3</v>
      </c>
      <c r="AM124">
        <v>0.57677900000000004</v>
      </c>
      <c r="AN124">
        <v>0.15997</v>
      </c>
      <c r="AO124">
        <v>0.15997</v>
      </c>
      <c r="AP124">
        <v>0.84836800000000001</v>
      </c>
      <c r="AQ124">
        <v>1.6967399999999999</v>
      </c>
      <c r="AR124">
        <v>0.84836800000000001</v>
      </c>
      <c r="AS124">
        <v>1.6967399999999999</v>
      </c>
      <c r="AT124">
        <v>1.8664099999999999</v>
      </c>
      <c r="AU124">
        <v>2.7147800000000002</v>
      </c>
      <c r="AV124">
        <v>2.1133899999999999</v>
      </c>
      <c r="AW124">
        <v>3.0841500000000002</v>
      </c>
      <c r="AX124">
        <v>4.1543599999999996</v>
      </c>
    </row>
    <row r="125" spans="1:50" x14ac:dyDescent="0.25">
      <c r="A125" t="s">
        <v>268</v>
      </c>
      <c r="B125">
        <v>2</v>
      </c>
      <c r="C125">
        <v>-1.28013</v>
      </c>
      <c r="D125">
        <v>241.958</v>
      </c>
      <c r="E125">
        <v>17.440799999999999</v>
      </c>
      <c r="F125">
        <v>0.95572900000000005</v>
      </c>
      <c r="G125">
        <v>15.949299999999999</v>
      </c>
      <c r="H125">
        <v>17.476400000000002</v>
      </c>
      <c r="I125">
        <v>19.3428</v>
      </c>
      <c r="J125">
        <v>6.0124199999999997</v>
      </c>
      <c r="K125">
        <v>-2.5988000000000002</v>
      </c>
      <c r="L125">
        <v>2</v>
      </c>
      <c r="M125">
        <v>2.9322900000000001</v>
      </c>
      <c r="N125">
        <v>3.0394299999999999</v>
      </c>
      <c r="O125">
        <v>2.8839000000000001</v>
      </c>
      <c r="P125">
        <v>-0.35159899999999999</v>
      </c>
      <c r="Q125">
        <v>227.63300000000001</v>
      </c>
      <c r="R125">
        <v>26.758700000000001</v>
      </c>
      <c r="S125">
        <v>0.95572900000000005</v>
      </c>
      <c r="T125">
        <v>22.7363</v>
      </c>
      <c r="U125">
        <v>23.923999999999999</v>
      </c>
      <c r="V125">
        <v>24.433</v>
      </c>
      <c r="W125">
        <v>3.4653900000000002</v>
      </c>
      <c r="X125">
        <v>-3.2981699999999998</v>
      </c>
      <c r="Y125">
        <v>3</v>
      </c>
      <c r="Z125">
        <v>2.9322900000000001</v>
      </c>
      <c r="AA125">
        <v>3.0394299999999999</v>
      </c>
      <c r="AB125">
        <v>2.8839000000000001</v>
      </c>
      <c r="AC125">
        <v>-0.92974299999999999</v>
      </c>
      <c r="AD125">
        <v>221.209</v>
      </c>
      <c r="AE125">
        <v>29.806999999999999</v>
      </c>
      <c r="AF125">
        <v>0.95572900000000005</v>
      </c>
      <c r="AG125">
        <v>21.378900000000002</v>
      </c>
      <c r="AH125">
        <v>23.923999999999999</v>
      </c>
      <c r="AI125">
        <v>26.1297</v>
      </c>
      <c r="AJ125">
        <v>1.87374</v>
      </c>
      <c r="AK125">
        <v>-2.9350299999999998</v>
      </c>
      <c r="AL125">
        <v>3</v>
      </c>
      <c r="AM125">
        <v>2.9322900000000001</v>
      </c>
      <c r="AN125">
        <v>3.0394299999999999</v>
      </c>
      <c r="AO125">
        <v>2.8839000000000001</v>
      </c>
      <c r="AP125">
        <v>1.5270600000000001</v>
      </c>
      <c r="AQ125">
        <v>3.3934700000000002</v>
      </c>
      <c r="AR125">
        <v>1.18771</v>
      </c>
      <c r="AS125">
        <v>1.6967399999999999</v>
      </c>
      <c r="AT125">
        <v>2.5451000000000001</v>
      </c>
      <c r="AU125">
        <v>4.7508600000000003</v>
      </c>
      <c r="AV125">
        <v>8.6112099999999998</v>
      </c>
      <c r="AW125">
        <v>6.7635500000000004</v>
      </c>
      <c r="AX125">
        <v>4.80877</v>
      </c>
    </row>
    <row r="126" spans="1:50" x14ac:dyDescent="0.25">
      <c r="A126" t="s">
        <v>268</v>
      </c>
      <c r="B126">
        <v>3</v>
      </c>
      <c r="C126">
        <v>-2.2839700000000001</v>
      </c>
      <c r="D126">
        <v>237.434</v>
      </c>
      <c r="E126">
        <v>18.6982</v>
      </c>
      <c r="F126">
        <v>1.07175</v>
      </c>
      <c r="G126">
        <v>16.967400000000001</v>
      </c>
      <c r="H126">
        <v>19.512499999999999</v>
      </c>
      <c r="I126">
        <v>20.0215</v>
      </c>
      <c r="J126">
        <v>2.8103400000000001</v>
      </c>
      <c r="K126">
        <v>-1.94703</v>
      </c>
      <c r="L126">
        <v>2</v>
      </c>
      <c r="M126">
        <v>2.9626800000000002</v>
      </c>
      <c r="N126">
        <v>2.0044200000000001</v>
      </c>
      <c r="O126">
        <v>2.2395800000000001</v>
      </c>
      <c r="P126">
        <v>-2.5776400000000002</v>
      </c>
      <c r="Q126">
        <v>252.71899999999999</v>
      </c>
      <c r="R126">
        <v>23.683499999999999</v>
      </c>
      <c r="S126">
        <v>1.07175</v>
      </c>
      <c r="T126">
        <v>23.075600000000001</v>
      </c>
      <c r="U126">
        <v>23.584599999999998</v>
      </c>
      <c r="V126">
        <v>24.772300000000001</v>
      </c>
      <c r="W126">
        <v>2.0123899999999999</v>
      </c>
      <c r="X126">
        <v>-2.50149</v>
      </c>
      <c r="Y126">
        <v>2</v>
      </c>
      <c r="Z126">
        <v>2.9626800000000002</v>
      </c>
      <c r="AA126">
        <v>2.0044200000000001</v>
      </c>
      <c r="AB126">
        <v>2.2395800000000001</v>
      </c>
      <c r="AC126">
        <v>-2.7256399999999998</v>
      </c>
      <c r="AD126">
        <v>229.59100000000001</v>
      </c>
      <c r="AE126">
        <v>23.501200000000001</v>
      </c>
      <c r="AF126">
        <v>1.07175</v>
      </c>
      <c r="AG126">
        <v>16.628</v>
      </c>
      <c r="AH126">
        <v>19.173100000000002</v>
      </c>
      <c r="AI126">
        <v>20.0215</v>
      </c>
      <c r="AJ126">
        <v>3.3171200000000001</v>
      </c>
      <c r="AK126">
        <v>-3.2677700000000001</v>
      </c>
      <c r="AL126">
        <v>2</v>
      </c>
      <c r="AM126">
        <v>2.9626800000000002</v>
      </c>
      <c r="AN126">
        <v>2.0044200000000001</v>
      </c>
      <c r="AO126">
        <v>2.2395800000000001</v>
      </c>
      <c r="AP126">
        <v>2.5451000000000001</v>
      </c>
      <c r="AQ126">
        <v>3.0541200000000002</v>
      </c>
      <c r="AR126">
        <v>0.50902099999999995</v>
      </c>
      <c r="AS126">
        <v>1.6967399999999999</v>
      </c>
      <c r="AT126">
        <v>2.5451000000000001</v>
      </c>
      <c r="AU126">
        <v>3.3934700000000002</v>
      </c>
      <c r="AV126">
        <v>4.7573699999999999</v>
      </c>
      <c r="AW126">
        <v>4.5138800000000003</v>
      </c>
      <c r="AX126">
        <v>6.5848899999999997</v>
      </c>
    </row>
    <row r="127" spans="1:50" x14ac:dyDescent="0.25">
      <c r="A127" t="s">
        <v>304</v>
      </c>
      <c r="B127">
        <v>0</v>
      </c>
      <c r="C127">
        <v>-4.0222499999999997</v>
      </c>
      <c r="D127">
        <v>263.50700000000001</v>
      </c>
      <c r="E127">
        <v>14.225199999999999</v>
      </c>
      <c r="F127">
        <v>1.76641</v>
      </c>
      <c r="G127">
        <v>22.3368</v>
      </c>
      <c r="H127">
        <v>23.195900000000002</v>
      </c>
      <c r="I127">
        <v>25.773199999999999</v>
      </c>
      <c r="J127">
        <v>0.982958</v>
      </c>
      <c r="K127">
        <v>-0.25875999999999999</v>
      </c>
      <c r="L127">
        <v>3</v>
      </c>
      <c r="M127">
        <v>0</v>
      </c>
      <c r="N127">
        <v>0</v>
      </c>
      <c r="O127">
        <v>0</v>
      </c>
      <c r="P127">
        <v>-4.2517300000000002</v>
      </c>
      <c r="Q127">
        <v>237.7</v>
      </c>
      <c r="R127">
        <v>15.3309</v>
      </c>
      <c r="S127">
        <v>1.76641</v>
      </c>
      <c r="T127">
        <v>22.3368</v>
      </c>
      <c r="U127">
        <v>23.195900000000002</v>
      </c>
      <c r="V127">
        <v>25.773199999999999</v>
      </c>
      <c r="W127">
        <v>1.2531600000000001</v>
      </c>
      <c r="X127">
        <v>-0.352157</v>
      </c>
      <c r="Y127">
        <v>3</v>
      </c>
      <c r="Z127">
        <v>0</v>
      </c>
      <c r="AA127">
        <v>0</v>
      </c>
      <c r="AB127">
        <v>0</v>
      </c>
      <c r="AC127">
        <v>-4.8352700000000004</v>
      </c>
      <c r="AD127">
        <v>234.72800000000001</v>
      </c>
      <c r="AE127">
        <v>17.398700000000002</v>
      </c>
      <c r="AF127">
        <v>1.76641</v>
      </c>
      <c r="AG127">
        <v>22.3368</v>
      </c>
      <c r="AH127">
        <v>23.195900000000002</v>
      </c>
      <c r="AI127">
        <v>25.773199999999999</v>
      </c>
      <c r="AJ127">
        <v>1.6977199999999999</v>
      </c>
      <c r="AK127">
        <v>-0.63385899999999995</v>
      </c>
      <c r="AL127">
        <v>3</v>
      </c>
      <c r="AM127">
        <v>0</v>
      </c>
      <c r="AN127">
        <v>0</v>
      </c>
      <c r="AO127">
        <v>0</v>
      </c>
      <c r="AP127">
        <v>0.85910699999999995</v>
      </c>
      <c r="AQ127">
        <v>3.4364300000000001</v>
      </c>
      <c r="AR127">
        <v>0.85910699999999995</v>
      </c>
      <c r="AS127">
        <v>3.4364300000000001</v>
      </c>
      <c r="AT127">
        <v>0.85910699999999995</v>
      </c>
      <c r="AU127">
        <v>3.4364300000000001</v>
      </c>
      <c r="AV127">
        <v>1.2417199999999999</v>
      </c>
      <c r="AW127">
        <v>1.60531</v>
      </c>
      <c r="AX127">
        <v>2.3315800000000002</v>
      </c>
    </row>
    <row r="128" spans="1:50" x14ac:dyDescent="0.25">
      <c r="A128" t="s">
        <v>304</v>
      </c>
      <c r="B128">
        <v>1</v>
      </c>
      <c r="C128">
        <v>-4.1088899999999997</v>
      </c>
      <c r="D128">
        <v>257.02300000000002</v>
      </c>
      <c r="E128">
        <v>6.2731300000000001</v>
      </c>
      <c r="F128">
        <v>2.0462799999999999</v>
      </c>
      <c r="G128">
        <v>15.463900000000001</v>
      </c>
      <c r="H128">
        <v>16.323</v>
      </c>
      <c r="I128">
        <v>17.754899999999999</v>
      </c>
      <c r="J128">
        <v>2.0362200000000001</v>
      </c>
      <c r="K128">
        <v>-1.37042</v>
      </c>
      <c r="L128">
        <v>2</v>
      </c>
      <c r="M128">
        <v>0.26999099999999998</v>
      </c>
      <c r="N128">
        <v>0</v>
      </c>
      <c r="O128">
        <v>0</v>
      </c>
      <c r="P128">
        <v>-4.2898800000000001</v>
      </c>
      <c r="Q128">
        <v>228.47300000000001</v>
      </c>
      <c r="R128">
        <v>6.4166600000000003</v>
      </c>
      <c r="S128">
        <v>2.0462799999999999</v>
      </c>
      <c r="T128">
        <v>14.8912</v>
      </c>
      <c r="U128">
        <v>16.323</v>
      </c>
      <c r="V128">
        <v>17.754899999999999</v>
      </c>
      <c r="W128">
        <v>2.0820799999999999</v>
      </c>
      <c r="X128">
        <v>-0.99839299999999997</v>
      </c>
      <c r="Y128">
        <v>2</v>
      </c>
      <c r="Z128">
        <v>0.26999099999999998</v>
      </c>
      <c r="AA128">
        <v>0</v>
      </c>
      <c r="AB128">
        <v>0</v>
      </c>
      <c r="AC128">
        <v>-5.1482400000000004</v>
      </c>
      <c r="AD128">
        <v>227.648</v>
      </c>
      <c r="AE128">
        <v>7.8275300000000003</v>
      </c>
      <c r="AF128">
        <v>2.0462799999999999</v>
      </c>
      <c r="AG128">
        <v>14.8912</v>
      </c>
      <c r="AH128">
        <v>16.323</v>
      </c>
      <c r="AI128">
        <v>17.754899999999999</v>
      </c>
      <c r="AJ128">
        <v>2.3507899999999999</v>
      </c>
      <c r="AK128">
        <v>-2.00054</v>
      </c>
      <c r="AL128">
        <v>2</v>
      </c>
      <c r="AM128">
        <v>0.26999099999999998</v>
      </c>
      <c r="AN128">
        <v>0</v>
      </c>
      <c r="AO128">
        <v>0</v>
      </c>
      <c r="AP128">
        <v>0.85910699999999995</v>
      </c>
      <c r="AQ128">
        <v>2.29095</v>
      </c>
      <c r="AR128">
        <v>1.43184</v>
      </c>
      <c r="AS128">
        <v>2.8636900000000001</v>
      </c>
      <c r="AT128">
        <v>1.43184</v>
      </c>
      <c r="AU128">
        <v>2.8636900000000001</v>
      </c>
      <c r="AV128">
        <v>3.4066399999999999</v>
      </c>
      <c r="AW128">
        <v>3.08047</v>
      </c>
      <c r="AX128">
        <v>4.3513299999999999</v>
      </c>
    </row>
    <row r="129" spans="1:50" x14ac:dyDescent="0.25">
      <c r="A129" t="s">
        <v>304</v>
      </c>
      <c r="B129">
        <v>2</v>
      </c>
      <c r="C129">
        <v>-5.4546900000000003</v>
      </c>
      <c r="D129">
        <v>290.399</v>
      </c>
      <c r="E129">
        <v>7.9050900000000004</v>
      </c>
      <c r="F129">
        <v>1.79714</v>
      </c>
      <c r="G129">
        <v>16.0367</v>
      </c>
      <c r="H129">
        <v>18.0412</v>
      </c>
      <c r="I129">
        <v>18.900300000000001</v>
      </c>
      <c r="J129">
        <v>1.56873</v>
      </c>
      <c r="K129">
        <v>-0.79921200000000003</v>
      </c>
      <c r="L129">
        <v>1</v>
      </c>
      <c r="M129">
        <v>0</v>
      </c>
      <c r="N129">
        <v>0.53998199999999996</v>
      </c>
      <c r="O129">
        <v>0</v>
      </c>
      <c r="P129">
        <v>-6.4127999999999998</v>
      </c>
      <c r="Q129">
        <v>280.31099999999998</v>
      </c>
      <c r="R129">
        <v>7.6656700000000004</v>
      </c>
      <c r="S129">
        <v>1.79714</v>
      </c>
      <c r="T129">
        <v>16.0367</v>
      </c>
      <c r="U129">
        <v>16.895800000000001</v>
      </c>
      <c r="V129">
        <v>18.900300000000001</v>
      </c>
      <c r="W129">
        <v>1.7328699999999999</v>
      </c>
      <c r="X129">
        <v>-1.27464</v>
      </c>
      <c r="Y129">
        <v>1</v>
      </c>
      <c r="Z129">
        <v>0</v>
      </c>
      <c r="AA129">
        <v>0.53998199999999996</v>
      </c>
      <c r="AB129">
        <v>0</v>
      </c>
      <c r="AC129">
        <v>-7.6040000000000001</v>
      </c>
      <c r="AD129">
        <v>292.27800000000002</v>
      </c>
      <c r="AE129">
        <v>9.8836700000000004</v>
      </c>
      <c r="AF129">
        <v>1.79714</v>
      </c>
      <c r="AG129">
        <v>16.0367</v>
      </c>
      <c r="AH129">
        <v>18.0412</v>
      </c>
      <c r="AI129">
        <v>18.900300000000001</v>
      </c>
      <c r="AJ129">
        <v>1.9090100000000001</v>
      </c>
      <c r="AK129">
        <v>-1.17222</v>
      </c>
      <c r="AL129">
        <v>1</v>
      </c>
      <c r="AM129">
        <v>0</v>
      </c>
      <c r="AN129">
        <v>0.53998199999999996</v>
      </c>
      <c r="AO129">
        <v>0</v>
      </c>
      <c r="AP129">
        <v>2.0045799999999998</v>
      </c>
      <c r="AQ129">
        <v>2.8636900000000001</v>
      </c>
      <c r="AR129">
        <v>0.85910699999999995</v>
      </c>
      <c r="AS129">
        <v>2.8636900000000001</v>
      </c>
      <c r="AT129">
        <v>2.0045799999999998</v>
      </c>
      <c r="AU129">
        <v>2.8636900000000001</v>
      </c>
      <c r="AV129">
        <v>2.3679399999999999</v>
      </c>
      <c r="AW129">
        <v>3.0075099999999999</v>
      </c>
      <c r="AX129">
        <v>3.0812400000000002</v>
      </c>
    </row>
    <row r="130" spans="1:50" x14ac:dyDescent="0.25">
      <c r="A130" t="s">
        <v>304</v>
      </c>
      <c r="B130">
        <v>3</v>
      </c>
      <c r="C130">
        <v>-4.7187299999999999</v>
      </c>
      <c r="D130">
        <v>288.44799999999998</v>
      </c>
      <c r="E130">
        <v>7.4584999999999999</v>
      </c>
      <c r="F130">
        <v>1.63242</v>
      </c>
      <c r="G130">
        <v>14.8912</v>
      </c>
      <c r="H130">
        <v>15.750299999999999</v>
      </c>
      <c r="I130">
        <v>16.609400000000001</v>
      </c>
      <c r="J130">
        <v>0.99373199999999995</v>
      </c>
      <c r="K130">
        <v>-1.0274000000000001</v>
      </c>
      <c r="L130">
        <v>3</v>
      </c>
      <c r="M130">
        <v>0</v>
      </c>
      <c r="N130">
        <v>0</v>
      </c>
      <c r="O130">
        <v>0.26999099999999998</v>
      </c>
      <c r="P130">
        <v>-4.9855</v>
      </c>
      <c r="Q130">
        <v>266.45999999999998</v>
      </c>
      <c r="R130">
        <v>8.0350300000000008</v>
      </c>
      <c r="S130">
        <v>1.63242</v>
      </c>
      <c r="T130">
        <v>14.8912</v>
      </c>
      <c r="U130">
        <v>15.750299999999999</v>
      </c>
      <c r="V130">
        <v>17.182099999999998</v>
      </c>
      <c r="W130">
        <v>0.93118299999999998</v>
      </c>
      <c r="X130">
        <v>-0.98288399999999998</v>
      </c>
      <c r="Y130">
        <v>3</v>
      </c>
      <c r="Z130">
        <v>0</v>
      </c>
      <c r="AA130">
        <v>0</v>
      </c>
      <c r="AB130">
        <v>0.26999099999999998</v>
      </c>
      <c r="AC130">
        <v>-6.2617700000000003</v>
      </c>
      <c r="AD130">
        <v>282.66500000000002</v>
      </c>
      <c r="AE130">
        <v>9.7080900000000003</v>
      </c>
      <c r="AF130">
        <v>1.63242</v>
      </c>
      <c r="AG130">
        <v>14.8912</v>
      </c>
      <c r="AH130">
        <v>15.750299999999999</v>
      </c>
      <c r="AI130">
        <v>17.182099999999998</v>
      </c>
      <c r="AJ130">
        <v>1.2347999999999999</v>
      </c>
      <c r="AK130">
        <v>-1.5244899999999999</v>
      </c>
      <c r="AL130">
        <v>2</v>
      </c>
      <c r="AM130">
        <v>0</v>
      </c>
      <c r="AN130">
        <v>0</v>
      </c>
      <c r="AO130">
        <v>0.26999099999999998</v>
      </c>
      <c r="AP130">
        <v>0.85910699999999995</v>
      </c>
      <c r="AQ130">
        <v>1.71821</v>
      </c>
      <c r="AR130">
        <v>0.85910699999999995</v>
      </c>
      <c r="AS130">
        <v>2.29095</v>
      </c>
      <c r="AT130">
        <v>0.85910699999999995</v>
      </c>
      <c r="AU130">
        <v>2.29095</v>
      </c>
      <c r="AV130">
        <v>2.0211299999999999</v>
      </c>
      <c r="AW130">
        <v>1.9140699999999999</v>
      </c>
      <c r="AX130">
        <v>2.7593000000000001</v>
      </c>
    </row>
    <row r="131" spans="1:50" x14ac:dyDescent="0.25">
      <c r="A131" t="s">
        <v>352</v>
      </c>
      <c r="B131">
        <v>0</v>
      </c>
      <c r="C131">
        <v>-4.2588800000000004</v>
      </c>
      <c r="D131">
        <v>281.01299999999998</v>
      </c>
      <c r="E131">
        <v>7.0161199999999999</v>
      </c>
      <c r="F131">
        <v>0.96344200000000002</v>
      </c>
      <c r="G131">
        <v>15.333299999999999</v>
      </c>
      <c r="H131">
        <v>16.5</v>
      </c>
      <c r="I131">
        <v>18</v>
      </c>
      <c r="J131">
        <v>1.3823099999999999</v>
      </c>
      <c r="K131">
        <v>-1.4729699999999999</v>
      </c>
      <c r="L131">
        <v>3</v>
      </c>
      <c r="M131">
        <v>0.157135</v>
      </c>
      <c r="N131">
        <v>0.47140500000000002</v>
      </c>
      <c r="O131">
        <v>0.62853899999999996</v>
      </c>
      <c r="P131">
        <v>-4.2216500000000003</v>
      </c>
      <c r="Q131">
        <v>296.584</v>
      </c>
      <c r="R131">
        <v>6.6467000000000001</v>
      </c>
      <c r="S131">
        <v>0.96344200000000002</v>
      </c>
      <c r="T131">
        <v>15.333299999999999</v>
      </c>
      <c r="U131">
        <v>16.5</v>
      </c>
      <c r="V131">
        <v>18</v>
      </c>
      <c r="W131">
        <v>1.0175399999999999</v>
      </c>
      <c r="X131">
        <v>-1.49152</v>
      </c>
      <c r="Y131">
        <v>2</v>
      </c>
      <c r="Z131">
        <v>0.157135</v>
      </c>
      <c r="AA131">
        <v>0.47140500000000002</v>
      </c>
      <c r="AB131">
        <v>0.62853899999999996</v>
      </c>
      <c r="AC131">
        <v>-4.8981599999999998</v>
      </c>
      <c r="AD131">
        <v>289.57100000000003</v>
      </c>
      <c r="AE131">
        <v>7.0210100000000004</v>
      </c>
      <c r="AF131">
        <v>0.96344200000000002</v>
      </c>
      <c r="AG131">
        <v>15</v>
      </c>
      <c r="AH131">
        <v>15.5</v>
      </c>
      <c r="AI131">
        <v>16.666699999999999</v>
      </c>
      <c r="AJ131">
        <v>0.73177700000000001</v>
      </c>
      <c r="AK131">
        <v>-1.4246099999999999</v>
      </c>
      <c r="AL131">
        <v>2</v>
      </c>
      <c r="AM131">
        <v>0.157135</v>
      </c>
      <c r="AN131">
        <v>0.47140500000000002</v>
      </c>
      <c r="AO131">
        <v>0.62853899999999996</v>
      </c>
      <c r="AP131">
        <v>1.1666700000000001</v>
      </c>
      <c r="AQ131">
        <v>2.6666699999999999</v>
      </c>
      <c r="AR131">
        <v>1.1666700000000001</v>
      </c>
      <c r="AS131">
        <v>2.6666699999999999</v>
      </c>
      <c r="AT131">
        <v>0.5</v>
      </c>
      <c r="AU131">
        <v>1.6666700000000001</v>
      </c>
      <c r="AV131">
        <v>2.85528</v>
      </c>
      <c r="AW131">
        <v>2.5090599999999998</v>
      </c>
      <c r="AX131">
        <v>2.15638</v>
      </c>
    </row>
    <row r="132" spans="1:50" x14ac:dyDescent="0.25">
      <c r="A132" t="s">
        <v>352</v>
      </c>
      <c r="B132">
        <v>1</v>
      </c>
      <c r="C132">
        <v>-2.3721899999999998</v>
      </c>
      <c r="D132">
        <v>188.12299999999999</v>
      </c>
      <c r="E132">
        <v>12.2323</v>
      </c>
      <c r="F132">
        <v>0.94892600000000005</v>
      </c>
      <c r="G132">
        <v>15</v>
      </c>
      <c r="H132">
        <v>15.833299999999999</v>
      </c>
      <c r="I132">
        <v>16.333300000000001</v>
      </c>
      <c r="J132">
        <v>0.86963800000000002</v>
      </c>
      <c r="K132">
        <v>-0.61331100000000005</v>
      </c>
      <c r="L132">
        <v>4</v>
      </c>
      <c r="M132">
        <v>0.157135</v>
      </c>
      <c r="N132">
        <v>0.157135</v>
      </c>
      <c r="O132">
        <v>0.47140500000000002</v>
      </c>
      <c r="P132">
        <v>-2.7898800000000001</v>
      </c>
      <c r="Q132">
        <v>208.67599999999999</v>
      </c>
      <c r="R132">
        <v>13.822900000000001</v>
      </c>
      <c r="S132">
        <v>0.94892600000000005</v>
      </c>
      <c r="T132">
        <v>15.333299999999999</v>
      </c>
      <c r="U132">
        <v>15.833299999999999</v>
      </c>
      <c r="V132">
        <v>16.333300000000001</v>
      </c>
      <c r="W132">
        <v>0.93311500000000003</v>
      </c>
      <c r="X132">
        <v>-1.06165</v>
      </c>
      <c r="Y132">
        <v>2</v>
      </c>
      <c r="Z132">
        <v>0.157135</v>
      </c>
      <c r="AA132">
        <v>0.157135</v>
      </c>
      <c r="AB132">
        <v>0.47140500000000002</v>
      </c>
      <c r="AC132">
        <v>-2.6609500000000001</v>
      </c>
      <c r="AD132">
        <v>186.482</v>
      </c>
      <c r="AE132">
        <v>14.832599999999999</v>
      </c>
      <c r="AF132">
        <v>0.94892600000000005</v>
      </c>
      <c r="AG132">
        <v>15.333299999999999</v>
      </c>
      <c r="AH132">
        <v>16.166699999999999</v>
      </c>
      <c r="AI132">
        <v>17.333300000000001</v>
      </c>
      <c r="AJ132">
        <v>1.89011</v>
      </c>
      <c r="AK132">
        <v>-1.7194400000000001</v>
      </c>
      <c r="AL132">
        <v>3</v>
      </c>
      <c r="AM132">
        <v>0.157135</v>
      </c>
      <c r="AN132">
        <v>0.157135</v>
      </c>
      <c r="AO132">
        <v>0.47140500000000002</v>
      </c>
      <c r="AP132">
        <v>0.83333299999999999</v>
      </c>
      <c r="AQ132">
        <v>1.3333299999999999</v>
      </c>
      <c r="AR132">
        <v>0.5</v>
      </c>
      <c r="AS132">
        <v>1</v>
      </c>
      <c r="AT132">
        <v>0.83333299999999999</v>
      </c>
      <c r="AU132">
        <v>2</v>
      </c>
      <c r="AV132">
        <v>1.48295</v>
      </c>
      <c r="AW132">
        <v>1.9947600000000001</v>
      </c>
      <c r="AX132">
        <v>3.60955</v>
      </c>
    </row>
    <row r="133" spans="1:50" x14ac:dyDescent="0.25">
      <c r="A133" t="s">
        <v>352</v>
      </c>
      <c r="B133">
        <v>2</v>
      </c>
      <c r="C133">
        <v>-2.17422</v>
      </c>
      <c r="D133">
        <v>211.97399999999999</v>
      </c>
      <c r="E133">
        <v>24.682500000000001</v>
      </c>
      <c r="F133">
        <v>0.914018</v>
      </c>
      <c r="G133">
        <v>21.666699999999999</v>
      </c>
      <c r="H133">
        <v>23.166699999999999</v>
      </c>
      <c r="I133">
        <v>23.666699999999999</v>
      </c>
      <c r="J133">
        <v>3.0163700000000002</v>
      </c>
      <c r="K133">
        <v>-0.85701899999999998</v>
      </c>
      <c r="L133">
        <v>2</v>
      </c>
      <c r="M133">
        <v>0.157135</v>
      </c>
      <c r="N133">
        <v>0.41574</v>
      </c>
      <c r="O133">
        <v>0.56655800000000001</v>
      </c>
      <c r="P133">
        <v>-2.01736</v>
      </c>
      <c r="Q133">
        <v>223.73500000000001</v>
      </c>
      <c r="R133">
        <v>28.880500000000001</v>
      </c>
      <c r="S133">
        <v>0.914018</v>
      </c>
      <c r="T133">
        <v>22</v>
      </c>
      <c r="U133">
        <v>24.166699999999999</v>
      </c>
      <c r="V133">
        <v>25</v>
      </c>
      <c r="W133">
        <v>1.96696</v>
      </c>
      <c r="X133">
        <v>-1.0989899999999999</v>
      </c>
      <c r="Y133">
        <v>3</v>
      </c>
      <c r="Z133">
        <v>0.157135</v>
      </c>
      <c r="AA133">
        <v>0.41574</v>
      </c>
      <c r="AB133">
        <v>0.56655800000000001</v>
      </c>
      <c r="AC133">
        <v>-1.97431</v>
      </c>
      <c r="AD133">
        <v>206.97900000000001</v>
      </c>
      <c r="AE133">
        <v>32.771000000000001</v>
      </c>
      <c r="AF133">
        <v>0.914018</v>
      </c>
      <c r="AG133">
        <v>22</v>
      </c>
      <c r="AH133">
        <v>23.833300000000001</v>
      </c>
      <c r="AI133">
        <v>24.666699999999999</v>
      </c>
      <c r="AJ133">
        <v>2.4131399999999998</v>
      </c>
      <c r="AK133">
        <v>-2.0373399999999999</v>
      </c>
      <c r="AL133">
        <v>3</v>
      </c>
      <c r="AM133">
        <v>0.157135</v>
      </c>
      <c r="AN133">
        <v>0.41574</v>
      </c>
      <c r="AO133">
        <v>0.56655800000000001</v>
      </c>
      <c r="AP133">
        <v>1.5</v>
      </c>
      <c r="AQ133">
        <v>2</v>
      </c>
      <c r="AR133">
        <v>2.1666699999999999</v>
      </c>
      <c r="AS133">
        <v>3</v>
      </c>
      <c r="AT133">
        <v>1.8333299999999999</v>
      </c>
      <c r="AU133">
        <v>2.6666699999999999</v>
      </c>
      <c r="AV133">
        <v>3.8733900000000001</v>
      </c>
      <c r="AW133">
        <v>3.06595</v>
      </c>
      <c r="AX133">
        <v>4.4504799999999998</v>
      </c>
    </row>
    <row r="134" spans="1:50" x14ac:dyDescent="0.25">
      <c r="A134" t="s">
        <v>352</v>
      </c>
      <c r="B134">
        <v>3</v>
      </c>
      <c r="C134">
        <v>-3.4230100000000001</v>
      </c>
      <c r="D134">
        <v>275.34199999999998</v>
      </c>
      <c r="E134">
        <v>9.0503900000000002</v>
      </c>
      <c r="F134">
        <v>0.98032300000000006</v>
      </c>
      <c r="G134">
        <v>15.666700000000001</v>
      </c>
      <c r="H134">
        <v>17.166699999999999</v>
      </c>
      <c r="I134">
        <v>17.666699999999999</v>
      </c>
      <c r="J134">
        <v>1.6741999999999999</v>
      </c>
      <c r="K134">
        <v>-0.74233199999999999</v>
      </c>
      <c r="L134">
        <v>3</v>
      </c>
      <c r="M134">
        <v>0.31426999999999999</v>
      </c>
      <c r="N134">
        <v>0.41574</v>
      </c>
      <c r="O134">
        <v>0.81649700000000003</v>
      </c>
      <c r="P134">
        <v>-3.1989800000000002</v>
      </c>
      <c r="Q134">
        <v>284.12</v>
      </c>
      <c r="R134">
        <v>11.8268</v>
      </c>
      <c r="S134">
        <v>0.98032300000000006</v>
      </c>
      <c r="T134">
        <v>15</v>
      </c>
      <c r="U134">
        <v>17.5</v>
      </c>
      <c r="V134">
        <v>18.666699999999999</v>
      </c>
      <c r="W134">
        <v>1.0783100000000001</v>
      </c>
      <c r="X134">
        <v>-1.59663</v>
      </c>
      <c r="Y134">
        <v>3</v>
      </c>
      <c r="Z134">
        <v>0.31426999999999999</v>
      </c>
      <c r="AA134">
        <v>0.41574</v>
      </c>
      <c r="AB134">
        <v>0.81649700000000003</v>
      </c>
      <c r="AC134">
        <v>-3.9028</v>
      </c>
      <c r="AD134">
        <v>279.125</v>
      </c>
      <c r="AE134">
        <v>14.643700000000001</v>
      </c>
      <c r="AF134">
        <v>0.98032300000000006</v>
      </c>
      <c r="AG134">
        <v>15</v>
      </c>
      <c r="AH134">
        <v>16.5</v>
      </c>
      <c r="AI134">
        <v>16.666699999999999</v>
      </c>
      <c r="AJ134">
        <v>1.7684299999999999</v>
      </c>
      <c r="AK134">
        <v>-0.39756900000000001</v>
      </c>
      <c r="AL134">
        <v>3</v>
      </c>
      <c r="AM134">
        <v>0.31426999999999999</v>
      </c>
      <c r="AN134">
        <v>0.41574</v>
      </c>
      <c r="AO134">
        <v>0.81649700000000003</v>
      </c>
      <c r="AP134">
        <v>1.5</v>
      </c>
      <c r="AQ134">
        <v>2</v>
      </c>
      <c r="AR134">
        <v>2.5</v>
      </c>
      <c r="AS134">
        <v>3.6666699999999999</v>
      </c>
      <c r="AT134">
        <v>1.5</v>
      </c>
      <c r="AU134">
        <v>1.6666700000000001</v>
      </c>
      <c r="AV134">
        <v>2.4165299999999998</v>
      </c>
      <c r="AW134">
        <v>2.6749299999999998</v>
      </c>
      <c r="AX134">
        <v>2.1659999999999999</v>
      </c>
    </row>
    <row r="135" spans="1:50" x14ac:dyDescent="0.25">
      <c r="A135" t="s">
        <v>365</v>
      </c>
      <c r="B135">
        <v>0</v>
      </c>
      <c r="C135">
        <v>-1.81708</v>
      </c>
      <c r="D135">
        <v>222.114</v>
      </c>
      <c r="E135">
        <v>5.4255599999999999</v>
      </c>
      <c r="F135">
        <v>1.0212300000000001</v>
      </c>
      <c r="G135">
        <v>18</v>
      </c>
      <c r="H135">
        <v>19.5</v>
      </c>
      <c r="I135">
        <v>20.333300000000001</v>
      </c>
      <c r="J135">
        <v>2.4170799999999999</v>
      </c>
      <c r="K135">
        <v>-1.0853699999999999</v>
      </c>
      <c r="L135">
        <v>1</v>
      </c>
      <c r="M135">
        <v>0.157135</v>
      </c>
      <c r="N135">
        <v>0.157135</v>
      </c>
      <c r="O135">
        <v>0.720082</v>
      </c>
      <c r="P135">
        <v>-2.2716400000000001</v>
      </c>
      <c r="Q135">
        <v>247.49299999999999</v>
      </c>
      <c r="R135">
        <v>5.9538099999999998</v>
      </c>
      <c r="S135">
        <v>1.0212300000000001</v>
      </c>
      <c r="T135">
        <v>18.333300000000001</v>
      </c>
      <c r="U135">
        <v>19.5</v>
      </c>
      <c r="V135">
        <v>20.666699999999999</v>
      </c>
      <c r="W135">
        <v>2.3386900000000002</v>
      </c>
      <c r="X135">
        <v>-1.40185</v>
      </c>
      <c r="Y135">
        <v>2</v>
      </c>
      <c r="Z135">
        <v>0.157135</v>
      </c>
      <c r="AA135">
        <v>0.157135</v>
      </c>
      <c r="AB135">
        <v>0.720082</v>
      </c>
      <c r="AC135">
        <v>-2.0970900000000001</v>
      </c>
      <c r="AD135">
        <v>212.791</v>
      </c>
      <c r="AE135">
        <v>6.9474099999999996</v>
      </c>
      <c r="AF135">
        <v>1.0212300000000001</v>
      </c>
      <c r="AG135">
        <v>18.333300000000001</v>
      </c>
      <c r="AH135">
        <v>19.833300000000001</v>
      </c>
      <c r="AI135">
        <v>22</v>
      </c>
      <c r="AJ135">
        <v>2.05111</v>
      </c>
      <c r="AK135">
        <v>-0.99779700000000005</v>
      </c>
      <c r="AL135">
        <v>1</v>
      </c>
      <c r="AM135">
        <v>0.157135</v>
      </c>
      <c r="AN135">
        <v>0.157135</v>
      </c>
      <c r="AO135">
        <v>0.720082</v>
      </c>
      <c r="AP135">
        <v>1.5</v>
      </c>
      <c r="AQ135">
        <v>2.3333300000000001</v>
      </c>
      <c r="AR135">
        <v>1.1666700000000001</v>
      </c>
      <c r="AS135">
        <v>2.3333300000000001</v>
      </c>
      <c r="AT135">
        <v>1.5</v>
      </c>
      <c r="AU135">
        <v>3.6666699999999999</v>
      </c>
      <c r="AV135">
        <v>3.5024500000000001</v>
      </c>
      <c r="AW135">
        <v>3.7405400000000002</v>
      </c>
      <c r="AX135">
        <v>3.0489099999999998</v>
      </c>
    </row>
    <row r="136" spans="1:50" x14ac:dyDescent="0.25">
      <c r="A136" t="s">
        <v>365</v>
      </c>
      <c r="B136">
        <v>1</v>
      </c>
      <c r="C136">
        <v>-1.5761400000000001</v>
      </c>
      <c r="D136">
        <v>215.042</v>
      </c>
      <c r="E136">
        <v>4.5331999999999999</v>
      </c>
      <c r="F136">
        <v>1.0309900000000001</v>
      </c>
      <c r="G136">
        <v>19.666699999999999</v>
      </c>
      <c r="H136">
        <v>21.166699999999999</v>
      </c>
      <c r="I136">
        <v>21.333300000000001</v>
      </c>
      <c r="J136">
        <v>1.4572000000000001</v>
      </c>
      <c r="K136">
        <v>-0.15379100000000001</v>
      </c>
      <c r="L136">
        <v>2</v>
      </c>
      <c r="M136">
        <v>1.18634</v>
      </c>
      <c r="N136">
        <v>0.68493499999999996</v>
      </c>
      <c r="O136">
        <v>1.18634</v>
      </c>
      <c r="P136">
        <v>-1.8934800000000001</v>
      </c>
      <c r="Q136">
        <v>236.33799999999999</v>
      </c>
      <c r="R136">
        <v>5.0168900000000001</v>
      </c>
      <c r="S136">
        <v>1.0309900000000001</v>
      </c>
      <c r="T136">
        <v>20</v>
      </c>
      <c r="U136">
        <v>22.166699999999999</v>
      </c>
      <c r="V136">
        <v>23.666699999999999</v>
      </c>
      <c r="W136">
        <v>1.6698999999999999</v>
      </c>
      <c r="X136">
        <v>-2.3222499999999999</v>
      </c>
      <c r="Y136">
        <v>1</v>
      </c>
      <c r="Z136">
        <v>1.18634</v>
      </c>
      <c r="AA136">
        <v>0.68493499999999996</v>
      </c>
      <c r="AB136">
        <v>1.18634</v>
      </c>
      <c r="AC136">
        <v>-1.81873</v>
      </c>
      <c r="AD136">
        <v>202.83600000000001</v>
      </c>
      <c r="AE136">
        <v>5.2800900000000004</v>
      </c>
      <c r="AF136">
        <v>1.0309900000000001</v>
      </c>
      <c r="AG136">
        <v>22.333300000000001</v>
      </c>
      <c r="AH136">
        <v>22.833300000000001</v>
      </c>
      <c r="AI136">
        <v>24</v>
      </c>
      <c r="AJ136">
        <v>0.52290800000000004</v>
      </c>
      <c r="AK136">
        <v>-1.96007</v>
      </c>
      <c r="AL136">
        <v>2</v>
      </c>
      <c r="AM136">
        <v>1.18634</v>
      </c>
      <c r="AN136">
        <v>0.68493499999999996</v>
      </c>
      <c r="AO136">
        <v>1.18634</v>
      </c>
      <c r="AP136">
        <v>1.5</v>
      </c>
      <c r="AQ136">
        <v>1.6666700000000001</v>
      </c>
      <c r="AR136">
        <v>2.1666699999999999</v>
      </c>
      <c r="AS136">
        <v>3.6666699999999999</v>
      </c>
      <c r="AT136">
        <v>0.5</v>
      </c>
      <c r="AU136">
        <v>1.6666700000000001</v>
      </c>
      <c r="AV136">
        <v>1.6109899999999999</v>
      </c>
      <c r="AW136">
        <v>3.99214</v>
      </c>
      <c r="AX136">
        <v>2.48298</v>
      </c>
    </row>
    <row r="137" spans="1:50" x14ac:dyDescent="0.25">
      <c r="A137" t="s">
        <v>365</v>
      </c>
      <c r="B137">
        <v>2</v>
      </c>
      <c r="C137">
        <v>-1.2218100000000001</v>
      </c>
      <c r="D137">
        <v>204.47</v>
      </c>
      <c r="E137">
        <v>8.3361599999999996</v>
      </c>
      <c r="F137">
        <v>1.01549</v>
      </c>
      <c r="G137">
        <v>17.333300000000001</v>
      </c>
      <c r="H137">
        <v>20.5</v>
      </c>
      <c r="I137">
        <v>21.333300000000001</v>
      </c>
      <c r="J137">
        <v>1.3497399999999999</v>
      </c>
      <c r="K137">
        <v>-0.41992099999999999</v>
      </c>
      <c r="L137">
        <v>2</v>
      </c>
      <c r="M137">
        <v>1.0999399999999999</v>
      </c>
      <c r="N137">
        <v>1.24722</v>
      </c>
      <c r="O137">
        <v>1.59474</v>
      </c>
      <c r="P137">
        <v>-1.3841399999999999</v>
      </c>
      <c r="Q137">
        <v>222.46299999999999</v>
      </c>
      <c r="R137">
        <v>11.7448</v>
      </c>
      <c r="S137">
        <v>1.01549</v>
      </c>
      <c r="T137">
        <v>19</v>
      </c>
      <c r="U137">
        <v>19.5</v>
      </c>
      <c r="V137">
        <v>20.666699999999999</v>
      </c>
      <c r="W137">
        <v>1.87808</v>
      </c>
      <c r="X137">
        <v>-1.86147</v>
      </c>
      <c r="Y137">
        <v>3</v>
      </c>
      <c r="Z137">
        <v>1.0999399999999999</v>
      </c>
      <c r="AA137">
        <v>1.24722</v>
      </c>
      <c r="AB137">
        <v>1.59474</v>
      </c>
      <c r="AC137">
        <v>-1.2487999999999999</v>
      </c>
      <c r="AD137">
        <v>188.126</v>
      </c>
      <c r="AE137">
        <v>10.9339</v>
      </c>
      <c r="AF137">
        <v>1.01549</v>
      </c>
      <c r="AG137">
        <v>16.333300000000001</v>
      </c>
      <c r="AH137">
        <v>17.5</v>
      </c>
      <c r="AI137">
        <v>17.666699999999999</v>
      </c>
      <c r="AJ137">
        <v>2.8948900000000002</v>
      </c>
      <c r="AK137">
        <v>-2.0571900000000001E-2</v>
      </c>
      <c r="AL137">
        <v>3</v>
      </c>
      <c r="AM137">
        <v>1.0999399999999999</v>
      </c>
      <c r="AN137">
        <v>1.24722</v>
      </c>
      <c r="AO137">
        <v>1.59474</v>
      </c>
      <c r="AP137">
        <v>3.1666699999999999</v>
      </c>
      <c r="AQ137">
        <v>4</v>
      </c>
      <c r="AR137">
        <v>0.5</v>
      </c>
      <c r="AS137">
        <v>1.6666700000000001</v>
      </c>
      <c r="AT137">
        <v>1.1666700000000001</v>
      </c>
      <c r="AU137">
        <v>1.3333299999999999</v>
      </c>
      <c r="AV137">
        <v>1.76966</v>
      </c>
      <c r="AW137">
        <v>3.7395499999999999</v>
      </c>
      <c r="AX137">
        <v>2.9154599999999999</v>
      </c>
    </row>
    <row r="138" spans="1:50" x14ac:dyDescent="0.25">
      <c r="A138" t="s">
        <v>365</v>
      </c>
      <c r="B138">
        <v>3</v>
      </c>
      <c r="C138">
        <v>-2.1607500000000002</v>
      </c>
      <c r="D138">
        <v>205.53100000000001</v>
      </c>
      <c r="E138">
        <v>6.9334600000000002</v>
      </c>
      <c r="F138">
        <v>1.0603199999999999</v>
      </c>
      <c r="G138">
        <v>19.333300000000001</v>
      </c>
      <c r="H138">
        <v>20.5</v>
      </c>
      <c r="I138">
        <v>21.333300000000001</v>
      </c>
      <c r="J138">
        <v>0.84809199999999996</v>
      </c>
      <c r="K138">
        <v>-0.661605</v>
      </c>
      <c r="L138">
        <v>1</v>
      </c>
      <c r="M138">
        <v>0</v>
      </c>
      <c r="N138">
        <v>0.157135</v>
      </c>
      <c r="O138">
        <v>0</v>
      </c>
      <c r="P138">
        <v>-2.6174900000000001</v>
      </c>
      <c r="Q138">
        <v>225.93899999999999</v>
      </c>
      <c r="R138">
        <v>8.4054400000000005</v>
      </c>
      <c r="S138">
        <v>1.0603199999999999</v>
      </c>
      <c r="T138">
        <v>19.333300000000001</v>
      </c>
      <c r="U138">
        <v>20.166699999999999</v>
      </c>
      <c r="V138">
        <v>21.333300000000001</v>
      </c>
      <c r="W138">
        <v>1.18032</v>
      </c>
      <c r="X138">
        <v>-0.87719400000000003</v>
      </c>
      <c r="Y138">
        <v>2</v>
      </c>
      <c r="Z138">
        <v>0</v>
      </c>
      <c r="AA138">
        <v>0.157135</v>
      </c>
      <c r="AB138">
        <v>0</v>
      </c>
      <c r="AC138">
        <v>-2.4554499999999999</v>
      </c>
      <c r="AD138">
        <v>193.49100000000001</v>
      </c>
      <c r="AE138">
        <v>8.1068899999999999</v>
      </c>
      <c r="AF138">
        <v>1.0603199999999999</v>
      </c>
      <c r="AG138">
        <v>19.333300000000001</v>
      </c>
      <c r="AH138">
        <v>20.5</v>
      </c>
      <c r="AI138">
        <v>21.333300000000001</v>
      </c>
      <c r="AJ138">
        <v>0.98470199999999997</v>
      </c>
      <c r="AK138">
        <v>-0.47706799999999999</v>
      </c>
      <c r="AL138">
        <v>3</v>
      </c>
      <c r="AM138">
        <v>0</v>
      </c>
      <c r="AN138">
        <v>0.157135</v>
      </c>
      <c r="AO138">
        <v>0</v>
      </c>
      <c r="AP138">
        <v>1.1666700000000001</v>
      </c>
      <c r="AQ138">
        <v>2</v>
      </c>
      <c r="AR138">
        <v>0.83333299999999999</v>
      </c>
      <c r="AS138">
        <v>2</v>
      </c>
      <c r="AT138">
        <v>1.1666700000000001</v>
      </c>
      <c r="AU138">
        <v>2</v>
      </c>
      <c r="AV138">
        <v>1.5097</v>
      </c>
      <c r="AW138">
        <v>2.0575100000000002</v>
      </c>
      <c r="AX138">
        <v>1.46177</v>
      </c>
    </row>
    <row r="139" spans="1:50" x14ac:dyDescent="0.25">
      <c r="A139" t="s">
        <v>366</v>
      </c>
      <c r="B139">
        <v>0</v>
      </c>
      <c r="C139">
        <v>-3.17869</v>
      </c>
      <c r="D139">
        <v>222.44499999999999</v>
      </c>
      <c r="E139">
        <v>10.2576</v>
      </c>
      <c r="F139">
        <v>0.94944799999999996</v>
      </c>
      <c r="G139">
        <v>15.333299999999999</v>
      </c>
      <c r="H139">
        <v>15.833299999999999</v>
      </c>
      <c r="I139">
        <v>17</v>
      </c>
      <c r="J139">
        <v>1.42567</v>
      </c>
      <c r="K139">
        <v>-0.61206799999999995</v>
      </c>
      <c r="L139">
        <v>4</v>
      </c>
      <c r="M139">
        <v>2.0608</v>
      </c>
      <c r="N139">
        <v>2.82843</v>
      </c>
      <c r="O139">
        <v>2.91018</v>
      </c>
      <c r="P139">
        <v>-4.2252700000000001</v>
      </c>
      <c r="Q139">
        <v>258.71199999999999</v>
      </c>
      <c r="R139">
        <v>12.2133</v>
      </c>
      <c r="S139">
        <v>0.94944799999999996</v>
      </c>
      <c r="T139">
        <v>20</v>
      </c>
      <c r="U139">
        <v>21.833300000000001</v>
      </c>
      <c r="V139">
        <v>23.333300000000001</v>
      </c>
      <c r="W139">
        <v>0.380687</v>
      </c>
      <c r="X139">
        <v>-1.12287</v>
      </c>
      <c r="Y139">
        <v>2</v>
      </c>
      <c r="Z139">
        <v>2.0608</v>
      </c>
      <c r="AA139">
        <v>2.82843</v>
      </c>
      <c r="AB139">
        <v>2.91018</v>
      </c>
      <c r="AC139">
        <v>-4.2856699999999996</v>
      </c>
      <c r="AD139">
        <v>242.916</v>
      </c>
      <c r="AE139">
        <v>12.168900000000001</v>
      </c>
      <c r="AF139">
        <v>0.94944799999999996</v>
      </c>
      <c r="AG139">
        <v>19.333300000000001</v>
      </c>
      <c r="AH139">
        <v>21.833300000000001</v>
      </c>
      <c r="AI139">
        <v>23</v>
      </c>
      <c r="AJ139">
        <v>0.62197000000000002</v>
      </c>
      <c r="AK139">
        <v>-0.69271700000000003</v>
      </c>
      <c r="AL139">
        <v>4</v>
      </c>
      <c r="AM139">
        <v>2.0608</v>
      </c>
      <c r="AN139">
        <v>2.82843</v>
      </c>
      <c r="AO139">
        <v>2.91018</v>
      </c>
      <c r="AP139">
        <v>0.5</v>
      </c>
      <c r="AQ139">
        <v>1.6666700000000001</v>
      </c>
      <c r="AR139">
        <v>1.8333299999999999</v>
      </c>
      <c r="AS139">
        <v>3.3333300000000001</v>
      </c>
      <c r="AT139">
        <v>2.5</v>
      </c>
      <c r="AU139">
        <v>3.6666699999999999</v>
      </c>
      <c r="AV139">
        <v>2.0377399999999999</v>
      </c>
      <c r="AW139">
        <v>1.50356</v>
      </c>
      <c r="AX139">
        <v>1.3146899999999999</v>
      </c>
    </row>
    <row r="140" spans="1:50" x14ac:dyDescent="0.25">
      <c r="A140" t="s">
        <v>366</v>
      </c>
      <c r="B140">
        <v>1</v>
      </c>
      <c r="C140">
        <v>-2.5537899999999998</v>
      </c>
      <c r="D140">
        <v>235.50299999999999</v>
      </c>
      <c r="E140">
        <v>8.2294999999999998</v>
      </c>
      <c r="F140">
        <v>0.81757000000000002</v>
      </c>
      <c r="G140">
        <v>16</v>
      </c>
      <c r="H140">
        <v>17.5</v>
      </c>
      <c r="I140">
        <v>18</v>
      </c>
      <c r="J140">
        <v>1.00519</v>
      </c>
      <c r="K140">
        <v>-0.59835099999999997</v>
      </c>
      <c r="L140">
        <v>3</v>
      </c>
      <c r="M140">
        <v>1.85259</v>
      </c>
      <c r="N140">
        <v>1.90516</v>
      </c>
      <c r="O140">
        <v>1.9116299999999999</v>
      </c>
      <c r="P140">
        <v>-2.6914099999999999</v>
      </c>
      <c r="Q140">
        <v>262.25400000000002</v>
      </c>
      <c r="R140">
        <v>11.6393</v>
      </c>
      <c r="S140">
        <v>0.81757000000000002</v>
      </c>
      <c r="T140">
        <v>19.333300000000001</v>
      </c>
      <c r="U140">
        <v>19.833300000000001</v>
      </c>
      <c r="V140">
        <v>20</v>
      </c>
      <c r="W140">
        <v>1.07376</v>
      </c>
      <c r="X140">
        <v>-0.12962899999999999</v>
      </c>
      <c r="Y140">
        <v>4</v>
      </c>
      <c r="Z140">
        <v>1.85259</v>
      </c>
      <c r="AA140">
        <v>1.90516</v>
      </c>
      <c r="AB140">
        <v>1.9116299999999999</v>
      </c>
      <c r="AC140">
        <v>-3.1215899999999999</v>
      </c>
      <c r="AD140">
        <v>255.52799999999999</v>
      </c>
      <c r="AE140">
        <v>14.090999999999999</v>
      </c>
      <c r="AF140">
        <v>0.81757000000000002</v>
      </c>
      <c r="AG140">
        <v>15</v>
      </c>
      <c r="AH140">
        <v>15.166700000000001</v>
      </c>
      <c r="AI140">
        <v>15.333299999999999</v>
      </c>
      <c r="AJ140">
        <v>0.97072899999999995</v>
      </c>
      <c r="AK140">
        <v>-0.74130099999999999</v>
      </c>
      <c r="AL140">
        <v>4</v>
      </c>
      <c r="AM140">
        <v>1.85259</v>
      </c>
      <c r="AN140">
        <v>1.90516</v>
      </c>
      <c r="AO140">
        <v>1.9116299999999999</v>
      </c>
      <c r="AP140">
        <v>1.5</v>
      </c>
      <c r="AQ140">
        <v>2</v>
      </c>
      <c r="AR140">
        <v>0.5</v>
      </c>
      <c r="AS140">
        <v>0.66666700000000001</v>
      </c>
      <c r="AT140">
        <v>0.16666700000000001</v>
      </c>
      <c r="AU140">
        <v>0.33333299999999999</v>
      </c>
      <c r="AV140">
        <v>1.60354</v>
      </c>
      <c r="AW140">
        <v>1.20339</v>
      </c>
      <c r="AX140">
        <v>1.7120299999999999</v>
      </c>
    </row>
    <row r="141" spans="1:50" x14ac:dyDescent="0.25">
      <c r="A141" t="s">
        <v>366</v>
      </c>
      <c r="B141">
        <v>2</v>
      </c>
      <c r="C141">
        <v>-1.6358600000000001</v>
      </c>
      <c r="D141">
        <v>214.755</v>
      </c>
      <c r="E141">
        <v>7.8601799999999997</v>
      </c>
      <c r="F141">
        <v>0.82605099999999998</v>
      </c>
      <c r="G141">
        <v>16.333300000000001</v>
      </c>
      <c r="H141">
        <v>17.166699999999999</v>
      </c>
      <c r="I141">
        <v>17.333300000000001</v>
      </c>
      <c r="J141">
        <v>1.0019499999999999</v>
      </c>
      <c r="K141">
        <v>-0.356543</v>
      </c>
      <c r="L141">
        <v>4</v>
      </c>
      <c r="M141">
        <v>0</v>
      </c>
      <c r="N141">
        <v>0.27216600000000002</v>
      </c>
      <c r="O141">
        <v>0.157135</v>
      </c>
      <c r="P141">
        <v>-1.82507</v>
      </c>
      <c r="Q141">
        <v>241.32900000000001</v>
      </c>
      <c r="R141">
        <v>11.5669</v>
      </c>
      <c r="S141">
        <v>0.82605099999999998</v>
      </c>
      <c r="T141">
        <v>16.333300000000001</v>
      </c>
      <c r="U141">
        <v>16.833300000000001</v>
      </c>
      <c r="V141">
        <v>17</v>
      </c>
      <c r="W141">
        <v>1.36727</v>
      </c>
      <c r="X141">
        <v>-0.46324700000000002</v>
      </c>
      <c r="Y141">
        <v>4</v>
      </c>
      <c r="Z141">
        <v>0</v>
      </c>
      <c r="AA141">
        <v>0.27216600000000002</v>
      </c>
      <c r="AB141">
        <v>0.157135</v>
      </c>
      <c r="AC141">
        <v>-1.9521299999999999</v>
      </c>
      <c r="AD141">
        <v>227.52600000000001</v>
      </c>
      <c r="AE141">
        <v>13.446099999999999</v>
      </c>
      <c r="AF141">
        <v>0.82605099999999998</v>
      </c>
      <c r="AG141">
        <v>16.333300000000001</v>
      </c>
      <c r="AH141">
        <v>16.5</v>
      </c>
      <c r="AI141">
        <v>17</v>
      </c>
      <c r="AJ141">
        <v>1.3978900000000001</v>
      </c>
      <c r="AK141">
        <v>-0.92654000000000003</v>
      </c>
      <c r="AL141">
        <v>4</v>
      </c>
      <c r="AM141">
        <v>0</v>
      </c>
      <c r="AN141">
        <v>0.27216600000000002</v>
      </c>
      <c r="AO141">
        <v>0.157135</v>
      </c>
      <c r="AP141">
        <v>0.83333299999999999</v>
      </c>
      <c r="AQ141">
        <v>1</v>
      </c>
      <c r="AR141">
        <v>0.5</v>
      </c>
      <c r="AS141">
        <v>0.66666700000000001</v>
      </c>
      <c r="AT141">
        <v>0.16666700000000001</v>
      </c>
      <c r="AU141">
        <v>0.66666700000000001</v>
      </c>
      <c r="AV141">
        <v>1.35849</v>
      </c>
      <c r="AW141">
        <v>1.8305100000000001</v>
      </c>
      <c r="AX141">
        <v>2.32443</v>
      </c>
    </row>
    <row r="142" spans="1:50" x14ac:dyDescent="0.25">
      <c r="A142" t="s">
        <v>366</v>
      </c>
      <c r="B142">
        <v>3</v>
      </c>
      <c r="C142">
        <v>-3.06873</v>
      </c>
      <c r="D142">
        <v>216.67599999999999</v>
      </c>
      <c r="E142">
        <v>10.1129</v>
      </c>
      <c r="F142">
        <v>0.96958200000000005</v>
      </c>
      <c r="G142">
        <v>15.333299999999999</v>
      </c>
      <c r="H142">
        <v>15.833299999999999</v>
      </c>
      <c r="I142">
        <v>16.333300000000001</v>
      </c>
      <c r="J142">
        <v>0.633185</v>
      </c>
      <c r="K142">
        <v>-0.368031</v>
      </c>
      <c r="L142">
        <v>5</v>
      </c>
      <c r="M142">
        <v>1.57135</v>
      </c>
      <c r="N142">
        <v>1.72848</v>
      </c>
      <c r="O142">
        <v>2.0427499999999998</v>
      </c>
      <c r="P142">
        <v>-4.0815299999999999</v>
      </c>
      <c r="Q142">
        <v>251.56899999999999</v>
      </c>
      <c r="R142">
        <v>11.985799999999999</v>
      </c>
      <c r="S142">
        <v>0.96958200000000005</v>
      </c>
      <c r="T142">
        <v>15.333299999999999</v>
      </c>
      <c r="U142">
        <v>15.833299999999999</v>
      </c>
      <c r="V142">
        <v>16.333300000000001</v>
      </c>
      <c r="W142">
        <v>0.271644</v>
      </c>
      <c r="X142">
        <v>-0.44123699999999999</v>
      </c>
      <c r="Y142">
        <v>5</v>
      </c>
      <c r="Z142">
        <v>1.57135</v>
      </c>
      <c r="AA142">
        <v>1.72848</v>
      </c>
      <c r="AB142">
        <v>2.0427499999999998</v>
      </c>
      <c r="AC142">
        <v>-4.1288999999999998</v>
      </c>
      <c r="AD142">
        <v>235.792</v>
      </c>
      <c r="AE142">
        <v>13.063499999999999</v>
      </c>
      <c r="AF142">
        <v>0.96958200000000005</v>
      </c>
      <c r="AG142">
        <v>18.666699999999999</v>
      </c>
      <c r="AH142">
        <v>19.5</v>
      </c>
      <c r="AI142">
        <v>20.666699999999999</v>
      </c>
      <c r="AJ142">
        <v>0.90932999999999997</v>
      </c>
      <c r="AK142">
        <v>-0.56147899999999995</v>
      </c>
      <c r="AL142">
        <v>4</v>
      </c>
      <c r="AM142">
        <v>1.57135</v>
      </c>
      <c r="AN142">
        <v>1.72848</v>
      </c>
      <c r="AO142">
        <v>2.0427499999999998</v>
      </c>
      <c r="AP142">
        <v>0.5</v>
      </c>
      <c r="AQ142">
        <v>1</v>
      </c>
      <c r="AR142">
        <v>0.5</v>
      </c>
      <c r="AS142">
        <v>1</v>
      </c>
      <c r="AT142">
        <v>0.83333299999999999</v>
      </c>
      <c r="AU142">
        <v>2</v>
      </c>
      <c r="AV142">
        <v>1.00122</v>
      </c>
      <c r="AW142">
        <v>0.71288099999999999</v>
      </c>
      <c r="AX142">
        <v>1.47081</v>
      </c>
    </row>
    <row r="143" spans="1:50" x14ac:dyDescent="0.25">
      <c r="A143" t="s">
        <v>367</v>
      </c>
      <c r="B143">
        <v>0</v>
      </c>
      <c r="C143">
        <v>-3.7977400000000001</v>
      </c>
      <c r="D143">
        <v>272.483</v>
      </c>
      <c r="E143">
        <v>16.638300000000001</v>
      </c>
      <c r="F143">
        <v>1.9813400000000001</v>
      </c>
      <c r="G143">
        <v>16.666699999999999</v>
      </c>
      <c r="H143">
        <v>17.833300000000001</v>
      </c>
      <c r="I143">
        <v>18.333300000000001</v>
      </c>
      <c r="J143">
        <v>2.5622799999999999</v>
      </c>
      <c r="K143">
        <v>-1.8734900000000001</v>
      </c>
      <c r="L143">
        <v>4</v>
      </c>
      <c r="M143">
        <v>0</v>
      </c>
      <c r="N143">
        <v>0.27216600000000002</v>
      </c>
      <c r="O143">
        <v>0.157135</v>
      </c>
      <c r="P143">
        <v>-4.3249700000000004</v>
      </c>
      <c r="Q143">
        <v>261.399</v>
      </c>
      <c r="R143">
        <v>17.628</v>
      </c>
      <c r="S143">
        <v>1.9813400000000001</v>
      </c>
      <c r="T143">
        <v>16.666699999999999</v>
      </c>
      <c r="U143">
        <v>17.5</v>
      </c>
      <c r="V143">
        <v>18.333300000000001</v>
      </c>
      <c r="W143">
        <v>1.83744</v>
      </c>
      <c r="X143">
        <v>-1.63314</v>
      </c>
      <c r="Y143">
        <v>3</v>
      </c>
      <c r="Z143">
        <v>0</v>
      </c>
      <c r="AA143">
        <v>0.27216600000000002</v>
      </c>
      <c r="AB143">
        <v>0.157135</v>
      </c>
      <c r="AC143">
        <v>-4.0369599999999997</v>
      </c>
      <c r="AD143">
        <v>203.21199999999999</v>
      </c>
      <c r="AE143">
        <v>15.5945</v>
      </c>
      <c r="AF143">
        <v>1.9813400000000001</v>
      </c>
      <c r="AG143">
        <v>16.666699999999999</v>
      </c>
      <c r="AH143">
        <v>18.166699999999999</v>
      </c>
      <c r="AI143">
        <v>18.666699999999999</v>
      </c>
      <c r="AJ143">
        <v>1.51142</v>
      </c>
      <c r="AK143">
        <v>-1.3037799999999999</v>
      </c>
      <c r="AL143">
        <v>3</v>
      </c>
      <c r="AM143">
        <v>0</v>
      </c>
      <c r="AN143">
        <v>0.27216600000000002</v>
      </c>
      <c r="AO143">
        <v>0.157135</v>
      </c>
      <c r="AP143">
        <v>1.1666700000000001</v>
      </c>
      <c r="AQ143">
        <v>1.6666700000000001</v>
      </c>
      <c r="AR143">
        <v>0.83333299999999999</v>
      </c>
      <c r="AS143">
        <v>1.6666700000000001</v>
      </c>
      <c r="AT143">
        <v>1.5</v>
      </c>
      <c r="AU143">
        <v>2</v>
      </c>
      <c r="AV143">
        <v>4.4357699999999998</v>
      </c>
      <c r="AW143">
        <v>3.4705900000000001</v>
      </c>
      <c r="AX143">
        <v>2.81521</v>
      </c>
    </row>
    <row r="144" spans="1:50" x14ac:dyDescent="0.25">
      <c r="A144" t="s">
        <v>367</v>
      </c>
      <c r="B144">
        <v>1</v>
      </c>
      <c r="C144">
        <v>-1.34998</v>
      </c>
      <c r="D144">
        <v>266.08699999999999</v>
      </c>
      <c r="E144">
        <v>13.174200000000001</v>
      </c>
      <c r="F144">
        <v>1.71912</v>
      </c>
      <c r="G144">
        <v>15</v>
      </c>
      <c r="H144">
        <v>15.5</v>
      </c>
      <c r="I144">
        <v>16.333300000000001</v>
      </c>
      <c r="J144">
        <v>0.52485199999999999</v>
      </c>
      <c r="K144">
        <v>-1.33725</v>
      </c>
      <c r="L144">
        <v>4</v>
      </c>
      <c r="M144">
        <v>0</v>
      </c>
      <c r="N144">
        <v>0</v>
      </c>
      <c r="O144">
        <v>0.157135</v>
      </c>
      <c r="P144">
        <v>-1.9895</v>
      </c>
      <c r="Q144">
        <v>258.99400000000003</v>
      </c>
      <c r="R144">
        <v>16.4831</v>
      </c>
      <c r="S144">
        <v>1.71912</v>
      </c>
      <c r="T144">
        <v>15</v>
      </c>
      <c r="U144">
        <v>15.5</v>
      </c>
      <c r="V144">
        <v>16</v>
      </c>
      <c r="W144">
        <v>0.57841900000000002</v>
      </c>
      <c r="X144">
        <v>-2.2094100000000001</v>
      </c>
      <c r="Y144">
        <v>3</v>
      </c>
      <c r="Z144">
        <v>0</v>
      </c>
      <c r="AA144">
        <v>0</v>
      </c>
      <c r="AB144">
        <v>0.157135</v>
      </c>
      <c r="AC144">
        <v>-2.8426900000000002</v>
      </c>
      <c r="AD144">
        <v>220.78800000000001</v>
      </c>
      <c r="AE144">
        <v>16.771799999999999</v>
      </c>
      <c r="AF144">
        <v>1.71912</v>
      </c>
      <c r="AG144">
        <v>15</v>
      </c>
      <c r="AH144">
        <v>15.5</v>
      </c>
      <c r="AI144">
        <v>16</v>
      </c>
      <c r="AJ144">
        <v>0.54806999999999995</v>
      </c>
      <c r="AK144">
        <v>-2.6490800000000001</v>
      </c>
      <c r="AL144">
        <v>2</v>
      </c>
      <c r="AM144">
        <v>0</v>
      </c>
      <c r="AN144">
        <v>0</v>
      </c>
      <c r="AO144">
        <v>0.157135</v>
      </c>
      <c r="AP144">
        <v>0.5</v>
      </c>
      <c r="AQ144">
        <v>1.3333299999999999</v>
      </c>
      <c r="AR144">
        <v>0.5</v>
      </c>
      <c r="AS144">
        <v>1</v>
      </c>
      <c r="AT144">
        <v>0.5</v>
      </c>
      <c r="AU144">
        <v>1</v>
      </c>
      <c r="AV144">
        <v>1.8621000000000001</v>
      </c>
      <c r="AW144">
        <v>2.78783</v>
      </c>
      <c r="AX144">
        <v>3.1971500000000002</v>
      </c>
    </row>
    <row r="145" spans="1:50" x14ac:dyDescent="0.25">
      <c r="A145" t="s">
        <v>370</v>
      </c>
      <c r="B145">
        <v>0</v>
      </c>
      <c r="C145">
        <v>-4.6849299999999996</v>
      </c>
      <c r="D145">
        <v>314.85000000000002</v>
      </c>
      <c r="E145">
        <v>18.580400000000001</v>
      </c>
      <c r="F145">
        <v>1.88944</v>
      </c>
      <c r="G145">
        <v>20</v>
      </c>
      <c r="H145">
        <v>20.5</v>
      </c>
      <c r="I145">
        <v>21.333300000000001</v>
      </c>
      <c r="J145">
        <v>0.58682599999999996</v>
      </c>
      <c r="K145">
        <v>-0.644428</v>
      </c>
      <c r="L145">
        <v>4</v>
      </c>
      <c r="M145">
        <v>2.1829900000000002</v>
      </c>
      <c r="N145">
        <v>1.7708200000000001</v>
      </c>
      <c r="O145">
        <v>1.6405400000000001</v>
      </c>
      <c r="P145">
        <v>-5.0453099999999997</v>
      </c>
      <c r="Q145">
        <v>298.048</v>
      </c>
      <c r="R145">
        <v>18.0624</v>
      </c>
      <c r="S145">
        <v>1.88944</v>
      </c>
      <c r="T145">
        <v>22.333300000000001</v>
      </c>
      <c r="U145">
        <v>22.5</v>
      </c>
      <c r="V145">
        <v>23</v>
      </c>
      <c r="W145">
        <v>0.50892700000000002</v>
      </c>
      <c r="X145">
        <v>-0.47221999999999997</v>
      </c>
      <c r="Y145">
        <v>3</v>
      </c>
      <c r="Z145">
        <v>2.1829900000000002</v>
      </c>
      <c r="AA145">
        <v>1.7708200000000001</v>
      </c>
      <c r="AB145">
        <v>1.6405400000000001</v>
      </c>
      <c r="AC145">
        <v>-4.3970700000000003</v>
      </c>
      <c r="AD145">
        <v>225.524</v>
      </c>
      <c r="AE145">
        <v>15.7493</v>
      </c>
      <c r="AF145">
        <v>1.88944</v>
      </c>
      <c r="AG145">
        <v>17</v>
      </c>
      <c r="AH145">
        <v>18.166699999999999</v>
      </c>
      <c r="AI145">
        <v>19</v>
      </c>
      <c r="AJ145">
        <v>1.1175900000000001</v>
      </c>
      <c r="AK145">
        <v>-1.00539</v>
      </c>
      <c r="AL145">
        <v>3</v>
      </c>
      <c r="AM145">
        <v>2.1829900000000002</v>
      </c>
      <c r="AN145">
        <v>1.7708200000000001</v>
      </c>
      <c r="AO145">
        <v>1.6405400000000001</v>
      </c>
      <c r="AP145">
        <v>0.5</v>
      </c>
      <c r="AQ145">
        <v>1.3333299999999999</v>
      </c>
      <c r="AR145">
        <v>0.16666700000000001</v>
      </c>
      <c r="AS145">
        <v>0.66666700000000001</v>
      </c>
      <c r="AT145">
        <v>1.1666700000000001</v>
      </c>
      <c r="AU145">
        <v>2</v>
      </c>
      <c r="AV145">
        <v>1.23125</v>
      </c>
      <c r="AW145">
        <v>0.98114699999999999</v>
      </c>
      <c r="AX145">
        <v>2.1229800000000001</v>
      </c>
    </row>
    <row r="146" spans="1:50" x14ac:dyDescent="0.25">
      <c r="A146" t="s">
        <v>370</v>
      </c>
      <c r="B146">
        <v>1</v>
      </c>
      <c r="C146">
        <v>-8.8844800000000002E-2</v>
      </c>
      <c r="D146">
        <v>254.48599999999999</v>
      </c>
      <c r="E146">
        <v>17.5914</v>
      </c>
      <c r="F146">
        <v>1.2729999999999999</v>
      </c>
      <c r="G146">
        <v>19</v>
      </c>
      <c r="H146">
        <v>20.166699999999999</v>
      </c>
      <c r="I146">
        <v>21</v>
      </c>
      <c r="J146">
        <v>0.999471</v>
      </c>
      <c r="K146">
        <v>-1.3888799999999999</v>
      </c>
      <c r="L146">
        <v>5</v>
      </c>
      <c r="M146">
        <v>2.1998899999999999</v>
      </c>
      <c r="N146">
        <v>2.0608</v>
      </c>
      <c r="O146">
        <v>2.0427499999999998</v>
      </c>
      <c r="P146">
        <v>-0.56734700000000005</v>
      </c>
      <c r="Q146">
        <v>256.19900000000001</v>
      </c>
      <c r="R146">
        <v>20.6203</v>
      </c>
      <c r="S146">
        <v>1.2729999999999999</v>
      </c>
      <c r="T146">
        <v>23.666699999999999</v>
      </c>
      <c r="U146">
        <v>24.166699999999999</v>
      </c>
      <c r="V146">
        <v>25.333300000000001</v>
      </c>
      <c r="W146">
        <v>1.7275400000000001</v>
      </c>
      <c r="X146">
        <v>-1.0403199999999999</v>
      </c>
      <c r="Y146">
        <v>4</v>
      </c>
      <c r="Z146">
        <v>2.1998899999999999</v>
      </c>
      <c r="AA146">
        <v>2.0608</v>
      </c>
      <c r="AB146">
        <v>2.0427499999999998</v>
      </c>
      <c r="AC146">
        <v>-0.88674600000000003</v>
      </c>
      <c r="AD146">
        <v>221.79900000000001</v>
      </c>
      <c r="AE146">
        <v>24.713999999999999</v>
      </c>
      <c r="AF146">
        <v>1.2729999999999999</v>
      </c>
      <c r="AG146">
        <v>23.666699999999999</v>
      </c>
      <c r="AH146">
        <v>24.833300000000001</v>
      </c>
      <c r="AI146">
        <v>25.333300000000001</v>
      </c>
      <c r="AJ146">
        <v>2.0845400000000001</v>
      </c>
      <c r="AK146">
        <v>-0.96201999999999999</v>
      </c>
      <c r="AL146">
        <v>5</v>
      </c>
      <c r="AM146">
        <v>2.1998899999999999</v>
      </c>
      <c r="AN146">
        <v>2.0608</v>
      </c>
      <c r="AO146">
        <v>2.0427499999999998</v>
      </c>
      <c r="AP146">
        <v>1.1666700000000001</v>
      </c>
      <c r="AQ146">
        <v>2</v>
      </c>
      <c r="AR146">
        <v>0.5</v>
      </c>
      <c r="AS146">
        <v>1.6666700000000001</v>
      </c>
      <c r="AT146">
        <v>1.1666700000000001</v>
      </c>
      <c r="AU146">
        <v>1.6666700000000001</v>
      </c>
      <c r="AV146">
        <v>2.38836</v>
      </c>
      <c r="AW146">
        <v>2.7678600000000002</v>
      </c>
      <c r="AX146">
        <v>3.0465599999999999</v>
      </c>
    </row>
    <row r="147" spans="1:50" x14ac:dyDescent="0.25">
      <c r="A147" t="s">
        <v>370</v>
      </c>
      <c r="B147">
        <v>2</v>
      </c>
      <c r="C147">
        <v>-0.456208</v>
      </c>
      <c r="D147">
        <v>262.39699999999999</v>
      </c>
      <c r="E147">
        <v>12.442500000000001</v>
      </c>
      <c r="F147">
        <v>1.32307</v>
      </c>
      <c r="G147">
        <v>19</v>
      </c>
      <c r="H147">
        <v>20.166699999999999</v>
      </c>
      <c r="I147">
        <v>21.333300000000001</v>
      </c>
      <c r="J147">
        <v>0.74737200000000004</v>
      </c>
      <c r="K147">
        <v>-0.74215299999999995</v>
      </c>
      <c r="L147">
        <v>2</v>
      </c>
      <c r="M147">
        <v>1.18634</v>
      </c>
      <c r="N147">
        <v>1.0999399999999999</v>
      </c>
      <c r="O147">
        <v>1.41421</v>
      </c>
      <c r="P147">
        <v>-0.70856600000000003</v>
      </c>
      <c r="Q147">
        <v>256.726</v>
      </c>
      <c r="R147">
        <v>17.5063</v>
      </c>
      <c r="S147">
        <v>1.32307</v>
      </c>
      <c r="T147">
        <v>16.666699999999999</v>
      </c>
      <c r="U147">
        <v>17.833300000000001</v>
      </c>
      <c r="V147">
        <v>18.333300000000001</v>
      </c>
      <c r="W147">
        <v>0.59228499999999995</v>
      </c>
      <c r="X147">
        <v>-0.82564499999999996</v>
      </c>
      <c r="Y147">
        <v>5</v>
      </c>
      <c r="Z147">
        <v>1.18634</v>
      </c>
      <c r="AA147">
        <v>1.0999399999999999</v>
      </c>
      <c r="AB147">
        <v>1.41421</v>
      </c>
      <c r="AC147">
        <v>-0.74515900000000002</v>
      </c>
      <c r="AD147">
        <v>210.869</v>
      </c>
      <c r="AE147">
        <v>23.914300000000001</v>
      </c>
      <c r="AF147">
        <v>1.32307</v>
      </c>
      <c r="AG147">
        <v>16.333300000000001</v>
      </c>
      <c r="AH147">
        <v>17.833300000000001</v>
      </c>
      <c r="AI147">
        <v>18.333300000000001</v>
      </c>
      <c r="AJ147">
        <v>0.86944399999999999</v>
      </c>
      <c r="AK147">
        <v>-1.1501399999999999</v>
      </c>
      <c r="AL147">
        <v>3</v>
      </c>
      <c r="AM147">
        <v>1.18634</v>
      </c>
      <c r="AN147">
        <v>1.0999399999999999</v>
      </c>
      <c r="AO147">
        <v>1.41421</v>
      </c>
      <c r="AP147">
        <v>1.1666700000000001</v>
      </c>
      <c r="AQ147">
        <v>2.3333300000000001</v>
      </c>
      <c r="AR147">
        <v>1.1666700000000001</v>
      </c>
      <c r="AS147">
        <v>1.6666700000000001</v>
      </c>
      <c r="AT147">
        <v>1.5</v>
      </c>
      <c r="AU147">
        <v>2</v>
      </c>
      <c r="AV147">
        <v>1.48953</v>
      </c>
      <c r="AW147">
        <v>1.4179299999999999</v>
      </c>
      <c r="AX147">
        <v>2.0195799999999999</v>
      </c>
    </row>
    <row r="148" spans="1:50" x14ac:dyDescent="0.25">
      <c r="A148" t="s">
        <v>370</v>
      </c>
      <c r="B148">
        <v>3</v>
      </c>
      <c r="C148">
        <v>-5.1439599999999999</v>
      </c>
      <c r="D148">
        <v>312.928</v>
      </c>
      <c r="E148">
        <v>16.151800000000001</v>
      </c>
      <c r="F148">
        <v>1.90503</v>
      </c>
      <c r="G148">
        <v>21.666699999999999</v>
      </c>
      <c r="H148">
        <v>23.166699999999999</v>
      </c>
      <c r="I148">
        <v>23.666699999999999</v>
      </c>
      <c r="J148">
        <v>0.63283999999999996</v>
      </c>
      <c r="K148">
        <v>-0.24085400000000001</v>
      </c>
      <c r="L148">
        <v>4</v>
      </c>
      <c r="M148">
        <v>2.98556</v>
      </c>
      <c r="N148">
        <v>3.5381499999999999</v>
      </c>
      <c r="O148">
        <v>3.6243300000000001</v>
      </c>
      <c r="P148">
        <v>-5.3318300000000001</v>
      </c>
      <c r="Q148">
        <v>294.39299999999997</v>
      </c>
      <c r="R148">
        <v>16.444199999999999</v>
      </c>
      <c r="S148">
        <v>1.90503</v>
      </c>
      <c r="T148">
        <v>21.666699999999999</v>
      </c>
      <c r="U148">
        <v>22.833300000000001</v>
      </c>
      <c r="V148">
        <v>24.333300000000001</v>
      </c>
      <c r="W148">
        <v>0.56698800000000005</v>
      </c>
      <c r="X148">
        <v>-0.57901599999999998</v>
      </c>
      <c r="Y148">
        <v>3</v>
      </c>
      <c r="Z148">
        <v>2.98556</v>
      </c>
      <c r="AA148">
        <v>3.5381499999999999</v>
      </c>
      <c r="AB148">
        <v>3.6243300000000001</v>
      </c>
      <c r="AC148">
        <v>-4.3079700000000001</v>
      </c>
      <c r="AD148">
        <v>214.893</v>
      </c>
      <c r="AE148">
        <v>12.6477</v>
      </c>
      <c r="AF148">
        <v>1.90503</v>
      </c>
      <c r="AG148">
        <v>15.333299999999999</v>
      </c>
      <c r="AH148">
        <v>15.5</v>
      </c>
      <c r="AI148">
        <v>16.333300000000001</v>
      </c>
      <c r="AJ148">
        <v>0.180475</v>
      </c>
      <c r="AK148">
        <v>-0.91739199999999999</v>
      </c>
      <c r="AL148">
        <v>4</v>
      </c>
      <c r="AM148">
        <v>2.98556</v>
      </c>
      <c r="AN148">
        <v>3.5381499999999999</v>
      </c>
      <c r="AO148">
        <v>3.6243300000000001</v>
      </c>
      <c r="AP148">
        <v>1.5</v>
      </c>
      <c r="AQ148">
        <v>2</v>
      </c>
      <c r="AR148">
        <v>1.1666700000000001</v>
      </c>
      <c r="AS148">
        <v>2.6666699999999999</v>
      </c>
      <c r="AT148">
        <v>0.16666700000000001</v>
      </c>
      <c r="AU148">
        <v>1</v>
      </c>
      <c r="AV148">
        <v>0.87369399999999997</v>
      </c>
      <c r="AW148">
        <v>1.1459999999999999</v>
      </c>
      <c r="AX148">
        <v>1.0978699999999999</v>
      </c>
    </row>
    <row r="149" spans="1:50" x14ac:dyDescent="0.25">
      <c r="A149" t="s">
        <v>371</v>
      </c>
      <c r="B149">
        <v>0</v>
      </c>
      <c r="C149">
        <v>-5.2347299999999999</v>
      </c>
      <c r="D149">
        <v>336.73</v>
      </c>
      <c r="E149">
        <v>16.656099999999999</v>
      </c>
      <c r="F149">
        <v>1.2995399999999999</v>
      </c>
      <c r="G149">
        <v>15</v>
      </c>
      <c r="H149">
        <v>16.166699999999999</v>
      </c>
      <c r="I149">
        <v>17.333300000000001</v>
      </c>
      <c r="J149">
        <v>0.78937400000000002</v>
      </c>
      <c r="K149">
        <v>-1.44309</v>
      </c>
      <c r="L149">
        <v>2</v>
      </c>
      <c r="M149">
        <v>3.29983</v>
      </c>
      <c r="N149">
        <v>3.5590299999999999</v>
      </c>
      <c r="O149">
        <v>3.1544599999999998</v>
      </c>
      <c r="P149">
        <v>-5.6732199999999997</v>
      </c>
      <c r="Q149">
        <v>336.53399999999999</v>
      </c>
      <c r="R149">
        <v>17.081900000000001</v>
      </c>
      <c r="S149">
        <v>1.2995399999999999</v>
      </c>
      <c r="T149">
        <v>22</v>
      </c>
      <c r="U149">
        <v>23.166699999999999</v>
      </c>
      <c r="V149">
        <v>23.666699999999999</v>
      </c>
      <c r="W149">
        <v>1.2016199999999999</v>
      </c>
      <c r="X149">
        <v>-0.38296999999999998</v>
      </c>
      <c r="Y149">
        <v>3</v>
      </c>
      <c r="Z149">
        <v>3.29983</v>
      </c>
      <c r="AA149">
        <v>3.5590299999999999</v>
      </c>
      <c r="AB149">
        <v>3.1544599999999998</v>
      </c>
      <c r="AC149">
        <v>-7.5585000000000004</v>
      </c>
      <c r="AD149">
        <v>347.04</v>
      </c>
      <c r="AE149">
        <v>18.509399999999999</v>
      </c>
      <c r="AF149">
        <v>1.2995399999999999</v>
      </c>
      <c r="AG149">
        <v>15</v>
      </c>
      <c r="AH149">
        <v>15.166700000000001</v>
      </c>
      <c r="AI149">
        <v>16.666699999999999</v>
      </c>
      <c r="AJ149">
        <v>1.0429900000000001</v>
      </c>
      <c r="AK149">
        <v>-2.3499599999999998</v>
      </c>
      <c r="AL149">
        <v>3</v>
      </c>
      <c r="AM149">
        <v>3.29983</v>
      </c>
      <c r="AN149">
        <v>3.5590299999999999</v>
      </c>
      <c r="AO149">
        <v>3.1544599999999998</v>
      </c>
      <c r="AP149">
        <v>1.1666700000000001</v>
      </c>
      <c r="AQ149">
        <v>2.3333300000000001</v>
      </c>
      <c r="AR149">
        <v>1.1666700000000001</v>
      </c>
      <c r="AS149">
        <v>1.6666700000000001</v>
      </c>
      <c r="AT149">
        <v>0.16666700000000001</v>
      </c>
      <c r="AU149">
        <v>1.6666700000000001</v>
      </c>
      <c r="AV149">
        <v>2.2324600000000001</v>
      </c>
      <c r="AW149">
        <v>1.5845899999999999</v>
      </c>
      <c r="AX149">
        <v>3.3929499999999999</v>
      </c>
    </row>
    <row r="150" spans="1:50" x14ac:dyDescent="0.25">
      <c r="A150" t="s">
        <v>371</v>
      </c>
      <c r="B150">
        <v>1</v>
      </c>
      <c r="C150">
        <v>-1.52779</v>
      </c>
      <c r="D150">
        <v>275.11399999999998</v>
      </c>
      <c r="E150">
        <v>14.7971</v>
      </c>
      <c r="F150">
        <v>1.1839900000000001</v>
      </c>
      <c r="G150">
        <v>18.333300000000001</v>
      </c>
      <c r="H150">
        <v>19.833300000000001</v>
      </c>
      <c r="I150">
        <v>20</v>
      </c>
      <c r="J150">
        <v>1.8140000000000001</v>
      </c>
      <c r="K150">
        <v>-1.0920099999999999</v>
      </c>
      <c r="L150">
        <v>5</v>
      </c>
      <c r="M150">
        <v>0.157135</v>
      </c>
      <c r="N150">
        <v>0</v>
      </c>
      <c r="O150">
        <v>0</v>
      </c>
      <c r="P150">
        <v>-1.7094100000000001</v>
      </c>
      <c r="Q150">
        <v>270.57</v>
      </c>
      <c r="R150">
        <v>17.646899999999999</v>
      </c>
      <c r="S150">
        <v>1.1839900000000001</v>
      </c>
      <c r="T150">
        <v>18.666699999999999</v>
      </c>
      <c r="U150">
        <v>19.833300000000001</v>
      </c>
      <c r="V150">
        <v>20</v>
      </c>
      <c r="W150">
        <v>2.0699200000000002</v>
      </c>
      <c r="X150">
        <v>-2.9840900000000001</v>
      </c>
      <c r="Y150">
        <v>5</v>
      </c>
      <c r="Z150">
        <v>0.157135</v>
      </c>
      <c r="AA150">
        <v>0</v>
      </c>
      <c r="AB150">
        <v>0</v>
      </c>
      <c r="AC150">
        <v>-4.2108999999999996</v>
      </c>
      <c r="AD150">
        <v>290.18900000000002</v>
      </c>
      <c r="AE150">
        <v>20.2578</v>
      </c>
      <c r="AF150">
        <v>1.1839900000000001</v>
      </c>
      <c r="AG150">
        <v>18.333300000000001</v>
      </c>
      <c r="AH150">
        <v>19.833300000000001</v>
      </c>
      <c r="AI150">
        <v>20</v>
      </c>
      <c r="AJ150">
        <v>2.7986</v>
      </c>
      <c r="AK150">
        <v>-2.83446</v>
      </c>
      <c r="AL150">
        <v>4</v>
      </c>
      <c r="AM150">
        <v>0.157135</v>
      </c>
      <c r="AN150">
        <v>0</v>
      </c>
      <c r="AO150">
        <v>0</v>
      </c>
      <c r="AP150">
        <v>1.5</v>
      </c>
      <c r="AQ150">
        <v>1.6666700000000001</v>
      </c>
      <c r="AR150">
        <v>1.1666700000000001</v>
      </c>
      <c r="AS150">
        <v>1.3333299999999999</v>
      </c>
      <c r="AT150">
        <v>1.5</v>
      </c>
      <c r="AU150">
        <v>1.6666700000000001</v>
      </c>
      <c r="AV150">
        <v>2.9060100000000002</v>
      </c>
      <c r="AW150">
        <v>5.0540200000000004</v>
      </c>
      <c r="AX150">
        <v>5.6330600000000004</v>
      </c>
    </row>
    <row r="151" spans="1:50" x14ac:dyDescent="0.25">
      <c r="A151" t="s">
        <v>371</v>
      </c>
      <c r="B151">
        <v>2</v>
      </c>
      <c r="C151">
        <v>-2.4551500000000002</v>
      </c>
      <c r="D151">
        <v>289.91399999999999</v>
      </c>
      <c r="E151">
        <v>16.059000000000001</v>
      </c>
      <c r="F151">
        <v>1.0528599999999999</v>
      </c>
      <c r="G151">
        <v>17.666699999999999</v>
      </c>
      <c r="H151">
        <v>18.166699999999999</v>
      </c>
      <c r="I151">
        <v>19</v>
      </c>
      <c r="J151">
        <v>1.02946</v>
      </c>
      <c r="K151">
        <v>-2.2373099999999999</v>
      </c>
      <c r="L151">
        <v>3</v>
      </c>
      <c r="M151">
        <v>0.98130700000000004</v>
      </c>
      <c r="N151">
        <v>1.2862</v>
      </c>
      <c r="O151">
        <v>1.25708</v>
      </c>
      <c r="P151">
        <v>-1.70943</v>
      </c>
      <c r="Q151">
        <v>275.70999999999998</v>
      </c>
      <c r="R151">
        <v>17.114000000000001</v>
      </c>
      <c r="S151">
        <v>1.0528599999999999</v>
      </c>
      <c r="T151">
        <v>18.333300000000001</v>
      </c>
      <c r="U151">
        <v>18.833300000000001</v>
      </c>
      <c r="V151">
        <v>19</v>
      </c>
      <c r="W151">
        <v>1.9108499999999999</v>
      </c>
      <c r="X151">
        <v>-3.6854100000000001</v>
      </c>
      <c r="Y151">
        <v>5</v>
      </c>
      <c r="Z151">
        <v>0.98130700000000004</v>
      </c>
      <c r="AA151">
        <v>1.2862</v>
      </c>
      <c r="AB151">
        <v>1.25708</v>
      </c>
      <c r="AC151">
        <v>-2.7345700000000002</v>
      </c>
      <c r="AD151">
        <v>282.73200000000003</v>
      </c>
      <c r="AE151">
        <v>16.965499999999999</v>
      </c>
      <c r="AF151">
        <v>1.0528599999999999</v>
      </c>
      <c r="AG151">
        <v>20</v>
      </c>
      <c r="AH151">
        <v>21.166699999999999</v>
      </c>
      <c r="AI151">
        <v>21.666699999999999</v>
      </c>
      <c r="AJ151">
        <v>1.9270499999999999</v>
      </c>
      <c r="AK151">
        <v>-1.75169</v>
      </c>
      <c r="AL151">
        <v>3</v>
      </c>
      <c r="AM151">
        <v>0.98130700000000004</v>
      </c>
      <c r="AN151">
        <v>1.2862</v>
      </c>
      <c r="AO151">
        <v>1.25708</v>
      </c>
      <c r="AP151">
        <v>0.5</v>
      </c>
      <c r="AQ151">
        <v>1.3333299999999999</v>
      </c>
      <c r="AR151">
        <v>0.5</v>
      </c>
      <c r="AS151">
        <v>0.66666700000000001</v>
      </c>
      <c r="AT151">
        <v>1.1666700000000001</v>
      </c>
      <c r="AU151">
        <v>1.6666700000000001</v>
      </c>
      <c r="AV151">
        <v>3.2667700000000002</v>
      </c>
      <c r="AW151">
        <v>5.59626</v>
      </c>
      <c r="AX151">
        <v>3.67875</v>
      </c>
    </row>
    <row r="152" spans="1:50" x14ac:dyDescent="0.25">
      <c r="A152" t="s">
        <v>371</v>
      </c>
      <c r="B152">
        <v>3</v>
      </c>
      <c r="C152">
        <v>-5.3441299999999998</v>
      </c>
      <c r="D152">
        <v>340.49400000000003</v>
      </c>
      <c r="E152">
        <v>13.060600000000001</v>
      </c>
      <c r="F152">
        <v>1.22411</v>
      </c>
      <c r="G152">
        <v>15.666700000000001</v>
      </c>
      <c r="H152">
        <v>16.166699999999999</v>
      </c>
      <c r="I152">
        <v>17.333300000000001</v>
      </c>
      <c r="J152">
        <v>1.3521799999999999</v>
      </c>
      <c r="K152">
        <v>-0.87673400000000001</v>
      </c>
      <c r="L152">
        <v>2</v>
      </c>
      <c r="M152">
        <v>0</v>
      </c>
      <c r="N152">
        <v>0.157135</v>
      </c>
      <c r="O152">
        <v>0.98130700000000004</v>
      </c>
      <c r="P152">
        <v>-5.1019899999999998</v>
      </c>
      <c r="Q152">
        <v>329.28100000000001</v>
      </c>
      <c r="R152">
        <v>13.9945</v>
      </c>
      <c r="S152">
        <v>1.22411</v>
      </c>
      <c r="T152">
        <v>15.666700000000001</v>
      </c>
      <c r="U152">
        <v>16.5</v>
      </c>
      <c r="V152">
        <v>16.666699999999999</v>
      </c>
      <c r="W152">
        <v>0.86394499999999996</v>
      </c>
      <c r="X152">
        <v>-0.15556600000000001</v>
      </c>
      <c r="Y152">
        <v>3</v>
      </c>
      <c r="Z152">
        <v>0</v>
      </c>
      <c r="AA152">
        <v>0.157135</v>
      </c>
      <c r="AB152">
        <v>0.98130700000000004</v>
      </c>
      <c r="AC152">
        <v>-6.7942200000000001</v>
      </c>
      <c r="AD152">
        <v>338.90499999999997</v>
      </c>
      <c r="AE152">
        <v>15.890700000000001</v>
      </c>
      <c r="AF152">
        <v>1.22411</v>
      </c>
      <c r="AG152">
        <v>15.666700000000001</v>
      </c>
      <c r="AH152">
        <v>16.166699999999999</v>
      </c>
      <c r="AI152">
        <v>19</v>
      </c>
      <c r="AJ152">
        <v>1.1691100000000001</v>
      </c>
      <c r="AK152">
        <v>-1.86324</v>
      </c>
      <c r="AL152">
        <v>2</v>
      </c>
      <c r="AM152">
        <v>0</v>
      </c>
      <c r="AN152">
        <v>0.157135</v>
      </c>
      <c r="AO152">
        <v>0.98130700000000004</v>
      </c>
      <c r="AP152">
        <v>0.5</v>
      </c>
      <c r="AQ152">
        <v>1.6666700000000001</v>
      </c>
      <c r="AR152">
        <v>0.83333299999999999</v>
      </c>
      <c r="AS152">
        <v>1</v>
      </c>
      <c r="AT152">
        <v>0.5</v>
      </c>
      <c r="AU152">
        <v>3.3333300000000001</v>
      </c>
      <c r="AV152">
        <v>2.22892</v>
      </c>
      <c r="AW152">
        <v>1.0195099999999999</v>
      </c>
      <c r="AX152">
        <v>3.0323500000000001</v>
      </c>
    </row>
    <row r="153" spans="1:50" x14ac:dyDescent="0.25">
      <c r="A153" t="s">
        <v>372</v>
      </c>
      <c r="B153">
        <v>0</v>
      </c>
      <c r="C153">
        <v>-4.7595299999999998</v>
      </c>
      <c r="D153">
        <v>307.101</v>
      </c>
      <c r="E153">
        <v>21.335699999999999</v>
      </c>
      <c r="F153">
        <v>1.7772300000000001</v>
      </c>
      <c r="G153">
        <v>15</v>
      </c>
      <c r="H153">
        <v>16.166699999999999</v>
      </c>
      <c r="I153">
        <v>16.666699999999999</v>
      </c>
      <c r="J153">
        <v>1.2404299999999999</v>
      </c>
      <c r="K153">
        <v>-0.52035299999999995</v>
      </c>
      <c r="L153">
        <v>4</v>
      </c>
      <c r="M153">
        <v>2.7532199999999998</v>
      </c>
      <c r="N153">
        <v>2.5962900000000002</v>
      </c>
      <c r="O153">
        <v>2.6712899999999999</v>
      </c>
      <c r="P153">
        <v>-5.0857200000000002</v>
      </c>
      <c r="Q153">
        <v>292.19600000000003</v>
      </c>
      <c r="R153">
        <v>21.433900000000001</v>
      </c>
      <c r="S153">
        <v>1.7772300000000001</v>
      </c>
      <c r="T153">
        <v>21</v>
      </c>
      <c r="U153">
        <v>21.5</v>
      </c>
      <c r="V153">
        <v>22.333300000000001</v>
      </c>
      <c r="W153">
        <v>1.00518</v>
      </c>
      <c r="X153">
        <v>-0.85563900000000004</v>
      </c>
      <c r="Y153">
        <v>4</v>
      </c>
      <c r="Z153">
        <v>2.7532199999999998</v>
      </c>
      <c r="AA153">
        <v>2.5962900000000002</v>
      </c>
      <c r="AB153">
        <v>2.6712899999999999</v>
      </c>
      <c r="AC153">
        <v>-4.4756900000000002</v>
      </c>
      <c r="AD153">
        <v>228.82599999999999</v>
      </c>
      <c r="AE153">
        <v>18.939599999999999</v>
      </c>
      <c r="AF153">
        <v>1.7772300000000001</v>
      </c>
      <c r="AG153">
        <v>20.666699999999999</v>
      </c>
      <c r="AH153">
        <v>21.833300000000001</v>
      </c>
      <c r="AI153">
        <v>22.333300000000001</v>
      </c>
      <c r="AJ153">
        <v>0.65831099999999998</v>
      </c>
      <c r="AK153">
        <v>-0.30190899999999998</v>
      </c>
      <c r="AL153">
        <v>3</v>
      </c>
      <c r="AM153">
        <v>2.7532199999999998</v>
      </c>
      <c r="AN153">
        <v>2.5962900000000002</v>
      </c>
      <c r="AO153">
        <v>2.6712899999999999</v>
      </c>
      <c r="AP153">
        <v>1.1666700000000001</v>
      </c>
      <c r="AQ153">
        <v>1.6666700000000001</v>
      </c>
      <c r="AR153">
        <v>0.5</v>
      </c>
      <c r="AS153">
        <v>1.3333299999999999</v>
      </c>
      <c r="AT153">
        <v>1.1666700000000001</v>
      </c>
      <c r="AU153">
        <v>1.6666700000000001</v>
      </c>
      <c r="AV153">
        <v>1.76078</v>
      </c>
      <c r="AW153">
        <v>1.8608100000000001</v>
      </c>
      <c r="AX153">
        <v>0.96021999999999996</v>
      </c>
    </row>
    <row r="154" spans="1:50" x14ac:dyDescent="0.25">
      <c r="A154" t="s">
        <v>372</v>
      </c>
      <c r="B154">
        <v>1</v>
      </c>
      <c r="C154">
        <v>-0.19955600000000001</v>
      </c>
      <c r="D154">
        <v>257.83499999999998</v>
      </c>
      <c r="E154">
        <v>15.539300000000001</v>
      </c>
      <c r="F154">
        <v>1.21218</v>
      </c>
      <c r="G154">
        <v>21</v>
      </c>
      <c r="H154">
        <v>22.5</v>
      </c>
      <c r="I154">
        <v>23</v>
      </c>
      <c r="J154">
        <v>0.50020699999999996</v>
      </c>
      <c r="K154">
        <v>-0.44493899999999997</v>
      </c>
      <c r="L154">
        <v>3</v>
      </c>
      <c r="M154">
        <v>2.82843</v>
      </c>
      <c r="N154">
        <v>3.2241399999999998</v>
      </c>
      <c r="O154">
        <v>2.98556</v>
      </c>
      <c r="P154">
        <v>-0.42769600000000002</v>
      </c>
      <c r="Q154">
        <v>254.70500000000001</v>
      </c>
      <c r="R154">
        <v>18.141400000000001</v>
      </c>
      <c r="S154">
        <v>1.21218</v>
      </c>
      <c r="T154">
        <v>15</v>
      </c>
      <c r="U154">
        <v>15.833299999999999</v>
      </c>
      <c r="V154">
        <v>16.666699999999999</v>
      </c>
      <c r="W154">
        <v>1.04182</v>
      </c>
      <c r="X154">
        <v>-0.50826700000000002</v>
      </c>
      <c r="Y154">
        <v>6</v>
      </c>
      <c r="Z154">
        <v>2.82843</v>
      </c>
      <c r="AA154">
        <v>3.2241399999999998</v>
      </c>
      <c r="AB154">
        <v>2.98556</v>
      </c>
      <c r="AC154">
        <v>-0.97333999999999998</v>
      </c>
      <c r="AD154">
        <v>236.744</v>
      </c>
      <c r="AE154">
        <v>21.806000000000001</v>
      </c>
      <c r="AF154">
        <v>1.21218</v>
      </c>
      <c r="AG154">
        <v>15</v>
      </c>
      <c r="AH154">
        <v>15.5</v>
      </c>
      <c r="AI154">
        <v>16.666699999999999</v>
      </c>
      <c r="AJ154">
        <v>1.32043</v>
      </c>
      <c r="AK154">
        <v>-0.66939599999999999</v>
      </c>
      <c r="AL154">
        <v>5</v>
      </c>
      <c r="AM154">
        <v>2.82843</v>
      </c>
      <c r="AN154">
        <v>3.2241399999999998</v>
      </c>
      <c r="AO154">
        <v>2.98556</v>
      </c>
      <c r="AP154">
        <v>1.5</v>
      </c>
      <c r="AQ154">
        <v>2</v>
      </c>
      <c r="AR154">
        <v>0.83333299999999999</v>
      </c>
      <c r="AS154">
        <v>1.6666700000000001</v>
      </c>
      <c r="AT154">
        <v>0.5</v>
      </c>
      <c r="AU154">
        <v>1.6666700000000001</v>
      </c>
      <c r="AV154">
        <v>0.94514600000000004</v>
      </c>
      <c r="AW154">
        <v>1.55009</v>
      </c>
      <c r="AX154">
        <v>1.98983</v>
      </c>
    </row>
    <row r="155" spans="1:50" x14ac:dyDescent="0.25">
      <c r="A155" t="s">
        <v>372</v>
      </c>
      <c r="B155">
        <v>2</v>
      </c>
      <c r="C155">
        <v>0.29593000000000003</v>
      </c>
      <c r="D155">
        <v>240.34800000000001</v>
      </c>
      <c r="E155">
        <v>29.2319</v>
      </c>
      <c r="F155">
        <v>1.21584</v>
      </c>
      <c r="G155">
        <v>16.666699999999999</v>
      </c>
      <c r="H155">
        <v>17.833300000000001</v>
      </c>
      <c r="I155">
        <v>18.666699999999999</v>
      </c>
      <c r="J155">
        <v>1.93302</v>
      </c>
      <c r="K155">
        <v>-1.3796200000000001</v>
      </c>
      <c r="L155">
        <v>4</v>
      </c>
      <c r="M155">
        <v>1.72848</v>
      </c>
      <c r="N155">
        <v>1.25708</v>
      </c>
      <c r="O155">
        <v>1.0999399999999999</v>
      </c>
      <c r="P155">
        <v>-9.8048899999999994E-2</v>
      </c>
      <c r="Q155">
        <v>239.87100000000001</v>
      </c>
      <c r="R155">
        <v>31.8507</v>
      </c>
      <c r="S155">
        <v>1.21584</v>
      </c>
      <c r="T155">
        <v>16.666699999999999</v>
      </c>
      <c r="U155">
        <v>17.833300000000001</v>
      </c>
      <c r="V155">
        <v>18.666699999999999</v>
      </c>
      <c r="W155">
        <v>2.55118</v>
      </c>
      <c r="X155">
        <v>-1.92615</v>
      </c>
      <c r="Y155">
        <v>4</v>
      </c>
      <c r="Z155">
        <v>1.72848</v>
      </c>
      <c r="AA155">
        <v>1.25708</v>
      </c>
      <c r="AB155">
        <v>1.0999399999999999</v>
      </c>
      <c r="AC155">
        <v>-0.26749099999999998</v>
      </c>
      <c r="AD155">
        <v>212.29900000000001</v>
      </c>
      <c r="AE155">
        <v>34.174199999999999</v>
      </c>
      <c r="AF155">
        <v>1.21584</v>
      </c>
      <c r="AG155">
        <v>20.333300000000001</v>
      </c>
      <c r="AH155">
        <v>20.5</v>
      </c>
      <c r="AI155">
        <v>21</v>
      </c>
      <c r="AJ155">
        <v>0.88279200000000002</v>
      </c>
      <c r="AK155">
        <v>-2.2104400000000002</v>
      </c>
      <c r="AL155">
        <v>4</v>
      </c>
      <c r="AM155">
        <v>1.72848</v>
      </c>
      <c r="AN155">
        <v>1.25708</v>
      </c>
      <c r="AO155">
        <v>1.0999399999999999</v>
      </c>
      <c r="AP155">
        <v>1.1666700000000001</v>
      </c>
      <c r="AQ155">
        <v>2</v>
      </c>
      <c r="AR155">
        <v>1.1666700000000001</v>
      </c>
      <c r="AS155">
        <v>2</v>
      </c>
      <c r="AT155">
        <v>0.16666700000000001</v>
      </c>
      <c r="AU155">
        <v>0.66666700000000001</v>
      </c>
      <c r="AV155">
        <v>3.31264</v>
      </c>
      <c r="AW155">
        <v>4.4773300000000003</v>
      </c>
      <c r="AX155">
        <v>3.0932300000000001</v>
      </c>
    </row>
    <row r="156" spans="1:50" x14ac:dyDescent="0.25">
      <c r="A156" t="s">
        <v>372</v>
      </c>
      <c r="B156">
        <v>3</v>
      </c>
      <c r="C156">
        <v>-5.02149</v>
      </c>
      <c r="D156">
        <v>308.71800000000002</v>
      </c>
      <c r="E156">
        <v>22.8553</v>
      </c>
      <c r="F156">
        <v>1.7162299999999999</v>
      </c>
      <c r="G156">
        <v>15.333299999999999</v>
      </c>
      <c r="H156">
        <v>15.833299999999999</v>
      </c>
      <c r="I156">
        <v>16</v>
      </c>
      <c r="J156">
        <v>0.70691599999999999</v>
      </c>
      <c r="K156">
        <v>-0.763795</v>
      </c>
      <c r="L156">
        <v>4</v>
      </c>
      <c r="M156">
        <v>0.27216600000000002</v>
      </c>
      <c r="N156">
        <v>0.41574</v>
      </c>
      <c r="O156">
        <v>0.41574</v>
      </c>
      <c r="P156">
        <v>-5.1751300000000002</v>
      </c>
      <c r="Q156">
        <v>292.37299999999999</v>
      </c>
      <c r="R156">
        <v>24.107099999999999</v>
      </c>
      <c r="S156">
        <v>1.7162299999999999</v>
      </c>
      <c r="T156">
        <v>15</v>
      </c>
      <c r="U156">
        <v>15.166700000000001</v>
      </c>
      <c r="V156">
        <v>15.333299999999999</v>
      </c>
      <c r="W156">
        <v>0.44372099999999998</v>
      </c>
      <c r="X156">
        <v>-4.4588900000000001E-2</v>
      </c>
      <c r="Y156">
        <v>4</v>
      </c>
      <c r="Z156">
        <v>0.27216600000000002</v>
      </c>
      <c r="AA156">
        <v>0.41574</v>
      </c>
      <c r="AB156">
        <v>0.41574</v>
      </c>
      <c r="AC156">
        <v>-4.7221399999999996</v>
      </c>
      <c r="AD156">
        <v>232.39</v>
      </c>
      <c r="AE156">
        <v>21.8462</v>
      </c>
      <c r="AF156">
        <v>1.7162299999999999</v>
      </c>
      <c r="AG156">
        <v>15.666700000000001</v>
      </c>
      <c r="AH156">
        <v>16.166699999999999</v>
      </c>
      <c r="AI156">
        <v>16.333300000000001</v>
      </c>
      <c r="AJ156">
        <v>0.74100299999999997</v>
      </c>
      <c r="AK156">
        <v>-0.73497800000000002</v>
      </c>
      <c r="AL156">
        <v>3</v>
      </c>
      <c r="AM156">
        <v>0.27216600000000002</v>
      </c>
      <c r="AN156">
        <v>0.41574</v>
      </c>
      <c r="AO156">
        <v>0.41574</v>
      </c>
      <c r="AP156">
        <v>0.5</v>
      </c>
      <c r="AQ156">
        <v>0.66666700000000001</v>
      </c>
      <c r="AR156">
        <v>0.16666700000000001</v>
      </c>
      <c r="AS156">
        <v>0.33333299999999999</v>
      </c>
      <c r="AT156">
        <v>0.5</v>
      </c>
      <c r="AU156">
        <v>0.66666700000000001</v>
      </c>
      <c r="AV156">
        <v>1.47071</v>
      </c>
      <c r="AW156">
        <v>0.48830899999999999</v>
      </c>
      <c r="AX156">
        <v>1.4759800000000001</v>
      </c>
    </row>
    <row r="157" spans="1:50" x14ac:dyDescent="0.25">
      <c r="A157" t="s">
        <v>374</v>
      </c>
      <c r="B157">
        <v>1</v>
      </c>
      <c r="C157">
        <v>-0.17038400000000001</v>
      </c>
      <c r="D157">
        <v>256.42500000000001</v>
      </c>
      <c r="E157">
        <v>18.027100000000001</v>
      </c>
      <c r="F157">
        <v>1.28359</v>
      </c>
      <c r="G157">
        <v>18.333300000000001</v>
      </c>
      <c r="H157">
        <v>18.833300000000001</v>
      </c>
      <c r="I157">
        <v>19</v>
      </c>
      <c r="J157">
        <v>0.88203799999999999</v>
      </c>
      <c r="K157">
        <v>-0.968468</v>
      </c>
      <c r="L157">
        <v>5</v>
      </c>
      <c r="M157">
        <v>1.96889</v>
      </c>
      <c r="N157">
        <v>2.6712899999999999</v>
      </c>
      <c r="O157">
        <v>2.7532199999999998</v>
      </c>
      <c r="P157">
        <v>-0.56999299999999997</v>
      </c>
      <c r="Q157">
        <v>255.143</v>
      </c>
      <c r="R157">
        <v>21.388500000000001</v>
      </c>
      <c r="S157">
        <v>1.28359</v>
      </c>
      <c r="T157">
        <v>18.666699999999999</v>
      </c>
      <c r="U157">
        <v>18.833300000000001</v>
      </c>
      <c r="V157">
        <v>19.333300000000001</v>
      </c>
      <c r="W157">
        <v>1.00196</v>
      </c>
      <c r="X157">
        <v>-1.2015499999999999</v>
      </c>
      <c r="Y157">
        <v>5</v>
      </c>
      <c r="Z157">
        <v>1.96889</v>
      </c>
      <c r="AA157">
        <v>2.6712899999999999</v>
      </c>
      <c r="AB157">
        <v>2.7532199999999998</v>
      </c>
      <c r="AC157">
        <v>-0.99784899999999999</v>
      </c>
      <c r="AD157">
        <v>223.52500000000001</v>
      </c>
      <c r="AE157">
        <v>22.499300000000002</v>
      </c>
      <c r="AF157">
        <v>1.28359</v>
      </c>
      <c r="AG157">
        <v>22.666699999999999</v>
      </c>
      <c r="AH157">
        <v>24.5</v>
      </c>
      <c r="AI157">
        <v>25</v>
      </c>
      <c r="AJ157">
        <v>1.5278099999999999</v>
      </c>
      <c r="AK157">
        <v>-1.29847</v>
      </c>
      <c r="AL157">
        <v>3</v>
      </c>
      <c r="AM157">
        <v>1.96889</v>
      </c>
      <c r="AN157">
        <v>2.6712899999999999</v>
      </c>
      <c r="AO157">
        <v>2.7532199999999998</v>
      </c>
      <c r="AP157">
        <v>0.5</v>
      </c>
      <c r="AQ157">
        <v>0.66666700000000001</v>
      </c>
      <c r="AR157">
        <v>0.16666700000000001</v>
      </c>
      <c r="AS157">
        <v>0.66666700000000001</v>
      </c>
      <c r="AT157">
        <v>1.8333299999999999</v>
      </c>
      <c r="AU157">
        <v>2.3333300000000001</v>
      </c>
      <c r="AV157">
        <v>1.8505100000000001</v>
      </c>
      <c r="AW157">
        <v>2.2035100000000001</v>
      </c>
      <c r="AX157">
        <v>2.8262800000000001</v>
      </c>
    </row>
    <row r="158" spans="1:50" x14ac:dyDescent="0.25">
      <c r="A158" t="s">
        <v>374</v>
      </c>
      <c r="B158">
        <v>2</v>
      </c>
      <c r="C158">
        <v>-0.84222399999999997</v>
      </c>
      <c r="D158">
        <v>269.29300000000001</v>
      </c>
      <c r="E158">
        <v>13.7171</v>
      </c>
      <c r="F158">
        <v>1.3340700000000001</v>
      </c>
      <c r="G158">
        <v>24.333300000000001</v>
      </c>
      <c r="H158">
        <v>25.5</v>
      </c>
      <c r="I158">
        <v>26</v>
      </c>
      <c r="J158">
        <v>0.51856000000000002</v>
      </c>
      <c r="K158">
        <v>-0.56703599999999998</v>
      </c>
      <c r="L158">
        <v>7</v>
      </c>
      <c r="M158">
        <v>3.1894900000000002</v>
      </c>
      <c r="N158">
        <v>3.3811399999999998</v>
      </c>
      <c r="O158">
        <v>3.3811399999999998</v>
      </c>
      <c r="P158">
        <v>-0.90774299999999997</v>
      </c>
      <c r="Q158">
        <v>257.41899999999998</v>
      </c>
      <c r="R158">
        <v>20.617799999999999</v>
      </c>
      <c r="S158">
        <v>1.3340700000000001</v>
      </c>
      <c r="T158">
        <v>17</v>
      </c>
      <c r="U158">
        <v>18.166699999999999</v>
      </c>
      <c r="V158">
        <v>18.666699999999999</v>
      </c>
      <c r="W158">
        <v>1.4309499999999999</v>
      </c>
      <c r="X158">
        <v>-0.75499099999999997</v>
      </c>
      <c r="Y158">
        <v>4</v>
      </c>
      <c r="Z158">
        <v>3.1894900000000002</v>
      </c>
      <c r="AA158">
        <v>3.3811399999999998</v>
      </c>
      <c r="AB158">
        <v>3.3811399999999998</v>
      </c>
      <c r="AC158">
        <v>-1.5709500000000001</v>
      </c>
      <c r="AD158">
        <v>222.77199999999999</v>
      </c>
      <c r="AE158">
        <v>25.5745</v>
      </c>
      <c r="AF158">
        <v>1.3340700000000001</v>
      </c>
      <c r="AG158">
        <v>23</v>
      </c>
      <c r="AH158">
        <v>25.166699999999999</v>
      </c>
      <c r="AI158">
        <v>25.666699999999999</v>
      </c>
      <c r="AJ158">
        <v>1.10572</v>
      </c>
      <c r="AK158">
        <v>-0.85280400000000001</v>
      </c>
      <c r="AL158">
        <v>3</v>
      </c>
      <c r="AM158">
        <v>3.1894900000000002</v>
      </c>
      <c r="AN158">
        <v>3.3811399999999998</v>
      </c>
      <c r="AO158">
        <v>3.3811399999999998</v>
      </c>
      <c r="AP158">
        <v>1.1666700000000001</v>
      </c>
      <c r="AQ158">
        <v>1.6666700000000001</v>
      </c>
      <c r="AR158">
        <v>1.1666700000000001</v>
      </c>
      <c r="AS158">
        <v>1.6666700000000001</v>
      </c>
      <c r="AT158">
        <v>2.1666699999999999</v>
      </c>
      <c r="AU158">
        <v>2.6666699999999999</v>
      </c>
      <c r="AV158">
        <v>1.0855999999999999</v>
      </c>
      <c r="AW158">
        <v>2.18594</v>
      </c>
      <c r="AX158">
        <v>1.95852</v>
      </c>
    </row>
    <row r="159" spans="1:50" x14ac:dyDescent="0.25">
      <c r="A159" t="s">
        <v>375</v>
      </c>
      <c r="B159">
        <v>1</v>
      </c>
      <c r="C159">
        <v>-1.13971</v>
      </c>
      <c r="D159">
        <v>271.72899999999998</v>
      </c>
      <c r="E159">
        <v>11.8345</v>
      </c>
      <c r="F159">
        <v>1.5581799999999999</v>
      </c>
      <c r="G159">
        <v>15</v>
      </c>
      <c r="H159">
        <v>15.833299999999999</v>
      </c>
      <c r="I159">
        <v>16.333300000000001</v>
      </c>
      <c r="J159">
        <v>1.51291</v>
      </c>
      <c r="K159">
        <v>-1.16157</v>
      </c>
      <c r="L159">
        <v>3</v>
      </c>
      <c r="M159">
        <v>2.8846099999999999</v>
      </c>
      <c r="N159">
        <v>3.0590899999999999</v>
      </c>
      <c r="O159">
        <v>3.1544599999999998</v>
      </c>
      <c r="P159">
        <v>-1.3167599999999999</v>
      </c>
      <c r="Q159">
        <v>256.67899999999997</v>
      </c>
      <c r="R159">
        <v>15.0968</v>
      </c>
      <c r="S159">
        <v>1.5581799999999999</v>
      </c>
      <c r="T159">
        <v>22</v>
      </c>
      <c r="U159">
        <v>23.166699999999999</v>
      </c>
      <c r="V159">
        <v>24</v>
      </c>
      <c r="W159">
        <v>1.5557399999999999</v>
      </c>
      <c r="X159">
        <v>-1.5364800000000001</v>
      </c>
      <c r="Y159">
        <v>3</v>
      </c>
      <c r="Z159">
        <v>2.8846099999999999</v>
      </c>
      <c r="AA159">
        <v>3.0590899999999999</v>
      </c>
      <c r="AB159">
        <v>3.1544599999999998</v>
      </c>
      <c r="AC159">
        <v>-1.13862</v>
      </c>
      <c r="AD159">
        <v>188.49799999999999</v>
      </c>
      <c r="AE159">
        <v>19.031500000000001</v>
      </c>
      <c r="AF159">
        <v>1.5581799999999999</v>
      </c>
      <c r="AG159">
        <v>17.666699999999999</v>
      </c>
      <c r="AH159">
        <v>18.166699999999999</v>
      </c>
      <c r="AI159">
        <v>19.333300000000001</v>
      </c>
      <c r="AJ159">
        <v>1.65513</v>
      </c>
      <c r="AK159">
        <v>-1.9151199999999999</v>
      </c>
      <c r="AL159">
        <v>2</v>
      </c>
      <c r="AM159">
        <v>2.8846099999999999</v>
      </c>
      <c r="AN159">
        <v>3.0590899999999999</v>
      </c>
      <c r="AO159">
        <v>3.1544599999999998</v>
      </c>
      <c r="AP159">
        <v>0.83333299999999999</v>
      </c>
      <c r="AQ159">
        <v>1.3333299999999999</v>
      </c>
      <c r="AR159">
        <v>1.1666700000000001</v>
      </c>
      <c r="AS159">
        <v>2</v>
      </c>
      <c r="AT159">
        <v>0.5</v>
      </c>
      <c r="AU159">
        <v>1.6666700000000001</v>
      </c>
      <c r="AV159">
        <v>2.67448</v>
      </c>
      <c r="AW159">
        <v>3.0922200000000002</v>
      </c>
      <c r="AX159">
        <v>3.5702400000000001</v>
      </c>
    </row>
    <row r="160" spans="1:50" x14ac:dyDescent="0.25">
      <c r="A160" t="s">
        <v>375</v>
      </c>
      <c r="B160">
        <v>2</v>
      </c>
      <c r="C160">
        <v>-0.78674100000000002</v>
      </c>
      <c r="D160">
        <v>266.09100000000001</v>
      </c>
      <c r="E160">
        <v>13.2119</v>
      </c>
      <c r="F160">
        <v>1.4968600000000001</v>
      </c>
      <c r="G160">
        <v>23</v>
      </c>
      <c r="H160">
        <v>23.5</v>
      </c>
      <c r="I160">
        <v>24.666699999999999</v>
      </c>
      <c r="J160">
        <v>1.84108</v>
      </c>
      <c r="K160">
        <v>-1.5465899999999999</v>
      </c>
      <c r="L160">
        <v>3</v>
      </c>
      <c r="M160">
        <v>2.16025</v>
      </c>
      <c r="N160">
        <v>1.7497799999999999</v>
      </c>
      <c r="O160">
        <v>1.6555200000000001</v>
      </c>
      <c r="P160">
        <v>-0.91253099999999998</v>
      </c>
      <c r="Q160">
        <v>251.15299999999999</v>
      </c>
      <c r="R160">
        <v>21.529199999999999</v>
      </c>
      <c r="S160">
        <v>1.4968600000000001</v>
      </c>
      <c r="T160">
        <v>18</v>
      </c>
      <c r="U160">
        <v>19.5</v>
      </c>
      <c r="V160">
        <v>21</v>
      </c>
      <c r="W160">
        <v>1.96576</v>
      </c>
      <c r="X160">
        <v>-2.1371799999999999</v>
      </c>
      <c r="Y160">
        <v>2</v>
      </c>
      <c r="Z160">
        <v>2.16025</v>
      </c>
      <c r="AA160">
        <v>1.7497799999999999</v>
      </c>
      <c r="AB160">
        <v>1.6555200000000001</v>
      </c>
      <c r="AC160">
        <v>-0.97867700000000002</v>
      </c>
      <c r="AD160">
        <v>194.756</v>
      </c>
      <c r="AE160">
        <v>24.976400000000002</v>
      </c>
      <c r="AF160">
        <v>1.4968600000000001</v>
      </c>
      <c r="AG160">
        <v>19</v>
      </c>
      <c r="AH160">
        <v>20.166699999999999</v>
      </c>
      <c r="AI160">
        <v>21.333300000000001</v>
      </c>
      <c r="AJ160">
        <v>3.5735800000000002</v>
      </c>
      <c r="AK160">
        <v>-4.0004200000000001</v>
      </c>
      <c r="AL160">
        <v>3</v>
      </c>
      <c r="AM160">
        <v>2.16025</v>
      </c>
      <c r="AN160">
        <v>1.7497799999999999</v>
      </c>
      <c r="AO160">
        <v>1.6555200000000001</v>
      </c>
      <c r="AP160">
        <v>0.5</v>
      </c>
      <c r="AQ160">
        <v>1.6666700000000001</v>
      </c>
      <c r="AR160">
        <v>1.5</v>
      </c>
      <c r="AS160">
        <v>3</v>
      </c>
      <c r="AT160">
        <v>1.1666700000000001</v>
      </c>
      <c r="AU160">
        <v>2.3333300000000001</v>
      </c>
      <c r="AV160">
        <v>3.38767</v>
      </c>
      <c r="AW160">
        <v>4.1029499999999999</v>
      </c>
      <c r="AX160">
        <v>7.5739999999999998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AX104"/>
  <sheetViews>
    <sheetView topLeftCell="A70" workbookViewId="0">
      <selection activeCell="A101" sqref="A101:XFD104"/>
    </sheetView>
  </sheetViews>
  <sheetFormatPr defaultRowHeight="15" x14ac:dyDescent="0.25"/>
  <cols>
    <col min="1" max="1" width="44.7109375" customWidth="1"/>
    <col min="42" max="45" width="9.140625" customWidth="1"/>
  </cols>
  <sheetData>
    <row r="1" spans="1:50" s="16" customFormat="1" ht="18.75" x14ac:dyDescent="0.25">
      <c r="A1" s="14" t="str">
        <f>'Title and Descriptions'!A14</f>
        <v>PCL</v>
      </c>
      <c r="B1" s="15" t="str">
        <f>'Title and Descriptions'!C14</f>
        <v>a variable sky with distinct low clouds and blue sky; analysis area contains sharp cloud outlines; often great variation between the sky quadrants of the LSM; solar position may or may not be clearly visible in the image</v>
      </c>
    </row>
    <row r="2" spans="1:50" s="16" customFormat="1" ht="18.75" x14ac:dyDescent="0.25">
      <c r="A2" s="14" t="str">
        <f>'Title and Descriptions'!B14</f>
        <v>partly cloudy</v>
      </c>
    </row>
    <row r="3" spans="1:50" s="16" customFormat="1" ht="18.75" x14ac:dyDescent="0.25">
      <c r="A3" s="37" t="str">
        <f>'Title and Descriptions'!C12</f>
        <v>Please paste lines from propertyLog into these tables to refine and develop the parameter base for sky recognition. Paste as values, never as links.</v>
      </c>
    </row>
    <row r="4" spans="1:50" x14ac:dyDescent="0.25">
      <c r="A4" t="str">
        <f>[1]HALraw!A2</f>
        <v xml:space="preserve">  image</v>
      </c>
      <c r="B4" t="str">
        <f>[1]HALraw!B2</f>
        <v xml:space="preserve"> quadrant</v>
      </c>
      <c r="C4" t="str">
        <f>[1]HALraw!C2</f>
        <v xml:space="preserve"> B</v>
      </c>
      <c r="M4">
        <f>[1]HALraw!M2</f>
        <v>0</v>
      </c>
      <c r="N4">
        <f>[1]HALraw!N2</f>
        <v>0</v>
      </c>
      <c r="O4">
        <f>[1]HALraw!O2</f>
        <v>0</v>
      </c>
      <c r="P4" t="str">
        <f>[1]HALraw!P2</f>
        <v>G</v>
      </c>
      <c r="Q4">
        <f>[1]HALraw!Q2</f>
        <v>0</v>
      </c>
      <c r="R4">
        <f>[1]HALraw!R2</f>
        <v>0</v>
      </c>
      <c r="S4">
        <f>[1]HALraw!S2</f>
        <v>0</v>
      </c>
      <c r="T4">
        <f>[1]HALraw!T2</f>
        <v>0</v>
      </c>
      <c r="U4">
        <f>[1]HALraw!U2</f>
        <v>0</v>
      </c>
      <c r="V4">
        <f>[1]HALraw!V2</f>
        <v>0</v>
      </c>
      <c r="W4">
        <f>[1]HALraw!W2</f>
        <v>0</v>
      </c>
      <c r="X4">
        <f>[1]HALraw!X2</f>
        <v>0</v>
      </c>
      <c r="Y4">
        <f>[1]HALraw!Y2</f>
        <v>0</v>
      </c>
      <c r="Z4">
        <f>[1]HALraw!Z2</f>
        <v>0</v>
      </c>
      <c r="AA4">
        <f>[1]HALraw!AA2</f>
        <v>0</v>
      </c>
      <c r="AB4">
        <f>[1]HALraw!AB2</f>
        <v>0</v>
      </c>
      <c r="AC4" t="str">
        <f>[1]HALraw!AC2</f>
        <v>R</v>
      </c>
      <c r="AM4">
        <f>[1]HALraw!AM2</f>
        <v>0</v>
      </c>
      <c r="AN4">
        <f>[1]HALraw!AN2</f>
        <v>0</v>
      </c>
      <c r="AO4" t="str">
        <f>[1]HALraw!AO2</f>
        <v xml:space="preserve"> </v>
      </c>
      <c r="AP4" t="s">
        <v>25</v>
      </c>
      <c r="AQ4" t="s">
        <v>25</v>
      </c>
      <c r="AR4" t="s">
        <v>26</v>
      </c>
      <c r="AS4" t="s">
        <v>26</v>
      </c>
      <c r="AT4" t="s">
        <v>27</v>
      </c>
      <c r="AU4" t="s">
        <v>27</v>
      </c>
      <c r="AV4" t="s">
        <v>25</v>
      </c>
      <c r="AW4" t="s">
        <v>26</v>
      </c>
      <c r="AX4" t="s">
        <v>27</v>
      </c>
    </row>
    <row r="5" spans="1:50" x14ac:dyDescent="0.25">
      <c r="A5" t="str">
        <f>[1]HALraw!A3</f>
        <v xml:space="preserve"> </v>
      </c>
      <c r="C5" t="str">
        <f>[1]HALraw!C3</f>
        <v xml:space="preserve"> slope</v>
      </c>
      <c r="D5" t="str">
        <f>[1]HALraw!D3</f>
        <v xml:space="preserve"> intercept</v>
      </c>
      <c r="E5" t="str">
        <f>[1]HALraw!E3</f>
        <v xml:space="preserve"> ARIvar</v>
      </c>
      <c r="F5" t="str">
        <f>[1]HALraw!F3</f>
        <v xml:space="preserve"> CV</v>
      </c>
      <c r="G5" t="str">
        <f>[1]HALraw!G3</f>
        <v xml:space="preserve"> LocMaxDer</v>
      </c>
      <c r="H5" t="str">
        <f>[1]HALraw!H3</f>
        <v xml:space="preserve"> LocPMDer</v>
      </c>
      <c r="I5" t="str">
        <f>[1]HALraw!I3</f>
        <v xml:space="preserve"> LocMinDer</v>
      </c>
      <c r="J5" t="str">
        <f>[1]HALraw!J3</f>
        <v xml:space="preserve"> ValMaxDer</v>
      </c>
      <c r="K5" t="str">
        <f>[1]HALraw!K3</f>
        <v xml:space="preserve"> ValMinDer</v>
      </c>
      <c r="L5" t="str">
        <f>[1]HALraw!L3</f>
        <v xml:space="preserve"> nmax</v>
      </c>
      <c r="M5" t="str">
        <f>[1]HALraw!M3</f>
        <v xml:space="preserve"> stdLMaD</v>
      </c>
      <c r="N5" t="str">
        <f>[1]HALraw!N3</f>
        <v xml:space="preserve"> stdLPMD</v>
      </c>
      <c r="O5" t="str">
        <f>[1]HALraw!O3</f>
        <v xml:space="preserve"> stdLMiD</v>
      </c>
      <c r="P5" t="str">
        <f>[1]HALraw!P3</f>
        <v xml:space="preserve">  slope</v>
      </c>
      <c r="Q5" t="str">
        <f>[1]HALraw!Q3</f>
        <v xml:space="preserve"> intercept</v>
      </c>
      <c r="R5" t="str">
        <f>[1]HALraw!R3</f>
        <v xml:space="preserve"> ARIvar</v>
      </c>
      <c r="S5" t="str">
        <f>[1]HALraw!S3</f>
        <v xml:space="preserve"> CV</v>
      </c>
      <c r="T5" t="str">
        <f>[1]HALraw!T3</f>
        <v xml:space="preserve"> LocMaxDer</v>
      </c>
      <c r="U5" t="str">
        <f>[1]HALraw!U3</f>
        <v xml:space="preserve"> LocPMDer</v>
      </c>
      <c r="V5" t="str">
        <f>[1]HALraw!V3</f>
        <v xml:space="preserve"> LocMinDer</v>
      </c>
      <c r="W5" t="str">
        <f>[1]HALraw!W3</f>
        <v xml:space="preserve"> ValMaxDer</v>
      </c>
      <c r="X5" t="str">
        <f>[1]HALraw!X3</f>
        <v xml:space="preserve"> ValMinDer</v>
      </c>
      <c r="Y5" t="str">
        <f>[1]HALraw!Y3</f>
        <v xml:space="preserve"> nmax</v>
      </c>
      <c r="Z5" t="str">
        <f>[1]HALraw!Z3</f>
        <v xml:space="preserve"> stdLMaD</v>
      </c>
      <c r="AA5" t="str">
        <f>[1]HALraw!AA3</f>
        <v xml:space="preserve"> stdLPMD</v>
      </c>
      <c r="AB5" t="str">
        <f>[1]HALraw!AB3</f>
        <v xml:space="preserve"> stdLMiD</v>
      </c>
      <c r="AC5" t="str">
        <f>[1]HALraw!AC3</f>
        <v xml:space="preserve">  slope</v>
      </c>
      <c r="AD5" t="str">
        <f>[1]HALraw!AD3</f>
        <v xml:space="preserve"> intercept</v>
      </c>
      <c r="AE5" t="str">
        <f>[1]HALraw!AE3</f>
        <v xml:space="preserve"> ARIvar</v>
      </c>
      <c r="AF5" t="str">
        <f>[1]HALraw!AF3</f>
        <v xml:space="preserve"> CV</v>
      </c>
      <c r="AG5" t="str">
        <f>[1]HALraw!AG3</f>
        <v xml:space="preserve"> LocMaxDer</v>
      </c>
      <c r="AH5" t="str">
        <f>[1]HALraw!AH3</f>
        <v xml:space="preserve"> LocPMDer</v>
      </c>
      <c r="AI5" t="str">
        <f>[1]HALraw!AI3</f>
        <v xml:space="preserve"> LocMinDer</v>
      </c>
      <c r="AJ5" t="str">
        <f>[1]HALraw!AJ3</f>
        <v xml:space="preserve"> ValMaxDer</v>
      </c>
      <c r="AK5" t="str">
        <f>[1]HALraw!AK3</f>
        <v xml:space="preserve"> ValMinDer</v>
      </c>
      <c r="AL5" t="str">
        <f>[1]HALraw!AL3</f>
        <v xml:space="preserve"> nmax</v>
      </c>
      <c r="AM5" t="str">
        <f>[1]HALraw!AM3</f>
        <v xml:space="preserve"> stdLMaD</v>
      </c>
      <c r="AN5" t="str">
        <f>[1]HALraw!AN3</f>
        <v xml:space="preserve"> stdLPMD</v>
      </c>
      <c r="AO5" t="str">
        <f>[1]HALraw!AO3</f>
        <v xml:space="preserve"> stdLMiD</v>
      </c>
      <c r="AP5" t="s">
        <v>28</v>
      </c>
      <c r="AQ5" t="s">
        <v>29</v>
      </c>
      <c r="AR5" t="s">
        <v>28</v>
      </c>
      <c r="AS5" t="s">
        <v>29</v>
      </c>
      <c r="AT5" t="s">
        <v>28</v>
      </c>
      <c r="AU5" t="s">
        <v>29</v>
      </c>
      <c r="AV5" t="s">
        <v>30</v>
      </c>
      <c r="AW5" t="s">
        <v>30</v>
      </c>
      <c r="AX5" t="s">
        <v>30</v>
      </c>
    </row>
    <row r="6" spans="1:50" x14ac:dyDescent="0.25">
      <c r="A6" t="s">
        <v>117</v>
      </c>
      <c r="B6">
        <v>1</v>
      </c>
      <c r="C6">
        <v>-1.46774</v>
      </c>
      <c r="D6">
        <v>269.33600000000001</v>
      </c>
      <c r="E6">
        <v>11.9528</v>
      </c>
      <c r="F6">
        <v>1.19855</v>
      </c>
      <c r="G6">
        <v>19.035799999999998</v>
      </c>
      <c r="H6">
        <v>19.564599999999999</v>
      </c>
      <c r="I6">
        <v>20.798400000000001</v>
      </c>
      <c r="J6">
        <v>0.74760199999999999</v>
      </c>
      <c r="K6">
        <v>-2.3885000000000001</v>
      </c>
      <c r="L6">
        <v>3</v>
      </c>
      <c r="M6">
        <v>1.66177</v>
      </c>
      <c r="N6">
        <v>1.99413</v>
      </c>
      <c r="O6">
        <v>1.82795</v>
      </c>
      <c r="P6">
        <v>-2.4919799999999999</v>
      </c>
      <c r="Q6">
        <v>278.36799999999999</v>
      </c>
      <c r="R6">
        <v>12.618399999999999</v>
      </c>
      <c r="S6">
        <v>1.19855</v>
      </c>
      <c r="T6">
        <v>22.561</v>
      </c>
      <c r="U6">
        <v>23.794799999999999</v>
      </c>
      <c r="V6">
        <v>24.676100000000002</v>
      </c>
      <c r="W6">
        <v>3.6932499999999999</v>
      </c>
      <c r="X6">
        <v>-1.8023100000000001</v>
      </c>
      <c r="Y6">
        <v>3</v>
      </c>
      <c r="Z6">
        <v>1.66177</v>
      </c>
      <c r="AA6">
        <v>1.99413</v>
      </c>
      <c r="AB6">
        <v>1.82795</v>
      </c>
      <c r="AC6">
        <v>-4.1037800000000004</v>
      </c>
      <c r="AD6">
        <v>306.50700000000001</v>
      </c>
      <c r="AE6">
        <v>13.963200000000001</v>
      </c>
      <c r="AF6">
        <v>1.19855</v>
      </c>
      <c r="AG6">
        <v>22.561</v>
      </c>
      <c r="AH6">
        <v>23.794799999999999</v>
      </c>
      <c r="AI6">
        <v>24.676100000000002</v>
      </c>
      <c r="AJ6">
        <v>5.2178399999999998</v>
      </c>
      <c r="AK6">
        <v>-2.4669599999999998</v>
      </c>
      <c r="AL6">
        <v>3</v>
      </c>
      <c r="AM6">
        <v>1.66177</v>
      </c>
      <c r="AN6">
        <v>1.99413</v>
      </c>
      <c r="AO6">
        <v>1.82795</v>
      </c>
      <c r="AP6">
        <v>0.52877300000000005</v>
      </c>
      <c r="AQ6">
        <v>1.76258</v>
      </c>
      <c r="AR6">
        <v>1.2338</v>
      </c>
      <c r="AS6">
        <v>2.1150899999999999</v>
      </c>
      <c r="AT6">
        <v>1.2338</v>
      </c>
      <c r="AU6">
        <v>2.1150899999999999</v>
      </c>
      <c r="AV6">
        <v>3.13611</v>
      </c>
      <c r="AW6">
        <v>5.4955699999999998</v>
      </c>
      <c r="AX6">
        <v>7.6848099999999997</v>
      </c>
    </row>
    <row r="7" spans="1:50" x14ac:dyDescent="0.25">
      <c r="A7" t="s">
        <v>119</v>
      </c>
      <c r="B7">
        <v>1</v>
      </c>
      <c r="C7">
        <v>-4.8843199999999998</v>
      </c>
      <c r="D7">
        <v>318.83</v>
      </c>
      <c r="E7">
        <v>15.003500000000001</v>
      </c>
      <c r="F7">
        <v>1.2323</v>
      </c>
      <c r="G7">
        <v>21.503399999999999</v>
      </c>
      <c r="H7">
        <v>23.794799999999999</v>
      </c>
      <c r="I7">
        <v>23.971</v>
      </c>
      <c r="J7">
        <v>2.8971100000000001</v>
      </c>
      <c r="K7">
        <v>-1.26756</v>
      </c>
      <c r="L7">
        <v>2</v>
      </c>
      <c r="M7">
        <v>2.2480000000000002</v>
      </c>
      <c r="N7">
        <v>2.6588400000000001</v>
      </c>
      <c r="O7">
        <v>2.4926599999999999</v>
      </c>
      <c r="P7">
        <v>-4.6565799999999999</v>
      </c>
      <c r="Q7">
        <v>297.072</v>
      </c>
      <c r="R7">
        <v>14.5039</v>
      </c>
      <c r="S7">
        <v>1.2323</v>
      </c>
      <c r="T7">
        <v>16.9207</v>
      </c>
      <c r="U7">
        <v>18.154499999999999</v>
      </c>
      <c r="V7">
        <v>18.683299999999999</v>
      </c>
      <c r="W7">
        <v>1.72729</v>
      </c>
      <c r="X7">
        <v>-1.8953</v>
      </c>
      <c r="Y7">
        <v>3</v>
      </c>
      <c r="Z7">
        <v>2.2480000000000002</v>
      </c>
      <c r="AA7">
        <v>2.6588400000000001</v>
      </c>
      <c r="AB7">
        <v>2.4926599999999999</v>
      </c>
      <c r="AC7">
        <v>-5.1162099999999997</v>
      </c>
      <c r="AD7">
        <v>291.178</v>
      </c>
      <c r="AE7">
        <v>16.686599999999999</v>
      </c>
      <c r="AF7">
        <v>1.2323</v>
      </c>
      <c r="AG7">
        <v>21.855899999999998</v>
      </c>
      <c r="AH7">
        <v>23.794799999999999</v>
      </c>
      <c r="AI7">
        <v>23.971</v>
      </c>
      <c r="AJ7">
        <v>2.80525</v>
      </c>
      <c r="AK7">
        <v>-1.37706</v>
      </c>
      <c r="AL7">
        <v>4</v>
      </c>
      <c r="AM7">
        <v>2.2480000000000002</v>
      </c>
      <c r="AN7">
        <v>2.6588400000000001</v>
      </c>
      <c r="AO7">
        <v>2.4926599999999999</v>
      </c>
      <c r="AP7">
        <v>2.29135</v>
      </c>
      <c r="AQ7">
        <v>2.4676100000000001</v>
      </c>
      <c r="AR7">
        <v>1.2338</v>
      </c>
      <c r="AS7">
        <v>1.76258</v>
      </c>
      <c r="AT7">
        <v>1.9388300000000001</v>
      </c>
      <c r="AU7">
        <v>2.1150899999999999</v>
      </c>
      <c r="AV7">
        <v>4.1646700000000001</v>
      </c>
      <c r="AW7">
        <v>3.6225900000000002</v>
      </c>
      <c r="AX7">
        <v>4.1823100000000002</v>
      </c>
    </row>
    <row r="8" spans="1:50" x14ac:dyDescent="0.25">
      <c r="A8" t="s">
        <v>119</v>
      </c>
      <c r="B8">
        <v>3</v>
      </c>
      <c r="C8">
        <v>-3.3195700000000001</v>
      </c>
      <c r="D8">
        <v>300.38600000000002</v>
      </c>
      <c r="E8">
        <v>12.8142</v>
      </c>
      <c r="F8">
        <v>1.29921</v>
      </c>
      <c r="G8">
        <v>15.5107</v>
      </c>
      <c r="H8">
        <v>17.097000000000001</v>
      </c>
      <c r="I8">
        <v>17.273199999999999</v>
      </c>
      <c r="J8">
        <v>1.53904</v>
      </c>
      <c r="K8">
        <v>-0.35327799999999998</v>
      </c>
      <c r="L8">
        <v>2</v>
      </c>
      <c r="M8">
        <v>0.16617699999999999</v>
      </c>
      <c r="N8">
        <v>0.33235500000000001</v>
      </c>
      <c r="O8">
        <v>0.16617699999999999</v>
      </c>
      <c r="P8">
        <v>-3.9647199999999998</v>
      </c>
      <c r="Q8">
        <v>293.66000000000003</v>
      </c>
      <c r="R8">
        <v>13.1991</v>
      </c>
      <c r="S8">
        <v>1.29921</v>
      </c>
      <c r="T8">
        <v>15.158200000000001</v>
      </c>
      <c r="U8">
        <v>16.391999999999999</v>
      </c>
      <c r="V8">
        <v>17.273199999999999</v>
      </c>
      <c r="W8">
        <v>3.58772</v>
      </c>
      <c r="X8">
        <v>-2.1738499999999998</v>
      </c>
      <c r="Y8">
        <v>2</v>
      </c>
      <c r="Z8">
        <v>0.16617699999999999</v>
      </c>
      <c r="AA8">
        <v>0.33235500000000001</v>
      </c>
      <c r="AB8">
        <v>0.16617699999999999</v>
      </c>
      <c r="AC8">
        <v>-4.84429</v>
      </c>
      <c r="AD8">
        <v>294.774</v>
      </c>
      <c r="AE8">
        <v>14.9659</v>
      </c>
      <c r="AF8">
        <v>1.29921</v>
      </c>
      <c r="AG8">
        <v>15.158200000000001</v>
      </c>
      <c r="AH8">
        <v>16.391999999999999</v>
      </c>
      <c r="AI8">
        <v>17.625800000000002</v>
      </c>
      <c r="AJ8">
        <v>5.2042900000000003</v>
      </c>
      <c r="AK8">
        <v>-2.7947299999999999</v>
      </c>
      <c r="AL8">
        <v>2</v>
      </c>
      <c r="AM8">
        <v>0.16617699999999999</v>
      </c>
      <c r="AN8">
        <v>0.33235500000000001</v>
      </c>
      <c r="AO8">
        <v>0.16617699999999999</v>
      </c>
      <c r="AP8">
        <v>1.58632</v>
      </c>
      <c r="AQ8">
        <v>1.76258</v>
      </c>
      <c r="AR8">
        <v>1.2338</v>
      </c>
      <c r="AS8">
        <v>2.1150899999999999</v>
      </c>
      <c r="AT8">
        <v>1.2338</v>
      </c>
      <c r="AU8">
        <v>2.4676100000000001</v>
      </c>
      <c r="AV8">
        <v>1.8923099999999999</v>
      </c>
      <c r="AW8">
        <v>5.7615800000000004</v>
      </c>
      <c r="AX8">
        <v>7.9990300000000003</v>
      </c>
    </row>
    <row r="9" spans="1:50" x14ac:dyDescent="0.25">
      <c r="A9" t="s">
        <v>123</v>
      </c>
      <c r="B9">
        <v>2</v>
      </c>
      <c r="C9">
        <v>-0.72327900000000001</v>
      </c>
      <c r="D9">
        <v>242.917</v>
      </c>
      <c r="E9">
        <v>8.0274800000000006</v>
      </c>
      <c r="F9">
        <v>1.3223400000000001</v>
      </c>
      <c r="G9">
        <v>18.619800000000001</v>
      </c>
      <c r="H9">
        <v>20.5946</v>
      </c>
      <c r="I9">
        <v>22.005199999999999</v>
      </c>
      <c r="J9">
        <v>4.2794400000000001</v>
      </c>
      <c r="K9">
        <v>-3.1602800000000002</v>
      </c>
      <c r="L9">
        <v>0</v>
      </c>
      <c r="M9">
        <v>0.26598300000000002</v>
      </c>
      <c r="N9">
        <v>0</v>
      </c>
      <c r="O9">
        <v>0.26598300000000002</v>
      </c>
      <c r="P9">
        <v>-0.82111199999999995</v>
      </c>
      <c r="Q9">
        <v>208.3</v>
      </c>
      <c r="R9">
        <v>9.55246</v>
      </c>
      <c r="S9">
        <v>1.3223400000000001</v>
      </c>
      <c r="T9">
        <v>18.619800000000001</v>
      </c>
      <c r="U9">
        <v>20.5946</v>
      </c>
      <c r="V9">
        <v>21.440999999999999</v>
      </c>
      <c r="W9">
        <v>5.4906899999999998</v>
      </c>
      <c r="X9">
        <v>-3.95634</v>
      </c>
      <c r="Y9">
        <v>1</v>
      </c>
      <c r="Z9">
        <v>0.26598300000000002</v>
      </c>
      <c r="AA9">
        <v>0</v>
      </c>
      <c r="AB9">
        <v>0.26598300000000002</v>
      </c>
      <c r="AC9">
        <v>-1.11931</v>
      </c>
      <c r="AD9">
        <v>234.999</v>
      </c>
      <c r="AE9">
        <v>11.0175</v>
      </c>
      <c r="AF9">
        <v>1.3223400000000001</v>
      </c>
      <c r="AG9">
        <v>18.055599999999998</v>
      </c>
      <c r="AH9">
        <v>20.5946</v>
      </c>
      <c r="AI9">
        <v>22.005199999999999</v>
      </c>
      <c r="AJ9">
        <v>5.2053500000000001</v>
      </c>
      <c r="AK9">
        <v>-3.3352599999999999</v>
      </c>
      <c r="AL9">
        <v>1</v>
      </c>
      <c r="AM9">
        <v>0.26598300000000002</v>
      </c>
      <c r="AN9">
        <v>0</v>
      </c>
      <c r="AO9">
        <v>0.26598300000000002</v>
      </c>
      <c r="AP9">
        <v>1.9748300000000001</v>
      </c>
      <c r="AQ9">
        <v>3.3854199999999999</v>
      </c>
      <c r="AR9">
        <v>1.9748300000000001</v>
      </c>
      <c r="AS9">
        <v>2.82118</v>
      </c>
      <c r="AT9">
        <v>2.5390600000000001</v>
      </c>
      <c r="AU9">
        <v>3.9496500000000001</v>
      </c>
      <c r="AV9">
        <v>7.4397200000000003</v>
      </c>
      <c r="AW9">
        <v>9.4470299999999998</v>
      </c>
      <c r="AX9">
        <v>8.5405999999999995</v>
      </c>
    </row>
    <row r="10" spans="1:50" x14ac:dyDescent="0.25">
      <c r="A10" t="s">
        <v>38</v>
      </c>
      <c r="B10">
        <v>0</v>
      </c>
      <c r="C10">
        <v>-2.20309</v>
      </c>
      <c r="D10">
        <v>222.018</v>
      </c>
      <c r="E10">
        <v>30.605799999999999</v>
      </c>
      <c r="F10">
        <v>1.3241400000000001</v>
      </c>
      <c r="G10">
        <v>21.443300000000001</v>
      </c>
      <c r="H10">
        <v>22.616</v>
      </c>
      <c r="I10">
        <v>23.453600000000002</v>
      </c>
      <c r="J10">
        <v>6.8663999999999996</v>
      </c>
      <c r="K10">
        <v>-7.16709</v>
      </c>
      <c r="L10">
        <v>3</v>
      </c>
      <c r="M10">
        <v>2.84301</v>
      </c>
      <c r="N10">
        <v>2.52712</v>
      </c>
      <c r="O10">
        <v>2.1366399999999999</v>
      </c>
      <c r="P10">
        <v>-2.55647</v>
      </c>
      <c r="Q10">
        <v>223.74700000000001</v>
      </c>
      <c r="R10">
        <v>35.433399999999999</v>
      </c>
      <c r="S10">
        <v>1.3241400000000001</v>
      </c>
      <c r="T10">
        <v>15.4124</v>
      </c>
      <c r="U10">
        <v>17.255199999999999</v>
      </c>
      <c r="V10">
        <v>19.097899999999999</v>
      </c>
      <c r="W10">
        <v>5.63523</v>
      </c>
      <c r="X10">
        <v>-9.0650700000000004</v>
      </c>
      <c r="Y10">
        <v>2</v>
      </c>
      <c r="Z10">
        <v>2.84301</v>
      </c>
      <c r="AA10">
        <v>2.52712</v>
      </c>
      <c r="AB10">
        <v>2.1366399999999999</v>
      </c>
      <c r="AC10">
        <v>-2.02583</v>
      </c>
      <c r="AD10">
        <v>178.179</v>
      </c>
      <c r="AE10">
        <v>34.055700000000002</v>
      </c>
      <c r="AF10">
        <v>1.3241400000000001</v>
      </c>
      <c r="AG10">
        <v>21.443300000000001</v>
      </c>
      <c r="AH10">
        <v>22.616</v>
      </c>
      <c r="AI10">
        <v>23.788699999999999</v>
      </c>
      <c r="AJ10">
        <v>8.9326399999999992</v>
      </c>
      <c r="AK10">
        <v>-5.7929700000000004</v>
      </c>
      <c r="AL10">
        <v>2</v>
      </c>
      <c r="AM10">
        <v>2.84301</v>
      </c>
      <c r="AN10">
        <v>2.52712</v>
      </c>
      <c r="AO10">
        <v>2.1366399999999999</v>
      </c>
      <c r="AP10">
        <v>1.1726799999999999</v>
      </c>
      <c r="AQ10">
        <v>2.01031</v>
      </c>
      <c r="AR10">
        <v>1.8427800000000001</v>
      </c>
      <c r="AS10">
        <v>3.6855699999999998</v>
      </c>
      <c r="AT10">
        <v>1.1726799999999999</v>
      </c>
      <c r="AU10">
        <v>2.3453599999999999</v>
      </c>
      <c r="AV10">
        <v>14.0335</v>
      </c>
      <c r="AW10">
        <v>14.7003</v>
      </c>
      <c r="AX10">
        <v>14.7256</v>
      </c>
    </row>
    <row r="11" spans="1:50" x14ac:dyDescent="0.25">
      <c r="A11" t="s">
        <v>38</v>
      </c>
      <c r="B11">
        <v>1</v>
      </c>
      <c r="C11">
        <v>0.30871799999999999</v>
      </c>
      <c r="D11">
        <v>194.828</v>
      </c>
      <c r="E11">
        <v>16.866800000000001</v>
      </c>
      <c r="F11">
        <v>1.21699</v>
      </c>
      <c r="G11">
        <v>22.448499999999999</v>
      </c>
      <c r="H11">
        <v>23.286100000000001</v>
      </c>
      <c r="I11">
        <v>24.793800000000001</v>
      </c>
      <c r="J11">
        <v>2.7283599999999999</v>
      </c>
      <c r="K11">
        <v>-3.4217399999999998</v>
      </c>
      <c r="L11">
        <v>2</v>
      </c>
      <c r="M11">
        <v>0.157945</v>
      </c>
      <c r="N11">
        <v>0.157945</v>
      </c>
      <c r="O11">
        <v>0</v>
      </c>
      <c r="P11">
        <v>0.487562</v>
      </c>
      <c r="Q11">
        <v>185.03899999999999</v>
      </c>
      <c r="R11">
        <v>18.9009</v>
      </c>
      <c r="S11">
        <v>1.21699</v>
      </c>
      <c r="T11">
        <v>22.113399999999999</v>
      </c>
      <c r="U11">
        <v>23.286100000000001</v>
      </c>
      <c r="V11">
        <v>24.793800000000001</v>
      </c>
      <c r="W11">
        <v>3.9349699999999999</v>
      </c>
      <c r="X11">
        <v>-3.6157400000000002</v>
      </c>
      <c r="Y11">
        <v>1</v>
      </c>
      <c r="Z11">
        <v>0.157945</v>
      </c>
      <c r="AA11">
        <v>0.157945</v>
      </c>
      <c r="AB11">
        <v>0</v>
      </c>
      <c r="AC11">
        <v>0.99449699999999996</v>
      </c>
      <c r="AD11">
        <v>133.35599999999999</v>
      </c>
      <c r="AE11">
        <v>21.499500000000001</v>
      </c>
      <c r="AF11">
        <v>1.21699</v>
      </c>
      <c r="AG11">
        <v>22.448499999999999</v>
      </c>
      <c r="AH11">
        <v>23.621099999999998</v>
      </c>
      <c r="AI11">
        <v>24.793800000000001</v>
      </c>
      <c r="AJ11">
        <v>6.1021299999999998</v>
      </c>
      <c r="AK11">
        <v>-5.9403100000000002</v>
      </c>
      <c r="AL11">
        <v>1</v>
      </c>
      <c r="AM11">
        <v>0.157945</v>
      </c>
      <c r="AN11">
        <v>0.157945</v>
      </c>
      <c r="AO11">
        <v>0</v>
      </c>
      <c r="AP11">
        <v>0.83762899999999996</v>
      </c>
      <c r="AQ11">
        <v>2.3453599999999999</v>
      </c>
      <c r="AR11">
        <v>1.1726799999999999</v>
      </c>
      <c r="AS11">
        <v>2.6804100000000002</v>
      </c>
      <c r="AT11">
        <v>1.1726799999999999</v>
      </c>
      <c r="AU11">
        <v>2.3453599999999999</v>
      </c>
      <c r="AV11">
        <v>6.1501000000000001</v>
      </c>
      <c r="AW11">
        <v>7.5507099999999996</v>
      </c>
      <c r="AX11">
        <v>12.042400000000001</v>
      </c>
    </row>
    <row r="12" spans="1:50" x14ac:dyDescent="0.25">
      <c r="A12" t="s">
        <v>124</v>
      </c>
      <c r="B12">
        <v>1</v>
      </c>
      <c r="C12">
        <v>-2.5809299999999999</v>
      </c>
      <c r="D12">
        <v>278.73700000000002</v>
      </c>
      <c r="E12">
        <v>17.023700000000002</v>
      </c>
      <c r="F12">
        <v>1.21377</v>
      </c>
      <c r="G12">
        <v>24.4588</v>
      </c>
      <c r="H12">
        <v>24.961300000000001</v>
      </c>
      <c r="I12">
        <v>26.134</v>
      </c>
      <c r="J12">
        <v>4.5338500000000002</v>
      </c>
      <c r="K12">
        <v>-5.1011100000000003</v>
      </c>
      <c r="L12">
        <v>2</v>
      </c>
      <c r="M12">
        <v>0</v>
      </c>
      <c r="N12">
        <v>0.157945</v>
      </c>
      <c r="O12">
        <v>0</v>
      </c>
      <c r="P12">
        <v>-2.4178299999999999</v>
      </c>
      <c r="Q12">
        <v>273.24099999999999</v>
      </c>
      <c r="R12">
        <v>19.114000000000001</v>
      </c>
      <c r="S12">
        <v>1.21377</v>
      </c>
      <c r="T12">
        <v>24.4588</v>
      </c>
      <c r="U12">
        <v>24.961300000000001</v>
      </c>
      <c r="V12">
        <v>26.134</v>
      </c>
      <c r="W12">
        <v>5.7327300000000001</v>
      </c>
      <c r="X12">
        <v>-6.3663400000000001</v>
      </c>
      <c r="Y12">
        <v>2</v>
      </c>
      <c r="Z12">
        <v>0</v>
      </c>
      <c r="AA12">
        <v>0.157945</v>
      </c>
      <c r="AB12">
        <v>0</v>
      </c>
      <c r="AC12">
        <v>-3.64262</v>
      </c>
      <c r="AD12">
        <v>270.67500000000001</v>
      </c>
      <c r="AE12">
        <v>21.7315</v>
      </c>
      <c r="AF12">
        <v>1.21377</v>
      </c>
      <c r="AG12">
        <v>24.4588</v>
      </c>
      <c r="AH12">
        <v>25.296399999999998</v>
      </c>
      <c r="AI12">
        <v>26.134</v>
      </c>
      <c r="AJ12">
        <v>5.2535299999999996</v>
      </c>
      <c r="AK12">
        <v>-4.1822499999999998</v>
      </c>
      <c r="AL12">
        <v>2</v>
      </c>
      <c r="AM12">
        <v>0</v>
      </c>
      <c r="AN12">
        <v>0.157945</v>
      </c>
      <c r="AO12">
        <v>0</v>
      </c>
      <c r="AP12">
        <v>0.50257700000000005</v>
      </c>
      <c r="AQ12">
        <v>1.67526</v>
      </c>
      <c r="AR12">
        <v>0.50257700000000005</v>
      </c>
      <c r="AS12">
        <v>1.67526</v>
      </c>
      <c r="AT12">
        <v>0.83762899999999996</v>
      </c>
      <c r="AU12">
        <v>1.67526</v>
      </c>
      <c r="AV12">
        <v>9.6349599999999995</v>
      </c>
      <c r="AW12">
        <v>12.0991</v>
      </c>
      <c r="AX12">
        <v>9.4357799999999994</v>
      </c>
    </row>
    <row r="13" spans="1:50" x14ac:dyDescent="0.25">
      <c r="A13" t="s">
        <v>124</v>
      </c>
      <c r="B13">
        <v>2</v>
      </c>
      <c r="C13">
        <v>-3.7837700000000001</v>
      </c>
      <c r="D13">
        <v>295.92899999999997</v>
      </c>
      <c r="E13">
        <v>18.991199999999999</v>
      </c>
      <c r="F13">
        <v>1.21631</v>
      </c>
      <c r="G13">
        <v>18.427800000000001</v>
      </c>
      <c r="H13">
        <v>18.930399999999999</v>
      </c>
      <c r="I13">
        <v>20.103100000000001</v>
      </c>
      <c r="J13">
        <v>2.0070100000000002</v>
      </c>
      <c r="K13">
        <v>-3.4643600000000001</v>
      </c>
      <c r="L13">
        <v>2</v>
      </c>
      <c r="M13">
        <v>0.157945</v>
      </c>
      <c r="N13">
        <v>0</v>
      </c>
      <c r="O13">
        <v>0</v>
      </c>
      <c r="P13">
        <v>-4.0293799999999997</v>
      </c>
      <c r="Q13">
        <v>297.70999999999998</v>
      </c>
      <c r="R13">
        <v>20.8</v>
      </c>
      <c r="S13">
        <v>1.21631</v>
      </c>
      <c r="T13">
        <v>18.427800000000001</v>
      </c>
      <c r="U13">
        <v>18.930399999999999</v>
      </c>
      <c r="V13">
        <v>20.103100000000001</v>
      </c>
      <c r="W13">
        <v>2.0091299999999999</v>
      </c>
      <c r="X13">
        <v>-3.6934100000000001</v>
      </c>
      <c r="Y13">
        <v>2</v>
      </c>
      <c r="Z13">
        <v>0.157945</v>
      </c>
      <c r="AA13">
        <v>0</v>
      </c>
      <c r="AB13">
        <v>0</v>
      </c>
      <c r="AC13">
        <v>-5.2648000000000001</v>
      </c>
      <c r="AD13">
        <v>292.589</v>
      </c>
      <c r="AE13">
        <v>23.356100000000001</v>
      </c>
      <c r="AF13">
        <v>1.21631</v>
      </c>
      <c r="AG13">
        <v>18.0928</v>
      </c>
      <c r="AH13">
        <v>18.930399999999999</v>
      </c>
      <c r="AI13">
        <v>20.103100000000001</v>
      </c>
      <c r="AJ13">
        <v>1.82647</v>
      </c>
      <c r="AK13">
        <v>-3.4350299999999998</v>
      </c>
      <c r="AL13">
        <v>2</v>
      </c>
      <c r="AM13">
        <v>0.157945</v>
      </c>
      <c r="AN13">
        <v>0</v>
      </c>
      <c r="AO13">
        <v>0</v>
      </c>
      <c r="AP13">
        <v>0.50257700000000005</v>
      </c>
      <c r="AQ13">
        <v>1.67526</v>
      </c>
      <c r="AR13">
        <v>0.50257700000000005</v>
      </c>
      <c r="AS13">
        <v>1.67526</v>
      </c>
      <c r="AT13">
        <v>0.83762899999999996</v>
      </c>
      <c r="AU13">
        <v>2.01031</v>
      </c>
      <c r="AV13">
        <v>5.4713700000000003</v>
      </c>
      <c r="AW13">
        <v>5.7025399999999999</v>
      </c>
      <c r="AX13">
        <v>5.2614999999999998</v>
      </c>
    </row>
    <row r="14" spans="1:50" x14ac:dyDescent="0.25">
      <c r="A14" t="s">
        <v>125</v>
      </c>
      <c r="B14">
        <v>1</v>
      </c>
      <c r="C14">
        <v>-0.96116800000000002</v>
      </c>
      <c r="D14">
        <v>228.14099999999999</v>
      </c>
      <c r="E14">
        <v>15.311</v>
      </c>
      <c r="F14">
        <v>1.1887300000000001</v>
      </c>
      <c r="G14">
        <v>19.845400000000001</v>
      </c>
      <c r="H14">
        <v>21.003</v>
      </c>
      <c r="I14">
        <v>21.499099999999999</v>
      </c>
      <c r="J14">
        <v>2.9098000000000002</v>
      </c>
      <c r="K14">
        <v>-1.6425000000000001</v>
      </c>
      <c r="L14">
        <v>3</v>
      </c>
      <c r="M14">
        <v>0.270061</v>
      </c>
      <c r="N14">
        <v>0</v>
      </c>
      <c r="O14">
        <v>0.15592</v>
      </c>
      <c r="P14">
        <v>-1.0150699999999999</v>
      </c>
      <c r="Q14">
        <v>235.28</v>
      </c>
      <c r="R14">
        <v>19.322199999999999</v>
      </c>
      <c r="S14">
        <v>1.1887300000000001</v>
      </c>
      <c r="T14">
        <v>19.514600000000002</v>
      </c>
      <c r="U14">
        <v>21.003</v>
      </c>
      <c r="V14">
        <v>21.499099999999999</v>
      </c>
      <c r="W14">
        <v>2.6262400000000001</v>
      </c>
      <c r="X14">
        <v>-1.41045</v>
      </c>
      <c r="Y14">
        <v>3</v>
      </c>
      <c r="Z14">
        <v>0.270061</v>
      </c>
      <c r="AA14">
        <v>0</v>
      </c>
      <c r="AB14">
        <v>0.15592</v>
      </c>
      <c r="AC14">
        <v>-1.0065900000000001</v>
      </c>
      <c r="AD14">
        <v>193.947</v>
      </c>
      <c r="AE14">
        <v>20.657800000000002</v>
      </c>
      <c r="AF14">
        <v>1.1887300000000001</v>
      </c>
      <c r="AG14">
        <v>20.176100000000002</v>
      </c>
      <c r="AH14">
        <v>21.003</v>
      </c>
      <c r="AI14">
        <v>21.829899999999999</v>
      </c>
      <c r="AJ14">
        <v>3.1207400000000001</v>
      </c>
      <c r="AK14">
        <v>-0.90549199999999996</v>
      </c>
      <c r="AL14">
        <v>3</v>
      </c>
      <c r="AM14">
        <v>0.270061</v>
      </c>
      <c r="AN14">
        <v>0</v>
      </c>
      <c r="AO14">
        <v>0.15592</v>
      </c>
      <c r="AP14">
        <v>1.1576500000000001</v>
      </c>
      <c r="AQ14">
        <v>1.65378</v>
      </c>
      <c r="AR14">
        <v>1.4883999999999999</v>
      </c>
      <c r="AS14">
        <v>1.98454</v>
      </c>
      <c r="AT14">
        <v>0.82689000000000001</v>
      </c>
      <c r="AU14">
        <v>1.65378</v>
      </c>
      <c r="AV14">
        <v>4.5522999999999998</v>
      </c>
      <c r="AW14">
        <v>4.0366900000000001</v>
      </c>
      <c r="AX14">
        <v>4.0262399999999996</v>
      </c>
    </row>
    <row r="15" spans="1:50" x14ac:dyDescent="0.25">
      <c r="A15" t="s">
        <v>125</v>
      </c>
      <c r="B15">
        <v>2</v>
      </c>
      <c r="C15">
        <v>-2.1574200000000001</v>
      </c>
      <c r="D15">
        <v>247.667</v>
      </c>
      <c r="E15">
        <v>14.497</v>
      </c>
      <c r="F15">
        <v>1.1414</v>
      </c>
      <c r="G15">
        <v>17.860800000000001</v>
      </c>
      <c r="H15">
        <v>18.6877</v>
      </c>
      <c r="I15">
        <v>19.183800000000002</v>
      </c>
      <c r="J15">
        <v>2.3011699999999999</v>
      </c>
      <c r="K15">
        <v>-1.4798</v>
      </c>
      <c r="L15">
        <v>3</v>
      </c>
      <c r="M15">
        <v>0</v>
      </c>
      <c r="N15">
        <v>0.15592</v>
      </c>
      <c r="O15">
        <v>0.15592</v>
      </c>
      <c r="P15">
        <v>-2.3563399999999999</v>
      </c>
      <c r="Q15">
        <v>258.41699999999997</v>
      </c>
      <c r="R15">
        <v>18.9938</v>
      </c>
      <c r="S15">
        <v>1.1414</v>
      </c>
      <c r="T15">
        <v>17.860800000000001</v>
      </c>
      <c r="U15">
        <v>18.356999999999999</v>
      </c>
      <c r="V15">
        <v>19.514600000000002</v>
      </c>
      <c r="W15">
        <v>2.4577900000000001</v>
      </c>
      <c r="X15">
        <v>-1.5553600000000001</v>
      </c>
      <c r="Y15">
        <v>3</v>
      </c>
      <c r="Z15">
        <v>0</v>
      </c>
      <c r="AA15">
        <v>0.15592</v>
      </c>
      <c r="AB15">
        <v>0.15592</v>
      </c>
      <c r="AC15">
        <v>-2.9055</v>
      </c>
      <c r="AD15">
        <v>229.684</v>
      </c>
      <c r="AE15">
        <v>19.5123</v>
      </c>
      <c r="AF15">
        <v>1.1414</v>
      </c>
      <c r="AG15">
        <v>17.860800000000001</v>
      </c>
      <c r="AH15">
        <v>18.356999999999999</v>
      </c>
      <c r="AI15">
        <v>19.514600000000002</v>
      </c>
      <c r="AJ15">
        <v>2.1341000000000001</v>
      </c>
      <c r="AK15">
        <v>-2.1395900000000001</v>
      </c>
      <c r="AL15">
        <v>4</v>
      </c>
      <c r="AM15">
        <v>0</v>
      </c>
      <c r="AN15">
        <v>0.15592</v>
      </c>
      <c r="AO15">
        <v>0.15592</v>
      </c>
      <c r="AP15">
        <v>0.82689000000000001</v>
      </c>
      <c r="AQ15">
        <v>1.3230200000000001</v>
      </c>
      <c r="AR15">
        <v>0.49613400000000002</v>
      </c>
      <c r="AS15">
        <v>1.65378</v>
      </c>
      <c r="AT15">
        <v>0.49613400000000002</v>
      </c>
      <c r="AU15">
        <v>1.65378</v>
      </c>
      <c r="AV15">
        <v>3.7809599999999999</v>
      </c>
      <c r="AW15">
        <v>4.0131399999999999</v>
      </c>
      <c r="AX15">
        <v>4.2736900000000002</v>
      </c>
    </row>
    <row r="16" spans="1:50" x14ac:dyDescent="0.25">
      <c r="A16" t="s">
        <v>125</v>
      </c>
      <c r="B16">
        <v>3</v>
      </c>
      <c r="C16">
        <v>-1.9362900000000001</v>
      </c>
      <c r="D16">
        <v>195.47399999999999</v>
      </c>
      <c r="E16">
        <v>14.1134</v>
      </c>
      <c r="F16">
        <v>1.4079999999999999</v>
      </c>
      <c r="G16">
        <v>23.814399999999999</v>
      </c>
      <c r="H16">
        <v>25.633600000000001</v>
      </c>
      <c r="I16">
        <v>26.1297</v>
      </c>
      <c r="J16">
        <v>1.05202</v>
      </c>
      <c r="K16">
        <v>-0.46588400000000002</v>
      </c>
      <c r="L16">
        <v>3</v>
      </c>
      <c r="M16">
        <v>3.58616</v>
      </c>
      <c r="N16">
        <v>3.7420800000000001</v>
      </c>
      <c r="O16">
        <v>3.6265999999999998</v>
      </c>
      <c r="P16">
        <v>-1.9516</v>
      </c>
      <c r="Q16">
        <v>192.35</v>
      </c>
      <c r="R16">
        <v>17.150700000000001</v>
      </c>
      <c r="S16">
        <v>1.4079999999999999</v>
      </c>
      <c r="T16">
        <v>16.207000000000001</v>
      </c>
      <c r="U16">
        <v>17.695399999999999</v>
      </c>
      <c r="V16">
        <v>19.183800000000002</v>
      </c>
      <c r="W16">
        <v>2.8922400000000001</v>
      </c>
      <c r="X16">
        <v>-1.7943100000000001</v>
      </c>
      <c r="Y16">
        <v>2</v>
      </c>
      <c r="Z16">
        <v>3.58616</v>
      </c>
      <c r="AA16">
        <v>3.7420800000000001</v>
      </c>
      <c r="AB16">
        <v>3.6265999999999998</v>
      </c>
      <c r="AC16">
        <v>-1.6048800000000001</v>
      </c>
      <c r="AD16">
        <v>145.471</v>
      </c>
      <c r="AE16">
        <v>15.427199999999999</v>
      </c>
      <c r="AF16">
        <v>1.4079999999999999</v>
      </c>
      <c r="AG16">
        <v>16.207000000000001</v>
      </c>
      <c r="AH16">
        <v>17.695399999999999</v>
      </c>
      <c r="AI16">
        <v>17.860800000000001</v>
      </c>
      <c r="AJ16">
        <v>2.13964</v>
      </c>
      <c r="AK16">
        <v>-0.59005799999999997</v>
      </c>
      <c r="AL16">
        <v>2</v>
      </c>
      <c r="AM16">
        <v>3.58616</v>
      </c>
      <c r="AN16">
        <v>3.7420800000000001</v>
      </c>
      <c r="AO16">
        <v>3.6265999999999998</v>
      </c>
      <c r="AP16">
        <v>1.8191600000000001</v>
      </c>
      <c r="AQ16">
        <v>2.3152900000000001</v>
      </c>
      <c r="AR16">
        <v>1.4883999999999999</v>
      </c>
      <c r="AS16">
        <v>2.9767999999999999</v>
      </c>
      <c r="AT16">
        <v>1.4883999999999999</v>
      </c>
      <c r="AU16">
        <v>1.65378</v>
      </c>
      <c r="AV16">
        <v>1.5179100000000001</v>
      </c>
      <c r="AW16">
        <v>4.6865600000000001</v>
      </c>
      <c r="AX16">
        <v>2.7296999999999998</v>
      </c>
    </row>
    <row r="17" spans="1:50" x14ac:dyDescent="0.25">
      <c r="A17" t="s">
        <v>129</v>
      </c>
      <c r="B17">
        <v>0</v>
      </c>
      <c r="C17">
        <v>-1.95502</v>
      </c>
      <c r="D17">
        <v>259.77699999999999</v>
      </c>
      <c r="E17">
        <v>15.7735</v>
      </c>
      <c r="F17">
        <v>1.1071</v>
      </c>
      <c r="G17">
        <v>17.333300000000001</v>
      </c>
      <c r="H17">
        <v>18.833300000000001</v>
      </c>
      <c r="I17">
        <v>20</v>
      </c>
      <c r="J17">
        <v>2.6213700000000002</v>
      </c>
      <c r="K17">
        <v>-2.8466</v>
      </c>
      <c r="L17">
        <v>3</v>
      </c>
      <c r="M17">
        <v>0.56655800000000001</v>
      </c>
      <c r="N17">
        <v>0.157135</v>
      </c>
      <c r="O17">
        <v>0.157135</v>
      </c>
      <c r="P17">
        <v>-1.87744</v>
      </c>
      <c r="Q17">
        <v>257.32900000000001</v>
      </c>
      <c r="R17">
        <v>16.591200000000001</v>
      </c>
      <c r="S17">
        <v>1.1071</v>
      </c>
      <c r="T17">
        <v>16.333300000000001</v>
      </c>
      <c r="U17">
        <v>18.833300000000001</v>
      </c>
      <c r="V17">
        <v>20.333300000000001</v>
      </c>
      <c r="W17">
        <v>2.3121299999999998</v>
      </c>
      <c r="X17">
        <v>-1.84884</v>
      </c>
      <c r="Y17">
        <v>2</v>
      </c>
      <c r="Z17">
        <v>0.56655800000000001</v>
      </c>
      <c r="AA17">
        <v>0.157135</v>
      </c>
      <c r="AB17">
        <v>0.157135</v>
      </c>
      <c r="AC17">
        <v>-2.0493199999999998</v>
      </c>
      <c r="AD17">
        <v>242.23099999999999</v>
      </c>
      <c r="AE17">
        <v>20.3535</v>
      </c>
      <c r="AF17">
        <v>1.1071</v>
      </c>
      <c r="AG17">
        <v>17.666699999999999</v>
      </c>
      <c r="AH17">
        <v>19.166699999999999</v>
      </c>
      <c r="AI17">
        <v>20</v>
      </c>
      <c r="AJ17">
        <v>3.9350399999999999</v>
      </c>
      <c r="AK17">
        <v>-3.4159000000000002</v>
      </c>
      <c r="AL17">
        <v>3</v>
      </c>
      <c r="AM17">
        <v>0.56655800000000001</v>
      </c>
      <c r="AN17">
        <v>0.157135</v>
      </c>
      <c r="AO17">
        <v>0.157135</v>
      </c>
      <c r="AP17">
        <v>1.5</v>
      </c>
      <c r="AQ17">
        <v>2.6666699999999999</v>
      </c>
      <c r="AR17">
        <v>2.5</v>
      </c>
      <c r="AS17">
        <v>4</v>
      </c>
      <c r="AT17">
        <v>1.5</v>
      </c>
      <c r="AU17">
        <v>2.3333300000000001</v>
      </c>
      <c r="AV17">
        <v>5.4679700000000002</v>
      </c>
      <c r="AW17">
        <v>4.1609699999999998</v>
      </c>
      <c r="AX17">
        <v>7.3509399999999996</v>
      </c>
    </row>
    <row r="18" spans="1:50" x14ac:dyDescent="0.25">
      <c r="A18" t="s">
        <v>129</v>
      </c>
      <c r="B18">
        <v>1</v>
      </c>
      <c r="C18">
        <v>-3.7322199999999999</v>
      </c>
      <c r="D18">
        <v>225.04400000000001</v>
      </c>
      <c r="E18">
        <v>19.696000000000002</v>
      </c>
      <c r="F18">
        <v>1.09781</v>
      </c>
      <c r="G18">
        <v>20.666699999999999</v>
      </c>
      <c r="H18">
        <v>21.166699999999999</v>
      </c>
      <c r="I18">
        <v>22</v>
      </c>
      <c r="J18">
        <v>1.04026</v>
      </c>
      <c r="K18">
        <v>-1.4289000000000001</v>
      </c>
      <c r="L18">
        <v>4</v>
      </c>
      <c r="M18">
        <v>0</v>
      </c>
      <c r="N18">
        <v>0.157135</v>
      </c>
      <c r="O18">
        <v>0.41574</v>
      </c>
      <c r="P18">
        <v>-4.1781600000000001</v>
      </c>
      <c r="Q18">
        <v>234.05600000000001</v>
      </c>
      <c r="R18">
        <v>21.221</v>
      </c>
      <c r="S18">
        <v>1.09781</v>
      </c>
      <c r="T18">
        <v>20.666699999999999</v>
      </c>
      <c r="U18">
        <v>21.5</v>
      </c>
      <c r="V18">
        <v>22.333300000000001</v>
      </c>
      <c r="W18">
        <v>2.3106200000000001</v>
      </c>
      <c r="X18">
        <v>-2.8656600000000001</v>
      </c>
      <c r="Y18">
        <v>3</v>
      </c>
      <c r="Z18">
        <v>0</v>
      </c>
      <c r="AA18">
        <v>0.157135</v>
      </c>
      <c r="AB18">
        <v>0.41574</v>
      </c>
      <c r="AC18">
        <v>-4.0222100000000003</v>
      </c>
      <c r="AD18">
        <v>214.357</v>
      </c>
      <c r="AE18">
        <v>21.7972</v>
      </c>
      <c r="AF18">
        <v>1.09781</v>
      </c>
      <c r="AG18">
        <v>20.666699999999999</v>
      </c>
      <c r="AH18">
        <v>21.5</v>
      </c>
      <c r="AI18">
        <v>23</v>
      </c>
      <c r="AJ18">
        <v>2.6246399999999999</v>
      </c>
      <c r="AK18">
        <v>-2.62852</v>
      </c>
      <c r="AL18">
        <v>2</v>
      </c>
      <c r="AM18">
        <v>0</v>
      </c>
      <c r="AN18">
        <v>0.157135</v>
      </c>
      <c r="AO18">
        <v>0.41574</v>
      </c>
      <c r="AP18">
        <v>0.5</v>
      </c>
      <c r="AQ18">
        <v>1.3333299999999999</v>
      </c>
      <c r="AR18">
        <v>0.83333299999999999</v>
      </c>
      <c r="AS18">
        <v>1.6666700000000001</v>
      </c>
      <c r="AT18">
        <v>0.83333299999999999</v>
      </c>
      <c r="AU18">
        <v>2.3333300000000001</v>
      </c>
      <c r="AV18">
        <v>2.46916</v>
      </c>
      <c r="AW18">
        <v>5.1762800000000002</v>
      </c>
      <c r="AX18">
        <v>5.2531600000000003</v>
      </c>
    </row>
    <row r="19" spans="1:50" x14ac:dyDescent="0.25">
      <c r="A19" t="s">
        <v>129</v>
      </c>
      <c r="B19">
        <v>2</v>
      </c>
      <c r="C19">
        <v>-0.89872300000000005</v>
      </c>
      <c r="D19">
        <v>170.96799999999999</v>
      </c>
      <c r="E19">
        <v>19.402899999999999</v>
      </c>
      <c r="F19">
        <v>1.03884</v>
      </c>
      <c r="G19">
        <v>17.666699999999999</v>
      </c>
      <c r="H19">
        <v>18.5</v>
      </c>
      <c r="I19">
        <v>19.333300000000001</v>
      </c>
      <c r="J19">
        <v>7.0202400000000003</v>
      </c>
      <c r="K19">
        <v>-3.6288399999999998</v>
      </c>
      <c r="L19">
        <v>2</v>
      </c>
      <c r="M19">
        <v>0.157135</v>
      </c>
      <c r="N19">
        <v>0.27216600000000002</v>
      </c>
      <c r="O19">
        <v>0.41574</v>
      </c>
      <c r="P19">
        <v>-1.5366</v>
      </c>
      <c r="Q19">
        <v>185.93799999999999</v>
      </c>
      <c r="R19">
        <v>25.238600000000002</v>
      </c>
      <c r="S19">
        <v>1.03884</v>
      </c>
      <c r="T19">
        <v>17.666699999999999</v>
      </c>
      <c r="U19">
        <v>18.833300000000001</v>
      </c>
      <c r="V19">
        <v>19.666699999999999</v>
      </c>
      <c r="W19">
        <v>10.837400000000001</v>
      </c>
      <c r="X19">
        <v>-7.8036899999999996</v>
      </c>
      <c r="Y19">
        <v>4</v>
      </c>
      <c r="Z19">
        <v>0.157135</v>
      </c>
      <c r="AA19">
        <v>0.27216600000000002</v>
      </c>
      <c r="AB19">
        <v>0.41574</v>
      </c>
      <c r="AC19">
        <v>-2.1616599999999999</v>
      </c>
      <c r="AD19">
        <v>179.00299999999999</v>
      </c>
      <c r="AE19">
        <v>27.085699999999999</v>
      </c>
      <c r="AF19">
        <v>1.03884</v>
      </c>
      <c r="AG19">
        <v>18</v>
      </c>
      <c r="AH19">
        <v>19.166699999999999</v>
      </c>
      <c r="AI19">
        <v>20.333300000000001</v>
      </c>
      <c r="AJ19">
        <v>11.2218</v>
      </c>
      <c r="AK19">
        <v>-10.374700000000001</v>
      </c>
      <c r="AL19">
        <v>2</v>
      </c>
      <c r="AM19">
        <v>0.157135</v>
      </c>
      <c r="AN19">
        <v>0.27216600000000002</v>
      </c>
      <c r="AO19">
        <v>0.41574</v>
      </c>
      <c r="AP19">
        <v>0.83333299999999999</v>
      </c>
      <c r="AQ19">
        <v>1.6666700000000001</v>
      </c>
      <c r="AR19">
        <v>1.1666700000000001</v>
      </c>
      <c r="AS19">
        <v>2</v>
      </c>
      <c r="AT19">
        <v>1.1666700000000001</v>
      </c>
      <c r="AU19">
        <v>2.3333300000000001</v>
      </c>
      <c r="AV19">
        <v>10.649100000000001</v>
      </c>
      <c r="AW19">
        <v>18.641100000000002</v>
      </c>
      <c r="AX19">
        <v>21.596499999999999</v>
      </c>
    </row>
    <row r="20" spans="1:50" x14ac:dyDescent="0.25">
      <c r="A20" t="s">
        <v>129</v>
      </c>
      <c r="B20">
        <v>3</v>
      </c>
      <c r="C20">
        <v>-2.9550900000000002</v>
      </c>
      <c r="D20">
        <v>278.721</v>
      </c>
      <c r="E20">
        <v>22.309000000000001</v>
      </c>
      <c r="F20">
        <v>1.0800700000000001</v>
      </c>
      <c r="G20">
        <v>15</v>
      </c>
      <c r="H20">
        <v>16.5</v>
      </c>
      <c r="I20">
        <v>16.666699999999999</v>
      </c>
      <c r="J20">
        <v>1.77982</v>
      </c>
      <c r="K20">
        <v>-1.2837000000000001</v>
      </c>
      <c r="L20">
        <v>4</v>
      </c>
      <c r="M20">
        <v>0</v>
      </c>
      <c r="N20">
        <v>0</v>
      </c>
      <c r="O20">
        <v>0</v>
      </c>
      <c r="P20">
        <v>-2.6613699999999998</v>
      </c>
      <c r="Q20">
        <v>273.33300000000003</v>
      </c>
      <c r="R20">
        <v>21.218499999999999</v>
      </c>
      <c r="S20">
        <v>1.0800700000000001</v>
      </c>
      <c r="T20">
        <v>15</v>
      </c>
      <c r="U20">
        <v>16.5</v>
      </c>
      <c r="V20">
        <v>16.666699999999999</v>
      </c>
      <c r="W20">
        <v>1.4474199999999999</v>
      </c>
      <c r="X20">
        <v>-1.0786800000000001</v>
      </c>
      <c r="Y20">
        <v>5</v>
      </c>
      <c r="Z20">
        <v>0</v>
      </c>
      <c r="AA20">
        <v>0</v>
      </c>
      <c r="AB20">
        <v>0</v>
      </c>
      <c r="AC20">
        <v>-3.3398500000000002</v>
      </c>
      <c r="AD20">
        <v>271.22000000000003</v>
      </c>
      <c r="AE20">
        <v>22.054200000000002</v>
      </c>
      <c r="AF20">
        <v>1.0800700000000001</v>
      </c>
      <c r="AG20">
        <v>15</v>
      </c>
      <c r="AH20">
        <v>16.5</v>
      </c>
      <c r="AI20">
        <v>16.666699999999999</v>
      </c>
      <c r="AJ20">
        <v>2.0310000000000001</v>
      </c>
      <c r="AK20">
        <v>-1.7750699999999999</v>
      </c>
      <c r="AL20">
        <v>4</v>
      </c>
      <c r="AM20">
        <v>0</v>
      </c>
      <c r="AN20">
        <v>0</v>
      </c>
      <c r="AO20">
        <v>0</v>
      </c>
      <c r="AP20">
        <v>1.5</v>
      </c>
      <c r="AQ20">
        <v>1.6666700000000001</v>
      </c>
      <c r="AR20">
        <v>1.5</v>
      </c>
      <c r="AS20">
        <v>1.6666700000000001</v>
      </c>
      <c r="AT20">
        <v>1.5</v>
      </c>
      <c r="AU20">
        <v>1.6666700000000001</v>
      </c>
      <c r="AV20">
        <v>3.0635300000000001</v>
      </c>
      <c r="AW20">
        <v>2.5261100000000001</v>
      </c>
      <c r="AX20">
        <v>3.8060700000000001</v>
      </c>
    </row>
    <row r="21" spans="1:50" x14ac:dyDescent="0.25">
      <c r="A21" t="s">
        <v>130</v>
      </c>
      <c r="B21">
        <v>0</v>
      </c>
      <c r="C21">
        <v>-2.78287</v>
      </c>
      <c r="D21">
        <v>277.96600000000001</v>
      </c>
      <c r="E21">
        <v>13.065899999999999</v>
      </c>
      <c r="F21">
        <v>1.07989</v>
      </c>
      <c r="G21">
        <v>16</v>
      </c>
      <c r="H21">
        <v>17.166699999999999</v>
      </c>
      <c r="I21">
        <v>17.333300000000001</v>
      </c>
      <c r="J21">
        <v>1.47905</v>
      </c>
      <c r="K21">
        <v>-1.1611199999999999</v>
      </c>
      <c r="L21">
        <v>3</v>
      </c>
      <c r="M21">
        <v>1.0999399999999999</v>
      </c>
      <c r="N21">
        <v>1.3966499999999999</v>
      </c>
      <c r="O21">
        <v>1.0999399999999999</v>
      </c>
      <c r="P21">
        <v>-2.32124</v>
      </c>
      <c r="Q21">
        <v>273.66300000000001</v>
      </c>
      <c r="R21">
        <v>16.246400000000001</v>
      </c>
      <c r="S21">
        <v>1.07989</v>
      </c>
      <c r="T21">
        <v>18.333300000000001</v>
      </c>
      <c r="U21">
        <v>19.5</v>
      </c>
      <c r="V21">
        <v>19.666699999999999</v>
      </c>
      <c r="W21">
        <v>1.40404</v>
      </c>
      <c r="X21">
        <v>-0.98147099999999998</v>
      </c>
      <c r="Y21">
        <v>4</v>
      </c>
      <c r="Z21">
        <v>1.0999399999999999</v>
      </c>
      <c r="AA21">
        <v>1.3966499999999999</v>
      </c>
      <c r="AB21">
        <v>1.0999399999999999</v>
      </c>
      <c r="AC21">
        <v>-3.2323400000000002</v>
      </c>
      <c r="AD21">
        <v>268.57900000000001</v>
      </c>
      <c r="AE21">
        <v>24.0762</v>
      </c>
      <c r="AF21">
        <v>1.07989</v>
      </c>
      <c r="AG21">
        <v>16</v>
      </c>
      <c r="AH21">
        <v>16.166699999999999</v>
      </c>
      <c r="AI21">
        <v>17.333300000000001</v>
      </c>
      <c r="AJ21">
        <v>0.82221599999999995</v>
      </c>
      <c r="AK21">
        <v>-1.36452</v>
      </c>
      <c r="AL21">
        <v>3</v>
      </c>
      <c r="AM21">
        <v>1.0999399999999999</v>
      </c>
      <c r="AN21">
        <v>1.3966499999999999</v>
      </c>
      <c r="AO21">
        <v>1.0999399999999999</v>
      </c>
      <c r="AP21">
        <v>1.1666700000000001</v>
      </c>
      <c r="AQ21">
        <v>1.3333299999999999</v>
      </c>
      <c r="AR21">
        <v>1.1666700000000001</v>
      </c>
      <c r="AS21">
        <v>1.3333299999999999</v>
      </c>
      <c r="AT21">
        <v>0.16666700000000001</v>
      </c>
      <c r="AU21">
        <v>1.3333299999999999</v>
      </c>
      <c r="AV21">
        <v>2.6401699999999999</v>
      </c>
      <c r="AW21">
        <v>2.38551</v>
      </c>
      <c r="AX21">
        <v>2.1867399999999999</v>
      </c>
    </row>
    <row r="22" spans="1:50" x14ac:dyDescent="0.25">
      <c r="A22" t="s">
        <v>130</v>
      </c>
      <c r="B22">
        <v>1</v>
      </c>
      <c r="C22">
        <v>-1.9528000000000001</v>
      </c>
      <c r="D22">
        <v>264.47199999999998</v>
      </c>
      <c r="E22">
        <v>16.294599999999999</v>
      </c>
      <c r="F22">
        <v>1.0595000000000001</v>
      </c>
      <c r="G22">
        <v>23.666699999999999</v>
      </c>
      <c r="H22">
        <v>25.166699999999999</v>
      </c>
      <c r="I22">
        <v>26</v>
      </c>
      <c r="J22">
        <v>1.3222100000000001</v>
      </c>
      <c r="K22">
        <v>-0.90349100000000004</v>
      </c>
      <c r="L22">
        <v>3</v>
      </c>
      <c r="M22">
        <v>1.8856200000000001</v>
      </c>
      <c r="N22">
        <v>2.2825199999999999</v>
      </c>
      <c r="O22">
        <v>2.4393899999999999</v>
      </c>
      <c r="P22">
        <v>-1.49753</v>
      </c>
      <c r="Q22">
        <v>260.18</v>
      </c>
      <c r="R22">
        <v>16.118500000000001</v>
      </c>
      <c r="S22">
        <v>1.0595000000000001</v>
      </c>
      <c r="T22">
        <v>19.666699999999999</v>
      </c>
      <c r="U22">
        <v>20.166699999999999</v>
      </c>
      <c r="V22">
        <v>20.666699999999999</v>
      </c>
      <c r="W22">
        <v>1.2975099999999999</v>
      </c>
      <c r="X22">
        <v>-0.99312299999999998</v>
      </c>
      <c r="Y22">
        <v>3</v>
      </c>
      <c r="Z22">
        <v>1.8856200000000001</v>
      </c>
      <c r="AA22">
        <v>2.2825199999999999</v>
      </c>
      <c r="AB22">
        <v>2.4393899999999999</v>
      </c>
      <c r="AC22">
        <v>-2.2426300000000001</v>
      </c>
      <c r="AD22">
        <v>252.98699999999999</v>
      </c>
      <c r="AE22">
        <v>18.1935</v>
      </c>
      <c r="AF22">
        <v>1.0595000000000001</v>
      </c>
      <c r="AG22">
        <v>19.666699999999999</v>
      </c>
      <c r="AH22">
        <v>20.5</v>
      </c>
      <c r="AI22">
        <v>21</v>
      </c>
      <c r="AJ22">
        <v>1.24786</v>
      </c>
      <c r="AK22">
        <v>-1.1437299999999999</v>
      </c>
      <c r="AL22">
        <v>3</v>
      </c>
      <c r="AM22">
        <v>1.8856200000000001</v>
      </c>
      <c r="AN22">
        <v>2.2825199999999999</v>
      </c>
      <c r="AO22">
        <v>2.4393899999999999</v>
      </c>
      <c r="AP22">
        <v>1.5</v>
      </c>
      <c r="AQ22">
        <v>2.3333300000000001</v>
      </c>
      <c r="AR22">
        <v>0.5</v>
      </c>
      <c r="AS22">
        <v>1</v>
      </c>
      <c r="AT22">
        <v>0.83333299999999999</v>
      </c>
      <c r="AU22">
        <v>1.3333299999999999</v>
      </c>
      <c r="AV22">
        <v>2.2256999999999998</v>
      </c>
      <c r="AW22">
        <v>2.2906300000000002</v>
      </c>
      <c r="AX22">
        <v>2.3915899999999999</v>
      </c>
    </row>
    <row r="23" spans="1:50" x14ac:dyDescent="0.25">
      <c r="A23" t="s">
        <v>130</v>
      </c>
      <c r="B23">
        <v>2</v>
      </c>
      <c r="C23">
        <v>-0.88247900000000001</v>
      </c>
      <c r="D23">
        <v>244.857</v>
      </c>
      <c r="E23">
        <v>10.640700000000001</v>
      </c>
      <c r="F23">
        <v>1.04549</v>
      </c>
      <c r="G23">
        <v>15</v>
      </c>
      <c r="H23">
        <v>15.833299999999999</v>
      </c>
      <c r="I23">
        <v>17.333300000000001</v>
      </c>
      <c r="J23">
        <v>1.74078</v>
      </c>
      <c r="K23">
        <v>-0.97672599999999998</v>
      </c>
      <c r="L23">
        <v>3</v>
      </c>
      <c r="M23">
        <v>0</v>
      </c>
      <c r="N23">
        <v>0</v>
      </c>
      <c r="O23">
        <v>0.157135</v>
      </c>
      <c r="P23">
        <v>-0.70206500000000005</v>
      </c>
      <c r="Q23">
        <v>247.13800000000001</v>
      </c>
      <c r="R23">
        <v>9.5057200000000002</v>
      </c>
      <c r="S23">
        <v>1.04549</v>
      </c>
      <c r="T23">
        <v>15</v>
      </c>
      <c r="U23">
        <v>15.833299999999999</v>
      </c>
      <c r="V23">
        <v>17</v>
      </c>
      <c r="W23">
        <v>2.0496599999999998</v>
      </c>
      <c r="X23">
        <v>-0.94051099999999999</v>
      </c>
      <c r="Y23">
        <v>2</v>
      </c>
      <c r="Z23">
        <v>0</v>
      </c>
      <c r="AA23">
        <v>0</v>
      </c>
      <c r="AB23">
        <v>0.157135</v>
      </c>
      <c r="AC23">
        <v>-0.87192400000000003</v>
      </c>
      <c r="AD23">
        <v>227.98699999999999</v>
      </c>
      <c r="AE23">
        <v>11.412599999999999</v>
      </c>
      <c r="AF23">
        <v>1.04549</v>
      </c>
      <c r="AG23">
        <v>15</v>
      </c>
      <c r="AH23">
        <v>15.833299999999999</v>
      </c>
      <c r="AI23">
        <v>17</v>
      </c>
      <c r="AJ23">
        <v>2.7490700000000001</v>
      </c>
      <c r="AK23">
        <v>-1.49326</v>
      </c>
      <c r="AL23">
        <v>3</v>
      </c>
      <c r="AM23">
        <v>0</v>
      </c>
      <c r="AN23">
        <v>0</v>
      </c>
      <c r="AO23">
        <v>0.157135</v>
      </c>
      <c r="AP23">
        <v>0.83333299999999999</v>
      </c>
      <c r="AQ23">
        <v>2.3333300000000001</v>
      </c>
      <c r="AR23">
        <v>0.83333299999999999</v>
      </c>
      <c r="AS23">
        <v>2</v>
      </c>
      <c r="AT23">
        <v>0.83333299999999999</v>
      </c>
      <c r="AU23">
        <v>2</v>
      </c>
      <c r="AV23">
        <v>2.7174999999999998</v>
      </c>
      <c r="AW23">
        <v>2.9901800000000001</v>
      </c>
      <c r="AX23">
        <v>4.2423299999999999</v>
      </c>
    </row>
    <row r="24" spans="1:50" x14ac:dyDescent="0.25">
      <c r="A24" t="s">
        <v>130</v>
      </c>
      <c r="B24">
        <v>3</v>
      </c>
      <c r="C24">
        <v>-2.3354400000000002</v>
      </c>
      <c r="D24">
        <v>276.15899999999999</v>
      </c>
      <c r="E24">
        <v>6.3825900000000004</v>
      </c>
      <c r="F24">
        <v>1.0694900000000001</v>
      </c>
      <c r="G24">
        <v>15.333299999999999</v>
      </c>
      <c r="H24">
        <v>16.166699999999999</v>
      </c>
      <c r="I24">
        <v>16.333300000000001</v>
      </c>
      <c r="J24">
        <v>1.0208999999999999</v>
      </c>
      <c r="K24">
        <v>-0.23810100000000001</v>
      </c>
      <c r="L24">
        <v>3</v>
      </c>
      <c r="M24">
        <v>2.72166</v>
      </c>
      <c r="N24">
        <v>2.8588200000000001</v>
      </c>
      <c r="O24">
        <v>3.4029799999999999</v>
      </c>
      <c r="P24">
        <v>-1.7435799999999999</v>
      </c>
      <c r="Q24">
        <v>268.34199999999998</v>
      </c>
      <c r="R24">
        <v>5.8449499999999999</v>
      </c>
      <c r="S24">
        <v>1.0694900000000001</v>
      </c>
      <c r="T24">
        <v>22</v>
      </c>
      <c r="U24">
        <v>23.166699999999999</v>
      </c>
      <c r="V24">
        <v>24.666699999999999</v>
      </c>
      <c r="W24">
        <v>0.55004200000000003</v>
      </c>
      <c r="X24">
        <v>-0.66476400000000002</v>
      </c>
      <c r="Y24">
        <v>3</v>
      </c>
      <c r="Z24">
        <v>2.72166</v>
      </c>
      <c r="AA24">
        <v>2.8588200000000001</v>
      </c>
      <c r="AB24">
        <v>3.4029799999999999</v>
      </c>
      <c r="AC24">
        <v>-2.6455099999999998</v>
      </c>
      <c r="AD24">
        <v>265.72500000000002</v>
      </c>
      <c r="AE24">
        <v>7.3392200000000001</v>
      </c>
      <c r="AF24">
        <v>1.0694900000000001</v>
      </c>
      <c r="AG24">
        <v>18.666699999999999</v>
      </c>
      <c r="AH24">
        <v>19.5</v>
      </c>
      <c r="AI24">
        <v>20.666699999999999</v>
      </c>
      <c r="AJ24">
        <v>0.478524</v>
      </c>
      <c r="AK24">
        <v>-0.81606400000000001</v>
      </c>
      <c r="AL24">
        <v>3</v>
      </c>
      <c r="AM24">
        <v>2.72166</v>
      </c>
      <c r="AN24">
        <v>2.8588200000000001</v>
      </c>
      <c r="AO24">
        <v>3.4029799999999999</v>
      </c>
      <c r="AP24">
        <v>0.83333299999999999</v>
      </c>
      <c r="AQ24">
        <v>1</v>
      </c>
      <c r="AR24">
        <v>1.1666700000000001</v>
      </c>
      <c r="AS24">
        <v>2.6666699999999999</v>
      </c>
      <c r="AT24">
        <v>0.83333299999999999</v>
      </c>
      <c r="AU24">
        <v>2</v>
      </c>
      <c r="AV24">
        <v>1.2589999999999999</v>
      </c>
      <c r="AW24">
        <v>1.2148099999999999</v>
      </c>
      <c r="AX24">
        <v>1.2945899999999999</v>
      </c>
    </row>
    <row r="25" spans="1:50" x14ac:dyDescent="0.25">
      <c r="A25" t="s">
        <v>131</v>
      </c>
      <c r="B25">
        <v>0</v>
      </c>
      <c r="C25">
        <v>-2.1067100000000001</v>
      </c>
      <c r="D25">
        <v>279.22199999999998</v>
      </c>
      <c r="E25">
        <v>14.211499999999999</v>
      </c>
      <c r="F25">
        <v>1.0991</v>
      </c>
      <c r="G25">
        <v>21.333300000000001</v>
      </c>
      <c r="H25">
        <v>23.5</v>
      </c>
      <c r="I25">
        <v>24.333300000000001</v>
      </c>
      <c r="J25">
        <v>1.78915</v>
      </c>
      <c r="K25">
        <v>-1.93299</v>
      </c>
      <c r="L25">
        <v>2</v>
      </c>
      <c r="M25">
        <v>2.1829900000000002</v>
      </c>
      <c r="N25">
        <v>2.3778800000000002</v>
      </c>
      <c r="O25">
        <v>2.22777</v>
      </c>
      <c r="P25">
        <v>-2.2761300000000002</v>
      </c>
      <c r="Q25">
        <v>279.32900000000001</v>
      </c>
      <c r="R25">
        <v>18.365200000000002</v>
      </c>
      <c r="S25">
        <v>1.0991</v>
      </c>
      <c r="T25">
        <v>23.666699999999999</v>
      </c>
      <c r="U25">
        <v>25.166699999999999</v>
      </c>
      <c r="V25">
        <v>26</v>
      </c>
      <c r="W25">
        <v>5.1110899999999999</v>
      </c>
      <c r="X25">
        <v>-1.1912799999999999</v>
      </c>
      <c r="Y25">
        <v>5</v>
      </c>
      <c r="Z25">
        <v>2.1829900000000002</v>
      </c>
      <c r="AA25">
        <v>2.3778800000000002</v>
      </c>
      <c r="AB25">
        <v>2.22777</v>
      </c>
      <c r="AC25">
        <v>-3.9012799999999999</v>
      </c>
      <c r="AD25">
        <v>290.846</v>
      </c>
      <c r="AE25">
        <v>22.621600000000001</v>
      </c>
      <c r="AF25">
        <v>1.0991</v>
      </c>
      <c r="AG25">
        <v>18.333300000000001</v>
      </c>
      <c r="AH25">
        <v>19.5</v>
      </c>
      <c r="AI25">
        <v>20.666699999999999</v>
      </c>
      <c r="AJ25">
        <v>0.98500900000000002</v>
      </c>
      <c r="AK25">
        <v>-4.9255399999999998</v>
      </c>
      <c r="AL25">
        <v>3</v>
      </c>
      <c r="AM25">
        <v>2.1829900000000002</v>
      </c>
      <c r="AN25">
        <v>2.3778800000000002</v>
      </c>
      <c r="AO25">
        <v>2.22777</v>
      </c>
      <c r="AP25">
        <v>2.1666699999999999</v>
      </c>
      <c r="AQ25">
        <v>3</v>
      </c>
      <c r="AR25">
        <v>1.5</v>
      </c>
      <c r="AS25">
        <v>2.3333300000000001</v>
      </c>
      <c r="AT25">
        <v>1.1666700000000001</v>
      </c>
      <c r="AU25">
        <v>2.3333300000000001</v>
      </c>
      <c r="AV25">
        <v>3.72214</v>
      </c>
      <c r="AW25">
        <v>6.3023699999999998</v>
      </c>
      <c r="AX25">
        <v>5.9105400000000001</v>
      </c>
    </row>
    <row r="26" spans="1:50" x14ac:dyDescent="0.25">
      <c r="A26" t="s">
        <v>131</v>
      </c>
      <c r="B26">
        <v>1</v>
      </c>
      <c r="C26">
        <v>-3.0428099999999998</v>
      </c>
      <c r="D26">
        <v>252.29</v>
      </c>
      <c r="E26">
        <v>11.411199999999999</v>
      </c>
      <c r="F26">
        <v>1.1024700000000001</v>
      </c>
      <c r="G26">
        <v>15</v>
      </c>
      <c r="H26">
        <v>15.833299999999999</v>
      </c>
      <c r="I26">
        <v>17.333300000000001</v>
      </c>
      <c r="J26">
        <v>1.4129400000000001</v>
      </c>
      <c r="K26">
        <v>-2.89879</v>
      </c>
      <c r="L26">
        <v>2</v>
      </c>
      <c r="M26">
        <v>0</v>
      </c>
      <c r="N26">
        <v>0.157135</v>
      </c>
      <c r="O26">
        <v>0</v>
      </c>
      <c r="P26">
        <v>-3.1162100000000001</v>
      </c>
      <c r="Q26">
        <v>260.05</v>
      </c>
      <c r="R26">
        <v>11.232699999999999</v>
      </c>
      <c r="S26">
        <v>1.1024700000000001</v>
      </c>
      <c r="T26">
        <v>15</v>
      </c>
      <c r="U26">
        <v>16.166699999999999</v>
      </c>
      <c r="V26">
        <v>17.333300000000001</v>
      </c>
      <c r="W26">
        <v>1.78508</v>
      </c>
      <c r="X26">
        <v>-3.1821299999999999</v>
      </c>
      <c r="Y26">
        <v>2</v>
      </c>
      <c r="Z26">
        <v>0</v>
      </c>
      <c r="AA26">
        <v>0.157135</v>
      </c>
      <c r="AB26">
        <v>0</v>
      </c>
      <c r="AC26">
        <v>-3.05992</v>
      </c>
      <c r="AD26">
        <v>231.55699999999999</v>
      </c>
      <c r="AE26">
        <v>11.6988</v>
      </c>
      <c r="AF26">
        <v>1.1024700000000001</v>
      </c>
      <c r="AG26">
        <v>15</v>
      </c>
      <c r="AH26">
        <v>15.833299999999999</v>
      </c>
      <c r="AI26">
        <v>17.333300000000001</v>
      </c>
      <c r="AJ26">
        <v>1.93425</v>
      </c>
      <c r="AK26">
        <v>-3.2792599999999998</v>
      </c>
      <c r="AL26">
        <v>2</v>
      </c>
      <c r="AM26">
        <v>0</v>
      </c>
      <c r="AN26">
        <v>0.157135</v>
      </c>
      <c r="AO26">
        <v>0</v>
      </c>
      <c r="AP26">
        <v>0.83333299999999999</v>
      </c>
      <c r="AQ26">
        <v>2.3333300000000001</v>
      </c>
      <c r="AR26">
        <v>1.1666700000000001</v>
      </c>
      <c r="AS26">
        <v>2.3333300000000001</v>
      </c>
      <c r="AT26">
        <v>0.83333299999999999</v>
      </c>
      <c r="AU26">
        <v>2.3333300000000001</v>
      </c>
      <c r="AV26">
        <v>4.3117400000000004</v>
      </c>
      <c r="AW26">
        <v>4.9672099999999997</v>
      </c>
      <c r="AX26">
        <v>5.2134999999999998</v>
      </c>
    </row>
    <row r="27" spans="1:50" x14ac:dyDescent="0.25">
      <c r="A27" t="s">
        <v>131</v>
      </c>
      <c r="B27">
        <v>2</v>
      </c>
      <c r="C27">
        <v>-3.2760899999999999</v>
      </c>
      <c r="D27">
        <v>270.41899999999998</v>
      </c>
      <c r="E27">
        <v>21.985299999999999</v>
      </c>
      <c r="F27">
        <v>1.1021300000000001</v>
      </c>
      <c r="G27">
        <v>20.333300000000001</v>
      </c>
      <c r="H27">
        <v>21.5</v>
      </c>
      <c r="I27">
        <v>22.333300000000001</v>
      </c>
      <c r="J27">
        <v>1.7063600000000001</v>
      </c>
      <c r="K27">
        <v>-4.52799</v>
      </c>
      <c r="L27">
        <v>3</v>
      </c>
      <c r="M27">
        <v>0.157135</v>
      </c>
      <c r="N27">
        <v>0</v>
      </c>
      <c r="O27">
        <v>0</v>
      </c>
      <c r="P27">
        <v>-3.25569</v>
      </c>
      <c r="Q27">
        <v>274.88600000000002</v>
      </c>
      <c r="R27">
        <v>24.390899999999998</v>
      </c>
      <c r="S27">
        <v>1.1021300000000001</v>
      </c>
      <c r="T27">
        <v>20.333300000000001</v>
      </c>
      <c r="U27">
        <v>21.5</v>
      </c>
      <c r="V27">
        <v>22.333300000000001</v>
      </c>
      <c r="W27">
        <v>2.2110699999999999</v>
      </c>
      <c r="X27">
        <v>-5.7338399999999998</v>
      </c>
      <c r="Y27">
        <v>3</v>
      </c>
      <c r="Z27">
        <v>0.157135</v>
      </c>
      <c r="AA27">
        <v>0</v>
      </c>
      <c r="AB27">
        <v>0</v>
      </c>
      <c r="AC27">
        <v>-3.1750600000000002</v>
      </c>
      <c r="AD27">
        <v>247.62200000000001</v>
      </c>
      <c r="AE27">
        <v>24.726600000000001</v>
      </c>
      <c r="AF27">
        <v>1.1021300000000001</v>
      </c>
      <c r="AG27">
        <v>20.666699999999999</v>
      </c>
      <c r="AH27">
        <v>21.5</v>
      </c>
      <c r="AI27">
        <v>22.333300000000001</v>
      </c>
      <c r="AJ27">
        <v>1.9462200000000001</v>
      </c>
      <c r="AK27">
        <v>-4.9285399999999999</v>
      </c>
      <c r="AL27">
        <v>3</v>
      </c>
      <c r="AM27">
        <v>0.157135</v>
      </c>
      <c r="AN27">
        <v>0</v>
      </c>
      <c r="AO27">
        <v>0</v>
      </c>
      <c r="AP27">
        <v>1.1666700000000001</v>
      </c>
      <c r="AQ27">
        <v>2</v>
      </c>
      <c r="AR27">
        <v>1.1666700000000001</v>
      </c>
      <c r="AS27">
        <v>2</v>
      </c>
      <c r="AT27">
        <v>0.83333299999999999</v>
      </c>
      <c r="AU27">
        <v>1.6666700000000001</v>
      </c>
      <c r="AV27">
        <v>6.2343500000000001</v>
      </c>
      <c r="AW27">
        <v>7.9449100000000001</v>
      </c>
      <c r="AX27">
        <v>6.8747600000000002</v>
      </c>
    </row>
    <row r="28" spans="1:50" x14ac:dyDescent="0.25">
      <c r="A28" t="s">
        <v>131</v>
      </c>
      <c r="B28">
        <v>3</v>
      </c>
      <c r="C28">
        <v>-0.57593000000000005</v>
      </c>
      <c r="D28">
        <v>240.10599999999999</v>
      </c>
      <c r="E28">
        <v>15.8096</v>
      </c>
      <c r="F28">
        <v>1.1014600000000001</v>
      </c>
      <c r="G28">
        <v>19.666699999999999</v>
      </c>
      <c r="H28">
        <v>22.5</v>
      </c>
      <c r="I28">
        <v>24.666699999999999</v>
      </c>
      <c r="J28">
        <v>2.12771</v>
      </c>
      <c r="K28">
        <v>-1.20336</v>
      </c>
      <c r="L28">
        <v>3</v>
      </c>
      <c r="M28">
        <v>0.31426999999999999</v>
      </c>
      <c r="N28">
        <v>0.157135</v>
      </c>
      <c r="O28">
        <v>0.62853899999999996</v>
      </c>
      <c r="P28">
        <v>-0.39071499999999998</v>
      </c>
      <c r="Q28">
        <v>238.02199999999999</v>
      </c>
      <c r="R28">
        <v>16.516999999999999</v>
      </c>
      <c r="S28">
        <v>1.1014600000000001</v>
      </c>
      <c r="T28">
        <v>20.333300000000001</v>
      </c>
      <c r="U28">
        <v>22.833300000000001</v>
      </c>
      <c r="V28">
        <v>24.666699999999999</v>
      </c>
      <c r="W28">
        <v>1.8749899999999999</v>
      </c>
      <c r="X28">
        <v>-1.59511</v>
      </c>
      <c r="Y28">
        <v>2</v>
      </c>
      <c r="Z28">
        <v>0.31426999999999999</v>
      </c>
      <c r="AA28">
        <v>0.157135</v>
      </c>
      <c r="AB28">
        <v>0.62853899999999996</v>
      </c>
      <c r="AC28">
        <v>-0.66742500000000005</v>
      </c>
      <c r="AD28">
        <v>222.09700000000001</v>
      </c>
      <c r="AE28">
        <v>19.0549</v>
      </c>
      <c r="AF28">
        <v>1.1014600000000001</v>
      </c>
      <c r="AG28">
        <v>19.666699999999999</v>
      </c>
      <c r="AH28">
        <v>22.833300000000001</v>
      </c>
      <c r="AI28">
        <v>23.333300000000001</v>
      </c>
      <c r="AJ28">
        <v>1.9103300000000001</v>
      </c>
      <c r="AK28">
        <v>-0.78755200000000003</v>
      </c>
      <c r="AL28">
        <v>2</v>
      </c>
      <c r="AM28">
        <v>0.31426999999999999</v>
      </c>
      <c r="AN28">
        <v>0.157135</v>
      </c>
      <c r="AO28">
        <v>0.62853899999999996</v>
      </c>
      <c r="AP28">
        <v>2.8333300000000001</v>
      </c>
      <c r="AQ28">
        <v>5</v>
      </c>
      <c r="AR28">
        <v>2.5</v>
      </c>
      <c r="AS28">
        <v>4.3333300000000001</v>
      </c>
      <c r="AT28">
        <v>3.1666699999999999</v>
      </c>
      <c r="AU28">
        <v>3.6666699999999999</v>
      </c>
      <c r="AV28">
        <v>3.3310599999999999</v>
      </c>
      <c r="AW28">
        <v>3.4700899999999999</v>
      </c>
      <c r="AX28">
        <v>2.6978800000000001</v>
      </c>
    </row>
    <row r="29" spans="1:50" x14ac:dyDescent="0.25">
      <c r="A29" t="s">
        <v>132</v>
      </c>
      <c r="B29">
        <v>0</v>
      </c>
      <c r="C29">
        <v>1.84067</v>
      </c>
      <c r="D29">
        <v>154.03200000000001</v>
      </c>
      <c r="E29">
        <v>31.359300000000001</v>
      </c>
      <c r="F29">
        <v>1.1040700000000001</v>
      </c>
      <c r="G29">
        <v>18.7075</v>
      </c>
      <c r="H29">
        <v>20.918399999999998</v>
      </c>
      <c r="I29">
        <v>21.0884</v>
      </c>
      <c r="J29">
        <v>1.11791</v>
      </c>
      <c r="K29">
        <v>-1.0134300000000001</v>
      </c>
      <c r="L29">
        <v>3</v>
      </c>
      <c r="M29">
        <v>0.80170799999999998</v>
      </c>
      <c r="N29">
        <v>0.80170799999999998</v>
      </c>
      <c r="O29">
        <v>0.80170799999999998</v>
      </c>
      <c r="P29">
        <v>2.2408100000000002</v>
      </c>
      <c r="Q29">
        <v>144.73500000000001</v>
      </c>
      <c r="R29">
        <v>30.574100000000001</v>
      </c>
      <c r="S29">
        <v>1.1040700000000001</v>
      </c>
      <c r="T29">
        <v>18.7075</v>
      </c>
      <c r="U29">
        <v>19.217700000000001</v>
      </c>
      <c r="V29">
        <v>19.387799999999999</v>
      </c>
      <c r="W29">
        <v>1.1537200000000001</v>
      </c>
      <c r="X29">
        <v>-0.33655400000000002</v>
      </c>
      <c r="Y29">
        <v>4</v>
      </c>
      <c r="Z29">
        <v>0.80170799999999998</v>
      </c>
      <c r="AA29">
        <v>0.80170799999999998</v>
      </c>
      <c r="AB29">
        <v>0.80170799999999998</v>
      </c>
      <c r="AC29">
        <v>2.15524</v>
      </c>
      <c r="AD29">
        <v>131.68700000000001</v>
      </c>
      <c r="AE29">
        <v>32.994199999999999</v>
      </c>
      <c r="AF29">
        <v>1.1040700000000001</v>
      </c>
      <c r="AG29">
        <v>20.408200000000001</v>
      </c>
      <c r="AH29">
        <v>20.918399999999998</v>
      </c>
      <c r="AI29">
        <v>21.0884</v>
      </c>
      <c r="AJ29">
        <v>1.5650500000000001</v>
      </c>
      <c r="AK29">
        <v>-1.15703</v>
      </c>
      <c r="AL29">
        <v>4</v>
      </c>
      <c r="AM29">
        <v>0.80170799999999998</v>
      </c>
      <c r="AN29">
        <v>0.80170799999999998</v>
      </c>
      <c r="AO29">
        <v>0.80170799999999998</v>
      </c>
      <c r="AP29">
        <v>2.21088</v>
      </c>
      <c r="AQ29">
        <v>2.3809499999999999</v>
      </c>
      <c r="AR29">
        <v>0.51020399999999999</v>
      </c>
      <c r="AS29">
        <v>0.68027199999999999</v>
      </c>
      <c r="AT29">
        <v>0.51020399999999999</v>
      </c>
      <c r="AU29">
        <v>0.68027199999999999</v>
      </c>
      <c r="AV29">
        <v>2.1313499999999999</v>
      </c>
      <c r="AW29">
        <v>1.49027</v>
      </c>
      <c r="AX29">
        <v>2.7220800000000001</v>
      </c>
    </row>
    <row r="30" spans="1:50" x14ac:dyDescent="0.25">
      <c r="A30" t="s">
        <v>132</v>
      </c>
      <c r="B30">
        <v>3</v>
      </c>
      <c r="C30">
        <v>-2.99444</v>
      </c>
      <c r="D30">
        <v>239.524</v>
      </c>
      <c r="E30">
        <v>22.475899999999999</v>
      </c>
      <c r="F30">
        <v>1.18018</v>
      </c>
      <c r="G30">
        <v>15.6463</v>
      </c>
      <c r="H30">
        <v>15.8163</v>
      </c>
      <c r="I30">
        <v>17.346900000000002</v>
      </c>
      <c r="J30">
        <v>0.390179</v>
      </c>
      <c r="K30">
        <v>-2.2108300000000001</v>
      </c>
      <c r="L30">
        <v>1</v>
      </c>
      <c r="M30">
        <v>0</v>
      </c>
      <c r="N30">
        <v>0.16034200000000001</v>
      </c>
      <c r="O30">
        <v>0.320683</v>
      </c>
      <c r="P30">
        <v>-3.45364</v>
      </c>
      <c r="Q30">
        <v>246.44800000000001</v>
      </c>
      <c r="R30">
        <v>23.595300000000002</v>
      </c>
      <c r="S30">
        <v>1.18018</v>
      </c>
      <c r="T30">
        <v>15.6463</v>
      </c>
      <c r="U30">
        <v>16.156500000000001</v>
      </c>
      <c r="V30">
        <v>16.666699999999999</v>
      </c>
      <c r="W30">
        <v>1.1065700000000001</v>
      </c>
      <c r="X30">
        <v>-2.5843799999999999</v>
      </c>
      <c r="Y30">
        <v>2</v>
      </c>
      <c r="Z30">
        <v>0</v>
      </c>
      <c r="AA30">
        <v>0.16034200000000001</v>
      </c>
      <c r="AB30">
        <v>0.320683</v>
      </c>
      <c r="AC30">
        <v>-3.8087</v>
      </c>
      <c r="AD30">
        <v>233.65899999999999</v>
      </c>
      <c r="AE30">
        <v>22.335999999999999</v>
      </c>
      <c r="AF30">
        <v>1.18018</v>
      </c>
      <c r="AG30">
        <v>15.6463</v>
      </c>
      <c r="AH30">
        <v>15.8163</v>
      </c>
      <c r="AI30">
        <v>16.666699999999999</v>
      </c>
      <c r="AJ30">
        <v>0.168987</v>
      </c>
      <c r="AK30">
        <v>-2.8613499999999998</v>
      </c>
      <c r="AL30">
        <v>1</v>
      </c>
      <c r="AM30">
        <v>0</v>
      </c>
      <c r="AN30">
        <v>0.16034200000000001</v>
      </c>
      <c r="AO30">
        <v>0.320683</v>
      </c>
      <c r="AP30">
        <v>0.170068</v>
      </c>
      <c r="AQ30">
        <v>1.70068</v>
      </c>
      <c r="AR30">
        <v>0.51020399999999999</v>
      </c>
      <c r="AS30">
        <v>1.02041</v>
      </c>
      <c r="AT30">
        <v>0.170068</v>
      </c>
      <c r="AU30">
        <v>1.02041</v>
      </c>
      <c r="AV30">
        <v>2.60101</v>
      </c>
      <c r="AW30">
        <v>3.69095</v>
      </c>
      <c r="AX30">
        <v>3.0303399999999998</v>
      </c>
    </row>
    <row r="31" spans="1:50" x14ac:dyDescent="0.25">
      <c r="A31" t="s">
        <v>133</v>
      </c>
      <c r="B31">
        <v>0</v>
      </c>
      <c r="C31">
        <v>-2.4033000000000002</v>
      </c>
      <c r="D31">
        <v>222.715</v>
      </c>
      <c r="E31">
        <v>35.254800000000003</v>
      </c>
      <c r="F31">
        <v>1.97909</v>
      </c>
      <c r="G31">
        <v>15.2576</v>
      </c>
      <c r="H31">
        <v>16.932300000000001</v>
      </c>
      <c r="I31">
        <v>17.118300000000001</v>
      </c>
      <c r="J31">
        <v>3.68207</v>
      </c>
      <c r="K31">
        <v>-0.16669400000000001</v>
      </c>
      <c r="L31">
        <v>3</v>
      </c>
      <c r="M31">
        <v>0.350854</v>
      </c>
      <c r="N31">
        <v>0.52628200000000003</v>
      </c>
      <c r="O31">
        <v>0.46413700000000002</v>
      </c>
      <c r="P31">
        <v>-2.3782800000000002</v>
      </c>
      <c r="Q31">
        <v>190.45</v>
      </c>
      <c r="R31">
        <v>36.181199999999997</v>
      </c>
      <c r="S31">
        <v>1.97909</v>
      </c>
      <c r="T31">
        <v>15.2576</v>
      </c>
      <c r="U31">
        <v>18.0487</v>
      </c>
      <c r="V31">
        <v>18.2347</v>
      </c>
      <c r="W31">
        <v>3.81595</v>
      </c>
      <c r="X31">
        <v>-0.38903100000000002</v>
      </c>
      <c r="Y31">
        <v>3</v>
      </c>
      <c r="Z31">
        <v>0.350854</v>
      </c>
      <c r="AA31">
        <v>0.52628200000000003</v>
      </c>
      <c r="AB31">
        <v>0.46413700000000002</v>
      </c>
      <c r="AC31">
        <v>-2.6293899999999999</v>
      </c>
      <c r="AD31">
        <v>171.72900000000001</v>
      </c>
      <c r="AE31">
        <v>32.145000000000003</v>
      </c>
      <c r="AF31">
        <v>1.97909</v>
      </c>
      <c r="AG31">
        <v>16.001899999999999</v>
      </c>
      <c r="AH31">
        <v>16.932300000000001</v>
      </c>
      <c r="AI31">
        <v>17.8626</v>
      </c>
      <c r="AJ31">
        <v>5.2615299999999996</v>
      </c>
      <c r="AK31">
        <v>-4.6764900000000003</v>
      </c>
      <c r="AL31">
        <v>3</v>
      </c>
      <c r="AM31">
        <v>0.350854</v>
      </c>
      <c r="AN31">
        <v>0.52628200000000003</v>
      </c>
      <c r="AO31">
        <v>0.46413700000000002</v>
      </c>
      <c r="AP31">
        <v>1.67462</v>
      </c>
      <c r="AQ31">
        <v>1.86069</v>
      </c>
      <c r="AR31">
        <v>2.7910300000000001</v>
      </c>
      <c r="AS31">
        <v>2.9771000000000001</v>
      </c>
      <c r="AT31">
        <v>0.93034300000000003</v>
      </c>
      <c r="AU31">
        <v>1.86069</v>
      </c>
      <c r="AV31">
        <v>3.84877</v>
      </c>
      <c r="AW31">
        <v>4.2049799999999999</v>
      </c>
      <c r="AX31">
        <v>9.9380100000000002</v>
      </c>
    </row>
    <row r="32" spans="1:50" x14ac:dyDescent="0.25">
      <c r="A32" t="s">
        <v>133</v>
      </c>
      <c r="B32">
        <v>1</v>
      </c>
      <c r="C32">
        <v>1.9657</v>
      </c>
      <c r="D32">
        <v>182.63</v>
      </c>
      <c r="E32">
        <v>24.0121</v>
      </c>
      <c r="F32">
        <v>1.9410000000000001</v>
      </c>
      <c r="G32">
        <v>17.490500000000001</v>
      </c>
      <c r="H32">
        <v>18.792899999999999</v>
      </c>
      <c r="I32">
        <v>19.723299999999998</v>
      </c>
      <c r="J32">
        <v>11.048500000000001</v>
      </c>
      <c r="K32">
        <v>-1.59737</v>
      </c>
      <c r="L32">
        <v>3</v>
      </c>
      <c r="M32">
        <v>0</v>
      </c>
      <c r="N32">
        <v>0.175427</v>
      </c>
      <c r="O32">
        <v>0</v>
      </c>
      <c r="P32">
        <v>2.0289899999999998</v>
      </c>
      <c r="Q32">
        <v>152.18899999999999</v>
      </c>
      <c r="R32">
        <v>27.812000000000001</v>
      </c>
      <c r="S32">
        <v>1.9410000000000001</v>
      </c>
      <c r="T32">
        <v>17.490500000000001</v>
      </c>
      <c r="U32">
        <v>19.165099999999999</v>
      </c>
      <c r="V32">
        <v>19.723299999999998</v>
      </c>
      <c r="W32">
        <v>13.665699999999999</v>
      </c>
      <c r="X32">
        <v>-2.1174900000000001</v>
      </c>
      <c r="Y32">
        <v>2</v>
      </c>
      <c r="Z32">
        <v>0</v>
      </c>
      <c r="AA32">
        <v>0.175427</v>
      </c>
      <c r="AB32">
        <v>0</v>
      </c>
      <c r="AC32">
        <v>1.96793</v>
      </c>
      <c r="AD32">
        <v>114.018</v>
      </c>
      <c r="AE32">
        <v>30.451799999999999</v>
      </c>
      <c r="AF32">
        <v>1.9410000000000001</v>
      </c>
      <c r="AG32">
        <v>17.490500000000001</v>
      </c>
      <c r="AH32">
        <v>19.165099999999999</v>
      </c>
      <c r="AI32">
        <v>19.723299999999998</v>
      </c>
      <c r="AJ32">
        <v>17.605499999999999</v>
      </c>
      <c r="AK32">
        <v>-4.2760199999999999</v>
      </c>
      <c r="AL32">
        <v>1</v>
      </c>
      <c r="AM32">
        <v>0</v>
      </c>
      <c r="AN32">
        <v>0.175427</v>
      </c>
      <c r="AO32">
        <v>0</v>
      </c>
      <c r="AP32">
        <v>1.3024800000000001</v>
      </c>
      <c r="AQ32">
        <v>2.2328199999999998</v>
      </c>
      <c r="AR32">
        <v>1.67462</v>
      </c>
      <c r="AS32">
        <v>2.2328199999999998</v>
      </c>
      <c r="AT32">
        <v>1.67462</v>
      </c>
      <c r="AU32">
        <v>2.2328199999999998</v>
      </c>
      <c r="AV32">
        <v>12.645899999999999</v>
      </c>
      <c r="AW32">
        <v>15.783200000000001</v>
      </c>
      <c r="AX32">
        <v>21.881599999999999</v>
      </c>
    </row>
    <row r="33" spans="1:50" x14ac:dyDescent="0.25">
      <c r="A33" t="s">
        <v>133</v>
      </c>
      <c r="B33">
        <v>2</v>
      </c>
      <c r="C33">
        <v>-3.3139799999999999</v>
      </c>
      <c r="D33">
        <v>290.39100000000002</v>
      </c>
      <c r="E33">
        <v>34.636899999999997</v>
      </c>
      <c r="F33">
        <v>1.6788400000000001</v>
      </c>
      <c r="G33">
        <v>21.2118</v>
      </c>
      <c r="H33">
        <v>22.142199999999999</v>
      </c>
      <c r="I33">
        <v>23.072500000000002</v>
      </c>
      <c r="J33">
        <v>5.5336299999999996</v>
      </c>
      <c r="K33">
        <v>-12.4802</v>
      </c>
      <c r="L33">
        <v>1</v>
      </c>
      <c r="M33">
        <v>1.4034199999999999</v>
      </c>
      <c r="N33">
        <v>0.175427</v>
      </c>
      <c r="O33">
        <v>0</v>
      </c>
      <c r="P33">
        <v>-4.5482300000000002</v>
      </c>
      <c r="Q33">
        <v>294.86500000000001</v>
      </c>
      <c r="R33">
        <v>39.9101</v>
      </c>
      <c r="S33">
        <v>1.6788400000000001</v>
      </c>
      <c r="T33">
        <v>21.2118</v>
      </c>
      <c r="U33">
        <v>21.77</v>
      </c>
      <c r="V33">
        <v>23.072500000000002</v>
      </c>
      <c r="W33">
        <v>6.0667900000000001</v>
      </c>
      <c r="X33">
        <v>-15.21</v>
      </c>
      <c r="Y33">
        <v>1</v>
      </c>
      <c r="Z33">
        <v>1.4034199999999999</v>
      </c>
      <c r="AA33">
        <v>0.175427</v>
      </c>
      <c r="AB33">
        <v>0</v>
      </c>
      <c r="AC33">
        <v>-5.3109599999999997</v>
      </c>
      <c r="AD33">
        <v>275.89299999999997</v>
      </c>
      <c r="AE33">
        <v>42.427999999999997</v>
      </c>
      <c r="AF33">
        <v>1.6788400000000001</v>
      </c>
      <c r="AG33">
        <v>18.2347</v>
      </c>
      <c r="AH33">
        <v>21.77</v>
      </c>
      <c r="AI33">
        <v>23.072500000000002</v>
      </c>
      <c r="AJ33">
        <v>8.3655799999999996</v>
      </c>
      <c r="AK33">
        <v>-16.789899999999999</v>
      </c>
      <c r="AL33">
        <v>1</v>
      </c>
      <c r="AM33">
        <v>1.4034199999999999</v>
      </c>
      <c r="AN33">
        <v>0.175427</v>
      </c>
      <c r="AO33">
        <v>0</v>
      </c>
      <c r="AP33">
        <v>0.93034300000000003</v>
      </c>
      <c r="AQ33">
        <v>1.86069</v>
      </c>
      <c r="AR33">
        <v>0.55820599999999998</v>
      </c>
      <c r="AS33">
        <v>1.86069</v>
      </c>
      <c r="AT33">
        <v>3.53531</v>
      </c>
      <c r="AU33">
        <v>4.83779</v>
      </c>
      <c r="AV33">
        <v>18.0138</v>
      </c>
      <c r="AW33">
        <v>21.276800000000001</v>
      </c>
      <c r="AX33">
        <v>25.1555</v>
      </c>
    </row>
    <row r="34" spans="1:50" x14ac:dyDescent="0.25">
      <c r="A34" t="s">
        <v>133</v>
      </c>
      <c r="B34">
        <v>3</v>
      </c>
      <c r="C34">
        <v>-7.20566</v>
      </c>
      <c r="D34">
        <v>298.84500000000003</v>
      </c>
      <c r="E34">
        <v>37.018900000000002</v>
      </c>
      <c r="F34">
        <v>2.0394999999999999</v>
      </c>
      <c r="G34">
        <v>17.118300000000001</v>
      </c>
      <c r="H34">
        <v>17.304400000000001</v>
      </c>
      <c r="I34">
        <v>18.978999999999999</v>
      </c>
      <c r="J34">
        <v>2.2059299999999999</v>
      </c>
      <c r="K34">
        <v>-7.07918</v>
      </c>
      <c r="L34">
        <v>3</v>
      </c>
      <c r="M34">
        <v>1.0525599999999999</v>
      </c>
      <c r="N34">
        <v>0.87713600000000003</v>
      </c>
      <c r="O34">
        <v>1.4034199999999999</v>
      </c>
      <c r="P34">
        <v>-4.6873199999999997</v>
      </c>
      <c r="Q34">
        <v>229.935</v>
      </c>
      <c r="R34">
        <v>37.190199999999997</v>
      </c>
      <c r="S34">
        <v>2.0394999999999999</v>
      </c>
      <c r="T34">
        <v>14.8855</v>
      </c>
      <c r="U34">
        <v>15.4437</v>
      </c>
      <c r="V34">
        <v>16.001899999999999</v>
      </c>
      <c r="W34">
        <v>3.1746699999999999</v>
      </c>
      <c r="X34">
        <v>-7.0850900000000001</v>
      </c>
      <c r="Y34">
        <v>4</v>
      </c>
      <c r="Z34">
        <v>1.0525599999999999</v>
      </c>
      <c r="AA34">
        <v>0.87713600000000003</v>
      </c>
      <c r="AB34">
        <v>1.4034199999999999</v>
      </c>
      <c r="AC34">
        <v>-5.1282800000000002</v>
      </c>
      <c r="AD34">
        <v>221.733</v>
      </c>
      <c r="AE34">
        <v>31.8413</v>
      </c>
      <c r="AF34">
        <v>2.0394999999999999</v>
      </c>
      <c r="AG34">
        <v>17.118300000000001</v>
      </c>
      <c r="AH34">
        <v>17.304400000000001</v>
      </c>
      <c r="AI34">
        <v>18.978999999999999</v>
      </c>
      <c r="AJ34">
        <v>2.6514600000000002</v>
      </c>
      <c r="AK34">
        <v>-12.120200000000001</v>
      </c>
      <c r="AL34">
        <v>4</v>
      </c>
      <c r="AM34">
        <v>1.0525599999999999</v>
      </c>
      <c r="AN34">
        <v>0.87713600000000003</v>
      </c>
      <c r="AO34">
        <v>1.4034199999999999</v>
      </c>
      <c r="AP34">
        <v>0.18606900000000001</v>
      </c>
      <c r="AQ34">
        <v>1.86069</v>
      </c>
      <c r="AR34">
        <v>0.55820599999999998</v>
      </c>
      <c r="AS34">
        <v>1.1164099999999999</v>
      </c>
      <c r="AT34">
        <v>0.18606900000000001</v>
      </c>
      <c r="AU34">
        <v>1.86069</v>
      </c>
      <c r="AV34">
        <v>9.2850999999999999</v>
      </c>
      <c r="AW34">
        <v>10.2598</v>
      </c>
      <c r="AX34">
        <v>14.771699999999999</v>
      </c>
    </row>
    <row r="35" spans="1:50" x14ac:dyDescent="0.25">
      <c r="A35" t="s">
        <v>134</v>
      </c>
      <c r="B35">
        <v>0</v>
      </c>
      <c r="C35">
        <v>-1.4208799999999999</v>
      </c>
      <c r="D35">
        <v>275.56599999999997</v>
      </c>
      <c r="E35">
        <v>17.646999999999998</v>
      </c>
      <c r="F35">
        <v>1.7182299999999999</v>
      </c>
      <c r="G35">
        <v>20.467600000000001</v>
      </c>
      <c r="H35">
        <v>20.653600000000001</v>
      </c>
      <c r="I35">
        <v>21.2118</v>
      </c>
      <c r="J35">
        <v>0.71201400000000004</v>
      </c>
      <c r="K35">
        <v>-1.8825799999999999</v>
      </c>
      <c r="L35">
        <v>4</v>
      </c>
      <c r="M35">
        <v>0.52628200000000003</v>
      </c>
      <c r="N35">
        <v>0.175427</v>
      </c>
      <c r="O35">
        <v>0.175427</v>
      </c>
      <c r="P35">
        <v>-3.3009599999999999</v>
      </c>
      <c r="Q35">
        <v>290.56</v>
      </c>
      <c r="R35">
        <v>26.615200000000002</v>
      </c>
      <c r="S35">
        <v>1.7182299999999999</v>
      </c>
      <c r="T35">
        <v>19.351099999999999</v>
      </c>
      <c r="U35">
        <v>20.281500000000001</v>
      </c>
      <c r="V35">
        <v>21.2118</v>
      </c>
      <c r="W35">
        <v>3.58352</v>
      </c>
      <c r="X35">
        <v>-4.3859899999999996</v>
      </c>
      <c r="Y35">
        <v>2</v>
      </c>
      <c r="Z35">
        <v>0.52628200000000003</v>
      </c>
      <c r="AA35">
        <v>0.175427</v>
      </c>
      <c r="AB35">
        <v>0.175427</v>
      </c>
      <c r="AC35">
        <v>-5.0005499999999996</v>
      </c>
      <c r="AD35">
        <v>283.334</v>
      </c>
      <c r="AE35">
        <v>34.0047</v>
      </c>
      <c r="AF35">
        <v>1.7182299999999999</v>
      </c>
      <c r="AG35">
        <v>19.351099999999999</v>
      </c>
      <c r="AH35">
        <v>20.281500000000001</v>
      </c>
      <c r="AI35">
        <v>21.584</v>
      </c>
      <c r="AJ35">
        <v>4.2750300000000001</v>
      </c>
      <c r="AK35">
        <v>-5.4128299999999996</v>
      </c>
      <c r="AL35">
        <v>3</v>
      </c>
      <c r="AM35">
        <v>0.52628200000000003</v>
      </c>
      <c r="AN35">
        <v>0.175427</v>
      </c>
      <c r="AO35">
        <v>0.175427</v>
      </c>
      <c r="AP35">
        <v>0.18606900000000001</v>
      </c>
      <c r="AQ35">
        <v>0.74427500000000002</v>
      </c>
      <c r="AR35">
        <v>0.93034300000000003</v>
      </c>
      <c r="AS35">
        <v>1.86069</v>
      </c>
      <c r="AT35">
        <v>0.93034300000000003</v>
      </c>
      <c r="AU35">
        <v>2.2328199999999998</v>
      </c>
      <c r="AV35">
        <v>2.5945900000000002</v>
      </c>
      <c r="AW35">
        <v>7.9695099999999996</v>
      </c>
      <c r="AX35">
        <v>9.6878600000000006</v>
      </c>
    </row>
    <row r="36" spans="1:50" x14ac:dyDescent="0.25">
      <c r="A36" t="s">
        <v>134</v>
      </c>
      <c r="B36">
        <v>3</v>
      </c>
      <c r="C36">
        <v>-1.46624</v>
      </c>
      <c r="D36">
        <v>274.53699999999998</v>
      </c>
      <c r="E36">
        <v>19.148499999999999</v>
      </c>
      <c r="F36">
        <v>1.75502</v>
      </c>
      <c r="G36">
        <v>16.001899999999999</v>
      </c>
      <c r="H36">
        <v>18.792899999999999</v>
      </c>
      <c r="I36">
        <v>20.467600000000001</v>
      </c>
      <c r="J36">
        <v>2.4293200000000001</v>
      </c>
      <c r="K36">
        <v>-1.11222</v>
      </c>
      <c r="L36">
        <v>2</v>
      </c>
      <c r="M36">
        <v>0.70170900000000003</v>
      </c>
      <c r="N36">
        <v>0</v>
      </c>
      <c r="O36">
        <v>0.52628200000000003</v>
      </c>
      <c r="P36">
        <v>-3.1943199999999998</v>
      </c>
      <c r="Q36">
        <v>278.15100000000001</v>
      </c>
      <c r="R36">
        <v>28.921299999999999</v>
      </c>
      <c r="S36">
        <v>1.75502</v>
      </c>
      <c r="T36">
        <v>17.490500000000001</v>
      </c>
      <c r="U36">
        <v>18.792899999999999</v>
      </c>
      <c r="V36">
        <v>19.351099999999999</v>
      </c>
      <c r="W36">
        <v>4.7143899999999999</v>
      </c>
      <c r="X36">
        <v>-4.18926</v>
      </c>
      <c r="Y36">
        <v>2</v>
      </c>
      <c r="Z36">
        <v>0.70170900000000003</v>
      </c>
      <c r="AA36">
        <v>0</v>
      </c>
      <c r="AB36">
        <v>0.52628200000000003</v>
      </c>
      <c r="AC36">
        <v>-3.3997299999999999</v>
      </c>
      <c r="AD36">
        <v>231.69200000000001</v>
      </c>
      <c r="AE36">
        <v>36.910600000000002</v>
      </c>
      <c r="AF36">
        <v>1.75502</v>
      </c>
      <c r="AG36">
        <v>17.490500000000001</v>
      </c>
      <c r="AH36">
        <v>18.792899999999999</v>
      </c>
      <c r="AI36">
        <v>19.351099999999999</v>
      </c>
      <c r="AJ36">
        <v>8.7591900000000003</v>
      </c>
      <c r="AK36">
        <v>-5.2013499999999997</v>
      </c>
      <c r="AL36">
        <v>2</v>
      </c>
      <c r="AM36">
        <v>0.70170900000000003</v>
      </c>
      <c r="AN36">
        <v>0</v>
      </c>
      <c r="AO36">
        <v>0.52628200000000003</v>
      </c>
      <c r="AP36">
        <v>2.7910300000000001</v>
      </c>
      <c r="AQ36">
        <v>4.4656500000000001</v>
      </c>
      <c r="AR36">
        <v>1.3024800000000001</v>
      </c>
      <c r="AS36">
        <v>1.86069</v>
      </c>
      <c r="AT36">
        <v>1.3024800000000001</v>
      </c>
      <c r="AU36">
        <v>1.86069</v>
      </c>
      <c r="AV36">
        <v>3.5415299999999998</v>
      </c>
      <c r="AW36">
        <v>8.9036500000000007</v>
      </c>
      <c r="AX36">
        <v>13.9605</v>
      </c>
    </row>
    <row r="37" spans="1:50" x14ac:dyDescent="0.25">
      <c r="A37" t="s">
        <v>47</v>
      </c>
      <c r="B37">
        <v>0</v>
      </c>
      <c r="C37">
        <v>-1.7296400000000001</v>
      </c>
      <c r="D37">
        <v>262.62</v>
      </c>
      <c r="E37">
        <v>11.4139</v>
      </c>
      <c r="F37">
        <v>0.95740400000000003</v>
      </c>
      <c r="G37">
        <v>18.466799999999999</v>
      </c>
      <c r="H37">
        <v>19.3062</v>
      </c>
      <c r="I37">
        <v>19.809899999999999</v>
      </c>
      <c r="J37">
        <v>0.58777000000000001</v>
      </c>
      <c r="K37">
        <v>-0.11317000000000001</v>
      </c>
      <c r="L37">
        <v>4</v>
      </c>
      <c r="M37">
        <v>1.1949799999999999</v>
      </c>
      <c r="N37">
        <v>1.1949799999999999</v>
      </c>
      <c r="O37">
        <v>1.26623</v>
      </c>
      <c r="P37">
        <v>-1.40005</v>
      </c>
      <c r="Q37">
        <v>259.93</v>
      </c>
      <c r="R37">
        <v>11.8103</v>
      </c>
      <c r="S37">
        <v>0.95740400000000003</v>
      </c>
      <c r="T37">
        <v>20.8172</v>
      </c>
      <c r="U37">
        <v>21.9923</v>
      </c>
      <c r="V37">
        <v>22.495999999999999</v>
      </c>
      <c r="W37">
        <v>0.63911399999999996</v>
      </c>
      <c r="X37">
        <v>-0.74094199999999999</v>
      </c>
      <c r="Y37">
        <v>4</v>
      </c>
      <c r="Z37">
        <v>1.1949799999999999</v>
      </c>
      <c r="AA37">
        <v>1.1949799999999999</v>
      </c>
      <c r="AB37">
        <v>1.26623</v>
      </c>
      <c r="AC37">
        <v>-2.1920999999999999</v>
      </c>
      <c r="AD37">
        <v>279.892</v>
      </c>
      <c r="AE37">
        <v>15.374700000000001</v>
      </c>
      <c r="AF37">
        <v>0.95740400000000003</v>
      </c>
      <c r="AG37">
        <v>21.152899999999999</v>
      </c>
      <c r="AH37">
        <v>21.656600000000001</v>
      </c>
      <c r="AI37">
        <v>22.495999999999999</v>
      </c>
      <c r="AJ37">
        <v>0.687357</v>
      </c>
      <c r="AK37">
        <v>-0.74544200000000005</v>
      </c>
      <c r="AL37">
        <v>4</v>
      </c>
      <c r="AM37">
        <v>1.1949799999999999</v>
      </c>
      <c r="AN37">
        <v>1.1949799999999999</v>
      </c>
      <c r="AO37">
        <v>1.26623</v>
      </c>
      <c r="AP37">
        <v>0.83940099999999995</v>
      </c>
      <c r="AQ37">
        <v>1.34304</v>
      </c>
      <c r="AR37">
        <v>1.17516</v>
      </c>
      <c r="AS37">
        <v>1.6788000000000001</v>
      </c>
      <c r="AT37">
        <v>0.50364100000000001</v>
      </c>
      <c r="AU37">
        <v>1.34304</v>
      </c>
      <c r="AV37">
        <v>0.70094000000000001</v>
      </c>
      <c r="AW37">
        <v>1.3800600000000001</v>
      </c>
      <c r="AX37">
        <v>1.4328000000000001</v>
      </c>
    </row>
    <row r="38" spans="1:50" x14ac:dyDescent="0.25">
      <c r="A38" t="s">
        <v>47</v>
      </c>
      <c r="B38">
        <v>1</v>
      </c>
      <c r="C38">
        <v>-2.3071100000000002</v>
      </c>
      <c r="D38">
        <v>215.453</v>
      </c>
      <c r="E38">
        <v>14.007999999999999</v>
      </c>
      <c r="F38">
        <v>0.910775</v>
      </c>
      <c r="G38">
        <v>15.7807</v>
      </c>
      <c r="H38">
        <v>16.9559</v>
      </c>
      <c r="I38">
        <v>17.459499999999998</v>
      </c>
      <c r="J38">
        <v>1.1284000000000001</v>
      </c>
      <c r="K38">
        <v>-0.54710300000000001</v>
      </c>
      <c r="L38">
        <v>4</v>
      </c>
      <c r="M38">
        <v>1.1949799999999999</v>
      </c>
      <c r="N38">
        <v>1.26623</v>
      </c>
      <c r="O38">
        <v>1.10795</v>
      </c>
      <c r="P38">
        <v>-2.37487</v>
      </c>
      <c r="Q38">
        <v>227.297</v>
      </c>
      <c r="R38">
        <v>14.654400000000001</v>
      </c>
      <c r="S38">
        <v>0.910775</v>
      </c>
      <c r="T38">
        <v>16.116499999999998</v>
      </c>
      <c r="U38">
        <v>16.9559</v>
      </c>
      <c r="V38">
        <v>17.459499999999998</v>
      </c>
      <c r="W38">
        <v>1.0721799999999999</v>
      </c>
      <c r="X38">
        <v>-0.32343499999999997</v>
      </c>
      <c r="Y38">
        <v>3</v>
      </c>
      <c r="Z38">
        <v>1.1949799999999999</v>
      </c>
      <c r="AA38">
        <v>1.26623</v>
      </c>
      <c r="AB38">
        <v>1.10795</v>
      </c>
      <c r="AC38">
        <v>-2.3918300000000001</v>
      </c>
      <c r="AD38">
        <v>222.52</v>
      </c>
      <c r="AE38">
        <v>18.750499999999999</v>
      </c>
      <c r="AF38">
        <v>0.910775</v>
      </c>
      <c r="AG38">
        <v>18.466799999999999</v>
      </c>
      <c r="AH38">
        <v>19.641999999999999</v>
      </c>
      <c r="AI38">
        <v>19.809899999999999</v>
      </c>
      <c r="AJ38">
        <v>1.0266200000000001</v>
      </c>
      <c r="AK38">
        <v>-0.26176899999999997</v>
      </c>
      <c r="AL38">
        <v>3</v>
      </c>
      <c r="AM38">
        <v>1.1949799999999999</v>
      </c>
      <c r="AN38">
        <v>1.26623</v>
      </c>
      <c r="AO38">
        <v>1.10795</v>
      </c>
      <c r="AP38">
        <v>1.17516</v>
      </c>
      <c r="AQ38">
        <v>1.6788000000000001</v>
      </c>
      <c r="AR38">
        <v>0.83940099999999995</v>
      </c>
      <c r="AS38">
        <v>1.34304</v>
      </c>
      <c r="AT38">
        <v>1.17516</v>
      </c>
      <c r="AU38">
        <v>1.34304</v>
      </c>
      <c r="AV38">
        <v>1.6755</v>
      </c>
      <c r="AW38">
        <v>1.3956200000000001</v>
      </c>
      <c r="AX38">
        <v>1.2883899999999999</v>
      </c>
    </row>
    <row r="39" spans="1:50" x14ac:dyDescent="0.25">
      <c r="A39" t="s">
        <v>135</v>
      </c>
      <c r="B39">
        <v>0</v>
      </c>
      <c r="C39">
        <v>-4.4069799999999999</v>
      </c>
      <c r="D39">
        <v>314.67700000000002</v>
      </c>
      <c r="E39">
        <v>16.849799999999998</v>
      </c>
      <c r="F39">
        <v>1.0141899999999999</v>
      </c>
      <c r="G39">
        <v>20.610299999999999</v>
      </c>
      <c r="H39">
        <v>22.182200000000002</v>
      </c>
      <c r="I39">
        <v>23.404900000000001</v>
      </c>
      <c r="J39">
        <v>3.1472799999999999</v>
      </c>
      <c r="K39">
        <v>-5.1304299999999996</v>
      </c>
      <c r="L39">
        <v>3</v>
      </c>
      <c r="M39">
        <v>0.43568699999999999</v>
      </c>
      <c r="N39">
        <v>0</v>
      </c>
      <c r="O39">
        <v>0.16467399999999999</v>
      </c>
      <c r="P39">
        <v>-4.14107</v>
      </c>
      <c r="Q39">
        <v>310.12799999999999</v>
      </c>
      <c r="R39">
        <v>22.652000000000001</v>
      </c>
      <c r="S39">
        <v>1.0141899999999999</v>
      </c>
      <c r="T39">
        <v>20.959599999999998</v>
      </c>
      <c r="U39">
        <v>22.182200000000002</v>
      </c>
      <c r="V39">
        <v>23.404900000000001</v>
      </c>
      <c r="W39">
        <v>2.9079000000000002</v>
      </c>
      <c r="X39">
        <v>-5.9479300000000004</v>
      </c>
      <c r="Y39">
        <v>2</v>
      </c>
      <c r="Z39">
        <v>0.43568699999999999</v>
      </c>
      <c r="AA39">
        <v>0</v>
      </c>
      <c r="AB39">
        <v>0.16467399999999999</v>
      </c>
      <c r="AC39">
        <v>-5.5993199999999996</v>
      </c>
      <c r="AD39">
        <v>339.68700000000001</v>
      </c>
      <c r="AE39">
        <v>31.143799999999999</v>
      </c>
      <c r="AF39">
        <v>1.0141899999999999</v>
      </c>
      <c r="AG39">
        <v>21.658200000000001</v>
      </c>
      <c r="AH39">
        <v>22.182200000000002</v>
      </c>
      <c r="AI39">
        <v>23.754200000000001</v>
      </c>
      <c r="AJ39">
        <v>4.4329099999999997</v>
      </c>
      <c r="AK39">
        <v>-7.9591799999999999</v>
      </c>
      <c r="AL39">
        <v>4</v>
      </c>
      <c r="AM39">
        <v>0.43568699999999999</v>
      </c>
      <c r="AN39">
        <v>0</v>
      </c>
      <c r="AO39">
        <v>0.16467399999999999</v>
      </c>
      <c r="AP39">
        <v>1.5719700000000001</v>
      </c>
      <c r="AQ39">
        <v>2.79461</v>
      </c>
      <c r="AR39">
        <v>1.2226399999999999</v>
      </c>
      <c r="AS39">
        <v>2.44529</v>
      </c>
      <c r="AT39">
        <v>0.52398999999999996</v>
      </c>
      <c r="AU39">
        <v>2.0959599999999998</v>
      </c>
      <c r="AV39">
        <v>8.2777100000000008</v>
      </c>
      <c r="AW39">
        <v>8.8558299999999992</v>
      </c>
      <c r="AX39">
        <v>12.392099999999999</v>
      </c>
    </row>
    <row r="40" spans="1:50" x14ac:dyDescent="0.25">
      <c r="A40" t="s">
        <v>135</v>
      </c>
      <c r="B40">
        <v>1</v>
      </c>
      <c r="C40">
        <v>-5.3778899999999998</v>
      </c>
      <c r="D40">
        <v>313.89100000000002</v>
      </c>
      <c r="E40">
        <v>26.134699999999999</v>
      </c>
      <c r="F40">
        <v>0.92710099999999995</v>
      </c>
      <c r="G40">
        <v>15.021000000000001</v>
      </c>
      <c r="H40">
        <v>15.1957</v>
      </c>
      <c r="I40">
        <v>16.068999999999999</v>
      </c>
      <c r="J40">
        <v>0.11513900000000001</v>
      </c>
      <c r="K40">
        <v>-4.5837300000000001</v>
      </c>
      <c r="L40">
        <v>4</v>
      </c>
      <c r="M40">
        <v>0</v>
      </c>
      <c r="N40">
        <v>0.16467399999999999</v>
      </c>
      <c r="O40">
        <v>0.49402200000000002</v>
      </c>
      <c r="P40">
        <v>-4.11517</v>
      </c>
      <c r="Q40">
        <v>293.85300000000001</v>
      </c>
      <c r="R40">
        <v>30.462900000000001</v>
      </c>
      <c r="S40">
        <v>0.92710099999999995</v>
      </c>
      <c r="T40">
        <v>15.021000000000001</v>
      </c>
      <c r="U40">
        <v>15.1957</v>
      </c>
      <c r="V40">
        <v>17.117000000000001</v>
      </c>
      <c r="W40">
        <v>0.62131800000000004</v>
      </c>
      <c r="X40">
        <v>-3.9529700000000001</v>
      </c>
      <c r="Y40">
        <v>3</v>
      </c>
      <c r="Z40">
        <v>0</v>
      </c>
      <c r="AA40">
        <v>0.16467399999999999</v>
      </c>
      <c r="AB40">
        <v>0.49402200000000002</v>
      </c>
      <c r="AC40">
        <v>-5.2309599999999996</v>
      </c>
      <c r="AD40">
        <v>318.89499999999998</v>
      </c>
      <c r="AE40">
        <v>37.298900000000003</v>
      </c>
      <c r="AF40">
        <v>0.92710099999999995</v>
      </c>
      <c r="AG40">
        <v>15.021000000000001</v>
      </c>
      <c r="AH40">
        <v>15.545</v>
      </c>
      <c r="AI40">
        <v>17.117000000000001</v>
      </c>
      <c r="AJ40">
        <v>2.5512800000000002</v>
      </c>
      <c r="AK40">
        <v>-4.2237400000000003</v>
      </c>
      <c r="AL40">
        <v>3</v>
      </c>
      <c r="AM40">
        <v>0</v>
      </c>
      <c r="AN40">
        <v>0.16467399999999999</v>
      </c>
      <c r="AO40">
        <v>0.49402200000000002</v>
      </c>
      <c r="AP40">
        <v>0.17466300000000001</v>
      </c>
      <c r="AQ40">
        <v>1.0479799999999999</v>
      </c>
      <c r="AR40">
        <v>0.17466300000000001</v>
      </c>
      <c r="AS40">
        <v>2.0959599999999998</v>
      </c>
      <c r="AT40">
        <v>0.52398999999999996</v>
      </c>
      <c r="AU40">
        <v>2.0959599999999998</v>
      </c>
      <c r="AV40">
        <v>4.6988599999999998</v>
      </c>
      <c r="AW40">
        <v>4.5742900000000004</v>
      </c>
      <c r="AX40">
        <v>6.77501</v>
      </c>
    </row>
    <row r="41" spans="1:50" x14ac:dyDescent="0.25">
      <c r="A41" t="s">
        <v>135</v>
      </c>
      <c r="B41">
        <v>2</v>
      </c>
      <c r="C41">
        <v>-6.9277699999999998</v>
      </c>
      <c r="D41">
        <v>336.75099999999998</v>
      </c>
      <c r="E41">
        <v>18.850000000000001</v>
      </c>
      <c r="F41">
        <v>0.87929199999999996</v>
      </c>
      <c r="G41">
        <v>17.117000000000001</v>
      </c>
      <c r="H41">
        <v>18.339600000000001</v>
      </c>
      <c r="I41">
        <v>19.9116</v>
      </c>
      <c r="J41">
        <v>3.7526000000000002</v>
      </c>
      <c r="K41">
        <v>-2.5394700000000001</v>
      </c>
      <c r="L41">
        <v>2</v>
      </c>
      <c r="M41">
        <v>0</v>
      </c>
      <c r="N41">
        <v>0.16467399999999999</v>
      </c>
      <c r="O41">
        <v>0</v>
      </c>
      <c r="P41">
        <v>-6.4276600000000004</v>
      </c>
      <c r="Q41">
        <v>337.15600000000001</v>
      </c>
      <c r="R41">
        <v>18.860900000000001</v>
      </c>
      <c r="S41">
        <v>0.87929199999999996</v>
      </c>
      <c r="T41">
        <v>17.117000000000001</v>
      </c>
      <c r="U41">
        <v>18.689</v>
      </c>
      <c r="V41">
        <v>19.9116</v>
      </c>
      <c r="W41">
        <v>3.3207599999999999</v>
      </c>
      <c r="X41">
        <v>-2.1181700000000001</v>
      </c>
      <c r="Y41">
        <v>2</v>
      </c>
      <c r="Z41">
        <v>0</v>
      </c>
      <c r="AA41">
        <v>0.16467399999999999</v>
      </c>
      <c r="AB41">
        <v>0</v>
      </c>
      <c r="AC41">
        <v>-7.3242500000000001</v>
      </c>
      <c r="AD41">
        <v>360.65499999999997</v>
      </c>
      <c r="AE41">
        <v>21.816500000000001</v>
      </c>
      <c r="AF41">
        <v>0.87929199999999996</v>
      </c>
      <c r="AG41">
        <v>17.117000000000001</v>
      </c>
      <c r="AH41">
        <v>18.339600000000001</v>
      </c>
      <c r="AI41">
        <v>19.9116</v>
      </c>
      <c r="AJ41">
        <v>3.8925200000000002</v>
      </c>
      <c r="AK41">
        <v>-2.4449200000000002</v>
      </c>
      <c r="AL41">
        <v>2</v>
      </c>
      <c r="AM41">
        <v>0</v>
      </c>
      <c r="AN41">
        <v>0.16467399999999999</v>
      </c>
      <c r="AO41">
        <v>0</v>
      </c>
      <c r="AP41">
        <v>1.2226399999999999</v>
      </c>
      <c r="AQ41">
        <v>2.79461</v>
      </c>
      <c r="AR41">
        <v>1.5719700000000001</v>
      </c>
      <c r="AS41">
        <v>2.79461</v>
      </c>
      <c r="AT41">
        <v>1.2226399999999999</v>
      </c>
      <c r="AU41">
        <v>2.79461</v>
      </c>
      <c r="AV41">
        <v>6.2920800000000003</v>
      </c>
      <c r="AW41">
        <v>5.4389200000000004</v>
      </c>
      <c r="AX41">
        <v>6.33744</v>
      </c>
    </row>
    <row r="42" spans="1:50" x14ac:dyDescent="0.25">
      <c r="A42" t="s">
        <v>135</v>
      </c>
      <c r="B42">
        <v>3</v>
      </c>
      <c r="C42">
        <v>-2.8789699999999998</v>
      </c>
      <c r="D42">
        <v>270.76400000000001</v>
      </c>
      <c r="E42">
        <v>10.7995</v>
      </c>
      <c r="F42">
        <v>0.90261100000000005</v>
      </c>
      <c r="G42">
        <v>22.3569</v>
      </c>
      <c r="H42">
        <v>23.579499999999999</v>
      </c>
      <c r="I42">
        <v>24.4529</v>
      </c>
      <c r="J42">
        <v>1.61337</v>
      </c>
      <c r="K42">
        <v>-2.1383200000000002</v>
      </c>
      <c r="L42">
        <v>2</v>
      </c>
      <c r="M42">
        <v>0.16467399999999999</v>
      </c>
      <c r="N42">
        <v>0</v>
      </c>
      <c r="O42">
        <v>0</v>
      </c>
      <c r="P42">
        <v>-2.40896</v>
      </c>
      <c r="Q42">
        <v>270.858</v>
      </c>
      <c r="R42">
        <v>9.9583499999999994</v>
      </c>
      <c r="S42">
        <v>0.90261100000000005</v>
      </c>
      <c r="T42">
        <v>22.0076</v>
      </c>
      <c r="U42">
        <v>23.579499999999999</v>
      </c>
      <c r="V42">
        <v>24.4529</v>
      </c>
      <c r="W42">
        <v>1.3865099999999999</v>
      </c>
      <c r="X42">
        <v>-1.5963400000000001</v>
      </c>
      <c r="Y42">
        <v>4</v>
      </c>
      <c r="Z42">
        <v>0.16467399999999999</v>
      </c>
      <c r="AA42">
        <v>0</v>
      </c>
      <c r="AB42">
        <v>0</v>
      </c>
      <c r="AC42">
        <v>-3.1411099999999998</v>
      </c>
      <c r="AD42">
        <v>289.59300000000002</v>
      </c>
      <c r="AE42">
        <v>12.0564</v>
      </c>
      <c r="AF42">
        <v>0.90261100000000005</v>
      </c>
      <c r="AG42">
        <v>22.0076</v>
      </c>
      <c r="AH42">
        <v>23.579499999999999</v>
      </c>
      <c r="AI42">
        <v>24.4529</v>
      </c>
      <c r="AJ42">
        <v>1.8609199999999999</v>
      </c>
      <c r="AK42">
        <v>-2.2559499999999999</v>
      </c>
      <c r="AL42">
        <v>3</v>
      </c>
      <c r="AM42">
        <v>0.16467399999999999</v>
      </c>
      <c r="AN42">
        <v>0</v>
      </c>
      <c r="AO42">
        <v>0</v>
      </c>
      <c r="AP42">
        <v>1.2226399999999999</v>
      </c>
      <c r="AQ42">
        <v>2.0959599999999998</v>
      </c>
      <c r="AR42">
        <v>1.5719700000000001</v>
      </c>
      <c r="AS42">
        <v>2.44529</v>
      </c>
      <c r="AT42">
        <v>1.5719700000000001</v>
      </c>
      <c r="AU42">
        <v>2.44529</v>
      </c>
      <c r="AV42">
        <v>3.7517</v>
      </c>
      <c r="AW42">
        <v>2.98285</v>
      </c>
      <c r="AX42">
        <v>4.1168699999999996</v>
      </c>
    </row>
    <row r="43" spans="1:50" x14ac:dyDescent="0.25">
      <c r="A43" t="s">
        <v>136</v>
      </c>
      <c r="B43">
        <v>0</v>
      </c>
      <c r="C43">
        <v>0.32536399999999999</v>
      </c>
      <c r="D43">
        <v>231.28899999999999</v>
      </c>
      <c r="E43">
        <v>29.678999999999998</v>
      </c>
      <c r="F43">
        <v>1.06541</v>
      </c>
      <c r="G43">
        <v>17.976800000000001</v>
      </c>
      <c r="H43">
        <v>18.846699999999998</v>
      </c>
      <c r="I43">
        <v>20.296399999999998</v>
      </c>
      <c r="J43">
        <v>3.6884800000000002</v>
      </c>
      <c r="K43">
        <v>-3.9910299999999999</v>
      </c>
      <c r="L43">
        <v>2</v>
      </c>
      <c r="M43">
        <v>3.1048399999999998</v>
      </c>
      <c r="N43">
        <v>2.4602900000000001</v>
      </c>
      <c r="O43">
        <v>2.3356400000000002</v>
      </c>
      <c r="P43">
        <v>0.24989400000000001</v>
      </c>
      <c r="Q43">
        <v>237.51499999999999</v>
      </c>
      <c r="R43">
        <v>27.225000000000001</v>
      </c>
      <c r="S43">
        <v>1.06541</v>
      </c>
      <c r="T43">
        <v>15.077299999999999</v>
      </c>
      <c r="U43">
        <v>18.846699999999998</v>
      </c>
      <c r="V43">
        <v>19.7165</v>
      </c>
      <c r="W43">
        <v>3.03925</v>
      </c>
      <c r="X43">
        <v>-3.0612900000000001</v>
      </c>
      <c r="Y43">
        <v>2</v>
      </c>
      <c r="Z43">
        <v>3.1048399999999998</v>
      </c>
      <c r="AA43">
        <v>2.4602900000000001</v>
      </c>
      <c r="AB43">
        <v>2.3356400000000002</v>
      </c>
      <c r="AC43">
        <v>0.221301</v>
      </c>
      <c r="AD43">
        <v>227.44399999999999</v>
      </c>
      <c r="AE43">
        <v>26.333300000000001</v>
      </c>
      <c r="AF43">
        <v>1.06541</v>
      </c>
      <c r="AG43">
        <v>22.616</v>
      </c>
      <c r="AH43">
        <v>24.0657</v>
      </c>
      <c r="AI43">
        <v>24.935600000000001</v>
      </c>
      <c r="AJ43">
        <v>2.2684500000000001</v>
      </c>
      <c r="AK43">
        <v>-1.2439499999999999</v>
      </c>
      <c r="AL43">
        <v>3</v>
      </c>
      <c r="AM43">
        <v>3.1048399999999998</v>
      </c>
      <c r="AN43">
        <v>2.4602900000000001</v>
      </c>
      <c r="AO43">
        <v>2.3356400000000002</v>
      </c>
      <c r="AP43">
        <v>0.86984499999999998</v>
      </c>
      <c r="AQ43">
        <v>2.3195899999999998</v>
      </c>
      <c r="AR43">
        <v>3.7693300000000001</v>
      </c>
      <c r="AS43">
        <v>4.6391799999999996</v>
      </c>
      <c r="AT43">
        <v>1.44974</v>
      </c>
      <c r="AU43">
        <v>2.3195899999999998</v>
      </c>
      <c r="AV43">
        <v>7.6795099999999996</v>
      </c>
      <c r="AW43">
        <v>6.1005399999999996</v>
      </c>
      <c r="AX43">
        <v>3.5124</v>
      </c>
    </row>
    <row r="44" spans="1:50" x14ac:dyDescent="0.25">
      <c r="A44" t="s">
        <v>136</v>
      </c>
      <c r="B44">
        <v>3</v>
      </c>
      <c r="C44">
        <v>-0.49149300000000001</v>
      </c>
      <c r="D44">
        <v>252.441</v>
      </c>
      <c r="E44">
        <v>25.042100000000001</v>
      </c>
      <c r="F44">
        <v>1.1122399999999999</v>
      </c>
      <c r="G44">
        <v>19.7165</v>
      </c>
      <c r="H44">
        <v>21.746099999999998</v>
      </c>
      <c r="I44">
        <v>22.036100000000001</v>
      </c>
      <c r="J44">
        <v>3.68425</v>
      </c>
      <c r="K44">
        <v>-1.8111999999999999</v>
      </c>
      <c r="L44">
        <v>2</v>
      </c>
      <c r="M44">
        <v>1.9135599999999999</v>
      </c>
      <c r="N44">
        <v>2.2376</v>
      </c>
      <c r="O44">
        <v>2.3356400000000002</v>
      </c>
      <c r="P44">
        <v>-1.00017</v>
      </c>
      <c r="Q44">
        <v>251.24</v>
      </c>
      <c r="R44">
        <v>33.737900000000003</v>
      </c>
      <c r="S44">
        <v>1.1122399999999999</v>
      </c>
      <c r="T44">
        <v>19.7165</v>
      </c>
      <c r="U44">
        <v>20.586300000000001</v>
      </c>
      <c r="V44">
        <v>21.456199999999999</v>
      </c>
      <c r="W44">
        <v>3.3300700000000001</v>
      </c>
      <c r="X44">
        <v>-2.34483</v>
      </c>
      <c r="Y44">
        <v>3</v>
      </c>
      <c r="Z44">
        <v>1.9135599999999999</v>
      </c>
      <c r="AA44">
        <v>2.2376</v>
      </c>
      <c r="AB44">
        <v>2.3356400000000002</v>
      </c>
      <c r="AC44">
        <v>-0.21778400000000001</v>
      </c>
      <c r="AD44">
        <v>220.00700000000001</v>
      </c>
      <c r="AE44">
        <v>40.435499999999998</v>
      </c>
      <c r="AF44">
        <v>1.1122399999999999</v>
      </c>
      <c r="AG44">
        <v>15.6572</v>
      </c>
      <c r="AH44">
        <v>16.527100000000001</v>
      </c>
      <c r="AI44">
        <v>16.817</v>
      </c>
      <c r="AJ44">
        <v>0.70161399999999996</v>
      </c>
      <c r="AK44">
        <v>-1.94815</v>
      </c>
      <c r="AL44">
        <v>2</v>
      </c>
      <c r="AM44">
        <v>1.9135599999999999</v>
      </c>
      <c r="AN44">
        <v>2.2376</v>
      </c>
      <c r="AO44">
        <v>2.3356400000000002</v>
      </c>
      <c r="AP44">
        <v>2.0296400000000001</v>
      </c>
      <c r="AQ44">
        <v>2.3195899999999998</v>
      </c>
      <c r="AR44">
        <v>0.86984499999999998</v>
      </c>
      <c r="AS44">
        <v>1.73969</v>
      </c>
      <c r="AT44">
        <v>0.86984499999999998</v>
      </c>
      <c r="AU44">
        <v>1.1597900000000001</v>
      </c>
      <c r="AV44">
        <v>5.4954499999999999</v>
      </c>
      <c r="AW44">
        <v>5.6749000000000001</v>
      </c>
      <c r="AX44">
        <v>2.6497600000000001</v>
      </c>
    </row>
    <row r="45" spans="1:50" x14ac:dyDescent="0.25">
      <c r="A45" t="s">
        <v>127</v>
      </c>
      <c r="B45">
        <v>1</v>
      </c>
      <c r="C45">
        <v>-2.8584700000000001</v>
      </c>
      <c r="D45">
        <v>294.39100000000002</v>
      </c>
      <c r="E45">
        <v>13.612299999999999</v>
      </c>
      <c r="F45">
        <v>1.22681</v>
      </c>
      <c r="G45">
        <v>18.556699999999999</v>
      </c>
      <c r="H45">
        <v>20.586300000000001</v>
      </c>
      <c r="I45">
        <v>20.876300000000001</v>
      </c>
      <c r="J45">
        <v>0.90601699999999996</v>
      </c>
      <c r="K45">
        <v>-0.76755899999999999</v>
      </c>
      <c r="L45">
        <v>1</v>
      </c>
      <c r="M45">
        <v>0.546732</v>
      </c>
      <c r="N45">
        <v>0</v>
      </c>
      <c r="O45">
        <v>0.94696800000000003</v>
      </c>
      <c r="P45">
        <v>-3.4899900000000001</v>
      </c>
      <c r="Q45">
        <v>274.07100000000003</v>
      </c>
      <c r="R45">
        <v>17.324300000000001</v>
      </c>
      <c r="S45">
        <v>1.22681</v>
      </c>
      <c r="T45">
        <v>19.7165</v>
      </c>
      <c r="U45">
        <v>20.586300000000001</v>
      </c>
      <c r="V45">
        <v>22.036100000000001</v>
      </c>
      <c r="W45">
        <v>0.69462100000000004</v>
      </c>
      <c r="X45">
        <v>-2.17361</v>
      </c>
      <c r="Y45">
        <v>2</v>
      </c>
      <c r="Z45">
        <v>0.546732</v>
      </c>
      <c r="AA45">
        <v>0</v>
      </c>
      <c r="AB45">
        <v>0.94696800000000003</v>
      </c>
      <c r="AC45">
        <v>-3.5227900000000001</v>
      </c>
      <c r="AD45">
        <v>283.24200000000002</v>
      </c>
      <c r="AE45">
        <v>18.366800000000001</v>
      </c>
      <c r="AF45">
        <v>1.22681</v>
      </c>
      <c r="AG45">
        <v>19.7165</v>
      </c>
      <c r="AH45">
        <v>20.586300000000001</v>
      </c>
      <c r="AI45">
        <v>23.195900000000002</v>
      </c>
      <c r="AJ45">
        <v>1.0305200000000001</v>
      </c>
      <c r="AK45">
        <v>-2.7288600000000001</v>
      </c>
      <c r="AL45">
        <v>2</v>
      </c>
      <c r="AM45">
        <v>0.546732</v>
      </c>
      <c r="AN45">
        <v>0</v>
      </c>
      <c r="AO45">
        <v>0.94696800000000003</v>
      </c>
      <c r="AP45">
        <v>2.0296400000000001</v>
      </c>
      <c r="AQ45">
        <v>2.3195899999999998</v>
      </c>
      <c r="AR45">
        <v>0.86984499999999998</v>
      </c>
      <c r="AS45">
        <v>2.3195899999999998</v>
      </c>
      <c r="AT45">
        <v>0.86984499999999998</v>
      </c>
      <c r="AU45">
        <v>3.4793799999999999</v>
      </c>
      <c r="AV45">
        <v>1.6735800000000001</v>
      </c>
      <c r="AW45">
        <v>2.8682300000000001</v>
      </c>
      <c r="AX45">
        <v>3.7593800000000002</v>
      </c>
    </row>
    <row r="46" spans="1:50" x14ac:dyDescent="0.25">
      <c r="A46" t="s">
        <v>137</v>
      </c>
      <c r="B46">
        <v>0</v>
      </c>
      <c r="C46">
        <v>-1.3986400000000001</v>
      </c>
      <c r="D46">
        <v>269.29399999999998</v>
      </c>
      <c r="E46">
        <v>24.38</v>
      </c>
      <c r="F46">
        <v>1.1682900000000001</v>
      </c>
      <c r="G46">
        <v>17.3611</v>
      </c>
      <c r="H46">
        <v>18.229199999999999</v>
      </c>
      <c r="I46">
        <v>20.833300000000001</v>
      </c>
      <c r="J46">
        <v>1.39405</v>
      </c>
      <c r="K46">
        <v>-1.1571899999999999</v>
      </c>
      <c r="L46">
        <v>2</v>
      </c>
      <c r="M46">
        <v>0</v>
      </c>
      <c r="N46">
        <v>0.818411</v>
      </c>
      <c r="O46">
        <v>0.27280399999999999</v>
      </c>
      <c r="P46">
        <v>-1.38903</v>
      </c>
      <c r="Q46">
        <v>254.74</v>
      </c>
      <c r="R46">
        <v>28.131</v>
      </c>
      <c r="S46">
        <v>1.1682900000000001</v>
      </c>
      <c r="T46">
        <v>17.3611</v>
      </c>
      <c r="U46">
        <v>19.965299999999999</v>
      </c>
      <c r="V46">
        <v>21.411999999999999</v>
      </c>
      <c r="W46">
        <v>2.02677</v>
      </c>
      <c r="X46">
        <v>-2.1631900000000002</v>
      </c>
      <c r="Y46">
        <v>2</v>
      </c>
      <c r="Z46">
        <v>0</v>
      </c>
      <c r="AA46">
        <v>0.818411</v>
      </c>
      <c r="AB46">
        <v>0.27280399999999999</v>
      </c>
      <c r="AC46">
        <v>-1.4474400000000001</v>
      </c>
      <c r="AD46">
        <v>253.935</v>
      </c>
      <c r="AE46">
        <v>32.582999999999998</v>
      </c>
      <c r="AF46">
        <v>1.1682900000000001</v>
      </c>
      <c r="AG46">
        <v>17.3611</v>
      </c>
      <c r="AH46">
        <v>19.965299999999999</v>
      </c>
      <c r="AI46">
        <v>21.411999999999999</v>
      </c>
      <c r="AJ46">
        <v>1.89924</v>
      </c>
      <c r="AK46">
        <v>-1.8345899999999999</v>
      </c>
      <c r="AL46">
        <v>2</v>
      </c>
      <c r="AM46">
        <v>0</v>
      </c>
      <c r="AN46">
        <v>0.818411</v>
      </c>
      <c r="AO46">
        <v>0.27280399999999999</v>
      </c>
      <c r="AP46">
        <v>0.86805600000000005</v>
      </c>
      <c r="AQ46">
        <v>3.4722200000000001</v>
      </c>
      <c r="AR46">
        <v>2.6041699999999999</v>
      </c>
      <c r="AS46">
        <v>4.0509300000000001</v>
      </c>
      <c r="AT46">
        <v>2.6041699999999999</v>
      </c>
      <c r="AU46">
        <v>4.0509300000000001</v>
      </c>
      <c r="AV46">
        <v>2.5512299999999999</v>
      </c>
      <c r="AW46">
        <v>4.1899600000000001</v>
      </c>
      <c r="AX46">
        <v>3.7338300000000002</v>
      </c>
    </row>
    <row r="47" spans="1:50" x14ac:dyDescent="0.25">
      <c r="A47" t="s">
        <v>137</v>
      </c>
      <c r="B47">
        <v>1</v>
      </c>
      <c r="C47">
        <v>-3.60243</v>
      </c>
      <c r="D47">
        <v>221.78100000000001</v>
      </c>
      <c r="E47">
        <v>26.221599999999999</v>
      </c>
      <c r="F47">
        <v>1.2417100000000001</v>
      </c>
      <c r="G47">
        <v>16.203700000000001</v>
      </c>
      <c r="H47">
        <v>17.0718</v>
      </c>
      <c r="I47">
        <v>18.5185</v>
      </c>
      <c r="J47">
        <v>2.6803699999999999</v>
      </c>
      <c r="K47">
        <v>-2.3551799999999998</v>
      </c>
      <c r="L47">
        <v>2</v>
      </c>
      <c r="M47">
        <v>0.27280399999999999</v>
      </c>
      <c r="N47">
        <v>0.27280399999999999</v>
      </c>
      <c r="O47">
        <v>0</v>
      </c>
      <c r="P47">
        <v>-3.7179199999999999</v>
      </c>
      <c r="Q47">
        <v>208.63399999999999</v>
      </c>
      <c r="R47">
        <v>26.0532</v>
      </c>
      <c r="S47">
        <v>1.2417100000000001</v>
      </c>
      <c r="T47">
        <v>16.203700000000001</v>
      </c>
      <c r="U47">
        <v>17.650500000000001</v>
      </c>
      <c r="V47">
        <v>18.5185</v>
      </c>
      <c r="W47">
        <v>2.6048900000000001</v>
      </c>
      <c r="X47">
        <v>-2.2922400000000001</v>
      </c>
      <c r="Y47">
        <v>2</v>
      </c>
      <c r="Z47">
        <v>0.27280399999999999</v>
      </c>
      <c r="AA47">
        <v>0.27280399999999999</v>
      </c>
      <c r="AB47">
        <v>0</v>
      </c>
      <c r="AC47">
        <v>-3.84056</v>
      </c>
      <c r="AD47">
        <v>206.95699999999999</v>
      </c>
      <c r="AE47">
        <v>29.2059</v>
      </c>
      <c r="AF47">
        <v>1.2417100000000001</v>
      </c>
      <c r="AG47">
        <v>15.625</v>
      </c>
      <c r="AH47">
        <v>17.0718</v>
      </c>
      <c r="AI47">
        <v>18.5185</v>
      </c>
      <c r="AJ47">
        <v>2.5863</v>
      </c>
      <c r="AK47">
        <v>-1.9691799999999999</v>
      </c>
      <c r="AL47">
        <v>2</v>
      </c>
      <c r="AM47">
        <v>0.27280399999999999</v>
      </c>
      <c r="AN47">
        <v>0.27280399999999999</v>
      </c>
      <c r="AO47">
        <v>0</v>
      </c>
      <c r="AP47">
        <v>0.86805600000000005</v>
      </c>
      <c r="AQ47">
        <v>2.31481</v>
      </c>
      <c r="AR47">
        <v>1.44676</v>
      </c>
      <c r="AS47">
        <v>2.31481</v>
      </c>
      <c r="AT47">
        <v>1.44676</v>
      </c>
      <c r="AU47">
        <v>2.8935200000000001</v>
      </c>
      <c r="AV47">
        <v>5.0355400000000001</v>
      </c>
      <c r="AW47">
        <v>4.8971400000000003</v>
      </c>
      <c r="AX47">
        <v>4.5554699999999997</v>
      </c>
    </row>
    <row r="48" spans="1:50" x14ac:dyDescent="0.25">
      <c r="A48" t="s">
        <v>137</v>
      </c>
      <c r="B48">
        <v>2</v>
      </c>
      <c r="C48">
        <v>-1.62974</v>
      </c>
      <c r="D48">
        <v>153.404</v>
      </c>
      <c r="E48">
        <v>12.8329</v>
      </c>
      <c r="F48">
        <v>1.26709</v>
      </c>
      <c r="G48">
        <v>20.833300000000001</v>
      </c>
      <c r="H48">
        <v>22.280100000000001</v>
      </c>
      <c r="I48">
        <v>23.148099999999999</v>
      </c>
      <c r="J48">
        <v>1.43588</v>
      </c>
      <c r="K48">
        <v>-1.157</v>
      </c>
      <c r="L48">
        <v>1</v>
      </c>
      <c r="M48">
        <v>0.27280399999999999</v>
      </c>
      <c r="N48">
        <v>0</v>
      </c>
      <c r="O48">
        <v>0</v>
      </c>
      <c r="P48">
        <v>-1.1459900000000001</v>
      </c>
      <c r="Q48">
        <v>131.185</v>
      </c>
      <c r="R48">
        <v>12.9823</v>
      </c>
      <c r="S48">
        <v>1.26709</v>
      </c>
      <c r="T48">
        <v>20.2546</v>
      </c>
      <c r="U48">
        <v>22.280100000000001</v>
      </c>
      <c r="V48">
        <v>23.148099999999999</v>
      </c>
      <c r="W48">
        <v>2.0141399999999998</v>
      </c>
      <c r="X48">
        <v>-1.57748</v>
      </c>
      <c r="Y48">
        <v>1</v>
      </c>
      <c r="Z48">
        <v>0.27280399999999999</v>
      </c>
      <c r="AA48">
        <v>0</v>
      </c>
      <c r="AB48">
        <v>0</v>
      </c>
      <c r="AC48">
        <v>-1.1942900000000001</v>
      </c>
      <c r="AD48">
        <v>125.61799999999999</v>
      </c>
      <c r="AE48">
        <v>15.706</v>
      </c>
      <c r="AF48">
        <v>1.26709</v>
      </c>
      <c r="AG48">
        <v>20.2546</v>
      </c>
      <c r="AH48">
        <v>22.280100000000001</v>
      </c>
      <c r="AI48">
        <v>23.148099999999999</v>
      </c>
      <c r="AJ48">
        <v>2.1301899999999998</v>
      </c>
      <c r="AK48">
        <v>-1.4849600000000001</v>
      </c>
      <c r="AL48">
        <v>1</v>
      </c>
      <c r="AM48">
        <v>0.27280399999999999</v>
      </c>
      <c r="AN48">
        <v>0</v>
      </c>
      <c r="AO48">
        <v>0</v>
      </c>
      <c r="AP48">
        <v>1.44676</v>
      </c>
      <c r="AQ48">
        <v>2.31481</v>
      </c>
      <c r="AR48">
        <v>2.0254599999999998</v>
      </c>
      <c r="AS48">
        <v>2.8935200000000001</v>
      </c>
      <c r="AT48">
        <v>2.0254599999999998</v>
      </c>
      <c r="AU48">
        <v>2.8935200000000001</v>
      </c>
      <c r="AV48">
        <v>2.59287</v>
      </c>
      <c r="AW48">
        <v>3.5916199999999998</v>
      </c>
      <c r="AX48">
        <v>3.6151499999999999</v>
      </c>
    </row>
    <row r="49" spans="1:50" x14ac:dyDescent="0.25">
      <c r="A49" t="s">
        <v>137</v>
      </c>
      <c r="B49">
        <v>3</v>
      </c>
      <c r="C49">
        <v>0.32126700000000002</v>
      </c>
      <c r="D49">
        <v>215.24600000000001</v>
      </c>
      <c r="E49">
        <v>27.604700000000001</v>
      </c>
      <c r="F49">
        <v>1.21147</v>
      </c>
      <c r="G49">
        <v>19.097200000000001</v>
      </c>
      <c r="H49">
        <v>19.965299999999999</v>
      </c>
      <c r="I49">
        <v>20.2546</v>
      </c>
      <c r="J49">
        <v>0.18800500000000001</v>
      </c>
      <c r="K49">
        <v>-0.54837199999999997</v>
      </c>
      <c r="L49">
        <v>3</v>
      </c>
      <c r="M49">
        <v>1.25014</v>
      </c>
      <c r="N49">
        <v>0.818411</v>
      </c>
      <c r="O49">
        <v>1.09121</v>
      </c>
      <c r="P49">
        <v>0.69849899999999998</v>
      </c>
      <c r="Q49">
        <v>188.11199999999999</v>
      </c>
      <c r="R49">
        <v>28.296099999999999</v>
      </c>
      <c r="S49">
        <v>1.21147</v>
      </c>
      <c r="T49">
        <v>21.9907</v>
      </c>
      <c r="U49">
        <v>21.7014</v>
      </c>
      <c r="V49">
        <v>22.569400000000002</v>
      </c>
      <c r="W49">
        <v>-7.0900699999999997E-2</v>
      </c>
      <c r="X49">
        <v>-0.53298299999999998</v>
      </c>
      <c r="Y49">
        <v>2</v>
      </c>
      <c r="Z49">
        <v>1.25014</v>
      </c>
      <c r="AA49">
        <v>0.818411</v>
      </c>
      <c r="AB49">
        <v>1.09121</v>
      </c>
      <c r="AC49">
        <v>0.39060800000000001</v>
      </c>
      <c r="AD49">
        <v>196.571</v>
      </c>
      <c r="AE49">
        <v>30.518899999999999</v>
      </c>
      <c r="AF49">
        <v>1.21147</v>
      </c>
      <c r="AG49">
        <v>19.675899999999999</v>
      </c>
      <c r="AH49">
        <v>19.965299999999999</v>
      </c>
      <c r="AI49">
        <v>20.2546</v>
      </c>
      <c r="AJ49">
        <v>0.22251199999999999</v>
      </c>
      <c r="AK49">
        <v>-0.39611000000000002</v>
      </c>
      <c r="AL49">
        <v>2</v>
      </c>
      <c r="AM49">
        <v>1.25014</v>
      </c>
      <c r="AN49">
        <v>0.818411</v>
      </c>
      <c r="AO49">
        <v>1.09121</v>
      </c>
      <c r="AP49">
        <v>0.86805600000000005</v>
      </c>
      <c r="AQ49">
        <v>1.15741</v>
      </c>
      <c r="AR49">
        <v>-0.289352</v>
      </c>
      <c r="AS49">
        <v>0.578704</v>
      </c>
      <c r="AT49">
        <v>0.289352</v>
      </c>
      <c r="AU49">
        <v>0.578704</v>
      </c>
      <c r="AV49">
        <v>0.73637699999999995</v>
      </c>
      <c r="AW49">
        <v>0.46208199999999999</v>
      </c>
      <c r="AX49">
        <v>0.61862200000000001</v>
      </c>
    </row>
    <row r="50" spans="1:50" x14ac:dyDescent="0.25">
      <c r="A50" t="s">
        <v>138</v>
      </c>
      <c r="B50">
        <v>0</v>
      </c>
      <c r="C50">
        <v>1.5870599999999999</v>
      </c>
      <c r="D50">
        <v>197.542</v>
      </c>
      <c r="E50">
        <v>22.052</v>
      </c>
      <c r="F50">
        <v>1.6134299999999999</v>
      </c>
      <c r="G50">
        <v>16.782399999999999</v>
      </c>
      <c r="H50">
        <v>18.8079</v>
      </c>
      <c r="I50">
        <v>19.675899999999999</v>
      </c>
      <c r="J50">
        <v>1.9853700000000001</v>
      </c>
      <c r="K50">
        <v>-2.1194500000000001</v>
      </c>
      <c r="L50">
        <v>2</v>
      </c>
      <c r="M50">
        <v>2.1653099999999998</v>
      </c>
      <c r="N50">
        <v>1.51891</v>
      </c>
      <c r="O50">
        <v>1.6368199999999999</v>
      </c>
      <c r="P50">
        <v>3.14235</v>
      </c>
      <c r="Q50">
        <v>118.096</v>
      </c>
      <c r="R50">
        <v>22.686599999999999</v>
      </c>
      <c r="S50">
        <v>1.6134299999999999</v>
      </c>
      <c r="T50">
        <v>21.9907</v>
      </c>
      <c r="U50">
        <v>22.280100000000001</v>
      </c>
      <c r="V50">
        <v>23.148099999999999</v>
      </c>
      <c r="W50">
        <v>0.30111700000000002</v>
      </c>
      <c r="X50">
        <v>-2.0269699999999999</v>
      </c>
      <c r="Y50">
        <v>2</v>
      </c>
      <c r="Z50">
        <v>2.1653099999999998</v>
      </c>
      <c r="AA50">
        <v>1.51891</v>
      </c>
      <c r="AB50">
        <v>1.6368199999999999</v>
      </c>
      <c r="AC50">
        <v>3.4407700000000001</v>
      </c>
      <c r="AD50">
        <v>100.315</v>
      </c>
      <c r="AE50">
        <v>24.064499999999999</v>
      </c>
      <c r="AF50">
        <v>1.6134299999999999</v>
      </c>
      <c r="AG50">
        <v>18.5185</v>
      </c>
      <c r="AH50">
        <v>19.386600000000001</v>
      </c>
      <c r="AI50">
        <v>19.675899999999999</v>
      </c>
      <c r="AJ50">
        <v>2.6901700000000002</v>
      </c>
      <c r="AK50">
        <v>-0.40115200000000001</v>
      </c>
      <c r="AL50">
        <v>2</v>
      </c>
      <c r="AM50">
        <v>2.1653099999999998</v>
      </c>
      <c r="AN50">
        <v>1.51891</v>
      </c>
      <c r="AO50">
        <v>1.6368199999999999</v>
      </c>
      <c r="AP50">
        <v>2.0254599999999998</v>
      </c>
      <c r="AQ50">
        <v>2.8935200000000001</v>
      </c>
      <c r="AR50">
        <v>0.289352</v>
      </c>
      <c r="AS50">
        <v>1.15741</v>
      </c>
      <c r="AT50">
        <v>0.86805600000000005</v>
      </c>
      <c r="AU50">
        <v>1.15741</v>
      </c>
      <c r="AV50">
        <v>4.1048200000000001</v>
      </c>
      <c r="AW50">
        <v>2.32809</v>
      </c>
      <c r="AX50">
        <v>3.0913200000000001</v>
      </c>
    </row>
    <row r="51" spans="1:50" x14ac:dyDescent="0.25">
      <c r="A51" t="s">
        <v>138</v>
      </c>
      <c r="B51">
        <v>3</v>
      </c>
      <c r="C51">
        <v>1.9887600000000001</v>
      </c>
      <c r="D51">
        <v>180.82400000000001</v>
      </c>
      <c r="E51">
        <v>21.712</v>
      </c>
      <c r="F51">
        <v>1.8273600000000001</v>
      </c>
      <c r="G51">
        <v>15.0463</v>
      </c>
      <c r="H51">
        <v>15.914400000000001</v>
      </c>
      <c r="I51">
        <v>16.203700000000001</v>
      </c>
      <c r="J51">
        <v>3.28363</v>
      </c>
      <c r="K51">
        <v>-1.2292099999999999</v>
      </c>
      <c r="L51">
        <v>4</v>
      </c>
      <c r="M51">
        <v>0</v>
      </c>
      <c r="N51">
        <v>0.27280399999999999</v>
      </c>
      <c r="O51">
        <v>0</v>
      </c>
      <c r="P51">
        <v>3.7724099999999998</v>
      </c>
      <c r="Q51">
        <v>92.764099999999999</v>
      </c>
      <c r="R51">
        <v>25.2349</v>
      </c>
      <c r="S51">
        <v>1.8273600000000001</v>
      </c>
      <c r="T51">
        <v>15.0463</v>
      </c>
      <c r="U51">
        <v>15.914400000000001</v>
      </c>
      <c r="V51">
        <v>16.203700000000001</v>
      </c>
      <c r="W51">
        <v>1.79352</v>
      </c>
      <c r="X51">
        <v>-0.76858499999999996</v>
      </c>
      <c r="Y51">
        <v>2</v>
      </c>
      <c r="Z51">
        <v>0</v>
      </c>
      <c r="AA51">
        <v>0.27280399999999999</v>
      </c>
      <c r="AB51">
        <v>0</v>
      </c>
      <c r="AC51">
        <v>3.9632200000000002</v>
      </c>
      <c r="AD51">
        <v>68.748800000000003</v>
      </c>
      <c r="AE51">
        <v>28.5654</v>
      </c>
      <c r="AF51">
        <v>1.8273600000000001</v>
      </c>
      <c r="AG51">
        <v>15.0463</v>
      </c>
      <c r="AH51">
        <v>15.335599999999999</v>
      </c>
      <c r="AI51">
        <v>16.203700000000001</v>
      </c>
      <c r="AJ51">
        <v>1.5389900000000001</v>
      </c>
      <c r="AK51">
        <v>-2.3875899999999999</v>
      </c>
      <c r="AL51">
        <v>3</v>
      </c>
      <c r="AM51">
        <v>0</v>
      </c>
      <c r="AN51">
        <v>0.27280399999999999</v>
      </c>
      <c r="AO51">
        <v>0</v>
      </c>
      <c r="AP51">
        <v>0.86805600000000005</v>
      </c>
      <c r="AQ51">
        <v>1.15741</v>
      </c>
      <c r="AR51">
        <v>0.86805600000000005</v>
      </c>
      <c r="AS51">
        <v>1.15741</v>
      </c>
      <c r="AT51">
        <v>0.289352</v>
      </c>
      <c r="AU51">
        <v>1.15741</v>
      </c>
      <c r="AV51">
        <v>4.5128300000000001</v>
      </c>
      <c r="AW51">
        <v>2.5621</v>
      </c>
      <c r="AX51">
        <v>3.92659</v>
      </c>
    </row>
    <row r="52" spans="1:50" x14ac:dyDescent="0.25">
      <c r="A52" t="s">
        <v>139</v>
      </c>
      <c r="B52">
        <v>0</v>
      </c>
      <c r="C52">
        <v>-1.86015</v>
      </c>
      <c r="D52">
        <v>220.76</v>
      </c>
      <c r="E52">
        <v>12.2295</v>
      </c>
      <c r="F52">
        <v>1.21984</v>
      </c>
      <c r="G52">
        <v>23.115600000000001</v>
      </c>
      <c r="H52">
        <v>24.623100000000001</v>
      </c>
      <c r="I52">
        <v>25.7956</v>
      </c>
      <c r="J52">
        <v>1.2601199999999999</v>
      </c>
      <c r="K52">
        <v>-0.491975</v>
      </c>
      <c r="L52">
        <v>3</v>
      </c>
      <c r="M52">
        <v>3.7901899999999999</v>
      </c>
      <c r="N52">
        <v>4.26396</v>
      </c>
      <c r="O52">
        <v>4.5195100000000004</v>
      </c>
      <c r="P52">
        <v>-1.7831900000000001</v>
      </c>
      <c r="Q52">
        <v>215.441</v>
      </c>
      <c r="R52">
        <v>12.2971</v>
      </c>
      <c r="S52">
        <v>1.21984</v>
      </c>
      <c r="T52">
        <v>23.115600000000001</v>
      </c>
      <c r="U52">
        <v>24.623100000000001</v>
      </c>
      <c r="V52">
        <v>24.790600000000001</v>
      </c>
      <c r="W52">
        <v>1.2673700000000001</v>
      </c>
      <c r="X52">
        <v>-8.9936500000000003E-2</v>
      </c>
      <c r="Y52">
        <v>4</v>
      </c>
      <c r="Z52">
        <v>3.7901899999999999</v>
      </c>
      <c r="AA52">
        <v>4.26396</v>
      </c>
      <c r="AB52">
        <v>4.5195100000000004</v>
      </c>
      <c r="AC52">
        <v>-1.5590999999999999</v>
      </c>
      <c r="AD52">
        <v>185.01900000000001</v>
      </c>
      <c r="AE52">
        <v>12.3559</v>
      </c>
      <c r="AF52">
        <v>1.21984</v>
      </c>
      <c r="AG52">
        <v>15.0754</v>
      </c>
      <c r="AH52">
        <v>15.5779</v>
      </c>
      <c r="AI52">
        <v>15.7454</v>
      </c>
      <c r="AJ52">
        <v>1.3370299999999999</v>
      </c>
      <c r="AK52">
        <v>-0.249884</v>
      </c>
      <c r="AL52">
        <v>3</v>
      </c>
      <c r="AM52">
        <v>3.7901899999999999</v>
      </c>
      <c r="AN52">
        <v>4.26396</v>
      </c>
      <c r="AO52">
        <v>4.5195100000000004</v>
      </c>
      <c r="AP52">
        <v>1.5075400000000001</v>
      </c>
      <c r="AQ52">
        <v>2.6800700000000002</v>
      </c>
      <c r="AR52">
        <v>1.5075400000000001</v>
      </c>
      <c r="AS52">
        <v>1.6750400000000001</v>
      </c>
      <c r="AT52">
        <v>0.50251299999999999</v>
      </c>
      <c r="AU52">
        <v>0.67001699999999997</v>
      </c>
      <c r="AV52">
        <v>1.7520899999999999</v>
      </c>
      <c r="AW52">
        <v>1.35731</v>
      </c>
      <c r="AX52">
        <v>1.5869200000000001</v>
      </c>
    </row>
    <row r="53" spans="1:50" x14ac:dyDescent="0.25">
      <c r="A53" t="s">
        <v>139</v>
      </c>
      <c r="B53">
        <v>3</v>
      </c>
      <c r="C53">
        <v>-0.76507999999999998</v>
      </c>
      <c r="D53">
        <v>262.12299999999999</v>
      </c>
      <c r="E53">
        <v>13.632199999999999</v>
      </c>
      <c r="F53">
        <v>1.2783500000000001</v>
      </c>
      <c r="G53">
        <v>19.095500000000001</v>
      </c>
      <c r="H53">
        <v>19.263000000000002</v>
      </c>
      <c r="I53">
        <v>19.765499999999999</v>
      </c>
      <c r="J53">
        <v>0.42863600000000002</v>
      </c>
      <c r="K53">
        <v>-0.82382900000000003</v>
      </c>
      <c r="L53">
        <v>4</v>
      </c>
      <c r="M53">
        <v>0.98623799999999995</v>
      </c>
      <c r="N53">
        <v>0.31584899999999999</v>
      </c>
      <c r="O53">
        <v>0.15792400000000001</v>
      </c>
      <c r="P53">
        <v>-1.0031000000000001</v>
      </c>
      <c r="Q53">
        <v>254.727</v>
      </c>
      <c r="R53">
        <v>16.359100000000002</v>
      </c>
      <c r="S53">
        <v>1.2783500000000001</v>
      </c>
      <c r="T53">
        <v>18.4255</v>
      </c>
      <c r="U53">
        <v>18.593</v>
      </c>
      <c r="V53">
        <v>19.765499999999999</v>
      </c>
      <c r="W53">
        <v>0.43930399999999997</v>
      </c>
      <c r="X53">
        <v>-1.1455</v>
      </c>
      <c r="Y53">
        <v>4</v>
      </c>
      <c r="Z53">
        <v>0.98623799999999995</v>
      </c>
      <c r="AA53">
        <v>0.31584899999999999</v>
      </c>
      <c r="AB53">
        <v>0.15792400000000001</v>
      </c>
      <c r="AC53">
        <v>-1.53861</v>
      </c>
      <c r="AD53">
        <v>240.726</v>
      </c>
      <c r="AE53">
        <v>25.200199999999999</v>
      </c>
      <c r="AF53">
        <v>1.2783500000000001</v>
      </c>
      <c r="AG53">
        <v>16.750399999999999</v>
      </c>
      <c r="AH53">
        <v>18.593</v>
      </c>
      <c r="AI53">
        <v>19.430499999999999</v>
      </c>
      <c r="AJ53">
        <v>1.7641</v>
      </c>
      <c r="AK53">
        <v>-1.52505</v>
      </c>
      <c r="AL53">
        <v>2</v>
      </c>
      <c r="AM53">
        <v>0.98623799999999995</v>
      </c>
      <c r="AN53">
        <v>0.31584899999999999</v>
      </c>
      <c r="AO53">
        <v>0.15792400000000001</v>
      </c>
      <c r="AP53">
        <v>0.16750399999999999</v>
      </c>
      <c r="AQ53">
        <v>0.67001699999999997</v>
      </c>
      <c r="AR53">
        <v>0.16750399999999999</v>
      </c>
      <c r="AS53">
        <v>1.3400300000000001</v>
      </c>
      <c r="AT53">
        <v>1.8425499999999999</v>
      </c>
      <c r="AU53">
        <v>2.6800700000000002</v>
      </c>
      <c r="AV53">
        <v>1.2524599999999999</v>
      </c>
      <c r="AW53">
        <v>1.5848</v>
      </c>
      <c r="AX53">
        <v>3.2891400000000002</v>
      </c>
    </row>
    <row r="54" spans="1:50" x14ac:dyDescent="0.25">
      <c r="A54" t="s">
        <v>140</v>
      </c>
      <c r="B54">
        <v>0</v>
      </c>
      <c r="C54">
        <v>-3.0453399999999999</v>
      </c>
      <c r="D54">
        <v>279.298</v>
      </c>
      <c r="E54">
        <v>30.421500000000002</v>
      </c>
      <c r="F54">
        <v>1.17405</v>
      </c>
      <c r="G54">
        <v>22.445599999999999</v>
      </c>
      <c r="H54">
        <v>23.618099999999998</v>
      </c>
      <c r="I54">
        <v>24.1206</v>
      </c>
      <c r="J54">
        <v>2.8973200000000001</v>
      </c>
      <c r="K54">
        <v>-0.49623499999999998</v>
      </c>
      <c r="L54">
        <v>3</v>
      </c>
      <c r="M54">
        <v>3.08256</v>
      </c>
      <c r="N54">
        <v>3.3981300000000001</v>
      </c>
      <c r="O54">
        <v>3.3981300000000001</v>
      </c>
      <c r="P54">
        <v>-3.5728900000000001</v>
      </c>
      <c r="Q54">
        <v>285.40699999999998</v>
      </c>
      <c r="R54">
        <v>30.412800000000001</v>
      </c>
      <c r="S54">
        <v>1.17405</v>
      </c>
      <c r="T54">
        <v>22.110600000000002</v>
      </c>
      <c r="U54">
        <v>23.283100000000001</v>
      </c>
      <c r="V54">
        <v>23.785599999999999</v>
      </c>
      <c r="W54">
        <v>2.38809</v>
      </c>
      <c r="X54">
        <v>-1.21827</v>
      </c>
      <c r="Y54">
        <v>3</v>
      </c>
      <c r="Z54">
        <v>3.08256</v>
      </c>
      <c r="AA54">
        <v>3.3981300000000001</v>
      </c>
      <c r="AB54">
        <v>3.3981300000000001</v>
      </c>
      <c r="AC54">
        <v>-4.7825100000000003</v>
      </c>
      <c r="AD54">
        <v>298.48399999999998</v>
      </c>
      <c r="AE54">
        <v>31.017499999999998</v>
      </c>
      <c r="AF54">
        <v>1.17405</v>
      </c>
      <c r="AG54">
        <v>15.7454</v>
      </c>
      <c r="AH54">
        <v>16.247900000000001</v>
      </c>
      <c r="AI54">
        <v>16.750399999999999</v>
      </c>
      <c r="AJ54">
        <v>2.0156499999999999</v>
      </c>
      <c r="AK54">
        <v>-1.32111</v>
      </c>
      <c r="AL54">
        <v>4</v>
      </c>
      <c r="AM54">
        <v>3.08256</v>
      </c>
      <c r="AN54">
        <v>3.3981300000000001</v>
      </c>
      <c r="AO54">
        <v>3.3981300000000001</v>
      </c>
      <c r="AP54">
        <v>1.1725300000000001</v>
      </c>
      <c r="AQ54">
        <v>1.6750400000000001</v>
      </c>
      <c r="AR54">
        <v>1.1725300000000001</v>
      </c>
      <c r="AS54">
        <v>1.6750400000000001</v>
      </c>
      <c r="AT54">
        <v>0.50251299999999999</v>
      </c>
      <c r="AU54">
        <v>1.0050300000000001</v>
      </c>
      <c r="AV54">
        <v>3.3935599999999999</v>
      </c>
      <c r="AW54">
        <v>3.60636</v>
      </c>
      <c r="AX54">
        <v>3.3367599999999999</v>
      </c>
    </row>
    <row r="55" spans="1:50" x14ac:dyDescent="0.25">
      <c r="A55" t="s">
        <v>140</v>
      </c>
      <c r="B55">
        <v>3</v>
      </c>
      <c r="C55">
        <v>-2.7070500000000002</v>
      </c>
      <c r="D55">
        <v>261.62299999999999</v>
      </c>
      <c r="E55">
        <v>36.166499999999999</v>
      </c>
      <c r="F55">
        <v>1.1125400000000001</v>
      </c>
      <c r="G55">
        <v>15.0754</v>
      </c>
      <c r="H55">
        <v>16.247900000000001</v>
      </c>
      <c r="I55">
        <v>17.0854</v>
      </c>
      <c r="J55">
        <v>7.4531099999999997</v>
      </c>
      <c r="K55">
        <v>-2.7275800000000001</v>
      </c>
      <c r="L55">
        <v>3</v>
      </c>
      <c r="M55">
        <v>0</v>
      </c>
      <c r="N55">
        <v>0.15792400000000001</v>
      </c>
      <c r="O55">
        <v>0</v>
      </c>
      <c r="P55">
        <v>-3.13565</v>
      </c>
      <c r="Q55">
        <v>264.82600000000002</v>
      </c>
      <c r="R55">
        <v>39.027000000000001</v>
      </c>
      <c r="S55">
        <v>1.1125400000000001</v>
      </c>
      <c r="T55">
        <v>15.0754</v>
      </c>
      <c r="U55">
        <v>16.582899999999999</v>
      </c>
      <c r="V55">
        <v>17.0854</v>
      </c>
      <c r="W55">
        <v>8.0319199999999995</v>
      </c>
      <c r="X55">
        <v>-1.15733</v>
      </c>
      <c r="Y55">
        <v>3</v>
      </c>
      <c r="Z55">
        <v>0</v>
      </c>
      <c r="AA55">
        <v>0.15792400000000001</v>
      </c>
      <c r="AB55">
        <v>0</v>
      </c>
      <c r="AC55">
        <v>-4.0712999999999999</v>
      </c>
      <c r="AD55">
        <v>270.17700000000002</v>
      </c>
      <c r="AE55">
        <v>41.357900000000001</v>
      </c>
      <c r="AF55">
        <v>1.1125400000000001</v>
      </c>
      <c r="AG55">
        <v>15.0754</v>
      </c>
      <c r="AH55">
        <v>16.582899999999999</v>
      </c>
      <c r="AI55">
        <v>17.0854</v>
      </c>
      <c r="AJ55">
        <v>10.858599999999999</v>
      </c>
      <c r="AK55">
        <v>-1.6323000000000001</v>
      </c>
      <c r="AL55">
        <v>3</v>
      </c>
      <c r="AM55">
        <v>0</v>
      </c>
      <c r="AN55">
        <v>0.15792400000000001</v>
      </c>
      <c r="AO55">
        <v>0</v>
      </c>
      <c r="AP55">
        <v>1.1725300000000001</v>
      </c>
      <c r="AQ55">
        <v>2.0100500000000001</v>
      </c>
      <c r="AR55">
        <v>1.5075400000000001</v>
      </c>
      <c r="AS55">
        <v>2.0100500000000001</v>
      </c>
      <c r="AT55">
        <v>1.5075400000000001</v>
      </c>
      <c r="AU55">
        <v>2.0100500000000001</v>
      </c>
      <c r="AV55">
        <v>10.1807</v>
      </c>
      <c r="AW55">
        <v>9.1892600000000009</v>
      </c>
      <c r="AX55">
        <v>12.4909</v>
      </c>
    </row>
    <row r="56" spans="1:50" x14ac:dyDescent="0.25">
      <c r="A56" t="s">
        <v>141</v>
      </c>
      <c r="B56">
        <v>0</v>
      </c>
      <c r="C56">
        <v>-1.17804</v>
      </c>
      <c r="D56">
        <v>228.30600000000001</v>
      </c>
      <c r="E56">
        <v>36.115400000000001</v>
      </c>
      <c r="F56">
        <v>1.2589999999999999</v>
      </c>
      <c r="G56">
        <v>15.7454</v>
      </c>
      <c r="H56">
        <v>16.247900000000001</v>
      </c>
      <c r="I56">
        <v>17.755400000000002</v>
      </c>
      <c r="J56">
        <v>10.121700000000001</v>
      </c>
      <c r="K56">
        <v>-11.2273</v>
      </c>
      <c r="L56">
        <v>2</v>
      </c>
      <c r="M56">
        <v>1.8950899999999999</v>
      </c>
      <c r="N56">
        <v>2.3688699999999998</v>
      </c>
      <c r="O56">
        <v>2.3688699999999998</v>
      </c>
      <c r="P56">
        <v>-1.4455100000000001</v>
      </c>
      <c r="Q56">
        <v>226.22200000000001</v>
      </c>
      <c r="R56">
        <v>39.296700000000001</v>
      </c>
      <c r="S56">
        <v>1.2589999999999999</v>
      </c>
      <c r="T56">
        <v>15.7454</v>
      </c>
      <c r="U56">
        <v>16.247900000000001</v>
      </c>
      <c r="V56">
        <v>17.755400000000002</v>
      </c>
      <c r="W56">
        <v>12.6957</v>
      </c>
      <c r="X56">
        <v>-15.394500000000001</v>
      </c>
      <c r="Y56">
        <v>2</v>
      </c>
      <c r="Z56">
        <v>1.8950899999999999</v>
      </c>
      <c r="AA56">
        <v>2.3688699999999998</v>
      </c>
      <c r="AB56">
        <v>2.3688699999999998</v>
      </c>
      <c r="AC56">
        <v>-1.8086500000000001</v>
      </c>
      <c r="AD56">
        <v>199.83199999999999</v>
      </c>
      <c r="AE56">
        <v>42.091200000000001</v>
      </c>
      <c r="AF56">
        <v>1.2589999999999999</v>
      </c>
      <c r="AG56">
        <v>19.765499999999999</v>
      </c>
      <c r="AH56">
        <v>21.273</v>
      </c>
      <c r="AI56">
        <v>22.7806</v>
      </c>
      <c r="AJ56">
        <v>12.8971</v>
      </c>
      <c r="AK56">
        <v>-15.103300000000001</v>
      </c>
      <c r="AL56">
        <v>2</v>
      </c>
      <c r="AM56">
        <v>1.8950899999999999</v>
      </c>
      <c r="AN56">
        <v>2.3688699999999998</v>
      </c>
      <c r="AO56">
        <v>2.3688699999999998</v>
      </c>
      <c r="AP56">
        <v>0.50251299999999999</v>
      </c>
      <c r="AQ56">
        <v>2.0100500000000001</v>
      </c>
      <c r="AR56">
        <v>0.50251299999999999</v>
      </c>
      <c r="AS56">
        <v>2.0100500000000001</v>
      </c>
      <c r="AT56">
        <v>1.5075400000000001</v>
      </c>
      <c r="AU56">
        <v>3.0150800000000002</v>
      </c>
      <c r="AV56">
        <v>21.3489</v>
      </c>
      <c r="AW56">
        <v>28.090199999999999</v>
      </c>
      <c r="AX56">
        <v>28.000399999999999</v>
      </c>
    </row>
    <row r="57" spans="1:50" x14ac:dyDescent="0.25">
      <c r="A57" t="s">
        <v>141</v>
      </c>
      <c r="B57">
        <v>1</v>
      </c>
      <c r="C57">
        <v>-4.5257500000000004</v>
      </c>
      <c r="D57">
        <v>305.18299999999999</v>
      </c>
      <c r="E57">
        <v>29.827000000000002</v>
      </c>
      <c r="F57">
        <v>1.3079099999999999</v>
      </c>
      <c r="G57">
        <v>23.450600000000001</v>
      </c>
      <c r="H57">
        <v>24.623100000000001</v>
      </c>
      <c r="I57">
        <v>26.130700000000001</v>
      </c>
      <c r="J57">
        <v>5.3128700000000002</v>
      </c>
      <c r="K57">
        <v>-10.530099999999999</v>
      </c>
      <c r="L57">
        <v>2</v>
      </c>
      <c r="M57">
        <v>2.68472</v>
      </c>
      <c r="N57">
        <v>2.5267900000000001</v>
      </c>
      <c r="O57">
        <v>2.5267900000000001</v>
      </c>
      <c r="P57">
        <v>-3.6985399999999999</v>
      </c>
      <c r="Q57">
        <v>282.048</v>
      </c>
      <c r="R57">
        <v>31.569700000000001</v>
      </c>
      <c r="S57">
        <v>1.3079099999999999</v>
      </c>
      <c r="T57">
        <v>23.450600000000001</v>
      </c>
      <c r="U57">
        <v>24.623100000000001</v>
      </c>
      <c r="V57">
        <v>26.130700000000001</v>
      </c>
      <c r="W57">
        <v>6.0869</v>
      </c>
      <c r="X57">
        <v>-12.0189</v>
      </c>
      <c r="Y57">
        <v>2</v>
      </c>
      <c r="Z57">
        <v>2.68472</v>
      </c>
      <c r="AA57">
        <v>2.5267900000000001</v>
      </c>
      <c r="AB57">
        <v>2.5267900000000001</v>
      </c>
      <c r="AC57">
        <v>-2.97594</v>
      </c>
      <c r="AD57">
        <v>235.62200000000001</v>
      </c>
      <c r="AE57">
        <v>35.807899999999997</v>
      </c>
      <c r="AF57">
        <v>1.3079099999999999</v>
      </c>
      <c r="AG57">
        <v>17.755400000000002</v>
      </c>
      <c r="AH57">
        <v>19.263000000000002</v>
      </c>
      <c r="AI57">
        <v>20.770499999999998</v>
      </c>
      <c r="AJ57">
        <v>14.885</v>
      </c>
      <c r="AK57">
        <v>-10.152699999999999</v>
      </c>
      <c r="AL57">
        <v>3</v>
      </c>
      <c r="AM57">
        <v>2.68472</v>
      </c>
      <c r="AN57">
        <v>2.5267900000000001</v>
      </c>
      <c r="AO57">
        <v>2.5267900000000001</v>
      </c>
      <c r="AP57">
        <v>1.1725300000000001</v>
      </c>
      <c r="AQ57">
        <v>2.6800700000000002</v>
      </c>
      <c r="AR57">
        <v>1.1725300000000001</v>
      </c>
      <c r="AS57">
        <v>2.6800700000000002</v>
      </c>
      <c r="AT57">
        <v>1.5075400000000001</v>
      </c>
      <c r="AU57">
        <v>3.0150800000000002</v>
      </c>
      <c r="AV57">
        <v>15.843</v>
      </c>
      <c r="AW57">
        <v>18.105799999999999</v>
      </c>
      <c r="AX57">
        <v>25.037700000000001</v>
      </c>
    </row>
    <row r="58" spans="1:50" x14ac:dyDescent="0.25">
      <c r="A58" t="s">
        <v>141</v>
      </c>
      <c r="B58">
        <v>2</v>
      </c>
      <c r="C58">
        <v>2.41757</v>
      </c>
      <c r="D58">
        <v>148.53299999999999</v>
      </c>
      <c r="E58">
        <v>20.366199999999999</v>
      </c>
      <c r="F58">
        <v>1.40534</v>
      </c>
      <c r="G58">
        <v>24.4556</v>
      </c>
      <c r="H58">
        <v>25.6281</v>
      </c>
      <c r="I58">
        <v>26.130700000000001</v>
      </c>
      <c r="J58">
        <v>8.7303499999999996</v>
      </c>
      <c r="K58">
        <v>-6.4530399999999997</v>
      </c>
      <c r="L58">
        <v>4</v>
      </c>
      <c r="M58">
        <v>3.3164099999999999</v>
      </c>
      <c r="N58">
        <v>3.4743400000000002</v>
      </c>
      <c r="O58">
        <v>3.3164099999999999</v>
      </c>
      <c r="P58">
        <v>3.69217</v>
      </c>
      <c r="Q58">
        <v>104.71299999999999</v>
      </c>
      <c r="R58">
        <v>22.698599999999999</v>
      </c>
      <c r="S58">
        <v>1.40534</v>
      </c>
      <c r="T58">
        <v>24.4556</v>
      </c>
      <c r="U58">
        <v>25.6281</v>
      </c>
      <c r="V58">
        <v>26.130700000000001</v>
      </c>
      <c r="W58">
        <v>9.9914699999999996</v>
      </c>
      <c r="X58">
        <v>-6.4939900000000002</v>
      </c>
      <c r="Y58">
        <v>4</v>
      </c>
      <c r="Z58">
        <v>3.3164099999999999</v>
      </c>
      <c r="AA58">
        <v>3.4743400000000002</v>
      </c>
      <c r="AB58">
        <v>3.3164099999999999</v>
      </c>
      <c r="AC58">
        <v>5.1324300000000003</v>
      </c>
      <c r="AD58">
        <v>23.896100000000001</v>
      </c>
      <c r="AE58">
        <v>25.132300000000001</v>
      </c>
      <c r="AF58">
        <v>1.40534</v>
      </c>
      <c r="AG58">
        <v>17.420400000000001</v>
      </c>
      <c r="AH58">
        <v>18.257999999999999</v>
      </c>
      <c r="AI58">
        <v>19.095500000000001</v>
      </c>
      <c r="AJ58">
        <v>2.22906</v>
      </c>
      <c r="AK58">
        <v>-4.0861900000000002</v>
      </c>
      <c r="AL58">
        <v>2</v>
      </c>
      <c r="AM58">
        <v>3.3164099999999999</v>
      </c>
      <c r="AN58">
        <v>3.4743400000000002</v>
      </c>
      <c r="AO58">
        <v>3.3164099999999999</v>
      </c>
      <c r="AP58">
        <v>1.1725300000000001</v>
      </c>
      <c r="AQ58">
        <v>1.6750400000000001</v>
      </c>
      <c r="AR58">
        <v>1.1725300000000001</v>
      </c>
      <c r="AS58">
        <v>1.6750400000000001</v>
      </c>
      <c r="AT58">
        <v>0.83752099999999996</v>
      </c>
      <c r="AU58">
        <v>1.6750400000000001</v>
      </c>
      <c r="AV58">
        <v>15.183400000000001</v>
      </c>
      <c r="AW58">
        <v>16.485499999999998</v>
      </c>
      <c r="AX58">
        <v>6.3152499999999998</v>
      </c>
    </row>
    <row r="59" spans="1:50" x14ac:dyDescent="0.25">
      <c r="A59" t="s">
        <v>141</v>
      </c>
      <c r="B59">
        <v>3</v>
      </c>
      <c r="C59">
        <v>-5.0009600000000001</v>
      </c>
      <c r="D59">
        <v>298.28199999999998</v>
      </c>
      <c r="E59">
        <v>29.366199999999999</v>
      </c>
      <c r="F59">
        <v>1.55437</v>
      </c>
      <c r="G59">
        <v>17.755400000000002</v>
      </c>
      <c r="H59">
        <v>18.257999999999999</v>
      </c>
      <c r="I59">
        <v>19.430499999999999</v>
      </c>
      <c r="J59">
        <v>5.3759399999999999</v>
      </c>
      <c r="K59">
        <v>-9.8708600000000004</v>
      </c>
      <c r="L59">
        <v>3</v>
      </c>
      <c r="M59">
        <v>0.15792400000000001</v>
      </c>
      <c r="N59">
        <v>0.15792400000000001</v>
      </c>
      <c r="O59">
        <v>0</v>
      </c>
      <c r="P59">
        <v>-5.2075500000000003</v>
      </c>
      <c r="Q59">
        <v>290.92500000000001</v>
      </c>
      <c r="R59">
        <v>34.7958</v>
      </c>
      <c r="S59">
        <v>1.55437</v>
      </c>
      <c r="T59">
        <v>17.420400000000001</v>
      </c>
      <c r="U59">
        <v>17.922899999999998</v>
      </c>
      <c r="V59">
        <v>19.430499999999999</v>
      </c>
      <c r="W59">
        <v>5.7138400000000003</v>
      </c>
      <c r="X59">
        <v>-11.7044</v>
      </c>
      <c r="Y59">
        <v>3</v>
      </c>
      <c r="Z59">
        <v>0.15792400000000001</v>
      </c>
      <c r="AA59">
        <v>0.15792400000000001</v>
      </c>
      <c r="AB59">
        <v>0</v>
      </c>
      <c r="AC59">
        <v>-5.55952</v>
      </c>
      <c r="AD59">
        <v>260.18099999999998</v>
      </c>
      <c r="AE59">
        <v>39.6419</v>
      </c>
      <c r="AF59">
        <v>1.55437</v>
      </c>
      <c r="AG59">
        <v>17.755400000000002</v>
      </c>
      <c r="AH59">
        <v>17.922899999999998</v>
      </c>
      <c r="AI59">
        <v>19.430499999999999</v>
      </c>
      <c r="AJ59">
        <v>5.6968199999999998</v>
      </c>
      <c r="AK59">
        <v>-12.4617</v>
      </c>
      <c r="AL59">
        <v>3</v>
      </c>
      <c r="AM59">
        <v>0.15792400000000001</v>
      </c>
      <c r="AN59">
        <v>0.15792400000000001</v>
      </c>
      <c r="AO59">
        <v>0</v>
      </c>
      <c r="AP59">
        <v>0.50251299999999999</v>
      </c>
      <c r="AQ59">
        <v>1.6750400000000001</v>
      </c>
      <c r="AR59">
        <v>0.50251299999999999</v>
      </c>
      <c r="AS59">
        <v>2.0100500000000001</v>
      </c>
      <c r="AT59">
        <v>0.16750399999999999</v>
      </c>
      <c r="AU59">
        <v>1.6750400000000001</v>
      </c>
      <c r="AV59">
        <v>15.2468</v>
      </c>
      <c r="AW59">
        <v>17.418199999999999</v>
      </c>
      <c r="AX59">
        <v>18.1585</v>
      </c>
    </row>
    <row r="60" spans="1:50" x14ac:dyDescent="0.25">
      <c r="A60" t="s">
        <v>142</v>
      </c>
      <c r="B60">
        <v>0</v>
      </c>
      <c r="C60">
        <v>-3.7330299999999998</v>
      </c>
      <c r="D60">
        <v>300.62200000000001</v>
      </c>
      <c r="E60">
        <v>19.192699999999999</v>
      </c>
      <c r="F60">
        <v>1.0776600000000001</v>
      </c>
      <c r="G60">
        <v>18.4255</v>
      </c>
      <c r="H60">
        <v>19.933</v>
      </c>
      <c r="I60">
        <v>21.4405</v>
      </c>
      <c r="J60">
        <v>2.9637500000000001</v>
      </c>
      <c r="K60">
        <v>-2.3221099999999999</v>
      </c>
      <c r="L60">
        <v>2</v>
      </c>
      <c r="M60">
        <v>0</v>
      </c>
      <c r="N60">
        <v>0.15792400000000001</v>
      </c>
      <c r="O60">
        <v>0.31584899999999999</v>
      </c>
      <c r="P60">
        <v>-3.7403</v>
      </c>
      <c r="Q60">
        <v>302.774</v>
      </c>
      <c r="R60">
        <v>24.483000000000001</v>
      </c>
      <c r="S60">
        <v>1.0776600000000001</v>
      </c>
      <c r="T60">
        <v>18.4255</v>
      </c>
      <c r="U60">
        <v>19.597999999999999</v>
      </c>
      <c r="V60">
        <v>20.770499999999998</v>
      </c>
      <c r="W60">
        <v>2.6990400000000001</v>
      </c>
      <c r="X60">
        <v>-1.86355</v>
      </c>
      <c r="Y60">
        <v>2</v>
      </c>
      <c r="Z60">
        <v>0</v>
      </c>
      <c r="AA60">
        <v>0.15792400000000001</v>
      </c>
      <c r="AB60">
        <v>0.31584899999999999</v>
      </c>
      <c r="AC60">
        <v>-4.8010200000000003</v>
      </c>
      <c r="AD60">
        <v>302.03800000000001</v>
      </c>
      <c r="AE60">
        <v>26.975300000000001</v>
      </c>
      <c r="AF60">
        <v>1.0776600000000001</v>
      </c>
      <c r="AG60">
        <v>18.4255</v>
      </c>
      <c r="AH60">
        <v>19.597999999999999</v>
      </c>
      <c r="AI60">
        <v>20.770499999999998</v>
      </c>
      <c r="AJ60">
        <v>3.6404200000000002</v>
      </c>
      <c r="AK60">
        <v>-2.7585299999999999</v>
      </c>
      <c r="AL60">
        <v>2</v>
      </c>
      <c r="AM60">
        <v>0</v>
      </c>
      <c r="AN60">
        <v>0.15792400000000001</v>
      </c>
      <c r="AO60">
        <v>0.31584899999999999</v>
      </c>
      <c r="AP60">
        <v>1.5075400000000001</v>
      </c>
      <c r="AQ60">
        <v>3.0150800000000002</v>
      </c>
      <c r="AR60">
        <v>1.1725300000000001</v>
      </c>
      <c r="AS60">
        <v>2.3450600000000001</v>
      </c>
      <c r="AT60">
        <v>1.1725300000000001</v>
      </c>
      <c r="AU60">
        <v>2.3450600000000001</v>
      </c>
      <c r="AV60">
        <v>5.2858599999999996</v>
      </c>
      <c r="AW60">
        <v>4.5625900000000001</v>
      </c>
      <c r="AX60">
        <v>6.3989599999999998</v>
      </c>
    </row>
    <row r="61" spans="1:50" x14ac:dyDescent="0.25">
      <c r="A61" t="s">
        <v>142</v>
      </c>
      <c r="B61">
        <v>1</v>
      </c>
      <c r="C61">
        <v>-3.1560600000000001</v>
      </c>
      <c r="D61">
        <v>293.68599999999998</v>
      </c>
      <c r="E61">
        <v>13.6938</v>
      </c>
      <c r="F61">
        <v>1.09138</v>
      </c>
      <c r="G61">
        <v>21.4405</v>
      </c>
      <c r="H61">
        <v>22.613099999999999</v>
      </c>
      <c r="I61">
        <v>24.1206</v>
      </c>
      <c r="J61">
        <v>2.4934500000000002</v>
      </c>
      <c r="K61">
        <v>-5.10581</v>
      </c>
      <c r="L61">
        <v>2</v>
      </c>
      <c r="M61">
        <v>0</v>
      </c>
      <c r="N61">
        <v>0.15792400000000001</v>
      </c>
      <c r="O61">
        <v>0.15792400000000001</v>
      </c>
      <c r="P61">
        <v>-2.3545400000000001</v>
      </c>
      <c r="Q61">
        <v>278.56900000000002</v>
      </c>
      <c r="R61">
        <v>14.683999999999999</v>
      </c>
      <c r="S61">
        <v>1.09138</v>
      </c>
      <c r="T61">
        <v>21.4405</v>
      </c>
      <c r="U61">
        <v>22.9481</v>
      </c>
      <c r="V61">
        <v>24.4556</v>
      </c>
      <c r="W61">
        <v>1.8448500000000001</v>
      </c>
      <c r="X61">
        <v>-4.3900699999999997</v>
      </c>
      <c r="Y61">
        <v>2</v>
      </c>
      <c r="Z61">
        <v>0</v>
      </c>
      <c r="AA61">
        <v>0.15792400000000001</v>
      </c>
      <c r="AB61">
        <v>0.15792400000000001</v>
      </c>
      <c r="AC61">
        <v>-3.2507199999999998</v>
      </c>
      <c r="AD61">
        <v>267.09500000000003</v>
      </c>
      <c r="AE61">
        <v>19.994</v>
      </c>
      <c r="AF61">
        <v>1.09138</v>
      </c>
      <c r="AG61">
        <v>21.4405</v>
      </c>
      <c r="AH61">
        <v>22.9481</v>
      </c>
      <c r="AI61">
        <v>24.4556</v>
      </c>
      <c r="AJ61">
        <v>2.5988000000000002</v>
      </c>
      <c r="AK61">
        <v>-5.6602699999999997</v>
      </c>
      <c r="AL61">
        <v>1</v>
      </c>
      <c r="AM61">
        <v>0</v>
      </c>
      <c r="AN61">
        <v>0.15792400000000001</v>
      </c>
      <c r="AO61">
        <v>0.15792400000000001</v>
      </c>
      <c r="AP61">
        <v>1.1725300000000001</v>
      </c>
      <c r="AQ61">
        <v>2.6800700000000002</v>
      </c>
      <c r="AR61">
        <v>1.5075400000000001</v>
      </c>
      <c r="AS61">
        <v>3.0150800000000002</v>
      </c>
      <c r="AT61">
        <v>1.5075400000000001</v>
      </c>
      <c r="AU61">
        <v>3.0150800000000002</v>
      </c>
      <c r="AV61">
        <v>7.5992600000000001</v>
      </c>
      <c r="AW61">
        <v>6.2349199999999998</v>
      </c>
      <c r="AX61">
        <v>8.2590599999999998</v>
      </c>
    </row>
    <row r="62" spans="1:50" x14ac:dyDescent="0.25">
      <c r="A62" t="s">
        <v>142</v>
      </c>
      <c r="B62">
        <v>2</v>
      </c>
      <c r="C62">
        <v>-0.831237</v>
      </c>
      <c r="D62">
        <v>235.50200000000001</v>
      </c>
      <c r="E62">
        <v>18.5505</v>
      </c>
      <c r="F62">
        <v>1.0463499999999999</v>
      </c>
      <c r="G62">
        <v>19.095500000000001</v>
      </c>
      <c r="H62">
        <v>21.608000000000001</v>
      </c>
      <c r="I62">
        <v>23.450600000000001</v>
      </c>
      <c r="J62">
        <v>1.3829100000000001</v>
      </c>
      <c r="K62">
        <v>-3.64228</v>
      </c>
      <c r="L62">
        <v>2</v>
      </c>
      <c r="M62">
        <v>1.55538</v>
      </c>
      <c r="N62">
        <v>1.1388100000000001</v>
      </c>
      <c r="O62">
        <v>1.8212699999999999</v>
      </c>
      <c r="P62">
        <v>-0.35553099999999999</v>
      </c>
      <c r="Q62">
        <v>231.57300000000001</v>
      </c>
      <c r="R62">
        <v>24.006699999999999</v>
      </c>
      <c r="S62">
        <v>1.0463499999999999</v>
      </c>
      <c r="T62">
        <v>18.090499999999999</v>
      </c>
      <c r="U62">
        <v>19.597999999999999</v>
      </c>
      <c r="V62">
        <v>19.765499999999999</v>
      </c>
      <c r="W62">
        <v>2.14655</v>
      </c>
      <c r="X62">
        <v>-1.11808</v>
      </c>
      <c r="Y62">
        <v>3</v>
      </c>
      <c r="Z62">
        <v>1.55538</v>
      </c>
      <c r="AA62">
        <v>1.1388100000000001</v>
      </c>
      <c r="AB62">
        <v>1.8212699999999999</v>
      </c>
      <c r="AC62">
        <v>-0.470169</v>
      </c>
      <c r="AD62">
        <v>210.34100000000001</v>
      </c>
      <c r="AE62">
        <v>27.405799999999999</v>
      </c>
      <c r="AF62">
        <v>1.0463499999999999</v>
      </c>
      <c r="AG62">
        <v>21.775500000000001</v>
      </c>
      <c r="AH62">
        <v>22.278099999999998</v>
      </c>
      <c r="AI62">
        <v>23.785599999999999</v>
      </c>
      <c r="AJ62">
        <v>0.95455100000000004</v>
      </c>
      <c r="AK62">
        <v>-5.3057100000000004</v>
      </c>
      <c r="AL62">
        <v>4</v>
      </c>
      <c r="AM62">
        <v>1.55538</v>
      </c>
      <c r="AN62">
        <v>1.1388100000000001</v>
      </c>
      <c r="AO62">
        <v>1.8212699999999999</v>
      </c>
      <c r="AP62">
        <v>2.5125600000000001</v>
      </c>
      <c r="AQ62">
        <v>4.3551099999999998</v>
      </c>
      <c r="AR62">
        <v>1.5075400000000001</v>
      </c>
      <c r="AS62">
        <v>1.6750400000000001</v>
      </c>
      <c r="AT62">
        <v>0.50251299999999999</v>
      </c>
      <c r="AU62">
        <v>2.0100500000000001</v>
      </c>
      <c r="AV62">
        <v>5.0251999999999999</v>
      </c>
      <c r="AW62">
        <v>3.2646299999999999</v>
      </c>
      <c r="AX62">
        <v>6.2602599999999997</v>
      </c>
    </row>
    <row r="63" spans="1:50" x14ac:dyDescent="0.25">
      <c r="A63" t="s">
        <v>142</v>
      </c>
      <c r="B63">
        <v>3</v>
      </c>
      <c r="C63">
        <v>-2.9849999999999999</v>
      </c>
      <c r="D63">
        <v>259.66000000000003</v>
      </c>
      <c r="E63">
        <v>20.988499999999998</v>
      </c>
      <c r="F63">
        <v>1.14598</v>
      </c>
      <c r="G63">
        <v>18.7605</v>
      </c>
      <c r="H63">
        <v>19.597999999999999</v>
      </c>
      <c r="I63">
        <v>20.435500000000001</v>
      </c>
      <c r="J63">
        <v>5.9026500000000004</v>
      </c>
      <c r="K63">
        <v>-3.5070999999999999</v>
      </c>
      <c r="L63">
        <v>1</v>
      </c>
      <c r="M63">
        <v>0</v>
      </c>
      <c r="N63">
        <v>0.15792400000000001</v>
      </c>
      <c r="O63">
        <v>0.15792400000000001</v>
      </c>
      <c r="P63">
        <v>-2.8544999999999998</v>
      </c>
      <c r="Q63">
        <v>261.31299999999999</v>
      </c>
      <c r="R63">
        <v>25.813500000000001</v>
      </c>
      <c r="S63">
        <v>1.14598</v>
      </c>
      <c r="T63">
        <v>18.7605</v>
      </c>
      <c r="U63">
        <v>19.933</v>
      </c>
      <c r="V63">
        <v>20.770499999999998</v>
      </c>
      <c r="W63">
        <v>6.56508</v>
      </c>
      <c r="X63">
        <v>-3.2423600000000001</v>
      </c>
      <c r="Y63">
        <v>1</v>
      </c>
      <c r="Z63">
        <v>0</v>
      </c>
      <c r="AA63">
        <v>0.15792400000000001</v>
      </c>
      <c r="AB63">
        <v>0.15792400000000001</v>
      </c>
      <c r="AC63">
        <v>-3.0955499999999998</v>
      </c>
      <c r="AD63">
        <v>236.196</v>
      </c>
      <c r="AE63">
        <v>29.010200000000001</v>
      </c>
      <c r="AF63">
        <v>1.14598</v>
      </c>
      <c r="AG63">
        <v>18.7605</v>
      </c>
      <c r="AH63">
        <v>19.597999999999999</v>
      </c>
      <c r="AI63">
        <v>20.770499999999998</v>
      </c>
      <c r="AJ63">
        <v>7.4602899999999996</v>
      </c>
      <c r="AK63">
        <v>-3.7286000000000001</v>
      </c>
      <c r="AL63">
        <v>1</v>
      </c>
      <c r="AM63">
        <v>0</v>
      </c>
      <c r="AN63">
        <v>0.15792400000000001</v>
      </c>
      <c r="AO63">
        <v>0.15792400000000001</v>
      </c>
      <c r="AP63">
        <v>0.83752099999999996</v>
      </c>
      <c r="AQ63">
        <v>1.6750400000000001</v>
      </c>
      <c r="AR63">
        <v>1.1725300000000001</v>
      </c>
      <c r="AS63">
        <v>2.0100500000000001</v>
      </c>
      <c r="AT63">
        <v>0.83752099999999996</v>
      </c>
      <c r="AU63">
        <v>2.0100500000000001</v>
      </c>
      <c r="AV63">
        <v>9.4097500000000007</v>
      </c>
      <c r="AW63">
        <v>9.8074499999999993</v>
      </c>
      <c r="AX63">
        <v>11.1889</v>
      </c>
    </row>
    <row r="64" spans="1:50" x14ac:dyDescent="0.25">
      <c r="A64" t="s">
        <v>143</v>
      </c>
      <c r="B64">
        <v>0</v>
      </c>
      <c r="C64">
        <v>-2.39133</v>
      </c>
      <c r="D64">
        <v>293.90800000000002</v>
      </c>
      <c r="E64">
        <v>17.676400000000001</v>
      </c>
      <c r="F64">
        <v>1.1911700000000001</v>
      </c>
      <c r="G64">
        <v>15.306100000000001</v>
      </c>
      <c r="H64">
        <v>16.8367</v>
      </c>
      <c r="I64">
        <v>17.687100000000001</v>
      </c>
      <c r="J64">
        <v>2.0590099999999998</v>
      </c>
      <c r="K64">
        <v>-3.37304</v>
      </c>
      <c r="L64">
        <v>2</v>
      </c>
      <c r="M64">
        <v>2.4891700000000001</v>
      </c>
      <c r="N64">
        <v>2.5654699999999999</v>
      </c>
      <c r="O64">
        <v>2.4891700000000001</v>
      </c>
      <c r="P64">
        <v>-2.4271099999999999</v>
      </c>
      <c r="Q64">
        <v>287.33</v>
      </c>
      <c r="R64">
        <v>22.561599999999999</v>
      </c>
      <c r="S64">
        <v>1.1911700000000001</v>
      </c>
      <c r="T64">
        <v>15.6463</v>
      </c>
      <c r="U64">
        <v>16.8367</v>
      </c>
      <c r="V64">
        <v>17.346900000000002</v>
      </c>
      <c r="W64">
        <v>1.6915500000000001</v>
      </c>
      <c r="X64">
        <v>-3.7366999999999999</v>
      </c>
      <c r="Y64">
        <v>2</v>
      </c>
      <c r="Z64">
        <v>2.4891700000000001</v>
      </c>
      <c r="AA64">
        <v>2.5654699999999999</v>
      </c>
      <c r="AB64">
        <v>2.4891700000000001</v>
      </c>
      <c r="AC64">
        <v>-3.78898</v>
      </c>
      <c r="AD64">
        <v>298.42500000000001</v>
      </c>
      <c r="AE64">
        <v>24.467600000000001</v>
      </c>
      <c r="AF64">
        <v>1.1911700000000001</v>
      </c>
      <c r="AG64">
        <v>20.7483</v>
      </c>
      <c r="AH64">
        <v>22.2789</v>
      </c>
      <c r="AI64">
        <v>22.789100000000001</v>
      </c>
      <c r="AJ64">
        <v>4.0481400000000001</v>
      </c>
      <c r="AK64">
        <v>-1.6612199999999999</v>
      </c>
      <c r="AL64">
        <v>3</v>
      </c>
      <c r="AM64">
        <v>2.4891700000000001</v>
      </c>
      <c r="AN64">
        <v>2.5654699999999999</v>
      </c>
      <c r="AO64">
        <v>2.4891700000000001</v>
      </c>
      <c r="AP64">
        <v>1.53061</v>
      </c>
      <c r="AQ64">
        <v>2.3809499999999999</v>
      </c>
      <c r="AR64">
        <v>1.19048</v>
      </c>
      <c r="AS64">
        <v>1.70068</v>
      </c>
      <c r="AT64">
        <v>1.53061</v>
      </c>
      <c r="AU64">
        <v>2.0408200000000001</v>
      </c>
      <c r="AV64">
        <v>5.4320500000000003</v>
      </c>
      <c r="AW64">
        <v>5.4282500000000002</v>
      </c>
      <c r="AX64">
        <v>5.7093699999999998</v>
      </c>
    </row>
    <row r="65" spans="1:50" x14ac:dyDescent="0.25">
      <c r="A65" t="s">
        <v>143</v>
      </c>
      <c r="B65">
        <v>1</v>
      </c>
      <c r="C65">
        <v>0.79816699999999996</v>
      </c>
      <c r="D65">
        <v>217.91</v>
      </c>
      <c r="E65">
        <v>26.596499999999999</v>
      </c>
      <c r="F65">
        <v>1.0813900000000001</v>
      </c>
      <c r="G65">
        <v>22.449000000000002</v>
      </c>
      <c r="H65">
        <v>23.299299999999999</v>
      </c>
      <c r="I65">
        <v>23.8095</v>
      </c>
      <c r="J65">
        <v>9.1521000000000008</v>
      </c>
      <c r="K65">
        <v>-2.37154</v>
      </c>
      <c r="L65">
        <v>4</v>
      </c>
      <c r="M65">
        <v>0.16034200000000001</v>
      </c>
      <c r="N65">
        <v>0.16034200000000001</v>
      </c>
      <c r="O65">
        <v>0</v>
      </c>
      <c r="P65">
        <v>1.1720999999999999</v>
      </c>
      <c r="Q65">
        <v>207.066</v>
      </c>
      <c r="R65">
        <v>29.477799999999998</v>
      </c>
      <c r="S65">
        <v>1.0813900000000001</v>
      </c>
      <c r="T65">
        <v>22.789100000000001</v>
      </c>
      <c r="U65">
        <v>23.639500000000002</v>
      </c>
      <c r="V65">
        <v>23.8095</v>
      </c>
      <c r="W65">
        <v>8.2310800000000004</v>
      </c>
      <c r="X65">
        <v>-0.296879</v>
      </c>
      <c r="Y65">
        <v>3</v>
      </c>
      <c r="Z65">
        <v>0.16034200000000001</v>
      </c>
      <c r="AA65">
        <v>0.16034200000000001</v>
      </c>
      <c r="AB65">
        <v>0</v>
      </c>
      <c r="AC65">
        <v>1.4318500000000001</v>
      </c>
      <c r="AD65">
        <v>186.387</v>
      </c>
      <c r="AE65">
        <v>33.978400000000001</v>
      </c>
      <c r="AF65">
        <v>1.0813900000000001</v>
      </c>
      <c r="AG65">
        <v>22.789100000000001</v>
      </c>
      <c r="AH65">
        <v>23.639500000000002</v>
      </c>
      <c r="AI65">
        <v>23.8095</v>
      </c>
      <c r="AJ65">
        <v>11.139699999999999</v>
      </c>
      <c r="AK65">
        <v>-0.32696900000000001</v>
      </c>
      <c r="AL65">
        <v>2</v>
      </c>
      <c r="AM65">
        <v>0.16034200000000001</v>
      </c>
      <c r="AN65">
        <v>0.16034200000000001</v>
      </c>
      <c r="AO65">
        <v>0</v>
      </c>
      <c r="AP65">
        <v>0.85033999999999998</v>
      </c>
      <c r="AQ65">
        <v>1.3605400000000001</v>
      </c>
      <c r="AR65">
        <v>0.85033999999999998</v>
      </c>
      <c r="AS65">
        <v>1.02041</v>
      </c>
      <c r="AT65">
        <v>0.85033999999999998</v>
      </c>
      <c r="AU65">
        <v>1.02041</v>
      </c>
      <c r="AV65">
        <v>11.5236</v>
      </c>
      <c r="AW65">
        <v>8.5279600000000002</v>
      </c>
      <c r="AX65">
        <v>11.466699999999999</v>
      </c>
    </row>
    <row r="66" spans="1:50" x14ac:dyDescent="0.25">
      <c r="A66" t="s">
        <v>143</v>
      </c>
      <c r="B66">
        <v>2</v>
      </c>
      <c r="C66">
        <v>-4.7753800000000002</v>
      </c>
      <c r="D66">
        <v>304.53100000000001</v>
      </c>
      <c r="E66">
        <v>28.174099999999999</v>
      </c>
      <c r="F66">
        <v>1.10422</v>
      </c>
      <c r="G66">
        <v>15.9864</v>
      </c>
      <c r="H66">
        <v>16.8367</v>
      </c>
      <c r="I66">
        <v>17.687100000000001</v>
      </c>
      <c r="J66">
        <v>7.2109899999999998</v>
      </c>
      <c r="K66">
        <v>-7.1025400000000003</v>
      </c>
      <c r="L66">
        <v>3</v>
      </c>
      <c r="M66">
        <v>0</v>
      </c>
      <c r="N66">
        <v>0</v>
      </c>
      <c r="O66">
        <v>0</v>
      </c>
      <c r="P66">
        <v>-4.88537</v>
      </c>
      <c r="Q66">
        <v>306.036</v>
      </c>
      <c r="R66">
        <v>23.544899999999998</v>
      </c>
      <c r="S66">
        <v>1.10422</v>
      </c>
      <c r="T66">
        <v>15.9864</v>
      </c>
      <c r="U66">
        <v>16.8367</v>
      </c>
      <c r="V66">
        <v>17.687100000000001</v>
      </c>
      <c r="W66">
        <v>8.7764299999999995</v>
      </c>
      <c r="X66">
        <v>-6.8944299999999998</v>
      </c>
      <c r="Y66">
        <v>3</v>
      </c>
      <c r="Z66">
        <v>0</v>
      </c>
      <c r="AA66">
        <v>0</v>
      </c>
      <c r="AB66">
        <v>0</v>
      </c>
      <c r="AC66">
        <v>-5.4352</v>
      </c>
      <c r="AD66">
        <v>297.09199999999998</v>
      </c>
      <c r="AE66">
        <v>25.396899999999999</v>
      </c>
      <c r="AF66">
        <v>1.10422</v>
      </c>
      <c r="AG66">
        <v>15.9864</v>
      </c>
      <c r="AH66">
        <v>16.8367</v>
      </c>
      <c r="AI66">
        <v>17.687100000000001</v>
      </c>
      <c r="AJ66">
        <v>7.6136699999999999</v>
      </c>
      <c r="AK66">
        <v>-5.2334199999999997</v>
      </c>
      <c r="AL66">
        <v>4</v>
      </c>
      <c r="AM66">
        <v>0</v>
      </c>
      <c r="AN66">
        <v>0</v>
      </c>
      <c r="AO66">
        <v>0</v>
      </c>
      <c r="AP66">
        <v>0.85033999999999998</v>
      </c>
      <c r="AQ66">
        <v>1.70068</v>
      </c>
      <c r="AR66">
        <v>0.85033999999999998</v>
      </c>
      <c r="AS66">
        <v>1.70068</v>
      </c>
      <c r="AT66">
        <v>0.85033999999999998</v>
      </c>
      <c r="AU66">
        <v>1.70068</v>
      </c>
      <c r="AV66">
        <v>14.313499999999999</v>
      </c>
      <c r="AW66">
        <v>15.6709</v>
      </c>
      <c r="AX66">
        <v>12.847099999999999</v>
      </c>
    </row>
    <row r="67" spans="1:50" x14ac:dyDescent="0.25">
      <c r="A67" t="s">
        <v>143</v>
      </c>
      <c r="B67">
        <v>3</v>
      </c>
      <c r="C67">
        <v>-2.0781399999999999</v>
      </c>
      <c r="D67">
        <v>288.07900000000001</v>
      </c>
      <c r="E67">
        <v>9.9677000000000007</v>
      </c>
      <c r="F67">
        <v>1.1440900000000001</v>
      </c>
      <c r="G67">
        <v>19.387799999999999</v>
      </c>
      <c r="H67">
        <v>20.238099999999999</v>
      </c>
      <c r="I67">
        <v>20.7483</v>
      </c>
      <c r="J67">
        <v>1.80304</v>
      </c>
      <c r="K67">
        <v>-1.4897899999999999</v>
      </c>
      <c r="L67">
        <v>3</v>
      </c>
      <c r="M67">
        <v>2.0844399999999998</v>
      </c>
      <c r="N67">
        <v>2.3290999999999999</v>
      </c>
      <c r="O67">
        <v>2.24478</v>
      </c>
      <c r="P67">
        <v>-1.835</v>
      </c>
      <c r="Q67">
        <v>277.21800000000002</v>
      </c>
      <c r="R67">
        <v>10.089600000000001</v>
      </c>
      <c r="S67">
        <v>1.1440900000000001</v>
      </c>
      <c r="T67">
        <v>23.8095</v>
      </c>
      <c r="U67">
        <v>25.3401</v>
      </c>
      <c r="V67">
        <v>25.510200000000001</v>
      </c>
      <c r="W67">
        <v>1.7541500000000001</v>
      </c>
      <c r="X67">
        <v>-0.83836699999999997</v>
      </c>
      <c r="Y67">
        <v>3</v>
      </c>
      <c r="Z67">
        <v>2.0844399999999998</v>
      </c>
      <c r="AA67">
        <v>2.3290999999999999</v>
      </c>
      <c r="AB67">
        <v>2.24478</v>
      </c>
      <c r="AC67">
        <v>-2.9999600000000002</v>
      </c>
      <c r="AD67">
        <v>282.64299999999997</v>
      </c>
      <c r="AE67">
        <v>11.8543</v>
      </c>
      <c r="AF67">
        <v>1.1440900000000001</v>
      </c>
      <c r="AG67">
        <v>19.387799999999999</v>
      </c>
      <c r="AH67">
        <v>20.578199999999999</v>
      </c>
      <c r="AI67">
        <v>20.7483</v>
      </c>
      <c r="AJ67">
        <v>2.4836900000000002</v>
      </c>
      <c r="AK67">
        <v>-1.1693800000000001</v>
      </c>
      <c r="AL67">
        <v>3</v>
      </c>
      <c r="AM67">
        <v>2.0844399999999998</v>
      </c>
      <c r="AN67">
        <v>2.3290999999999999</v>
      </c>
      <c r="AO67">
        <v>2.24478</v>
      </c>
      <c r="AP67">
        <v>0.85033999999999998</v>
      </c>
      <c r="AQ67">
        <v>1.3605400000000001</v>
      </c>
      <c r="AR67">
        <v>1.53061</v>
      </c>
      <c r="AS67">
        <v>1.70068</v>
      </c>
      <c r="AT67">
        <v>1.19048</v>
      </c>
      <c r="AU67">
        <v>1.3605400000000001</v>
      </c>
      <c r="AV67">
        <v>3.2928299999999999</v>
      </c>
      <c r="AW67">
        <v>2.5925199999999999</v>
      </c>
      <c r="AX67">
        <v>3.65307</v>
      </c>
    </row>
    <row r="68" spans="1:50" x14ac:dyDescent="0.25">
      <c r="A68" t="s">
        <v>144</v>
      </c>
      <c r="B68">
        <v>3</v>
      </c>
      <c r="C68">
        <v>0.58282900000000004</v>
      </c>
      <c r="D68">
        <v>234.88300000000001</v>
      </c>
      <c r="E68">
        <v>21.448599999999999</v>
      </c>
      <c r="F68">
        <v>1.1023799999999999</v>
      </c>
      <c r="G68">
        <v>21.768699999999999</v>
      </c>
      <c r="H68">
        <v>22.2789</v>
      </c>
      <c r="I68">
        <v>22.449000000000002</v>
      </c>
      <c r="J68">
        <v>0.70702200000000004</v>
      </c>
      <c r="K68">
        <v>-1.5006999999999999</v>
      </c>
      <c r="L68">
        <v>5</v>
      </c>
      <c r="M68">
        <v>2.3124799999999999</v>
      </c>
      <c r="N68">
        <v>2.3124799999999999</v>
      </c>
      <c r="O68">
        <v>2.6686200000000002</v>
      </c>
      <c r="P68">
        <v>0.11153399999999999</v>
      </c>
      <c r="Q68">
        <v>238.44800000000001</v>
      </c>
      <c r="R68">
        <v>22.093699999999998</v>
      </c>
      <c r="S68">
        <v>1.1023799999999999</v>
      </c>
      <c r="T68">
        <v>17.687100000000001</v>
      </c>
      <c r="U68">
        <v>18.197299999999998</v>
      </c>
      <c r="V68">
        <v>18.3673</v>
      </c>
      <c r="W68">
        <v>2.4056099999999998</v>
      </c>
      <c r="X68">
        <v>-1.46906</v>
      </c>
      <c r="Y68">
        <v>6</v>
      </c>
      <c r="Z68">
        <v>2.3124799999999999</v>
      </c>
      <c r="AA68">
        <v>2.3124799999999999</v>
      </c>
      <c r="AB68">
        <v>2.6686200000000002</v>
      </c>
      <c r="AC68">
        <v>-0.75809899999999997</v>
      </c>
      <c r="AD68">
        <v>248.208</v>
      </c>
      <c r="AE68">
        <v>27.982099999999999</v>
      </c>
      <c r="AF68">
        <v>1.1023799999999999</v>
      </c>
      <c r="AG68">
        <v>23.129300000000001</v>
      </c>
      <c r="AH68">
        <v>23.639500000000002</v>
      </c>
      <c r="AI68">
        <v>24.829899999999999</v>
      </c>
      <c r="AJ68">
        <v>2.0377800000000001</v>
      </c>
      <c r="AK68">
        <v>-2.7060599999999999</v>
      </c>
      <c r="AL68">
        <v>3</v>
      </c>
      <c r="AM68">
        <v>2.3124799999999999</v>
      </c>
      <c r="AN68">
        <v>2.3124799999999999</v>
      </c>
      <c r="AO68">
        <v>2.6686200000000002</v>
      </c>
      <c r="AP68">
        <v>0.51020399999999999</v>
      </c>
      <c r="AQ68">
        <v>0.68027199999999999</v>
      </c>
      <c r="AR68">
        <v>0.51020399999999999</v>
      </c>
      <c r="AS68">
        <v>0.68027199999999999</v>
      </c>
      <c r="AT68">
        <v>0.51020399999999999</v>
      </c>
      <c r="AU68">
        <v>1.70068</v>
      </c>
      <c r="AV68">
        <v>2.2077200000000001</v>
      </c>
      <c r="AW68">
        <v>3.8746700000000001</v>
      </c>
      <c r="AX68">
        <v>4.7438399999999996</v>
      </c>
    </row>
    <row r="69" spans="1:50" x14ac:dyDescent="0.25">
      <c r="A69" t="s">
        <v>145</v>
      </c>
      <c r="B69">
        <v>0</v>
      </c>
      <c r="C69">
        <v>-1.1718</v>
      </c>
      <c r="D69">
        <v>248.79400000000001</v>
      </c>
      <c r="E69">
        <v>25.995999999999999</v>
      </c>
      <c r="F69">
        <v>1.2996399999999999</v>
      </c>
      <c r="G69">
        <v>21.0884</v>
      </c>
      <c r="H69">
        <v>22.2789</v>
      </c>
      <c r="I69">
        <v>23.4694</v>
      </c>
      <c r="J69">
        <v>4.3207100000000001</v>
      </c>
      <c r="K69">
        <v>-6.6729599999999998</v>
      </c>
      <c r="L69">
        <v>2</v>
      </c>
      <c r="M69">
        <v>0.57811999999999997</v>
      </c>
      <c r="N69">
        <v>0.16034200000000001</v>
      </c>
      <c r="O69">
        <v>0</v>
      </c>
      <c r="P69">
        <v>-0.79561599999999999</v>
      </c>
      <c r="Q69">
        <v>227.70500000000001</v>
      </c>
      <c r="R69">
        <v>28.961600000000001</v>
      </c>
      <c r="S69">
        <v>1.2996399999999999</v>
      </c>
      <c r="T69">
        <v>20.7483</v>
      </c>
      <c r="U69">
        <v>21.938800000000001</v>
      </c>
      <c r="V69">
        <v>23.4694</v>
      </c>
      <c r="W69">
        <v>5.3429399999999996</v>
      </c>
      <c r="X69">
        <v>-6.3820899999999998</v>
      </c>
      <c r="Y69">
        <v>2</v>
      </c>
      <c r="Z69">
        <v>0.57811999999999997</v>
      </c>
      <c r="AA69">
        <v>0.16034200000000001</v>
      </c>
      <c r="AB69">
        <v>0</v>
      </c>
      <c r="AC69">
        <v>0.215422</v>
      </c>
      <c r="AD69">
        <v>176.471</v>
      </c>
      <c r="AE69">
        <v>34.294600000000003</v>
      </c>
      <c r="AF69">
        <v>1.2996399999999999</v>
      </c>
      <c r="AG69">
        <v>19.727900000000002</v>
      </c>
      <c r="AH69">
        <v>21.938800000000001</v>
      </c>
      <c r="AI69">
        <v>23.4694</v>
      </c>
      <c r="AJ69">
        <v>5.3115199999999998</v>
      </c>
      <c r="AK69">
        <v>-7.0202099999999996</v>
      </c>
      <c r="AL69">
        <v>2</v>
      </c>
      <c r="AM69">
        <v>0.57811999999999997</v>
      </c>
      <c r="AN69">
        <v>0.16034200000000001</v>
      </c>
      <c r="AO69">
        <v>0</v>
      </c>
      <c r="AP69">
        <v>1.19048</v>
      </c>
      <c r="AQ69">
        <v>2.3809499999999999</v>
      </c>
      <c r="AR69">
        <v>1.19048</v>
      </c>
      <c r="AS69">
        <v>2.7210899999999998</v>
      </c>
      <c r="AT69">
        <v>2.21088</v>
      </c>
      <c r="AU69">
        <v>3.7414999999999998</v>
      </c>
      <c r="AV69">
        <v>10.9937</v>
      </c>
      <c r="AW69">
        <v>11.725</v>
      </c>
      <c r="AX69">
        <v>12.3317</v>
      </c>
    </row>
    <row r="70" spans="1:50" x14ac:dyDescent="0.25">
      <c r="A70" t="s">
        <v>145</v>
      </c>
      <c r="B70">
        <v>1</v>
      </c>
      <c r="C70">
        <v>-2.1156799999999998</v>
      </c>
      <c r="D70">
        <v>276.31200000000001</v>
      </c>
      <c r="E70">
        <v>16.076000000000001</v>
      </c>
      <c r="F70">
        <v>1.4460500000000001</v>
      </c>
      <c r="G70">
        <v>17.346900000000002</v>
      </c>
      <c r="H70">
        <v>18.537400000000002</v>
      </c>
      <c r="I70">
        <v>19.047599999999999</v>
      </c>
      <c r="J70">
        <v>2.6154500000000001</v>
      </c>
      <c r="K70">
        <v>-2.1721300000000001</v>
      </c>
      <c r="L70">
        <v>2</v>
      </c>
      <c r="M70">
        <v>0.320683</v>
      </c>
      <c r="N70">
        <v>0</v>
      </c>
      <c r="O70">
        <v>0.320683</v>
      </c>
      <c r="P70">
        <v>-2.1036600000000001</v>
      </c>
      <c r="Q70">
        <v>260.58199999999999</v>
      </c>
      <c r="R70">
        <v>19.6937</v>
      </c>
      <c r="S70">
        <v>1.4460500000000001</v>
      </c>
      <c r="T70">
        <v>17.346900000000002</v>
      </c>
      <c r="U70">
        <v>18.537400000000002</v>
      </c>
      <c r="V70">
        <v>19.727900000000002</v>
      </c>
      <c r="W70">
        <v>3.01207</v>
      </c>
      <c r="X70">
        <v>-2.3665799999999999</v>
      </c>
      <c r="Y70">
        <v>2</v>
      </c>
      <c r="Z70">
        <v>0.320683</v>
      </c>
      <c r="AA70">
        <v>0</v>
      </c>
      <c r="AB70">
        <v>0.320683</v>
      </c>
      <c r="AC70">
        <v>-2.6415500000000001</v>
      </c>
      <c r="AD70">
        <v>233.30199999999999</v>
      </c>
      <c r="AE70">
        <v>24.950900000000001</v>
      </c>
      <c r="AF70">
        <v>1.4460500000000001</v>
      </c>
      <c r="AG70">
        <v>18.027200000000001</v>
      </c>
      <c r="AH70">
        <v>18.537400000000002</v>
      </c>
      <c r="AI70">
        <v>19.727900000000002</v>
      </c>
      <c r="AJ70">
        <v>3.5577399999999999</v>
      </c>
      <c r="AK70">
        <v>-2.4969800000000002</v>
      </c>
      <c r="AL70">
        <v>2</v>
      </c>
      <c r="AM70">
        <v>0.320683</v>
      </c>
      <c r="AN70">
        <v>0</v>
      </c>
      <c r="AO70">
        <v>0.320683</v>
      </c>
      <c r="AP70">
        <v>1.19048</v>
      </c>
      <c r="AQ70">
        <v>1.70068</v>
      </c>
      <c r="AR70">
        <v>1.19048</v>
      </c>
      <c r="AS70">
        <v>2.3809499999999999</v>
      </c>
      <c r="AT70">
        <v>0.51020399999999999</v>
      </c>
      <c r="AU70">
        <v>1.70068</v>
      </c>
      <c r="AV70">
        <v>4.7875800000000002</v>
      </c>
      <c r="AW70">
        <v>5.3786500000000004</v>
      </c>
      <c r="AX70">
        <v>6.0547199999999997</v>
      </c>
    </row>
    <row r="71" spans="1:50" x14ac:dyDescent="0.25">
      <c r="A71" t="s">
        <v>145</v>
      </c>
      <c r="B71">
        <v>2</v>
      </c>
      <c r="C71">
        <v>-3.3023799999999999</v>
      </c>
      <c r="D71">
        <v>261.76299999999998</v>
      </c>
      <c r="E71">
        <v>19.450800000000001</v>
      </c>
      <c r="F71">
        <v>1.64089</v>
      </c>
      <c r="G71">
        <v>22.449000000000002</v>
      </c>
      <c r="H71">
        <v>23.299299999999999</v>
      </c>
      <c r="I71">
        <v>24.829899999999999</v>
      </c>
      <c r="J71">
        <v>1.01193</v>
      </c>
      <c r="K71">
        <v>-2.93113</v>
      </c>
      <c r="L71">
        <v>4</v>
      </c>
      <c r="M71">
        <v>0.73477800000000004</v>
      </c>
      <c r="N71">
        <v>0.320683</v>
      </c>
      <c r="O71">
        <v>0</v>
      </c>
      <c r="P71">
        <v>-3.4742099999999998</v>
      </c>
      <c r="Q71">
        <v>242.27799999999999</v>
      </c>
      <c r="R71">
        <v>21.758199999999999</v>
      </c>
      <c r="S71">
        <v>1.64089</v>
      </c>
      <c r="T71">
        <v>22.789100000000001</v>
      </c>
      <c r="U71">
        <v>23.299299999999999</v>
      </c>
      <c r="V71">
        <v>24.829899999999999</v>
      </c>
      <c r="W71">
        <v>1.93123</v>
      </c>
      <c r="X71">
        <v>-3.8762500000000002</v>
      </c>
      <c r="Y71">
        <v>2</v>
      </c>
      <c r="Z71">
        <v>0.73477800000000004</v>
      </c>
      <c r="AA71">
        <v>0.320683</v>
      </c>
      <c r="AB71">
        <v>0</v>
      </c>
      <c r="AC71">
        <v>-3.4168599999999998</v>
      </c>
      <c r="AD71">
        <v>195.84899999999999</v>
      </c>
      <c r="AE71">
        <v>22.0671</v>
      </c>
      <c r="AF71">
        <v>1.64089</v>
      </c>
      <c r="AG71">
        <v>21.0884</v>
      </c>
      <c r="AH71">
        <v>22.619</v>
      </c>
      <c r="AI71">
        <v>24.829899999999999</v>
      </c>
      <c r="AJ71">
        <v>0.66071800000000003</v>
      </c>
      <c r="AK71">
        <v>-3.0569099999999998</v>
      </c>
      <c r="AL71">
        <v>3</v>
      </c>
      <c r="AM71">
        <v>0.73477800000000004</v>
      </c>
      <c r="AN71">
        <v>0.320683</v>
      </c>
      <c r="AO71">
        <v>0</v>
      </c>
      <c r="AP71">
        <v>0.85033999999999998</v>
      </c>
      <c r="AQ71">
        <v>2.3809499999999999</v>
      </c>
      <c r="AR71">
        <v>0.51020399999999999</v>
      </c>
      <c r="AS71">
        <v>2.0408200000000001</v>
      </c>
      <c r="AT71">
        <v>1.53061</v>
      </c>
      <c r="AU71">
        <v>3.7414999999999998</v>
      </c>
      <c r="AV71">
        <v>3.9430700000000001</v>
      </c>
      <c r="AW71">
        <v>5.80748</v>
      </c>
      <c r="AX71">
        <v>3.7176300000000002</v>
      </c>
    </row>
    <row r="72" spans="1:50" x14ac:dyDescent="0.25">
      <c r="A72" t="s">
        <v>145</v>
      </c>
      <c r="B72">
        <v>3</v>
      </c>
      <c r="C72">
        <v>0.79422199999999998</v>
      </c>
      <c r="D72">
        <v>168.59100000000001</v>
      </c>
      <c r="E72">
        <v>35.597900000000003</v>
      </c>
      <c r="F72">
        <v>1.4092199999999999</v>
      </c>
      <c r="G72">
        <v>17.687100000000001</v>
      </c>
      <c r="H72">
        <v>18.877600000000001</v>
      </c>
      <c r="I72">
        <v>19.387799999999999</v>
      </c>
      <c r="J72">
        <v>7.8183699999999998</v>
      </c>
      <c r="K72">
        <v>-0.573546</v>
      </c>
      <c r="L72">
        <v>3</v>
      </c>
      <c r="M72">
        <v>0.320683</v>
      </c>
      <c r="N72">
        <v>0.48102499999999998</v>
      </c>
      <c r="O72">
        <v>0.64136700000000002</v>
      </c>
      <c r="P72">
        <v>0.53276599999999996</v>
      </c>
      <c r="Q72">
        <v>164.02500000000001</v>
      </c>
      <c r="R72">
        <v>37.651699999999998</v>
      </c>
      <c r="S72">
        <v>1.4092199999999999</v>
      </c>
      <c r="T72">
        <v>18.3673</v>
      </c>
      <c r="U72">
        <v>19.898</v>
      </c>
      <c r="V72">
        <v>20.7483</v>
      </c>
      <c r="W72">
        <v>6.6388800000000003</v>
      </c>
      <c r="X72">
        <v>-2.5871499999999998</v>
      </c>
      <c r="Y72">
        <v>3</v>
      </c>
      <c r="Z72">
        <v>0.320683</v>
      </c>
      <c r="AA72">
        <v>0.48102499999999998</v>
      </c>
      <c r="AB72">
        <v>0.64136700000000002</v>
      </c>
      <c r="AC72">
        <v>-0.23067099999999999</v>
      </c>
      <c r="AD72">
        <v>148.06700000000001</v>
      </c>
      <c r="AE72">
        <v>38.296900000000001</v>
      </c>
      <c r="AF72">
        <v>1.4092199999999999</v>
      </c>
      <c r="AG72">
        <v>18.3673</v>
      </c>
      <c r="AH72">
        <v>19.898</v>
      </c>
      <c r="AI72">
        <v>20.7483</v>
      </c>
      <c r="AJ72">
        <v>6.3639700000000001</v>
      </c>
      <c r="AK72">
        <v>-1.87266</v>
      </c>
      <c r="AL72">
        <v>3</v>
      </c>
      <c r="AM72">
        <v>0.320683</v>
      </c>
      <c r="AN72">
        <v>0.48102499999999998</v>
      </c>
      <c r="AO72">
        <v>0.64136700000000002</v>
      </c>
      <c r="AP72">
        <v>1.19048</v>
      </c>
      <c r="AQ72">
        <v>1.70068</v>
      </c>
      <c r="AR72">
        <v>1.53061</v>
      </c>
      <c r="AS72">
        <v>2.3809499999999999</v>
      </c>
      <c r="AT72">
        <v>1.53061</v>
      </c>
      <c r="AU72">
        <v>2.3809499999999999</v>
      </c>
      <c r="AV72">
        <v>8.3919099999999993</v>
      </c>
      <c r="AW72">
        <v>9.2260299999999997</v>
      </c>
      <c r="AX72">
        <v>8.2366299999999999</v>
      </c>
    </row>
    <row r="73" spans="1:50" x14ac:dyDescent="0.25">
      <c r="A73" t="s">
        <v>146</v>
      </c>
      <c r="B73">
        <v>0</v>
      </c>
      <c r="C73">
        <v>-0.99393799999999999</v>
      </c>
      <c r="D73">
        <v>274.00299999999999</v>
      </c>
      <c r="E73">
        <v>14.9338</v>
      </c>
      <c r="F73">
        <v>1.15713</v>
      </c>
      <c r="G73">
        <v>19.047599999999999</v>
      </c>
      <c r="H73">
        <v>20.238099999999999</v>
      </c>
      <c r="I73">
        <v>21.768699999999999</v>
      </c>
      <c r="J73">
        <v>1.69645</v>
      </c>
      <c r="K73">
        <v>-1.02075</v>
      </c>
      <c r="L73">
        <v>2</v>
      </c>
      <c r="M73">
        <v>0</v>
      </c>
      <c r="N73">
        <v>0.42422399999999999</v>
      </c>
      <c r="O73">
        <v>0.42422399999999999</v>
      </c>
      <c r="P73">
        <v>-1.36252</v>
      </c>
      <c r="Q73">
        <v>268.06700000000001</v>
      </c>
      <c r="R73">
        <v>16.767099999999999</v>
      </c>
      <c r="S73">
        <v>1.15713</v>
      </c>
      <c r="T73">
        <v>19.047599999999999</v>
      </c>
      <c r="U73">
        <v>21.258500000000002</v>
      </c>
      <c r="V73">
        <v>22.789100000000001</v>
      </c>
      <c r="W73">
        <v>1.8252999999999999</v>
      </c>
      <c r="X73">
        <v>-5.4571500000000004</v>
      </c>
      <c r="Y73">
        <v>1</v>
      </c>
      <c r="Z73">
        <v>0</v>
      </c>
      <c r="AA73">
        <v>0.42422399999999999</v>
      </c>
      <c r="AB73">
        <v>0.42422399999999999</v>
      </c>
      <c r="AC73">
        <v>-2.7375400000000001</v>
      </c>
      <c r="AD73">
        <v>296.96199999999999</v>
      </c>
      <c r="AE73">
        <v>20.932300000000001</v>
      </c>
      <c r="AF73">
        <v>1.15713</v>
      </c>
      <c r="AG73">
        <v>19.047599999999999</v>
      </c>
      <c r="AH73">
        <v>20.578199999999999</v>
      </c>
      <c r="AI73">
        <v>22.449000000000002</v>
      </c>
      <c r="AJ73">
        <v>3.5640299999999998</v>
      </c>
      <c r="AK73">
        <v>-5.8428500000000003</v>
      </c>
      <c r="AL73">
        <v>1</v>
      </c>
      <c r="AM73">
        <v>0</v>
      </c>
      <c r="AN73">
        <v>0.42422399999999999</v>
      </c>
      <c r="AO73">
        <v>0.42422399999999999</v>
      </c>
      <c r="AP73">
        <v>1.19048</v>
      </c>
      <c r="AQ73">
        <v>2.7210899999999998</v>
      </c>
      <c r="AR73">
        <v>2.21088</v>
      </c>
      <c r="AS73">
        <v>3.7414999999999998</v>
      </c>
      <c r="AT73">
        <v>1.53061</v>
      </c>
      <c r="AU73">
        <v>3.4013599999999999</v>
      </c>
      <c r="AV73">
        <v>2.7172000000000001</v>
      </c>
      <c r="AW73">
        <v>7.2824499999999999</v>
      </c>
      <c r="AX73">
        <v>9.4068799999999992</v>
      </c>
    </row>
    <row r="74" spans="1:50" x14ac:dyDescent="0.25">
      <c r="A74" t="s">
        <v>146</v>
      </c>
      <c r="B74">
        <v>1</v>
      </c>
      <c r="C74">
        <v>0.16028999999999999</v>
      </c>
      <c r="D74">
        <v>247.559</v>
      </c>
      <c r="E74">
        <v>13.0197</v>
      </c>
      <c r="F74">
        <v>1.12008</v>
      </c>
      <c r="G74">
        <v>23.4694</v>
      </c>
      <c r="H74">
        <v>24.6599</v>
      </c>
      <c r="I74">
        <v>25.850300000000001</v>
      </c>
      <c r="J74">
        <v>2.4294600000000002</v>
      </c>
      <c r="K74">
        <v>-3.5851199999999999</v>
      </c>
      <c r="L74">
        <v>3</v>
      </c>
      <c r="M74">
        <v>3.6878600000000001</v>
      </c>
      <c r="N74">
        <v>3.9308200000000002</v>
      </c>
      <c r="O74">
        <v>4.00854</v>
      </c>
      <c r="P74">
        <v>0.21357899999999999</v>
      </c>
      <c r="Q74">
        <v>234.84899999999999</v>
      </c>
      <c r="R74">
        <v>11.755000000000001</v>
      </c>
      <c r="S74">
        <v>1.12008</v>
      </c>
      <c r="T74">
        <v>23.4694</v>
      </c>
      <c r="U74">
        <v>25</v>
      </c>
      <c r="V74">
        <v>25.850300000000001</v>
      </c>
      <c r="W74">
        <v>2.4485600000000001</v>
      </c>
      <c r="X74">
        <v>-3.4928300000000001</v>
      </c>
      <c r="Y74">
        <v>3</v>
      </c>
      <c r="Z74">
        <v>3.6878600000000001</v>
      </c>
      <c r="AA74">
        <v>3.9308200000000002</v>
      </c>
      <c r="AB74">
        <v>4.00854</v>
      </c>
      <c r="AC74">
        <v>0.55512799999999995</v>
      </c>
      <c r="AD74">
        <v>227.05500000000001</v>
      </c>
      <c r="AE74">
        <v>15.616899999999999</v>
      </c>
      <c r="AF74">
        <v>1.12008</v>
      </c>
      <c r="AG74">
        <v>15.6463</v>
      </c>
      <c r="AH74">
        <v>16.496600000000001</v>
      </c>
      <c r="AI74">
        <v>17.346900000000002</v>
      </c>
      <c r="AJ74">
        <v>5.71591</v>
      </c>
      <c r="AK74">
        <v>-3.36341</v>
      </c>
      <c r="AL74">
        <v>3</v>
      </c>
      <c r="AM74">
        <v>3.6878600000000001</v>
      </c>
      <c r="AN74">
        <v>3.9308200000000002</v>
      </c>
      <c r="AO74">
        <v>4.00854</v>
      </c>
      <c r="AP74">
        <v>1.19048</v>
      </c>
      <c r="AQ74">
        <v>2.3809499999999999</v>
      </c>
      <c r="AR74">
        <v>1.53061</v>
      </c>
      <c r="AS74">
        <v>2.3809499999999999</v>
      </c>
      <c r="AT74">
        <v>0.85033999999999998</v>
      </c>
      <c r="AU74">
        <v>1.70068</v>
      </c>
      <c r="AV74">
        <v>6.0145799999999996</v>
      </c>
      <c r="AW74">
        <v>5.9413900000000002</v>
      </c>
      <c r="AX74">
        <v>9.0793199999999992</v>
      </c>
    </row>
    <row r="75" spans="1:50" x14ac:dyDescent="0.25">
      <c r="A75" t="s">
        <v>146</v>
      </c>
      <c r="B75">
        <v>2</v>
      </c>
      <c r="C75">
        <v>-0.30958000000000002</v>
      </c>
      <c r="D75">
        <v>256.87200000000001</v>
      </c>
      <c r="E75">
        <v>16.076599999999999</v>
      </c>
      <c r="F75">
        <v>1.09657</v>
      </c>
      <c r="G75">
        <v>21.768699999999999</v>
      </c>
      <c r="H75">
        <v>22.619</v>
      </c>
      <c r="I75">
        <v>23.4694</v>
      </c>
      <c r="J75">
        <v>2.3723800000000002</v>
      </c>
      <c r="K75">
        <v>-2.1332499999999999</v>
      </c>
      <c r="L75">
        <v>3</v>
      </c>
      <c r="M75">
        <v>2.8094100000000002</v>
      </c>
      <c r="N75">
        <v>3.12974</v>
      </c>
      <c r="O75">
        <v>3.0464899999999999</v>
      </c>
      <c r="P75">
        <v>-0.557867</v>
      </c>
      <c r="Q75">
        <v>249.94</v>
      </c>
      <c r="R75">
        <v>19.979199999999999</v>
      </c>
      <c r="S75">
        <v>1.09657</v>
      </c>
      <c r="T75">
        <v>15.6463</v>
      </c>
      <c r="U75">
        <v>15.8163</v>
      </c>
      <c r="V75">
        <v>17.006799999999998</v>
      </c>
      <c r="W75">
        <v>1.1660999999999999</v>
      </c>
      <c r="X75">
        <v>-2.6697799999999998</v>
      </c>
      <c r="Y75">
        <v>4</v>
      </c>
      <c r="Z75">
        <v>2.8094100000000002</v>
      </c>
      <c r="AA75">
        <v>3.12974</v>
      </c>
      <c r="AB75">
        <v>3.0464899999999999</v>
      </c>
      <c r="AC75">
        <v>-0.94225999999999999</v>
      </c>
      <c r="AD75">
        <v>257.19099999999997</v>
      </c>
      <c r="AE75">
        <v>28.469799999999999</v>
      </c>
      <c r="AF75">
        <v>1.09657</v>
      </c>
      <c r="AG75">
        <v>21.428599999999999</v>
      </c>
      <c r="AH75">
        <v>22.2789</v>
      </c>
      <c r="AI75">
        <v>23.4694</v>
      </c>
      <c r="AJ75">
        <v>4.0274000000000001</v>
      </c>
      <c r="AK75">
        <v>-4.08847</v>
      </c>
      <c r="AL75">
        <v>4</v>
      </c>
      <c r="AM75">
        <v>2.8094100000000002</v>
      </c>
      <c r="AN75">
        <v>3.12974</v>
      </c>
      <c r="AO75">
        <v>3.0464899999999999</v>
      </c>
      <c r="AP75">
        <v>0.85033999999999998</v>
      </c>
      <c r="AQ75">
        <v>1.70068</v>
      </c>
      <c r="AR75">
        <v>0.170068</v>
      </c>
      <c r="AS75">
        <v>1.3605400000000001</v>
      </c>
      <c r="AT75">
        <v>0.85033999999999998</v>
      </c>
      <c r="AU75">
        <v>2.0408200000000001</v>
      </c>
      <c r="AV75">
        <v>4.50563</v>
      </c>
      <c r="AW75">
        <v>3.83588</v>
      </c>
      <c r="AX75">
        <v>8.1158699999999993</v>
      </c>
    </row>
    <row r="76" spans="1:50" x14ac:dyDescent="0.25">
      <c r="A76" t="s">
        <v>146</v>
      </c>
      <c r="B76">
        <v>3</v>
      </c>
      <c r="C76">
        <v>-3.1230500000000001E-2</v>
      </c>
      <c r="D76">
        <v>254.03899999999999</v>
      </c>
      <c r="E76">
        <v>20.994499999999999</v>
      </c>
      <c r="F76">
        <v>1.1519699999999999</v>
      </c>
      <c r="G76">
        <v>24.489799999999999</v>
      </c>
      <c r="H76">
        <v>24.6599</v>
      </c>
      <c r="I76">
        <v>25.170100000000001</v>
      </c>
      <c r="J76">
        <v>0.75406799999999996</v>
      </c>
      <c r="K76">
        <v>-4.6504399999999997</v>
      </c>
      <c r="L76">
        <v>3</v>
      </c>
      <c r="M76">
        <v>3.4798200000000001</v>
      </c>
      <c r="N76">
        <v>2.9434800000000001</v>
      </c>
      <c r="O76">
        <v>2.9434800000000001</v>
      </c>
      <c r="P76">
        <v>-2.85561</v>
      </c>
      <c r="Q76">
        <v>284.13799999999998</v>
      </c>
      <c r="R76">
        <v>33.421700000000001</v>
      </c>
      <c r="S76">
        <v>1.1519699999999999</v>
      </c>
      <c r="T76">
        <v>15.9864</v>
      </c>
      <c r="U76">
        <v>17.516999999999999</v>
      </c>
      <c r="V76">
        <v>18.027200000000001</v>
      </c>
      <c r="W76">
        <v>3.59802</v>
      </c>
      <c r="X76">
        <v>-9.9523899999999994</v>
      </c>
      <c r="Y76">
        <v>2</v>
      </c>
      <c r="Z76">
        <v>3.4798200000000001</v>
      </c>
      <c r="AA76">
        <v>2.9434800000000001</v>
      </c>
      <c r="AB76">
        <v>2.9434800000000001</v>
      </c>
      <c r="AC76">
        <v>-3.7075200000000001</v>
      </c>
      <c r="AD76">
        <v>301.50200000000001</v>
      </c>
      <c r="AE76">
        <v>37.294600000000003</v>
      </c>
      <c r="AF76">
        <v>1.1519699999999999</v>
      </c>
      <c r="AG76">
        <v>20.7483</v>
      </c>
      <c r="AH76">
        <v>21.938800000000001</v>
      </c>
      <c r="AI76">
        <v>22.449000000000002</v>
      </c>
      <c r="AJ76">
        <v>4.6195599999999999</v>
      </c>
      <c r="AK76">
        <v>-2.0278399999999999</v>
      </c>
      <c r="AL76">
        <v>2</v>
      </c>
      <c r="AM76">
        <v>3.4798200000000001</v>
      </c>
      <c r="AN76">
        <v>2.9434800000000001</v>
      </c>
      <c r="AO76">
        <v>2.9434800000000001</v>
      </c>
      <c r="AP76">
        <v>0.170068</v>
      </c>
      <c r="AQ76">
        <v>0.68027199999999999</v>
      </c>
      <c r="AR76">
        <v>1.53061</v>
      </c>
      <c r="AS76">
        <v>2.0408200000000001</v>
      </c>
      <c r="AT76">
        <v>1.19048</v>
      </c>
      <c r="AU76">
        <v>1.70068</v>
      </c>
      <c r="AV76">
        <v>5.4044999999999996</v>
      </c>
      <c r="AW76">
        <v>13.5504</v>
      </c>
      <c r="AX76">
        <v>6.6473899999999997</v>
      </c>
    </row>
    <row r="77" spans="1:50" x14ac:dyDescent="0.25">
      <c r="A77" t="s">
        <v>147</v>
      </c>
      <c r="B77">
        <v>0</v>
      </c>
      <c r="C77">
        <v>0.99887800000000004</v>
      </c>
      <c r="D77">
        <v>215.62799999999999</v>
      </c>
      <c r="E77">
        <v>17.4117</v>
      </c>
      <c r="F77">
        <v>1.2276100000000001</v>
      </c>
      <c r="G77">
        <v>15.6463</v>
      </c>
      <c r="H77">
        <v>16.156500000000001</v>
      </c>
      <c r="I77">
        <v>17.006799999999998</v>
      </c>
      <c r="J77">
        <v>2.1888399999999999</v>
      </c>
      <c r="K77">
        <v>-2.2958799999999999</v>
      </c>
      <c r="L77">
        <v>4</v>
      </c>
      <c r="M77">
        <v>0.16034200000000001</v>
      </c>
      <c r="N77">
        <v>0.16034200000000001</v>
      </c>
      <c r="O77">
        <v>0</v>
      </c>
      <c r="P77">
        <v>1.03304</v>
      </c>
      <c r="Q77">
        <v>205.41800000000001</v>
      </c>
      <c r="R77">
        <v>19.926300000000001</v>
      </c>
      <c r="S77">
        <v>1.2276100000000001</v>
      </c>
      <c r="T77">
        <v>15.6463</v>
      </c>
      <c r="U77">
        <v>16.496600000000001</v>
      </c>
      <c r="V77">
        <v>17.006799999999998</v>
      </c>
      <c r="W77">
        <v>1.25509</v>
      </c>
      <c r="X77">
        <v>-1.8545199999999999</v>
      </c>
      <c r="Y77">
        <v>4</v>
      </c>
      <c r="Z77">
        <v>0.16034200000000001</v>
      </c>
      <c r="AA77">
        <v>0.16034200000000001</v>
      </c>
      <c r="AB77">
        <v>0</v>
      </c>
      <c r="AC77">
        <v>1.2840400000000001</v>
      </c>
      <c r="AD77">
        <v>178.70699999999999</v>
      </c>
      <c r="AE77">
        <v>25.096499999999999</v>
      </c>
      <c r="AF77">
        <v>1.2276100000000001</v>
      </c>
      <c r="AG77">
        <v>15.306100000000001</v>
      </c>
      <c r="AH77">
        <v>16.156500000000001</v>
      </c>
      <c r="AI77">
        <v>17.006799999999998</v>
      </c>
      <c r="AJ77">
        <v>2.6332499999999999</v>
      </c>
      <c r="AK77">
        <v>-3.85839</v>
      </c>
      <c r="AL77">
        <v>4</v>
      </c>
      <c r="AM77">
        <v>0.16034200000000001</v>
      </c>
      <c r="AN77">
        <v>0.16034200000000001</v>
      </c>
      <c r="AO77">
        <v>0</v>
      </c>
      <c r="AP77">
        <v>0.51020399999999999</v>
      </c>
      <c r="AQ77">
        <v>1.3605400000000001</v>
      </c>
      <c r="AR77">
        <v>0.85033999999999998</v>
      </c>
      <c r="AS77">
        <v>1.3605400000000001</v>
      </c>
      <c r="AT77">
        <v>0.85033999999999998</v>
      </c>
      <c r="AU77">
        <v>1.70068</v>
      </c>
      <c r="AV77">
        <v>4.4847200000000003</v>
      </c>
      <c r="AW77">
        <v>3.1095999999999999</v>
      </c>
      <c r="AX77">
        <v>6.4916400000000003</v>
      </c>
    </row>
    <row r="78" spans="1:50" x14ac:dyDescent="0.25">
      <c r="A78" t="s">
        <v>147</v>
      </c>
      <c r="B78">
        <v>3</v>
      </c>
      <c r="C78">
        <v>1.1048</v>
      </c>
      <c r="D78">
        <v>213.47</v>
      </c>
      <c r="E78">
        <v>19.149000000000001</v>
      </c>
      <c r="F78">
        <v>1.1855599999999999</v>
      </c>
      <c r="G78">
        <v>14.965999999999999</v>
      </c>
      <c r="H78">
        <v>15.4762</v>
      </c>
      <c r="I78">
        <v>15.9864</v>
      </c>
      <c r="J78">
        <v>1.2807599999999999</v>
      </c>
      <c r="K78">
        <v>-1.3749899999999999</v>
      </c>
      <c r="L78">
        <v>5</v>
      </c>
      <c r="M78">
        <v>3.2899400000000001</v>
      </c>
      <c r="N78">
        <v>3.52752</v>
      </c>
      <c r="O78">
        <v>3.52752</v>
      </c>
      <c r="P78">
        <v>0.92539300000000002</v>
      </c>
      <c r="Q78">
        <v>210.06399999999999</v>
      </c>
      <c r="R78">
        <v>19.3264</v>
      </c>
      <c r="S78">
        <v>1.1855599999999999</v>
      </c>
      <c r="T78">
        <v>15.306100000000001</v>
      </c>
      <c r="U78">
        <v>15.4762</v>
      </c>
      <c r="V78">
        <v>15.9864</v>
      </c>
      <c r="W78">
        <v>1.11968</v>
      </c>
      <c r="X78">
        <v>-1.66065</v>
      </c>
      <c r="Y78">
        <v>5</v>
      </c>
      <c r="Z78">
        <v>3.2899400000000001</v>
      </c>
      <c r="AA78">
        <v>3.52752</v>
      </c>
      <c r="AB78">
        <v>3.52752</v>
      </c>
      <c r="AC78">
        <v>0.81631900000000002</v>
      </c>
      <c r="AD78">
        <v>196.19499999999999</v>
      </c>
      <c r="AE78">
        <v>21.248000000000001</v>
      </c>
      <c r="AF78">
        <v>1.1855599999999999</v>
      </c>
      <c r="AG78">
        <v>22.108799999999999</v>
      </c>
      <c r="AH78">
        <v>22.959199999999999</v>
      </c>
      <c r="AI78">
        <v>23.4694</v>
      </c>
      <c r="AJ78">
        <v>0.90420400000000001</v>
      </c>
      <c r="AK78">
        <v>-1.68007</v>
      </c>
      <c r="AL78">
        <v>3</v>
      </c>
      <c r="AM78">
        <v>3.2899400000000001</v>
      </c>
      <c r="AN78">
        <v>3.52752</v>
      </c>
      <c r="AO78">
        <v>3.52752</v>
      </c>
      <c r="AP78">
        <v>0.51020399999999999</v>
      </c>
      <c r="AQ78">
        <v>1.02041</v>
      </c>
      <c r="AR78">
        <v>0.170068</v>
      </c>
      <c r="AS78">
        <v>0.68027199999999999</v>
      </c>
      <c r="AT78">
        <v>0.85033999999999998</v>
      </c>
      <c r="AU78">
        <v>1.3605400000000001</v>
      </c>
      <c r="AV78">
        <v>2.6557499999999998</v>
      </c>
      <c r="AW78">
        <v>2.7803300000000002</v>
      </c>
      <c r="AX78">
        <v>2.5842700000000001</v>
      </c>
    </row>
    <row r="79" spans="1:50" x14ac:dyDescent="0.25">
      <c r="A79" t="s">
        <v>148</v>
      </c>
      <c r="B79">
        <v>0</v>
      </c>
      <c r="C79">
        <v>-2.16459</v>
      </c>
      <c r="D79">
        <v>217.41</v>
      </c>
      <c r="E79">
        <v>19.0441</v>
      </c>
      <c r="F79">
        <v>2.5661700000000001</v>
      </c>
      <c r="G79">
        <v>14.965999999999999</v>
      </c>
      <c r="H79">
        <v>15.4762</v>
      </c>
      <c r="I79">
        <v>15.6463</v>
      </c>
      <c r="J79">
        <v>2.3053599999999999</v>
      </c>
      <c r="K79">
        <v>-0.59305399999999997</v>
      </c>
      <c r="L79">
        <v>5</v>
      </c>
      <c r="M79">
        <v>0</v>
      </c>
      <c r="N79">
        <v>0</v>
      </c>
      <c r="O79">
        <v>0.16034200000000001</v>
      </c>
      <c r="P79">
        <v>-2.1872799999999999</v>
      </c>
      <c r="Q79">
        <v>185.578</v>
      </c>
      <c r="R79">
        <v>18.634499999999999</v>
      </c>
      <c r="S79">
        <v>2.5661700000000001</v>
      </c>
      <c r="T79">
        <v>14.965999999999999</v>
      </c>
      <c r="U79">
        <v>15.4762</v>
      </c>
      <c r="V79">
        <v>15.6463</v>
      </c>
      <c r="W79">
        <v>1.9381299999999999</v>
      </c>
      <c r="X79">
        <v>-0.30976999999999999</v>
      </c>
      <c r="Y79">
        <v>4</v>
      </c>
      <c r="Z79">
        <v>0</v>
      </c>
      <c r="AA79">
        <v>0</v>
      </c>
      <c r="AB79">
        <v>0.16034200000000001</v>
      </c>
      <c r="AC79">
        <v>-1.63049</v>
      </c>
      <c r="AD79">
        <v>120.178</v>
      </c>
      <c r="AE79">
        <v>13.8078</v>
      </c>
      <c r="AF79">
        <v>2.5661700000000001</v>
      </c>
      <c r="AG79">
        <v>14.965999999999999</v>
      </c>
      <c r="AH79">
        <v>15.4762</v>
      </c>
      <c r="AI79">
        <v>15.9864</v>
      </c>
      <c r="AJ79">
        <v>1.3297300000000001</v>
      </c>
      <c r="AK79">
        <v>-0.51022999999999996</v>
      </c>
      <c r="AL79">
        <v>5</v>
      </c>
      <c r="AM79">
        <v>0</v>
      </c>
      <c r="AN79">
        <v>0</v>
      </c>
      <c r="AO79">
        <v>0.16034200000000001</v>
      </c>
      <c r="AP79">
        <v>0.51020399999999999</v>
      </c>
      <c r="AQ79">
        <v>0.68027199999999999</v>
      </c>
      <c r="AR79">
        <v>0.51020399999999999</v>
      </c>
      <c r="AS79">
        <v>0.68027199999999999</v>
      </c>
      <c r="AT79">
        <v>0.51020399999999999</v>
      </c>
      <c r="AU79">
        <v>1.02041</v>
      </c>
      <c r="AV79">
        <v>2.8984100000000002</v>
      </c>
      <c r="AW79">
        <v>2.2479</v>
      </c>
      <c r="AX79">
        <v>1.83996</v>
      </c>
    </row>
    <row r="80" spans="1:50" x14ac:dyDescent="0.25">
      <c r="A80" t="s">
        <v>148</v>
      </c>
      <c r="B80">
        <v>1</v>
      </c>
      <c r="C80">
        <v>-0.48859900000000001</v>
      </c>
      <c r="D80">
        <v>234.62899999999999</v>
      </c>
      <c r="E80">
        <v>23.498200000000001</v>
      </c>
      <c r="F80">
        <v>1.8765700000000001</v>
      </c>
      <c r="G80">
        <v>15.6463</v>
      </c>
      <c r="H80">
        <v>17.1769</v>
      </c>
      <c r="I80">
        <v>18.7075</v>
      </c>
      <c r="J80">
        <v>2.9489999999999998</v>
      </c>
      <c r="K80">
        <v>-1.93401</v>
      </c>
      <c r="L80">
        <v>3</v>
      </c>
      <c r="M80">
        <v>0</v>
      </c>
      <c r="N80">
        <v>0.16034200000000001</v>
      </c>
      <c r="O80">
        <v>0.48102499999999998</v>
      </c>
      <c r="P80">
        <v>-1.46807</v>
      </c>
      <c r="Q80">
        <v>227.792</v>
      </c>
      <c r="R80">
        <v>26.231100000000001</v>
      </c>
      <c r="S80">
        <v>1.8765700000000001</v>
      </c>
      <c r="T80">
        <v>15.6463</v>
      </c>
      <c r="U80">
        <v>17.1769</v>
      </c>
      <c r="V80">
        <v>18.7075</v>
      </c>
      <c r="W80">
        <v>4.6446300000000003</v>
      </c>
      <c r="X80">
        <v>-2.73874</v>
      </c>
      <c r="Y80">
        <v>2</v>
      </c>
      <c r="Z80">
        <v>0</v>
      </c>
      <c r="AA80">
        <v>0.16034200000000001</v>
      </c>
      <c r="AB80">
        <v>0.48102499999999998</v>
      </c>
      <c r="AC80">
        <v>-2.6636600000000001</v>
      </c>
      <c r="AD80">
        <v>195.857</v>
      </c>
      <c r="AE80">
        <v>26.313700000000001</v>
      </c>
      <c r="AF80">
        <v>1.8765700000000001</v>
      </c>
      <c r="AG80">
        <v>15.6463</v>
      </c>
      <c r="AH80">
        <v>16.8367</v>
      </c>
      <c r="AI80">
        <v>17.687100000000001</v>
      </c>
      <c r="AJ80">
        <v>6.5631500000000003</v>
      </c>
      <c r="AK80">
        <v>-3.3024</v>
      </c>
      <c r="AL80">
        <v>2</v>
      </c>
      <c r="AM80">
        <v>0</v>
      </c>
      <c r="AN80">
        <v>0.16034200000000001</v>
      </c>
      <c r="AO80">
        <v>0.48102499999999998</v>
      </c>
      <c r="AP80">
        <v>1.53061</v>
      </c>
      <c r="AQ80">
        <v>3.0612200000000001</v>
      </c>
      <c r="AR80">
        <v>1.53061</v>
      </c>
      <c r="AS80">
        <v>3.0612200000000001</v>
      </c>
      <c r="AT80">
        <v>1.19048</v>
      </c>
      <c r="AU80">
        <v>2.0408200000000001</v>
      </c>
      <c r="AV80">
        <v>4.8830099999999996</v>
      </c>
      <c r="AW80">
        <v>7.3833700000000002</v>
      </c>
      <c r="AX80">
        <v>9.8655500000000007</v>
      </c>
    </row>
    <row r="81" spans="1:50" x14ac:dyDescent="0.25">
      <c r="A81" t="s">
        <v>148</v>
      </c>
      <c r="B81">
        <v>2</v>
      </c>
      <c r="C81">
        <v>-0.75622199999999995</v>
      </c>
      <c r="D81">
        <v>251.559</v>
      </c>
      <c r="E81">
        <v>16.1038</v>
      </c>
      <c r="F81">
        <v>1.59853</v>
      </c>
      <c r="G81">
        <v>24.149699999999999</v>
      </c>
      <c r="H81">
        <v>25</v>
      </c>
      <c r="I81">
        <v>25.850300000000001</v>
      </c>
      <c r="J81">
        <v>0.96079199999999998</v>
      </c>
      <c r="K81">
        <v>-1.84642</v>
      </c>
      <c r="L81">
        <v>4</v>
      </c>
      <c r="M81">
        <v>2.4051300000000002</v>
      </c>
      <c r="N81">
        <v>2.24478</v>
      </c>
      <c r="O81">
        <v>1.76376</v>
      </c>
      <c r="P81">
        <v>-0.89142600000000005</v>
      </c>
      <c r="Q81">
        <v>238.553</v>
      </c>
      <c r="R81">
        <v>20.326899999999998</v>
      </c>
      <c r="S81">
        <v>1.59853</v>
      </c>
      <c r="T81">
        <v>24.149699999999999</v>
      </c>
      <c r="U81">
        <v>25</v>
      </c>
      <c r="V81">
        <v>25.850300000000001</v>
      </c>
      <c r="W81">
        <v>1.83463</v>
      </c>
      <c r="X81">
        <v>-2.45234</v>
      </c>
      <c r="Y81">
        <v>4</v>
      </c>
      <c r="Z81">
        <v>2.4051300000000002</v>
      </c>
      <c r="AA81">
        <v>2.24478</v>
      </c>
      <c r="AB81">
        <v>1.76376</v>
      </c>
      <c r="AC81">
        <v>-1.25743</v>
      </c>
      <c r="AD81">
        <v>199.905</v>
      </c>
      <c r="AE81">
        <v>26.039300000000001</v>
      </c>
      <c r="AF81">
        <v>1.59853</v>
      </c>
      <c r="AG81">
        <v>19.047599999999999</v>
      </c>
      <c r="AH81">
        <v>20.238099999999999</v>
      </c>
      <c r="AI81">
        <v>22.108799999999999</v>
      </c>
      <c r="AJ81">
        <v>3.7266400000000002</v>
      </c>
      <c r="AK81">
        <v>-2.0750899999999999</v>
      </c>
      <c r="AL81">
        <v>3</v>
      </c>
      <c r="AM81">
        <v>2.4051300000000002</v>
      </c>
      <c r="AN81">
        <v>2.24478</v>
      </c>
      <c r="AO81">
        <v>1.76376</v>
      </c>
      <c r="AP81">
        <v>0.85033999999999998</v>
      </c>
      <c r="AQ81">
        <v>1.70068</v>
      </c>
      <c r="AR81">
        <v>0.85033999999999998</v>
      </c>
      <c r="AS81">
        <v>1.70068</v>
      </c>
      <c r="AT81">
        <v>1.19048</v>
      </c>
      <c r="AU81">
        <v>3.0612200000000001</v>
      </c>
      <c r="AV81">
        <v>2.80722</v>
      </c>
      <c r="AW81">
        <v>4.2869700000000002</v>
      </c>
      <c r="AX81">
        <v>5.8017300000000001</v>
      </c>
    </row>
    <row r="82" spans="1:50" x14ac:dyDescent="0.25">
      <c r="A82" t="s">
        <v>148</v>
      </c>
      <c r="B82">
        <v>3</v>
      </c>
      <c r="C82">
        <v>-2.2783500000000001</v>
      </c>
      <c r="D82">
        <v>223.983</v>
      </c>
      <c r="E82">
        <v>23.950299999999999</v>
      </c>
      <c r="F82">
        <v>2.1228400000000001</v>
      </c>
      <c r="G82">
        <v>19.727900000000002</v>
      </c>
      <c r="H82">
        <v>21.598600000000001</v>
      </c>
      <c r="I82">
        <v>22.789100000000001</v>
      </c>
      <c r="J82">
        <v>0.77580899999999997</v>
      </c>
      <c r="K82">
        <v>-0.93559999999999999</v>
      </c>
      <c r="L82">
        <v>2</v>
      </c>
      <c r="M82">
        <v>0.42422399999999999</v>
      </c>
      <c r="N82">
        <v>0.16034200000000001</v>
      </c>
      <c r="O82">
        <v>0</v>
      </c>
      <c r="P82">
        <v>-2.0451199999999998</v>
      </c>
      <c r="Q82">
        <v>194.922</v>
      </c>
      <c r="R82">
        <v>28.5779</v>
      </c>
      <c r="S82">
        <v>2.1228400000000001</v>
      </c>
      <c r="T82">
        <v>20.068000000000001</v>
      </c>
      <c r="U82">
        <v>21.258500000000002</v>
      </c>
      <c r="V82">
        <v>22.789100000000001</v>
      </c>
      <c r="W82">
        <v>1.0387999999999999</v>
      </c>
      <c r="X82">
        <v>-1.00701</v>
      </c>
      <c r="Y82">
        <v>2</v>
      </c>
      <c r="Z82">
        <v>0.42422399999999999</v>
      </c>
      <c r="AA82">
        <v>0.16034200000000001</v>
      </c>
      <c r="AB82">
        <v>0</v>
      </c>
      <c r="AC82">
        <v>-1.3840699999999999</v>
      </c>
      <c r="AD82">
        <v>131.36000000000001</v>
      </c>
      <c r="AE82">
        <v>27.019100000000002</v>
      </c>
      <c r="AF82">
        <v>2.1228400000000001</v>
      </c>
      <c r="AG82">
        <v>20.7483</v>
      </c>
      <c r="AH82">
        <v>21.598600000000001</v>
      </c>
      <c r="AI82">
        <v>22.789100000000001</v>
      </c>
      <c r="AJ82">
        <v>1.3031200000000001</v>
      </c>
      <c r="AK82">
        <v>-1.44791</v>
      </c>
      <c r="AL82">
        <v>2</v>
      </c>
      <c r="AM82">
        <v>0.42422399999999999</v>
      </c>
      <c r="AN82">
        <v>0.16034200000000001</v>
      </c>
      <c r="AO82">
        <v>0</v>
      </c>
      <c r="AP82">
        <v>1.8707499999999999</v>
      </c>
      <c r="AQ82">
        <v>3.0612200000000001</v>
      </c>
      <c r="AR82">
        <v>1.19048</v>
      </c>
      <c r="AS82">
        <v>2.7210899999999998</v>
      </c>
      <c r="AT82">
        <v>0.85033999999999998</v>
      </c>
      <c r="AU82">
        <v>2.0408200000000001</v>
      </c>
      <c r="AV82">
        <v>1.7114100000000001</v>
      </c>
      <c r="AW82">
        <v>2.0458099999999999</v>
      </c>
      <c r="AX82">
        <v>2.7510300000000001</v>
      </c>
    </row>
    <row r="83" spans="1:50" x14ac:dyDescent="0.25">
      <c r="A83" t="s">
        <v>236</v>
      </c>
      <c r="B83">
        <v>0</v>
      </c>
      <c r="C83">
        <v>-0.74154500000000001</v>
      </c>
      <c r="D83">
        <v>241.00800000000001</v>
      </c>
      <c r="E83">
        <v>13.226100000000001</v>
      </c>
      <c r="F83">
        <v>1.13887</v>
      </c>
      <c r="G83">
        <v>14.8293</v>
      </c>
      <c r="H83">
        <v>16.312200000000001</v>
      </c>
      <c r="I83">
        <v>17.202000000000002</v>
      </c>
      <c r="J83">
        <v>4.2966800000000003</v>
      </c>
      <c r="K83">
        <v>-3.70289</v>
      </c>
      <c r="L83">
        <v>1</v>
      </c>
      <c r="M83">
        <v>0</v>
      </c>
      <c r="N83">
        <v>0</v>
      </c>
      <c r="O83">
        <v>0.27962399999999998</v>
      </c>
      <c r="P83">
        <v>-1.6049899999999999</v>
      </c>
      <c r="Q83">
        <v>250.608</v>
      </c>
      <c r="R83">
        <v>14.0586</v>
      </c>
      <c r="S83">
        <v>1.13887</v>
      </c>
      <c r="T83">
        <v>14.8293</v>
      </c>
      <c r="U83">
        <v>16.312200000000001</v>
      </c>
      <c r="V83">
        <v>17.795100000000001</v>
      </c>
      <c r="W83">
        <v>4.1511399999999998</v>
      </c>
      <c r="X83">
        <v>-3.7034500000000001</v>
      </c>
      <c r="Y83">
        <v>1</v>
      </c>
      <c r="Z83">
        <v>0</v>
      </c>
      <c r="AA83">
        <v>0</v>
      </c>
      <c r="AB83">
        <v>0.27962399999999998</v>
      </c>
      <c r="AC83">
        <v>-1.4578199999999999</v>
      </c>
      <c r="AD83">
        <v>240.857</v>
      </c>
      <c r="AE83">
        <v>14.5566</v>
      </c>
      <c r="AF83">
        <v>1.13887</v>
      </c>
      <c r="AG83">
        <v>14.8293</v>
      </c>
      <c r="AH83">
        <v>16.312200000000001</v>
      </c>
      <c r="AI83">
        <v>17.795100000000001</v>
      </c>
      <c r="AJ83">
        <v>4.8352000000000004</v>
      </c>
      <c r="AK83">
        <v>-4.0882800000000001</v>
      </c>
      <c r="AL83">
        <v>1</v>
      </c>
      <c r="AM83">
        <v>0</v>
      </c>
      <c r="AN83">
        <v>0</v>
      </c>
      <c r="AO83">
        <v>0.27962399999999998</v>
      </c>
      <c r="AP83">
        <v>1.4829300000000001</v>
      </c>
      <c r="AQ83">
        <v>2.37269</v>
      </c>
      <c r="AR83">
        <v>1.4829300000000001</v>
      </c>
      <c r="AS83">
        <v>2.9658600000000002</v>
      </c>
      <c r="AT83">
        <v>1.4829300000000001</v>
      </c>
      <c r="AU83">
        <v>2.9658600000000002</v>
      </c>
      <c r="AV83">
        <v>7.9995700000000003</v>
      </c>
      <c r="AW83">
        <v>7.8545800000000003</v>
      </c>
      <c r="AX83">
        <v>8.9234799999999996</v>
      </c>
    </row>
    <row r="84" spans="1:50" x14ac:dyDescent="0.25">
      <c r="A84" t="s">
        <v>236</v>
      </c>
      <c r="B84">
        <v>1</v>
      </c>
      <c r="C84">
        <v>-1.8468100000000001</v>
      </c>
      <c r="D84">
        <v>263.58699999999999</v>
      </c>
      <c r="E84">
        <v>15.2796</v>
      </c>
      <c r="F84">
        <v>0.93995799999999996</v>
      </c>
      <c r="G84">
        <v>16.015599999999999</v>
      </c>
      <c r="H84">
        <v>18.091699999999999</v>
      </c>
      <c r="I84">
        <v>18.9815</v>
      </c>
      <c r="J84">
        <v>1.8267</v>
      </c>
      <c r="K84">
        <v>-0.86064499999999999</v>
      </c>
      <c r="L84">
        <v>3</v>
      </c>
      <c r="M84">
        <v>0</v>
      </c>
      <c r="N84">
        <v>0.48432199999999997</v>
      </c>
      <c r="O84">
        <v>0.27962399999999998</v>
      </c>
      <c r="P84">
        <v>-1.41337</v>
      </c>
      <c r="Q84">
        <v>261.67</v>
      </c>
      <c r="R84">
        <v>16.6325</v>
      </c>
      <c r="S84">
        <v>0.93995799999999996</v>
      </c>
      <c r="T84">
        <v>16.015599999999999</v>
      </c>
      <c r="U84">
        <v>18.684899999999999</v>
      </c>
      <c r="V84">
        <v>18.9815</v>
      </c>
      <c r="W84">
        <v>1.59856</v>
      </c>
      <c r="X84">
        <v>-0.746556</v>
      </c>
      <c r="Y84">
        <v>3</v>
      </c>
      <c r="Z84">
        <v>0</v>
      </c>
      <c r="AA84">
        <v>0.48432199999999997</v>
      </c>
      <c r="AB84">
        <v>0.27962399999999998</v>
      </c>
      <c r="AC84">
        <v>-1.2820199999999999</v>
      </c>
      <c r="AD84">
        <v>258.87200000000001</v>
      </c>
      <c r="AE84">
        <v>19.425999999999998</v>
      </c>
      <c r="AF84">
        <v>0.93995799999999996</v>
      </c>
      <c r="AG84">
        <v>16.015599999999999</v>
      </c>
      <c r="AH84">
        <v>17.4986</v>
      </c>
      <c r="AI84">
        <v>18.388300000000001</v>
      </c>
      <c r="AJ84">
        <v>1.9782900000000001</v>
      </c>
      <c r="AK84">
        <v>-1.40588</v>
      </c>
      <c r="AL84">
        <v>3</v>
      </c>
      <c r="AM84">
        <v>0</v>
      </c>
      <c r="AN84">
        <v>0.48432199999999997</v>
      </c>
      <c r="AO84">
        <v>0.27962399999999998</v>
      </c>
      <c r="AP84">
        <v>2.0760999999999998</v>
      </c>
      <c r="AQ84">
        <v>2.9658600000000002</v>
      </c>
      <c r="AR84">
        <v>2.66927</v>
      </c>
      <c r="AS84">
        <v>2.9658600000000002</v>
      </c>
      <c r="AT84">
        <v>1.4829300000000001</v>
      </c>
      <c r="AU84">
        <v>2.37269</v>
      </c>
      <c r="AV84">
        <v>2.6873399999999998</v>
      </c>
      <c r="AW84">
        <v>2.3451200000000001</v>
      </c>
      <c r="AX84">
        <v>3.3841800000000002</v>
      </c>
    </row>
    <row r="85" spans="1:50" x14ac:dyDescent="0.25">
      <c r="A85" t="s">
        <v>236</v>
      </c>
      <c r="B85">
        <v>2</v>
      </c>
      <c r="C85">
        <v>-0.59673299999999996</v>
      </c>
      <c r="D85">
        <v>222.57900000000001</v>
      </c>
      <c r="E85">
        <v>14.0189</v>
      </c>
      <c r="F85">
        <v>0.96592999999999996</v>
      </c>
      <c r="G85">
        <v>16.608799999999999</v>
      </c>
      <c r="H85">
        <v>18.091699999999999</v>
      </c>
      <c r="I85">
        <v>18.9815</v>
      </c>
      <c r="J85">
        <v>1.2964100000000001</v>
      </c>
      <c r="K85">
        <v>-1.98444</v>
      </c>
      <c r="L85">
        <v>1</v>
      </c>
      <c r="M85">
        <v>0</v>
      </c>
      <c r="N85">
        <v>0</v>
      </c>
      <c r="O85">
        <v>0</v>
      </c>
      <c r="P85">
        <v>0.44287199999999999</v>
      </c>
      <c r="Q85">
        <v>205.68</v>
      </c>
      <c r="R85">
        <v>16.784800000000001</v>
      </c>
      <c r="S85">
        <v>0.96592999999999996</v>
      </c>
      <c r="T85">
        <v>16.608799999999999</v>
      </c>
      <c r="U85">
        <v>18.091699999999999</v>
      </c>
      <c r="V85">
        <v>18.9815</v>
      </c>
      <c r="W85">
        <v>1.46062</v>
      </c>
      <c r="X85">
        <v>-2.4371200000000002</v>
      </c>
      <c r="Y85">
        <v>1</v>
      </c>
      <c r="Z85">
        <v>0</v>
      </c>
      <c r="AA85">
        <v>0</v>
      </c>
      <c r="AB85">
        <v>0</v>
      </c>
      <c r="AC85">
        <v>0.49328899999999998</v>
      </c>
      <c r="AD85">
        <v>204.02500000000001</v>
      </c>
      <c r="AE85">
        <v>18.635000000000002</v>
      </c>
      <c r="AF85">
        <v>0.96592999999999996</v>
      </c>
      <c r="AG85">
        <v>16.608799999999999</v>
      </c>
      <c r="AH85">
        <v>18.091699999999999</v>
      </c>
      <c r="AI85">
        <v>18.9815</v>
      </c>
      <c r="AJ85">
        <v>1.44079</v>
      </c>
      <c r="AK85">
        <v>-2.37778</v>
      </c>
      <c r="AL85">
        <v>1</v>
      </c>
      <c r="AM85">
        <v>0</v>
      </c>
      <c r="AN85">
        <v>0</v>
      </c>
      <c r="AO85">
        <v>0</v>
      </c>
      <c r="AP85">
        <v>1.4829300000000001</v>
      </c>
      <c r="AQ85">
        <v>2.37269</v>
      </c>
      <c r="AR85">
        <v>1.4829300000000001</v>
      </c>
      <c r="AS85">
        <v>2.37269</v>
      </c>
      <c r="AT85">
        <v>1.4829300000000001</v>
      </c>
      <c r="AU85">
        <v>2.37269</v>
      </c>
      <c r="AV85">
        <v>3.28085</v>
      </c>
      <c r="AW85">
        <v>3.8977300000000001</v>
      </c>
      <c r="AX85">
        <v>3.8185799999999999</v>
      </c>
    </row>
    <row r="86" spans="1:50" x14ac:dyDescent="0.25">
      <c r="A86" t="s">
        <v>236</v>
      </c>
      <c r="B86">
        <v>3</v>
      </c>
      <c r="C86">
        <v>-1.9887600000000001</v>
      </c>
      <c r="D86">
        <v>246.60400000000001</v>
      </c>
      <c r="E86">
        <v>18.8291</v>
      </c>
      <c r="F86">
        <v>1.1435500000000001</v>
      </c>
      <c r="G86">
        <v>19.5747</v>
      </c>
      <c r="H86">
        <v>20.464400000000001</v>
      </c>
      <c r="I86">
        <v>22.540500000000002</v>
      </c>
      <c r="J86">
        <v>1.2121999999999999</v>
      </c>
      <c r="K86">
        <v>-1.4768399999999999</v>
      </c>
      <c r="L86">
        <v>1</v>
      </c>
      <c r="M86">
        <v>0</v>
      </c>
      <c r="N86">
        <v>0</v>
      </c>
      <c r="O86">
        <v>0.27962399999999998</v>
      </c>
      <c r="P86">
        <v>-2.5225499999999998</v>
      </c>
      <c r="Q86">
        <v>248.92</v>
      </c>
      <c r="R86">
        <v>20.459800000000001</v>
      </c>
      <c r="S86">
        <v>1.1435500000000001</v>
      </c>
      <c r="T86">
        <v>19.5747</v>
      </c>
      <c r="U86">
        <v>20.464400000000001</v>
      </c>
      <c r="V86">
        <v>22.540500000000002</v>
      </c>
      <c r="W86">
        <v>1.0954900000000001</v>
      </c>
      <c r="X86">
        <v>-1.5962000000000001</v>
      </c>
      <c r="Y86">
        <v>2</v>
      </c>
      <c r="Z86">
        <v>0</v>
      </c>
      <c r="AA86">
        <v>0</v>
      </c>
      <c r="AB86">
        <v>0.27962399999999998</v>
      </c>
      <c r="AC86">
        <v>-2.7009099999999999</v>
      </c>
      <c r="AD86">
        <v>245.47300000000001</v>
      </c>
      <c r="AE86">
        <v>21.97</v>
      </c>
      <c r="AF86">
        <v>1.1435500000000001</v>
      </c>
      <c r="AG86">
        <v>19.5747</v>
      </c>
      <c r="AH86">
        <v>20.464400000000001</v>
      </c>
      <c r="AI86">
        <v>21.947299999999998</v>
      </c>
      <c r="AJ86">
        <v>1.6062000000000001</v>
      </c>
      <c r="AK86">
        <v>-1.98563</v>
      </c>
      <c r="AL86">
        <v>1</v>
      </c>
      <c r="AM86">
        <v>0</v>
      </c>
      <c r="AN86">
        <v>0</v>
      </c>
      <c r="AO86">
        <v>0.27962399999999998</v>
      </c>
      <c r="AP86">
        <v>0.88975700000000002</v>
      </c>
      <c r="AQ86">
        <v>2.9658600000000002</v>
      </c>
      <c r="AR86">
        <v>0.88975700000000002</v>
      </c>
      <c r="AS86">
        <v>2.9658600000000002</v>
      </c>
      <c r="AT86">
        <v>0.88975700000000002</v>
      </c>
      <c r="AU86">
        <v>2.37269</v>
      </c>
      <c r="AV86">
        <v>2.6890299999999998</v>
      </c>
      <c r="AW86">
        <v>2.6916899999999999</v>
      </c>
      <c r="AX86">
        <v>3.5918199999999998</v>
      </c>
    </row>
    <row r="87" spans="1:50" x14ac:dyDescent="0.25">
      <c r="A87" t="s">
        <v>237</v>
      </c>
      <c r="B87">
        <v>0</v>
      </c>
      <c r="C87">
        <v>-0.93534899999999999</v>
      </c>
      <c r="D87">
        <v>248.13800000000001</v>
      </c>
      <c r="E87">
        <v>13.5084</v>
      </c>
      <c r="F87">
        <v>1.13618</v>
      </c>
      <c r="G87">
        <v>16.608799999999999</v>
      </c>
      <c r="H87">
        <v>18.091699999999999</v>
      </c>
      <c r="I87">
        <v>19.5747</v>
      </c>
      <c r="J87">
        <v>3.81541</v>
      </c>
      <c r="K87">
        <v>-2.5873499999999998</v>
      </c>
      <c r="L87">
        <v>1</v>
      </c>
      <c r="M87">
        <v>0</v>
      </c>
      <c r="N87">
        <v>0</v>
      </c>
      <c r="O87">
        <v>0</v>
      </c>
      <c r="P87">
        <v>-1.58822</v>
      </c>
      <c r="Q87">
        <v>253.49199999999999</v>
      </c>
      <c r="R87">
        <v>13.9223</v>
      </c>
      <c r="S87">
        <v>1.13618</v>
      </c>
      <c r="T87">
        <v>16.608799999999999</v>
      </c>
      <c r="U87">
        <v>18.091699999999999</v>
      </c>
      <c r="V87">
        <v>19.5747</v>
      </c>
      <c r="W87">
        <v>3.5815299999999999</v>
      </c>
      <c r="X87">
        <v>-2.4951699999999999</v>
      </c>
      <c r="Y87">
        <v>1</v>
      </c>
      <c r="Z87">
        <v>0</v>
      </c>
      <c r="AA87">
        <v>0</v>
      </c>
      <c r="AB87">
        <v>0</v>
      </c>
      <c r="AC87">
        <v>-1.96336</v>
      </c>
      <c r="AD87">
        <v>254.346</v>
      </c>
      <c r="AE87">
        <v>14.019399999999999</v>
      </c>
      <c r="AF87">
        <v>1.13618</v>
      </c>
      <c r="AG87">
        <v>16.608799999999999</v>
      </c>
      <c r="AH87">
        <v>18.091699999999999</v>
      </c>
      <c r="AI87">
        <v>19.5747</v>
      </c>
      <c r="AJ87">
        <v>3.9549099999999999</v>
      </c>
      <c r="AK87">
        <v>-2.7139199999999999</v>
      </c>
      <c r="AL87">
        <v>1</v>
      </c>
      <c r="AM87">
        <v>0</v>
      </c>
      <c r="AN87">
        <v>0</v>
      </c>
      <c r="AO87">
        <v>0</v>
      </c>
      <c r="AP87">
        <v>1.4829300000000001</v>
      </c>
      <c r="AQ87">
        <v>2.9658600000000002</v>
      </c>
      <c r="AR87">
        <v>1.4829300000000001</v>
      </c>
      <c r="AS87">
        <v>2.9658600000000002</v>
      </c>
      <c r="AT87">
        <v>1.4829300000000001</v>
      </c>
      <c r="AU87">
        <v>2.9658600000000002</v>
      </c>
      <c r="AV87">
        <v>6.4027599999999998</v>
      </c>
      <c r="AW87">
        <v>6.0766999999999998</v>
      </c>
      <c r="AX87">
        <v>6.6688200000000002</v>
      </c>
    </row>
    <row r="88" spans="1:50" x14ac:dyDescent="0.25">
      <c r="A88" t="s">
        <v>237</v>
      </c>
      <c r="B88">
        <v>1</v>
      </c>
      <c r="C88">
        <v>-1.8947700000000001</v>
      </c>
      <c r="D88">
        <v>265.404</v>
      </c>
      <c r="E88">
        <v>17.528099999999998</v>
      </c>
      <c r="F88">
        <v>0.93781599999999998</v>
      </c>
      <c r="G88">
        <v>19.5747</v>
      </c>
      <c r="H88">
        <v>21.057600000000001</v>
      </c>
      <c r="I88">
        <v>21.947299999999998</v>
      </c>
      <c r="J88">
        <v>1.4626699999999999</v>
      </c>
      <c r="K88">
        <v>-1.1728700000000001</v>
      </c>
      <c r="L88">
        <v>2</v>
      </c>
      <c r="M88">
        <v>1.67774</v>
      </c>
      <c r="N88">
        <v>1.2814000000000001</v>
      </c>
      <c r="O88">
        <v>1.0082</v>
      </c>
      <c r="P88">
        <v>-1.70431</v>
      </c>
      <c r="Q88">
        <v>266.70100000000002</v>
      </c>
      <c r="R88">
        <v>19.14</v>
      </c>
      <c r="S88">
        <v>0.93781599999999998</v>
      </c>
      <c r="T88">
        <v>19.5747</v>
      </c>
      <c r="U88">
        <v>20.464400000000001</v>
      </c>
      <c r="V88">
        <v>22.540500000000002</v>
      </c>
      <c r="W88">
        <v>1.4231799999999999</v>
      </c>
      <c r="X88">
        <v>-2.0644800000000001</v>
      </c>
      <c r="Y88">
        <v>3</v>
      </c>
      <c r="Z88">
        <v>1.67774</v>
      </c>
      <c r="AA88">
        <v>1.2814000000000001</v>
      </c>
      <c r="AB88">
        <v>1.0082</v>
      </c>
      <c r="AC88">
        <v>-1.2218899999999999</v>
      </c>
      <c r="AD88">
        <v>255.56299999999999</v>
      </c>
      <c r="AE88">
        <v>25.6357</v>
      </c>
      <c r="AF88">
        <v>0.93781599999999998</v>
      </c>
      <c r="AG88">
        <v>23.133700000000001</v>
      </c>
      <c r="AH88">
        <v>23.430299999999999</v>
      </c>
      <c r="AI88">
        <v>24.32</v>
      </c>
      <c r="AJ88">
        <v>0.54368700000000003</v>
      </c>
      <c r="AK88">
        <v>-1.3888</v>
      </c>
      <c r="AL88">
        <v>4</v>
      </c>
      <c r="AM88">
        <v>1.67774</v>
      </c>
      <c r="AN88">
        <v>1.2814000000000001</v>
      </c>
      <c r="AO88">
        <v>1.0082</v>
      </c>
      <c r="AP88">
        <v>1.4829300000000001</v>
      </c>
      <c r="AQ88">
        <v>2.37269</v>
      </c>
      <c r="AR88">
        <v>0.88975700000000002</v>
      </c>
      <c r="AS88">
        <v>2.9658600000000002</v>
      </c>
      <c r="AT88">
        <v>0.29658600000000002</v>
      </c>
      <c r="AU88">
        <v>1.18634</v>
      </c>
      <c r="AV88">
        <v>2.6355300000000002</v>
      </c>
      <c r="AW88">
        <v>3.48766</v>
      </c>
      <c r="AX88">
        <v>1.93248</v>
      </c>
    </row>
    <row r="89" spans="1:50" x14ac:dyDescent="0.25">
      <c r="A89" t="s">
        <v>237</v>
      </c>
      <c r="B89">
        <v>2</v>
      </c>
      <c r="C89">
        <v>-0.95477599999999996</v>
      </c>
      <c r="D89">
        <v>230.631</v>
      </c>
      <c r="E89">
        <v>16.7698</v>
      </c>
      <c r="F89">
        <v>0.97235099999999997</v>
      </c>
      <c r="G89">
        <v>16.015599999999999</v>
      </c>
      <c r="H89">
        <v>17.4986</v>
      </c>
      <c r="I89">
        <v>18.388300000000001</v>
      </c>
      <c r="J89">
        <v>0.71040300000000001</v>
      </c>
      <c r="K89">
        <v>-0.45025599999999999</v>
      </c>
      <c r="L89">
        <v>2</v>
      </c>
      <c r="M89">
        <v>0</v>
      </c>
      <c r="N89">
        <v>0.27962399999999998</v>
      </c>
      <c r="O89">
        <v>0</v>
      </c>
      <c r="P89">
        <v>-0.78265200000000001</v>
      </c>
      <c r="Q89">
        <v>230.15</v>
      </c>
      <c r="R89">
        <v>18.946000000000002</v>
      </c>
      <c r="S89">
        <v>0.97235099999999997</v>
      </c>
      <c r="T89">
        <v>16.015599999999999</v>
      </c>
      <c r="U89">
        <v>17.4986</v>
      </c>
      <c r="V89">
        <v>18.388300000000001</v>
      </c>
      <c r="W89">
        <v>1.5314300000000001</v>
      </c>
      <c r="X89">
        <v>-1.59216</v>
      </c>
      <c r="Y89">
        <v>1</v>
      </c>
      <c r="Z89">
        <v>0</v>
      </c>
      <c r="AA89">
        <v>0.27962399999999998</v>
      </c>
      <c r="AB89">
        <v>0</v>
      </c>
      <c r="AC89">
        <v>-0.56195099999999998</v>
      </c>
      <c r="AD89">
        <v>224.69900000000001</v>
      </c>
      <c r="AE89">
        <v>21.174900000000001</v>
      </c>
      <c r="AF89">
        <v>0.97235099999999997</v>
      </c>
      <c r="AG89">
        <v>16.015599999999999</v>
      </c>
      <c r="AH89">
        <v>16.9054</v>
      </c>
      <c r="AI89">
        <v>18.388300000000001</v>
      </c>
      <c r="AJ89">
        <v>1.1876100000000001</v>
      </c>
      <c r="AK89">
        <v>-1.52532</v>
      </c>
      <c r="AL89">
        <v>1</v>
      </c>
      <c r="AM89">
        <v>0</v>
      </c>
      <c r="AN89">
        <v>0.27962399999999998</v>
      </c>
      <c r="AO89">
        <v>0</v>
      </c>
      <c r="AP89">
        <v>1.4829300000000001</v>
      </c>
      <c r="AQ89">
        <v>2.37269</v>
      </c>
      <c r="AR89">
        <v>1.4829300000000001</v>
      </c>
      <c r="AS89">
        <v>2.37269</v>
      </c>
      <c r="AT89">
        <v>0.88975700000000002</v>
      </c>
      <c r="AU89">
        <v>2.37269</v>
      </c>
      <c r="AV89">
        <v>1.16066</v>
      </c>
      <c r="AW89">
        <v>3.1235900000000001</v>
      </c>
      <c r="AX89">
        <v>2.71292</v>
      </c>
    </row>
    <row r="90" spans="1:50" x14ac:dyDescent="0.25">
      <c r="A90" t="s">
        <v>237</v>
      </c>
      <c r="B90">
        <v>3</v>
      </c>
      <c r="C90">
        <v>2.7732000000000001</v>
      </c>
      <c r="D90">
        <v>146.88900000000001</v>
      </c>
      <c r="E90">
        <v>20.7547</v>
      </c>
      <c r="F90">
        <v>1.1658599999999999</v>
      </c>
      <c r="G90">
        <v>14.8293</v>
      </c>
      <c r="H90">
        <v>17.4986</v>
      </c>
      <c r="I90">
        <v>18.388300000000001</v>
      </c>
      <c r="J90">
        <v>3.4079600000000001</v>
      </c>
      <c r="K90">
        <v>-0.43575199999999997</v>
      </c>
      <c r="L90">
        <v>2</v>
      </c>
      <c r="M90">
        <v>0</v>
      </c>
      <c r="N90">
        <v>0.27962399999999998</v>
      </c>
      <c r="O90">
        <v>0</v>
      </c>
      <c r="P90">
        <v>3.0683799999999999</v>
      </c>
      <c r="Q90">
        <v>129.41499999999999</v>
      </c>
      <c r="R90">
        <v>21.209499999999998</v>
      </c>
      <c r="S90">
        <v>1.1658599999999999</v>
      </c>
      <c r="T90">
        <v>14.8293</v>
      </c>
      <c r="U90">
        <v>18.091699999999999</v>
      </c>
      <c r="V90">
        <v>18.388300000000001</v>
      </c>
      <c r="W90">
        <v>3.6176400000000002</v>
      </c>
      <c r="X90">
        <v>-0.161306</v>
      </c>
      <c r="Y90">
        <v>2</v>
      </c>
      <c r="Z90">
        <v>0</v>
      </c>
      <c r="AA90">
        <v>0.27962399999999998</v>
      </c>
      <c r="AB90">
        <v>0</v>
      </c>
      <c r="AC90">
        <v>3.0859200000000002</v>
      </c>
      <c r="AD90">
        <v>121.70699999999999</v>
      </c>
      <c r="AE90">
        <v>22.473600000000001</v>
      </c>
      <c r="AF90">
        <v>1.1658599999999999</v>
      </c>
      <c r="AG90">
        <v>14.8293</v>
      </c>
      <c r="AH90">
        <v>18.091699999999999</v>
      </c>
      <c r="AI90">
        <v>18.388300000000001</v>
      </c>
      <c r="AJ90">
        <v>4.1639900000000001</v>
      </c>
      <c r="AK90">
        <v>-0.32323400000000002</v>
      </c>
      <c r="AL90">
        <v>2</v>
      </c>
      <c r="AM90">
        <v>0</v>
      </c>
      <c r="AN90">
        <v>0.27962399999999998</v>
      </c>
      <c r="AO90">
        <v>0</v>
      </c>
      <c r="AP90">
        <v>2.66927</v>
      </c>
      <c r="AQ90">
        <v>3.5590299999999999</v>
      </c>
      <c r="AR90">
        <v>3.2624399999999998</v>
      </c>
      <c r="AS90">
        <v>3.5590299999999999</v>
      </c>
      <c r="AT90">
        <v>3.2624399999999998</v>
      </c>
      <c r="AU90">
        <v>3.5590299999999999</v>
      </c>
      <c r="AV90">
        <v>3.8437199999999998</v>
      </c>
      <c r="AW90">
        <v>3.77894</v>
      </c>
      <c r="AX90">
        <v>4.4872199999999998</v>
      </c>
    </row>
    <row r="91" spans="1:50" x14ac:dyDescent="0.25">
      <c r="A91" t="s">
        <v>238</v>
      </c>
      <c r="B91">
        <v>0</v>
      </c>
      <c r="C91">
        <v>-1.8236699999999999</v>
      </c>
      <c r="D91">
        <v>269.09199999999998</v>
      </c>
      <c r="E91">
        <v>14.863</v>
      </c>
      <c r="F91">
        <v>1.1309899999999999</v>
      </c>
      <c r="G91">
        <v>15.422499999999999</v>
      </c>
      <c r="H91">
        <v>16.9054</v>
      </c>
      <c r="I91">
        <v>18.388300000000001</v>
      </c>
      <c r="J91">
        <v>2.66229</v>
      </c>
      <c r="K91">
        <v>-2.13354</v>
      </c>
      <c r="L91">
        <v>2</v>
      </c>
      <c r="M91">
        <v>0</v>
      </c>
      <c r="N91">
        <v>0</v>
      </c>
      <c r="O91">
        <v>0.27962399999999998</v>
      </c>
      <c r="P91">
        <v>-2.70797</v>
      </c>
      <c r="Q91">
        <v>280.88900000000001</v>
      </c>
      <c r="R91">
        <v>15.7644</v>
      </c>
      <c r="S91">
        <v>1.1309899999999999</v>
      </c>
      <c r="T91">
        <v>15.422499999999999</v>
      </c>
      <c r="U91">
        <v>16.9054</v>
      </c>
      <c r="V91">
        <v>18.388300000000001</v>
      </c>
      <c r="W91">
        <v>2.3684099999999999</v>
      </c>
      <c r="X91">
        <v>-1.5706800000000001</v>
      </c>
      <c r="Y91">
        <v>2</v>
      </c>
      <c r="Z91">
        <v>0</v>
      </c>
      <c r="AA91">
        <v>0</v>
      </c>
      <c r="AB91">
        <v>0.27962399999999998</v>
      </c>
      <c r="AC91">
        <v>-2.85968</v>
      </c>
      <c r="AD91">
        <v>277.85399999999998</v>
      </c>
      <c r="AE91">
        <v>16.970300000000002</v>
      </c>
      <c r="AF91">
        <v>1.1309899999999999</v>
      </c>
      <c r="AG91">
        <v>15.422499999999999</v>
      </c>
      <c r="AH91">
        <v>16.9054</v>
      </c>
      <c r="AI91">
        <v>18.9815</v>
      </c>
      <c r="AJ91">
        <v>2.4721000000000002</v>
      </c>
      <c r="AK91">
        <v>-2.2782900000000001</v>
      </c>
      <c r="AL91">
        <v>2</v>
      </c>
      <c r="AM91">
        <v>0</v>
      </c>
      <c r="AN91">
        <v>0</v>
      </c>
      <c r="AO91">
        <v>0.27962399999999998</v>
      </c>
      <c r="AP91">
        <v>1.4829300000000001</v>
      </c>
      <c r="AQ91">
        <v>2.9658600000000002</v>
      </c>
      <c r="AR91">
        <v>1.4829300000000001</v>
      </c>
      <c r="AS91">
        <v>2.9658600000000002</v>
      </c>
      <c r="AT91">
        <v>1.4829300000000001</v>
      </c>
      <c r="AU91">
        <v>3.5590299999999999</v>
      </c>
      <c r="AV91">
        <v>4.7958299999999996</v>
      </c>
      <c r="AW91">
        <v>3.9390900000000002</v>
      </c>
      <c r="AX91">
        <v>4.7503900000000003</v>
      </c>
    </row>
    <row r="92" spans="1:50" x14ac:dyDescent="0.25">
      <c r="A92" t="s">
        <v>238</v>
      </c>
      <c r="B92">
        <v>1</v>
      </c>
      <c r="C92">
        <v>-2.3873199999999999</v>
      </c>
      <c r="D92">
        <v>272.61200000000002</v>
      </c>
      <c r="E92">
        <v>13.238899999999999</v>
      </c>
      <c r="F92">
        <v>0.93287299999999995</v>
      </c>
      <c r="G92">
        <v>14.8293</v>
      </c>
      <c r="H92">
        <v>16.312200000000001</v>
      </c>
      <c r="I92">
        <v>17.795100000000001</v>
      </c>
      <c r="J92">
        <v>3.7372700000000001</v>
      </c>
      <c r="K92">
        <v>-2.4352900000000002</v>
      </c>
      <c r="L92">
        <v>2</v>
      </c>
      <c r="M92">
        <v>0.27962399999999998</v>
      </c>
      <c r="N92">
        <v>0</v>
      </c>
      <c r="O92">
        <v>0.27962399999999998</v>
      </c>
      <c r="P92">
        <v>-2.1338200000000001</v>
      </c>
      <c r="Q92">
        <v>272.52699999999999</v>
      </c>
      <c r="R92">
        <v>13.6569</v>
      </c>
      <c r="S92">
        <v>0.93287299999999995</v>
      </c>
      <c r="T92">
        <v>14.8293</v>
      </c>
      <c r="U92">
        <v>16.312200000000001</v>
      </c>
      <c r="V92">
        <v>17.202000000000002</v>
      </c>
      <c r="W92">
        <v>3.6803699999999999</v>
      </c>
      <c r="X92">
        <v>-2.47254</v>
      </c>
      <c r="Y92">
        <v>2</v>
      </c>
      <c r="Z92">
        <v>0.27962399999999998</v>
      </c>
      <c r="AA92">
        <v>0</v>
      </c>
      <c r="AB92">
        <v>0.27962399999999998</v>
      </c>
      <c r="AC92">
        <v>-2.0523899999999999</v>
      </c>
      <c r="AD92">
        <v>272.22899999999998</v>
      </c>
      <c r="AE92">
        <v>15.152100000000001</v>
      </c>
      <c r="AF92">
        <v>0.93287299999999995</v>
      </c>
      <c r="AG92">
        <v>15.422499999999999</v>
      </c>
      <c r="AH92">
        <v>16.312200000000001</v>
      </c>
      <c r="AI92">
        <v>17.795100000000001</v>
      </c>
      <c r="AJ92">
        <v>3.3263600000000002</v>
      </c>
      <c r="AK92">
        <v>-2.1275900000000001</v>
      </c>
      <c r="AL92">
        <v>2</v>
      </c>
      <c r="AM92">
        <v>0.27962399999999998</v>
      </c>
      <c r="AN92">
        <v>0</v>
      </c>
      <c r="AO92">
        <v>0.27962399999999998</v>
      </c>
      <c r="AP92">
        <v>1.4829300000000001</v>
      </c>
      <c r="AQ92">
        <v>2.9658600000000002</v>
      </c>
      <c r="AR92">
        <v>1.4829300000000001</v>
      </c>
      <c r="AS92">
        <v>2.37269</v>
      </c>
      <c r="AT92">
        <v>0.88975700000000002</v>
      </c>
      <c r="AU92">
        <v>2.37269</v>
      </c>
      <c r="AV92">
        <v>6.1725599999999998</v>
      </c>
      <c r="AW92">
        <v>6.1529199999999999</v>
      </c>
      <c r="AX92">
        <v>5.4539499999999999</v>
      </c>
    </row>
    <row r="93" spans="1:50" x14ac:dyDescent="0.25">
      <c r="A93" t="s">
        <v>238</v>
      </c>
      <c r="B93">
        <v>2</v>
      </c>
      <c r="C93">
        <v>-1.7282999999999999</v>
      </c>
      <c r="D93">
        <v>240.791</v>
      </c>
      <c r="E93">
        <v>18.273499999999999</v>
      </c>
      <c r="F93">
        <v>0.96486400000000005</v>
      </c>
      <c r="G93">
        <v>19.5747</v>
      </c>
      <c r="H93">
        <v>21.057600000000001</v>
      </c>
      <c r="I93">
        <v>23.133700000000001</v>
      </c>
      <c r="J93">
        <v>0.28114699999999998</v>
      </c>
      <c r="K93">
        <v>-0.48476999999999998</v>
      </c>
      <c r="L93">
        <v>1</v>
      </c>
      <c r="M93">
        <v>1.4829300000000001</v>
      </c>
      <c r="N93">
        <v>1.7795099999999999</v>
      </c>
      <c r="O93">
        <v>1.4829300000000001</v>
      </c>
      <c r="P93">
        <v>-1.7327399999999999</v>
      </c>
      <c r="Q93">
        <v>243.72300000000001</v>
      </c>
      <c r="R93">
        <v>22.3781</v>
      </c>
      <c r="S93">
        <v>0.96486400000000005</v>
      </c>
      <c r="T93">
        <v>0</v>
      </c>
      <c r="U93">
        <v>0</v>
      </c>
      <c r="V93">
        <v>0</v>
      </c>
      <c r="W93">
        <v>0</v>
      </c>
      <c r="X93">
        <v>0</v>
      </c>
      <c r="Y93">
        <v>0</v>
      </c>
      <c r="Z93">
        <v>1.4829300000000001</v>
      </c>
      <c r="AA93">
        <v>1.7795099999999999</v>
      </c>
      <c r="AB93">
        <v>1.4829300000000001</v>
      </c>
      <c r="AC93">
        <v>-1.4380599999999999</v>
      </c>
      <c r="AD93">
        <v>237.482</v>
      </c>
      <c r="AE93">
        <v>24.631</v>
      </c>
      <c r="AF93">
        <v>0.96486400000000005</v>
      </c>
      <c r="AG93">
        <v>22.540500000000002</v>
      </c>
      <c r="AH93">
        <v>24.616599999999998</v>
      </c>
      <c r="AI93">
        <v>26.099499999999999</v>
      </c>
      <c r="AJ93">
        <v>0.63739900000000005</v>
      </c>
      <c r="AK93">
        <v>-1.0895300000000001</v>
      </c>
      <c r="AL93">
        <v>1</v>
      </c>
      <c r="AM93">
        <v>1.4829300000000001</v>
      </c>
      <c r="AN93">
        <v>1.7795099999999999</v>
      </c>
      <c r="AO93">
        <v>1.4829300000000001</v>
      </c>
      <c r="AP93">
        <v>1.4829300000000001</v>
      </c>
      <c r="AQ93">
        <v>3.5590299999999999</v>
      </c>
      <c r="AR93">
        <v>0</v>
      </c>
      <c r="AS93">
        <v>0</v>
      </c>
      <c r="AT93">
        <v>2.0760999999999998</v>
      </c>
      <c r="AU93">
        <v>3.5590299999999999</v>
      </c>
      <c r="AV93">
        <v>0.76591799999999999</v>
      </c>
      <c r="AW93">
        <v>0</v>
      </c>
      <c r="AX93">
        <v>1.7269300000000001</v>
      </c>
    </row>
    <row r="94" spans="1:50" x14ac:dyDescent="0.25">
      <c r="A94" t="s">
        <v>238</v>
      </c>
      <c r="B94">
        <v>3</v>
      </c>
      <c r="C94">
        <v>-1.1041799999999999</v>
      </c>
      <c r="D94">
        <v>223.51300000000001</v>
      </c>
      <c r="E94">
        <v>24.582799999999999</v>
      </c>
      <c r="F94">
        <v>1.1795</v>
      </c>
      <c r="G94">
        <v>20.1678</v>
      </c>
      <c r="H94">
        <v>22.8371</v>
      </c>
      <c r="I94">
        <v>23.726900000000001</v>
      </c>
      <c r="J94">
        <v>3.0219499999999999</v>
      </c>
      <c r="K94">
        <v>-0.53118600000000005</v>
      </c>
      <c r="L94">
        <v>1</v>
      </c>
      <c r="M94">
        <v>2.51661</v>
      </c>
      <c r="N94">
        <v>3.6351100000000001</v>
      </c>
      <c r="O94">
        <v>2.7962400000000001</v>
      </c>
      <c r="P94">
        <v>-1.4134100000000001</v>
      </c>
      <c r="Q94">
        <v>219.071</v>
      </c>
      <c r="R94">
        <v>24.9206</v>
      </c>
      <c r="S94">
        <v>1.1795</v>
      </c>
      <c r="T94">
        <v>20.1678</v>
      </c>
      <c r="U94">
        <v>22.8371</v>
      </c>
      <c r="V94">
        <v>23.726900000000001</v>
      </c>
      <c r="W94">
        <v>2.8050000000000002</v>
      </c>
      <c r="X94">
        <v>-0.326152</v>
      </c>
      <c r="Y94">
        <v>1</v>
      </c>
      <c r="Z94">
        <v>2.51661</v>
      </c>
      <c r="AA94">
        <v>3.6351100000000001</v>
      </c>
      <c r="AB94">
        <v>2.7962400000000001</v>
      </c>
      <c r="AC94">
        <v>-1.7155100000000001</v>
      </c>
      <c r="AD94">
        <v>216.30099999999999</v>
      </c>
      <c r="AE94">
        <v>25.0687</v>
      </c>
      <c r="AF94">
        <v>1.1795</v>
      </c>
      <c r="AG94">
        <v>14.8293</v>
      </c>
      <c r="AH94">
        <v>15.1259</v>
      </c>
      <c r="AI94">
        <v>17.795100000000001</v>
      </c>
      <c r="AJ94">
        <v>0.235793</v>
      </c>
      <c r="AK94">
        <v>-4.2694000000000001</v>
      </c>
      <c r="AL94">
        <v>2</v>
      </c>
      <c r="AM94">
        <v>2.51661</v>
      </c>
      <c r="AN94">
        <v>3.6351100000000001</v>
      </c>
      <c r="AO94">
        <v>2.7962400000000001</v>
      </c>
      <c r="AP94">
        <v>2.66927</v>
      </c>
      <c r="AQ94">
        <v>3.5590299999999999</v>
      </c>
      <c r="AR94">
        <v>2.66927</v>
      </c>
      <c r="AS94">
        <v>3.5590299999999999</v>
      </c>
      <c r="AT94">
        <v>0.29658600000000002</v>
      </c>
      <c r="AU94">
        <v>2.9658600000000002</v>
      </c>
      <c r="AV94">
        <v>3.5531299999999999</v>
      </c>
      <c r="AW94">
        <v>3.1311499999999999</v>
      </c>
      <c r="AX94">
        <v>4.5051899999999998</v>
      </c>
    </row>
    <row r="95" spans="1:50" x14ac:dyDescent="0.25">
      <c r="A95" t="s">
        <v>261</v>
      </c>
      <c r="B95">
        <v>2</v>
      </c>
      <c r="C95">
        <v>-1.51067</v>
      </c>
      <c r="D95">
        <v>185.715</v>
      </c>
      <c r="E95">
        <v>16.9971</v>
      </c>
      <c r="F95">
        <v>0.97035700000000003</v>
      </c>
      <c r="G95">
        <v>15.333299999999999</v>
      </c>
      <c r="H95">
        <v>15.833299999999999</v>
      </c>
      <c r="I95">
        <v>16.666699999999999</v>
      </c>
      <c r="J95">
        <v>2.9996900000000002</v>
      </c>
      <c r="K95">
        <v>-1.7639899999999999</v>
      </c>
      <c r="L95">
        <v>4</v>
      </c>
      <c r="M95">
        <v>0</v>
      </c>
      <c r="N95">
        <v>0</v>
      </c>
      <c r="O95">
        <v>0</v>
      </c>
      <c r="P95">
        <v>-1.6617</v>
      </c>
      <c r="Q95">
        <v>196.49700000000001</v>
      </c>
      <c r="R95">
        <v>19.105399999999999</v>
      </c>
      <c r="S95">
        <v>0.97035700000000003</v>
      </c>
      <c r="T95">
        <v>15.333299999999999</v>
      </c>
      <c r="U95">
        <v>15.833299999999999</v>
      </c>
      <c r="V95">
        <v>16.666699999999999</v>
      </c>
      <c r="W95">
        <v>2.71441</v>
      </c>
      <c r="X95">
        <v>-3.37879</v>
      </c>
      <c r="Y95">
        <v>3</v>
      </c>
      <c r="Z95">
        <v>0</v>
      </c>
      <c r="AA95">
        <v>0</v>
      </c>
      <c r="AB95">
        <v>0</v>
      </c>
      <c r="AC95">
        <v>-1.5328900000000001</v>
      </c>
      <c r="AD95">
        <v>174.36600000000001</v>
      </c>
      <c r="AE95">
        <v>18.156099999999999</v>
      </c>
      <c r="AF95">
        <v>0.97035700000000003</v>
      </c>
      <c r="AG95">
        <v>15.333299999999999</v>
      </c>
      <c r="AH95">
        <v>15.833299999999999</v>
      </c>
      <c r="AI95">
        <v>16.666699999999999</v>
      </c>
      <c r="AJ95">
        <v>2.5833400000000002</v>
      </c>
      <c r="AK95">
        <v>-3.1897600000000002</v>
      </c>
      <c r="AL95">
        <v>3</v>
      </c>
      <c r="AM95">
        <v>0</v>
      </c>
      <c r="AN95">
        <v>0</v>
      </c>
      <c r="AO95">
        <v>0</v>
      </c>
      <c r="AP95">
        <v>0.5</v>
      </c>
      <c r="AQ95">
        <v>1.3333299999999999</v>
      </c>
      <c r="AR95">
        <v>0.5</v>
      </c>
      <c r="AS95">
        <v>1.3333299999999999</v>
      </c>
      <c r="AT95">
        <v>0.5</v>
      </c>
      <c r="AU95">
        <v>1.3333299999999999</v>
      </c>
      <c r="AV95">
        <v>4.7636799999999999</v>
      </c>
      <c r="AW95">
        <v>6.0932000000000004</v>
      </c>
      <c r="AX95">
        <v>5.7731000000000003</v>
      </c>
    </row>
    <row r="96" spans="1:50" x14ac:dyDescent="0.25">
      <c r="A96" t="s">
        <v>261</v>
      </c>
      <c r="B96">
        <v>3</v>
      </c>
      <c r="C96">
        <v>4.8887600000000004</v>
      </c>
      <c r="D96">
        <v>94.110699999999994</v>
      </c>
      <c r="E96">
        <v>21.500399999999999</v>
      </c>
      <c r="F96">
        <v>1.0288600000000001</v>
      </c>
      <c r="G96">
        <v>15.333299999999999</v>
      </c>
      <c r="H96">
        <v>16.5</v>
      </c>
      <c r="I96">
        <v>17.333300000000001</v>
      </c>
      <c r="J96">
        <v>6.4313900000000004</v>
      </c>
      <c r="K96">
        <v>-4.6745299999999999</v>
      </c>
      <c r="L96">
        <v>2</v>
      </c>
      <c r="M96">
        <v>0.27216600000000002</v>
      </c>
      <c r="N96">
        <v>0.157135</v>
      </c>
      <c r="O96">
        <v>0.157135</v>
      </c>
      <c r="P96">
        <v>4.8839600000000001</v>
      </c>
      <c r="Q96">
        <v>100.392</v>
      </c>
      <c r="R96">
        <v>22.747599999999998</v>
      </c>
      <c r="S96">
        <v>1.0288600000000001</v>
      </c>
      <c r="T96">
        <v>15</v>
      </c>
      <c r="U96">
        <v>16.5</v>
      </c>
      <c r="V96">
        <v>17.333300000000001</v>
      </c>
      <c r="W96">
        <v>7.5867899999999997</v>
      </c>
      <c r="X96">
        <v>-4.4648099999999999</v>
      </c>
      <c r="Y96">
        <v>4</v>
      </c>
      <c r="Z96">
        <v>0.27216600000000002</v>
      </c>
      <c r="AA96">
        <v>0.157135</v>
      </c>
      <c r="AB96">
        <v>0.157135</v>
      </c>
      <c r="AC96">
        <v>5.6490799999999997</v>
      </c>
      <c r="AD96">
        <v>63.828200000000002</v>
      </c>
      <c r="AE96">
        <v>25.54</v>
      </c>
      <c r="AF96">
        <v>1.0288600000000001</v>
      </c>
      <c r="AG96">
        <v>15.666700000000001</v>
      </c>
      <c r="AH96">
        <v>16.833300000000001</v>
      </c>
      <c r="AI96">
        <v>17.666699999999999</v>
      </c>
      <c r="AJ96">
        <v>5.8891299999999998</v>
      </c>
      <c r="AK96">
        <v>-4.4718400000000003</v>
      </c>
      <c r="AL96">
        <v>3</v>
      </c>
      <c r="AM96">
        <v>0.27216600000000002</v>
      </c>
      <c r="AN96">
        <v>0.157135</v>
      </c>
      <c r="AO96">
        <v>0.157135</v>
      </c>
      <c r="AP96">
        <v>1.1666700000000001</v>
      </c>
      <c r="AQ96">
        <v>2</v>
      </c>
      <c r="AR96">
        <v>1.5</v>
      </c>
      <c r="AS96">
        <v>2.3333300000000001</v>
      </c>
      <c r="AT96">
        <v>1.1666700000000001</v>
      </c>
      <c r="AU96">
        <v>2</v>
      </c>
      <c r="AV96">
        <v>11.1059</v>
      </c>
      <c r="AW96">
        <v>12.051600000000001</v>
      </c>
      <c r="AX96">
        <v>10.361000000000001</v>
      </c>
    </row>
    <row r="97" spans="1:50" x14ac:dyDescent="0.25">
      <c r="A97" t="s">
        <v>262</v>
      </c>
      <c r="B97">
        <v>0</v>
      </c>
      <c r="C97">
        <v>1.4159999999999999</v>
      </c>
      <c r="D97">
        <v>138.434</v>
      </c>
      <c r="E97">
        <v>19.611599999999999</v>
      </c>
      <c r="F97">
        <v>1.04081</v>
      </c>
      <c r="G97">
        <v>24</v>
      </c>
      <c r="H97">
        <v>24.833300000000001</v>
      </c>
      <c r="I97">
        <v>26</v>
      </c>
      <c r="J97">
        <v>4.8730099999999998</v>
      </c>
      <c r="K97">
        <v>-4.5964299999999998</v>
      </c>
      <c r="L97">
        <v>2</v>
      </c>
      <c r="M97">
        <v>0</v>
      </c>
      <c r="N97">
        <v>0</v>
      </c>
      <c r="O97">
        <v>0</v>
      </c>
      <c r="P97">
        <v>1.49143</v>
      </c>
      <c r="Q97">
        <v>145.44300000000001</v>
      </c>
      <c r="R97">
        <v>20.621700000000001</v>
      </c>
      <c r="S97">
        <v>1.04081</v>
      </c>
      <c r="T97">
        <v>24</v>
      </c>
      <c r="U97">
        <v>24.833300000000001</v>
      </c>
      <c r="V97">
        <v>26</v>
      </c>
      <c r="W97">
        <v>4.5230300000000003</v>
      </c>
      <c r="X97">
        <v>-4.3506099999999996</v>
      </c>
      <c r="Y97">
        <v>2</v>
      </c>
      <c r="Z97">
        <v>0</v>
      </c>
      <c r="AA97">
        <v>0</v>
      </c>
      <c r="AB97">
        <v>0</v>
      </c>
      <c r="AC97">
        <v>1.60029</v>
      </c>
      <c r="AD97">
        <v>121.22799999999999</v>
      </c>
      <c r="AE97">
        <v>20.752800000000001</v>
      </c>
      <c r="AF97">
        <v>1.04081</v>
      </c>
      <c r="AG97">
        <v>24</v>
      </c>
      <c r="AH97">
        <v>24.833300000000001</v>
      </c>
      <c r="AI97">
        <v>26</v>
      </c>
      <c r="AJ97">
        <v>5.17727</v>
      </c>
      <c r="AK97">
        <v>-5.1255699999999997</v>
      </c>
      <c r="AL97">
        <v>2</v>
      </c>
      <c r="AM97">
        <v>0</v>
      </c>
      <c r="AN97">
        <v>0</v>
      </c>
      <c r="AO97">
        <v>0</v>
      </c>
      <c r="AP97">
        <v>0.83333299999999999</v>
      </c>
      <c r="AQ97">
        <v>2</v>
      </c>
      <c r="AR97">
        <v>0.83333299999999999</v>
      </c>
      <c r="AS97">
        <v>2</v>
      </c>
      <c r="AT97">
        <v>0.83333299999999999</v>
      </c>
      <c r="AU97">
        <v>2</v>
      </c>
      <c r="AV97">
        <v>9.4694400000000005</v>
      </c>
      <c r="AW97">
        <v>8.87364</v>
      </c>
      <c r="AX97">
        <v>10.3028</v>
      </c>
    </row>
    <row r="98" spans="1:50" x14ac:dyDescent="0.25">
      <c r="A98" t="s">
        <v>266</v>
      </c>
      <c r="B98">
        <v>2</v>
      </c>
      <c r="C98">
        <v>0.157078</v>
      </c>
      <c r="D98">
        <v>243.32</v>
      </c>
      <c r="E98">
        <v>24.947600000000001</v>
      </c>
      <c r="F98">
        <v>1.0174799999999999</v>
      </c>
      <c r="G98">
        <v>14.9313</v>
      </c>
      <c r="H98">
        <v>15.100899999999999</v>
      </c>
      <c r="I98">
        <v>15.2706</v>
      </c>
      <c r="J98">
        <v>1.44801</v>
      </c>
      <c r="K98">
        <v>-1.8910400000000001</v>
      </c>
      <c r="L98">
        <v>6</v>
      </c>
      <c r="M98">
        <v>3.83927</v>
      </c>
      <c r="N98">
        <v>3.9992399999999999</v>
      </c>
      <c r="O98">
        <v>4.0815799999999998</v>
      </c>
      <c r="P98">
        <v>0.26499699999999998</v>
      </c>
      <c r="Q98">
        <v>233.94399999999999</v>
      </c>
      <c r="R98">
        <v>26.917000000000002</v>
      </c>
      <c r="S98">
        <v>1.0174799999999999</v>
      </c>
      <c r="T98">
        <v>23.075600000000001</v>
      </c>
      <c r="U98">
        <v>23.584599999999998</v>
      </c>
      <c r="V98">
        <v>24.093599999999999</v>
      </c>
      <c r="W98">
        <v>1.41486</v>
      </c>
      <c r="X98">
        <v>-1.9239900000000001</v>
      </c>
      <c r="Y98">
        <v>4</v>
      </c>
      <c r="Z98">
        <v>3.83927</v>
      </c>
      <c r="AA98">
        <v>3.9992399999999999</v>
      </c>
      <c r="AB98">
        <v>4.0815799999999998</v>
      </c>
      <c r="AC98">
        <v>5.3040499999999997E-2</v>
      </c>
      <c r="AD98">
        <v>235.76900000000001</v>
      </c>
      <c r="AE98">
        <v>28.1248</v>
      </c>
      <c r="AF98">
        <v>1.0174799999999999</v>
      </c>
      <c r="AG98">
        <v>14.9313</v>
      </c>
      <c r="AH98">
        <v>15.100899999999999</v>
      </c>
      <c r="AI98">
        <v>15.61</v>
      </c>
      <c r="AJ98">
        <v>0.20575099999999999</v>
      </c>
      <c r="AK98">
        <v>-1.7504900000000001</v>
      </c>
      <c r="AL98">
        <v>8</v>
      </c>
      <c r="AM98">
        <v>3.83927</v>
      </c>
      <c r="AN98">
        <v>3.9992399999999999</v>
      </c>
      <c r="AO98">
        <v>4.0815799999999998</v>
      </c>
      <c r="AP98">
        <v>0.16967399999999999</v>
      </c>
      <c r="AQ98">
        <v>0.33934700000000001</v>
      </c>
      <c r="AR98">
        <v>0.50902099999999995</v>
      </c>
      <c r="AS98">
        <v>1.0180400000000001</v>
      </c>
      <c r="AT98">
        <v>0.16967399999999999</v>
      </c>
      <c r="AU98">
        <v>0.67869400000000002</v>
      </c>
      <c r="AV98">
        <v>3.3390499999999999</v>
      </c>
      <c r="AW98">
        <v>3.3388599999999999</v>
      </c>
      <c r="AX98">
        <v>1.95624</v>
      </c>
    </row>
    <row r="99" spans="1:50" x14ac:dyDescent="0.25">
      <c r="A99" t="s">
        <v>266</v>
      </c>
      <c r="B99">
        <v>3</v>
      </c>
      <c r="C99">
        <v>-0.64722199999999996</v>
      </c>
      <c r="D99">
        <v>237.24</v>
      </c>
      <c r="E99">
        <v>28.419</v>
      </c>
      <c r="F99">
        <v>1.15141</v>
      </c>
      <c r="G99">
        <v>20.0215</v>
      </c>
      <c r="H99">
        <v>20.869800000000001</v>
      </c>
      <c r="I99">
        <v>21.7182</v>
      </c>
      <c r="J99">
        <v>5.2082100000000002</v>
      </c>
      <c r="K99">
        <v>-3.7874099999999999</v>
      </c>
      <c r="L99">
        <v>2</v>
      </c>
      <c r="M99">
        <v>0</v>
      </c>
      <c r="N99">
        <v>0</v>
      </c>
      <c r="O99">
        <v>0</v>
      </c>
      <c r="P99">
        <v>-0.26952300000000001</v>
      </c>
      <c r="Q99">
        <v>225.88499999999999</v>
      </c>
      <c r="R99">
        <v>30.573699999999999</v>
      </c>
      <c r="S99">
        <v>1.15141</v>
      </c>
      <c r="T99">
        <v>20.0215</v>
      </c>
      <c r="U99">
        <v>20.869800000000001</v>
      </c>
      <c r="V99">
        <v>21.7182</v>
      </c>
      <c r="W99">
        <v>5.6941600000000001</v>
      </c>
      <c r="X99">
        <v>-3.6983199999999998</v>
      </c>
      <c r="Y99">
        <v>2</v>
      </c>
      <c r="Z99">
        <v>0</v>
      </c>
      <c r="AA99">
        <v>0</v>
      </c>
      <c r="AB99">
        <v>0</v>
      </c>
      <c r="AC99">
        <v>-0.65484299999999995</v>
      </c>
      <c r="AD99">
        <v>215.98400000000001</v>
      </c>
      <c r="AE99">
        <v>35.286200000000001</v>
      </c>
      <c r="AF99">
        <v>1.15141</v>
      </c>
      <c r="AG99">
        <v>20.0215</v>
      </c>
      <c r="AH99">
        <v>20.869800000000001</v>
      </c>
      <c r="AI99">
        <v>21.7182</v>
      </c>
      <c r="AJ99">
        <v>6.6235600000000003</v>
      </c>
      <c r="AK99">
        <v>-3.8567200000000001</v>
      </c>
      <c r="AL99">
        <v>2</v>
      </c>
      <c r="AM99">
        <v>0</v>
      </c>
      <c r="AN99">
        <v>0</v>
      </c>
      <c r="AO99">
        <v>0</v>
      </c>
      <c r="AP99">
        <v>0.84836800000000001</v>
      </c>
      <c r="AQ99">
        <v>1.6967399999999999</v>
      </c>
      <c r="AR99">
        <v>0.84836800000000001</v>
      </c>
      <c r="AS99">
        <v>1.6967399999999999</v>
      </c>
      <c r="AT99">
        <v>0.84836800000000001</v>
      </c>
      <c r="AU99">
        <v>1.6967399999999999</v>
      </c>
      <c r="AV99">
        <v>8.9956200000000006</v>
      </c>
      <c r="AW99">
        <v>9.3924900000000004</v>
      </c>
      <c r="AX99">
        <v>10.4803</v>
      </c>
    </row>
    <row r="100" spans="1:50" x14ac:dyDescent="0.25">
      <c r="A100" t="s">
        <v>267</v>
      </c>
      <c r="B100">
        <v>0</v>
      </c>
      <c r="C100">
        <v>-3.50109</v>
      </c>
      <c r="D100">
        <v>309.87700000000001</v>
      </c>
      <c r="E100">
        <v>23.1982</v>
      </c>
      <c r="F100">
        <v>1.13144</v>
      </c>
      <c r="G100">
        <v>21.0395</v>
      </c>
      <c r="H100">
        <v>21.548500000000001</v>
      </c>
      <c r="I100">
        <v>22.7363</v>
      </c>
      <c r="J100">
        <v>2.56704</v>
      </c>
      <c r="K100">
        <v>-1.63896</v>
      </c>
      <c r="L100">
        <v>4</v>
      </c>
      <c r="M100">
        <v>0</v>
      </c>
      <c r="N100">
        <v>0</v>
      </c>
      <c r="O100">
        <v>0.27707599999999999</v>
      </c>
      <c r="P100">
        <v>-3.2671100000000002</v>
      </c>
      <c r="Q100">
        <v>300.82799999999997</v>
      </c>
      <c r="R100">
        <v>23.620699999999999</v>
      </c>
      <c r="S100">
        <v>1.13144</v>
      </c>
      <c r="T100">
        <v>21.0395</v>
      </c>
      <c r="U100">
        <v>21.548500000000001</v>
      </c>
      <c r="V100">
        <v>22.057600000000001</v>
      </c>
      <c r="W100">
        <v>2.2703099999999998</v>
      </c>
      <c r="X100">
        <v>-1.36426</v>
      </c>
      <c r="Y100">
        <v>4</v>
      </c>
      <c r="Z100">
        <v>0</v>
      </c>
      <c r="AA100">
        <v>0</v>
      </c>
      <c r="AB100">
        <v>0.27707599999999999</v>
      </c>
      <c r="AC100">
        <v>-4.79535</v>
      </c>
      <c r="AD100">
        <v>320.71300000000002</v>
      </c>
      <c r="AE100">
        <v>25.061699999999998</v>
      </c>
      <c r="AF100">
        <v>1.13144</v>
      </c>
      <c r="AG100">
        <v>21.0395</v>
      </c>
      <c r="AH100">
        <v>21.548500000000001</v>
      </c>
      <c r="AI100">
        <v>22.396899999999999</v>
      </c>
      <c r="AJ100">
        <v>2.7776399999999999</v>
      </c>
      <c r="AK100">
        <v>-1.6456599999999999</v>
      </c>
      <c r="AL100">
        <v>4</v>
      </c>
      <c r="AM100">
        <v>0</v>
      </c>
      <c r="AN100">
        <v>0</v>
      </c>
      <c r="AO100">
        <v>0.27707599999999999</v>
      </c>
      <c r="AP100">
        <v>0.50902099999999995</v>
      </c>
      <c r="AQ100">
        <v>1.6967399999999999</v>
      </c>
      <c r="AR100">
        <v>0.50902099999999995</v>
      </c>
      <c r="AS100">
        <v>1.0180400000000001</v>
      </c>
      <c r="AT100">
        <v>0.50902099999999995</v>
      </c>
      <c r="AU100">
        <v>1.3573900000000001</v>
      </c>
      <c r="AV100">
        <v>4.20601</v>
      </c>
      <c r="AW100">
        <v>3.6345700000000001</v>
      </c>
      <c r="AX100">
        <v>4.4233000000000002</v>
      </c>
    </row>
    <row r="101" spans="1:50" x14ac:dyDescent="0.25">
      <c r="A101" t="s">
        <v>355</v>
      </c>
      <c r="B101">
        <v>0</v>
      </c>
      <c r="C101">
        <v>-5.8414400000000004</v>
      </c>
      <c r="D101">
        <v>320.88200000000001</v>
      </c>
      <c r="E101">
        <v>25.259599999999999</v>
      </c>
      <c r="F101">
        <v>1.0980799999999999</v>
      </c>
      <c r="G101">
        <v>17.333300000000001</v>
      </c>
      <c r="H101">
        <v>18.166699999999999</v>
      </c>
      <c r="I101">
        <v>19.666699999999999</v>
      </c>
      <c r="J101">
        <v>6.16533</v>
      </c>
      <c r="K101">
        <v>-5.6291000000000002</v>
      </c>
      <c r="L101">
        <v>2</v>
      </c>
      <c r="M101">
        <v>0</v>
      </c>
      <c r="N101">
        <v>0.157135</v>
      </c>
      <c r="O101">
        <v>0</v>
      </c>
      <c r="P101">
        <v>-5.9231400000000001</v>
      </c>
      <c r="Q101">
        <v>325.90699999999998</v>
      </c>
      <c r="R101">
        <v>30.6403</v>
      </c>
      <c r="S101">
        <v>1.0980799999999999</v>
      </c>
      <c r="T101">
        <v>17.333300000000001</v>
      </c>
      <c r="U101">
        <v>18.5</v>
      </c>
      <c r="V101">
        <v>19.666699999999999</v>
      </c>
      <c r="W101">
        <v>6.6622000000000003</v>
      </c>
      <c r="X101">
        <v>-6.1370399999999998</v>
      </c>
      <c r="Y101">
        <v>2</v>
      </c>
      <c r="Z101">
        <v>0</v>
      </c>
      <c r="AA101">
        <v>0.157135</v>
      </c>
      <c r="AB101">
        <v>0</v>
      </c>
      <c r="AC101">
        <v>-6.61097</v>
      </c>
      <c r="AD101">
        <v>316.851</v>
      </c>
      <c r="AE101">
        <v>33.079900000000002</v>
      </c>
      <c r="AF101">
        <v>1.0980799999999999</v>
      </c>
      <c r="AG101">
        <v>17.333300000000001</v>
      </c>
      <c r="AH101">
        <v>18.5</v>
      </c>
      <c r="AI101">
        <v>19.666699999999999</v>
      </c>
      <c r="AJ101">
        <v>6.4840999999999998</v>
      </c>
      <c r="AK101">
        <v>-6.6381199999999998</v>
      </c>
      <c r="AL101">
        <v>2</v>
      </c>
      <c r="AM101">
        <v>0</v>
      </c>
      <c r="AN101">
        <v>0.157135</v>
      </c>
      <c r="AO101">
        <v>0</v>
      </c>
      <c r="AP101">
        <v>0.83333299999999999</v>
      </c>
      <c r="AQ101">
        <v>2.3333300000000001</v>
      </c>
      <c r="AR101">
        <v>1.1666700000000001</v>
      </c>
      <c r="AS101">
        <v>2.3333300000000001</v>
      </c>
      <c r="AT101">
        <v>1.1666700000000001</v>
      </c>
      <c r="AU101">
        <v>2.3333300000000001</v>
      </c>
      <c r="AV101">
        <v>11.7944</v>
      </c>
      <c r="AW101">
        <v>12.799200000000001</v>
      </c>
      <c r="AX101">
        <v>13.122199999999999</v>
      </c>
    </row>
    <row r="102" spans="1:50" x14ac:dyDescent="0.25">
      <c r="A102" t="s">
        <v>355</v>
      </c>
      <c r="B102">
        <v>1</v>
      </c>
      <c r="C102">
        <v>-2.6137899999999998</v>
      </c>
      <c r="D102">
        <v>277.07100000000003</v>
      </c>
      <c r="E102">
        <v>14.3522</v>
      </c>
      <c r="F102">
        <v>1.0777399999999999</v>
      </c>
      <c r="G102">
        <v>18.333300000000001</v>
      </c>
      <c r="H102">
        <v>19.166699999999999</v>
      </c>
      <c r="I102">
        <v>20.333300000000001</v>
      </c>
      <c r="J102">
        <v>5.4334600000000002</v>
      </c>
      <c r="K102">
        <v>-4.9893599999999996</v>
      </c>
      <c r="L102">
        <v>2</v>
      </c>
      <c r="M102">
        <v>1.96889</v>
      </c>
      <c r="N102">
        <v>2.4393899999999999</v>
      </c>
      <c r="O102">
        <v>2.5962900000000002</v>
      </c>
      <c r="P102">
        <v>-1.73116</v>
      </c>
      <c r="Q102">
        <v>262.95600000000002</v>
      </c>
      <c r="R102">
        <v>22.4072</v>
      </c>
      <c r="S102">
        <v>1.0777399999999999</v>
      </c>
      <c r="T102">
        <v>22.666699999999999</v>
      </c>
      <c r="U102">
        <v>24.5</v>
      </c>
      <c r="V102">
        <v>26</v>
      </c>
      <c r="W102">
        <v>4.64581</v>
      </c>
      <c r="X102">
        <v>-7.3349799999999998</v>
      </c>
      <c r="Y102">
        <v>2</v>
      </c>
      <c r="Z102">
        <v>1.96889</v>
      </c>
      <c r="AA102">
        <v>2.4393899999999999</v>
      </c>
      <c r="AB102">
        <v>2.5962900000000002</v>
      </c>
      <c r="AC102">
        <v>-2.0098600000000002</v>
      </c>
      <c r="AD102">
        <v>246.70500000000001</v>
      </c>
      <c r="AE102">
        <v>24.407599999999999</v>
      </c>
      <c r="AF102">
        <v>1.0777399999999999</v>
      </c>
      <c r="AG102">
        <v>18.666699999999999</v>
      </c>
      <c r="AH102">
        <v>19.5</v>
      </c>
      <c r="AI102">
        <v>20.666699999999999</v>
      </c>
      <c r="AJ102">
        <v>8.2365600000000008</v>
      </c>
      <c r="AK102">
        <v>-7.4074099999999996</v>
      </c>
      <c r="AL102">
        <v>2</v>
      </c>
      <c r="AM102">
        <v>1.96889</v>
      </c>
      <c r="AN102">
        <v>2.4393899999999999</v>
      </c>
      <c r="AO102">
        <v>2.5962900000000002</v>
      </c>
      <c r="AP102">
        <v>0.83333299999999999</v>
      </c>
      <c r="AQ102">
        <v>2</v>
      </c>
      <c r="AR102">
        <v>1.8333299999999999</v>
      </c>
      <c r="AS102">
        <v>3.3333300000000001</v>
      </c>
      <c r="AT102">
        <v>0.83333299999999999</v>
      </c>
      <c r="AU102">
        <v>2</v>
      </c>
      <c r="AV102">
        <v>10.422800000000001</v>
      </c>
      <c r="AW102">
        <v>11.9808</v>
      </c>
      <c r="AX102">
        <v>15.644</v>
      </c>
    </row>
    <row r="103" spans="1:50" x14ac:dyDescent="0.25">
      <c r="A103" t="s">
        <v>355</v>
      </c>
      <c r="B103">
        <v>2</v>
      </c>
      <c r="C103">
        <v>-4.7540800000000001</v>
      </c>
      <c r="D103">
        <v>306.57</v>
      </c>
      <c r="E103">
        <v>22.213000000000001</v>
      </c>
      <c r="F103">
        <v>1.1565700000000001</v>
      </c>
      <c r="G103">
        <v>15.666700000000001</v>
      </c>
      <c r="H103">
        <v>17.166699999999999</v>
      </c>
      <c r="I103">
        <v>18.333300000000001</v>
      </c>
      <c r="J103">
        <v>5.1602600000000001</v>
      </c>
      <c r="K103">
        <v>-7.1826100000000004</v>
      </c>
      <c r="L103">
        <v>2</v>
      </c>
      <c r="M103">
        <v>0</v>
      </c>
      <c r="N103">
        <v>0</v>
      </c>
      <c r="O103">
        <v>0.157135</v>
      </c>
      <c r="P103">
        <v>-4.7268800000000004</v>
      </c>
      <c r="Q103">
        <v>301.25099999999998</v>
      </c>
      <c r="R103">
        <v>27.236899999999999</v>
      </c>
      <c r="S103">
        <v>1.1565700000000001</v>
      </c>
      <c r="T103">
        <v>15.666700000000001</v>
      </c>
      <c r="U103">
        <v>17.166699999999999</v>
      </c>
      <c r="V103">
        <v>18.666699999999999</v>
      </c>
      <c r="W103">
        <v>7.2642699999999998</v>
      </c>
      <c r="X103">
        <v>-8.2201000000000004</v>
      </c>
      <c r="Y103">
        <v>3</v>
      </c>
      <c r="Z103">
        <v>0</v>
      </c>
      <c r="AA103">
        <v>0</v>
      </c>
      <c r="AB103">
        <v>0.157135</v>
      </c>
      <c r="AC103">
        <v>-6.1634000000000002</v>
      </c>
      <c r="AD103">
        <v>295.02100000000002</v>
      </c>
      <c r="AE103">
        <v>30.4908</v>
      </c>
      <c r="AF103">
        <v>1.1565700000000001</v>
      </c>
      <c r="AG103">
        <v>15.666700000000001</v>
      </c>
      <c r="AH103">
        <v>17.166699999999999</v>
      </c>
      <c r="AI103">
        <v>18.666699999999999</v>
      </c>
      <c r="AJ103">
        <v>6.8422499999999999</v>
      </c>
      <c r="AK103">
        <v>-9.98583</v>
      </c>
      <c r="AL103">
        <v>3</v>
      </c>
      <c r="AM103">
        <v>0</v>
      </c>
      <c r="AN103">
        <v>0</v>
      </c>
      <c r="AO103">
        <v>0.157135</v>
      </c>
      <c r="AP103">
        <v>1.5</v>
      </c>
      <c r="AQ103">
        <v>2.6666699999999999</v>
      </c>
      <c r="AR103">
        <v>1.5</v>
      </c>
      <c r="AS103">
        <v>3</v>
      </c>
      <c r="AT103">
        <v>1.5</v>
      </c>
      <c r="AU103">
        <v>3</v>
      </c>
      <c r="AV103">
        <v>12.3429</v>
      </c>
      <c r="AW103">
        <v>15.484400000000001</v>
      </c>
      <c r="AX103">
        <v>16.828099999999999</v>
      </c>
    </row>
    <row r="104" spans="1:50" x14ac:dyDescent="0.25">
      <c r="A104" t="s">
        <v>355</v>
      </c>
      <c r="B104">
        <v>3</v>
      </c>
      <c r="C104">
        <v>-3.8369900000000001</v>
      </c>
      <c r="D104">
        <v>276.63900000000001</v>
      </c>
      <c r="E104">
        <v>28.015699999999999</v>
      </c>
      <c r="F104">
        <v>1.08203</v>
      </c>
      <c r="G104">
        <v>19</v>
      </c>
      <c r="H104">
        <v>20.5</v>
      </c>
      <c r="I104">
        <v>22</v>
      </c>
      <c r="J104">
        <v>4.65402</v>
      </c>
      <c r="K104">
        <v>-6.4300100000000002</v>
      </c>
      <c r="L104">
        <v>2</v>
      </c>
      <c r="M104">
        <v>0.157135</v>
      </c>
      <c r="N104">
        <v>0</v>
      </c>
      <c r="O104">
        <v>0</v>
      </c>
      <c r="P104">
        <v>-3.6069300000000002</v>
      </c>
      <c r="Q104">
        <v>276.09500000000003</v>
      </c>
      <c r="R104">
        <v>33.067599999999999</v>
      </c>
      <c r="S104">
        <v>1.08203</v>
      </c>
      <c r="T104">
        <v>19.333300000000001</v>
      </c>
      <c r="U104">
        <v>20.5</v>
      </c>
      <c r="V104">
        <v>22</v>
      </c>
      <c r="W104">
        <v>5.8716100000000004</v>
      </c>
      <c r="X104">
        <v>-7.0871899999999997</v>
      </c>
      <c r="Y104">
        <v>2</v>
      </c>
      <c r="Z104">
        <v>0.157135</v>
      </c>
      <c r="AA104">
        <v>0</v>
      </c>
      <c r="AB104">
        <v>0</v>
      </c>
      <c r="AC104">
        <v>-4.1903699999999997</v>
      </c>
      <c r="AD104">
        <v>262.42399999999998</v>
      </c>
      <c r="AE104">
        <v>34.867199999999997</v>
      </c>
      <c r="AF104">
        <v>1.08203</v>
      </c>
      <c r="AG104">
        <v>19.333300000000001</v>
      </c>
      <c r="AH104">
        <v>20.5</v>
      </c>
      <c r="AI104">
        <v>22</v>
      </c>
      <c r="AJ104">
        <v>7.1794200000000004</v>
      </c>
      <c r="AK104">
        <v>-8.1615500000000001</v>
      </c>
      <c r="AL104">
        <v>2</v>
      </c>
      <c r="AM104">
        <v>0.157135</v>
      </c>
      <c r="AN104">
        <v>0</v>
      </c>
      <c r="AO104">
        <v>0</v>
      </c>
      <c r="AP104">
        <v>1.5</v>
      </c>
      <c r="AQ104">
        <v>3</v>
      </c>
      <c r="AR104">
        <v>1.1666700000000001</v>
      </c>
      <c r="AS104">
        <v>2.6666699999999999</v>
      </c>
      <c r="AT104">
        <v>1.1666700000000001</v>
      </c>
      <c r="AU104">
        <v>2.6666699999999999</v>
      </c>
      <c r="AV104">
        <v>11.084</v>
      </c>
      <c r="AW104">
        <v>12.9588</v>
      </c>
      <c r="AX104">
        <v>15.340999999999999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AX98"/>
  <sheetViews>
    <sheetView topLeftCell="A70" workbookViewId="0">
      <selection activeCell="A99" sqref="A99"/>
    </sheetView>
  </sheetViews>
  <sheetFormatPr defaultRowHeight="15" x14ac:dyDescent="0.25"/>
  <cols>
    <col min="1" max="1" width="47.5703125" customWidth="1"/>
    <col min="42" max="45" width="9.140625" customWidth="1"/>
  </cols>
  <sheetData>
    <row r="1" spans="1:50" s="17" customFormat="1" ht="18.75" x14ac:dyDescent="0.25">
      <c r="A1" s="18" t="str">
        <f>'Title and Descriptions'!A15</f>
        <v>CLD</v>
      </c>
      <c r="B1" s="19" t="str">
        <f>'Title and Descriptions'!C15</f>
        <v xml:space="preserve">sky is covered, low light; sun is completely obscured. </v>
      </c>
    </row>
    <row r="2" spans="1:50" s="17" customFormat="1" ht="18.75" x14ac:dyDescent="0.25">
      <c r="A2" s="18" t="str">
        <f>'Title and Descriptions'!B15</f>
        <v>cloudy</v>
      </c>
    </row>
    <row r="3" spans="1:50" s="17" customFormat="1" ht="18.75" x14ac:dyDescent="0.25">
      <c r="A3" s="38" t="str">
        <f>'Title and Descriptions'!C12</f>
        <v>Please paste lines from propertyLog into these tables to refine and develop the parameter base for sky recognition. Paste as values, never as links.</v>
      </c>
    </row>
    <row r="4" spans="1:50" x14ac:dyDescent="0.25">
      <c r="A4" t="str">
        <f>[1]HALraw!A2</f>
        <v xml:space="preserve">  image</v>
      </c>
      <c r="B4" t="str">
        <f>[1]HALraw!B2</f>
        <v xml:space="preserve"> quadrant</v>
      </c>
      <c r="C4" t="str">
        <f>[1]HALraw!C2</f>
        <v xml:space="preserve"> B</v>
      </c>
      <c r="D4">
        <f>[1]HALraw!D2</f>
        <v>0</v>
      </c>
      <c r="E4">
        <f>[1]HALraw!E2</f>
        <v>0</v>
      </c>
      <c r="F4">
        <f>[1]HALraw!F2</f>
        <v>0</v>
      </c>
      <c r="G4">
        <f>[1]HALraw!G2</f>
        <v>0</v>
      </c>
      <c r="H4">
        <f>[1]HALraw!H2</f>
        <v>0</v>
      </c>
      <c r="I4">
        <f>[1]HALraw!I2</f>
        <v>0</v>
      </c>
      <c r="J4">
        <f>[1]HALraw!J2</f>
        <v>0</v>
      </c>
      <c r="K4">
        <f>[1]HALraw!K2</f>
        <v>0</v>
      </c>
      <c r="L4">
        <f>[1]HALraw!L2</f>
        <v>0</v>
      </c>
      <c r="M4">
        <f>[1]HALraw!M2</f>
        <v>0</v>
      </c>
      <c r="N4">
        <f>[1]HALraw!N2</f>
        <v>0</v>
      </c>
      <c r="O4">
        <f>[1]HALraw!O2</f>
        <v>0</v>
      </c>
      <c r="P4" t="str">
        <f>[1]HALraw!P2</f>
        <v>G</v>
      </c>
      <c r="Q4">
        <f>[1]HALraw!Q2</f>
        <v>0</v>
      </c>
      <c r="R4">
        <f>[1]HALraw!R2</f>
        <v>0</v>
      </c>
      <c r="S4">
        <f>[1]HALraw!S2</f>
        <v>0</v>
      </c>
      <c r="T4">
        <f>[1]HALraw!T2</f>
        <v>0</v>
      </c>
      <c r="U4">
        <f>[1]HALraw!U2</f>
        <v>0</v>
      </c>
      <c r="V4">
        <f>[1]HALraw!V2</f>
        <v>0</v>
      </c>
      <c r="W4">
        <f>[1]HALraw!W2</f>
        <v>0</v>
      </c>
      <c r="X4">
        <f>[1]HALraw!X2</f>
        <v>0</v>
      </c>
      <c r="Y4">
        <f>[1]HALraw!Y2</f>
        <v>0</v>
      </c>
      <c r="Z4">
        <f>[1]HALraw!Z2</f>
        <v>0</v>
      </c>
      <c r="AA4">
        <f>[1]HALraw!AA2</f>
        <v>0</v>
      </c>
      <c r="AB4">
        <f>[1]HALraw!AB2</f>
        <v>0</v>
      </c>
      <c r="AC4" t="str">
        <f>[1]HALraw!AC2</f>
        <v>R</v>
      </c>
      <c r="AD4">
        <f>[1]HALraw!AD2</f>
        <v>0</v>
      </c>
      <c r="AE4">
        <f>[1]HALraw!AE2</f>
        <v>0</v>
      </c>
      <c r="AF4">
        <f>[1]HALraw!AF2</f>
        <v>0</v>
      </c>
      <c r="AG4">
        <f>[1]HALraw!AG2</f>
        <v>0</v>
      </c>
      <c r="AH4">
        <f>[1]HALraw!AH2</f>
        <v>0</v>
      </c>
      <c r="AI4">
        <f>[1]HALraw!AI2</f>
        <v>0</v>
      </c>
      <c r="AJ4">
        <f>[1]HALraw!AJ2</f>
        <v>0</v>
      </c>
      <c r="AK4">
        <f>[1]HALraw!AK2</f>
        <v>0</v>
      </c>
      <c r="AL4">
        <f>[1]HALraw!AL2</f>
        <v>0</v>
      </c>
      <c r="AM4">
        <f>[1]HALraw!AM2</f>
        <v>0</v>
      </c>
      <c r="AN4">
        <f>[1]HALraw!AN2</f>
        <v>0</v>
      </c>
      <c r="AO4" t="str">
        <f>[1]HALraw!AO2</f>
        <v xml:space="preserve"> </v>
      </c>
      <c r="AP4" t="s">
        <v>25</v>
      </c>
      <c r="AQ4" t="s">
        <v>25</v>
      </c>
      <c r="AR4" t="s">
        <v>26</v>
      </c>
      <c r="AS4" t="s">
        <v>26</v>
      </c>
      <c r="AT4" t="s">
        <v>27</v>
      </c>
      <c r="AU4" t="s">
        <v>27</v>
      </c>
      <c r="AV4" t="s">
        <v>25</v>
      </c>
      <c r="AW4" t="s">
        <v>26</v>
      </c>
      <c r="AX4" t="s">
        <v>27</v>
      </c>
    </row>
    <row r="5" spans="1:50" x14ac:dyDescent="0.25">
      <c r="A5" t="str">
        <f>[1]HALraw!A3</f>
        <v xml:space="preserve"> </v>
      </c>
      <c r="C5" t="str">
        <f>[1]HALraw!C3</f>
        <v xml:space="preserve"> slope</v>
      </c>
      <c r="D5" t="str">
        <f>[1]HALraw!D3</f>
        <v xml:space="preserve"> intercept</v>
      </c>
      <c r="E5" t="str">
        <f>[1]HALraw!E3</f>
        <v xml:space="preserve"> ARIvar</v>
      </c>
      <c r="F5" t="str">
        <f>[1]HALraw!F3</f>
        <v xml:space="preserve"> CV</v>
      </c>
      <c r="G5" t="str">
        <f>[1]HALraw!G3</f>
        <v xml:space="preserve"> LocMaxDer</v>
      </c>
      <c r="H5" t="str">
        <f>[1]HALraw!H3</f>
        <v xml:space="preserve"> LocPMDer</v>
      </c>
      <c r="I5" t="str">
        <f>[1]HALraw!I3</f>
        <v xml:space="preserve"> LocMinDer</v>
      </c>
      <c r="J5" t="str">
        <f>[1]HALraw!J3</f>
        <v xml:space="preserve"> ValMaxDer</v>
      </c>
      <c r="K5" t="str">
        <f>[1]HALraw!K3</f>
        <v xml:space="preserve"> ValMinDer</v>
      </c>
      <c r="L5" t="str">
        <f>[1]HALraw!L3</f>
        <v xml:space="preserve"> nmax</v>
      </c>
      <c r="M5" t="str">
        <f>[1]HALraw!M3</f>
        <v xml:space="preserve"> stdLMaD</v>
      </c>
      <c r="N5" t="str">
        <f>[1]HALraw!N3</f>
        <v xml:space="preserve"> stdLPMD</v>
      </c>
      <c r="O5" t="str">
        <f>[1]HALraw!O3</f>
        <v xml:space="preserve"> stdLMiD</v>
      </c>
      <c r="P5" t="str">
        <f>[1]HALraw!P3</f>
        <v xml:space="preserve">  slope</v>
      </c>
      <c r="Q5" t="str">
        <f>[1]HALraw!Q3</f>
        <v xml:space="preserve"> intercept</v>
      </c>
      <c r="R5" t="str">
        <f>[1]HALraw!R3</f>
        <v xml:space="preserve"> ARIvar</v>
      </c>
      <c r="S5" t="str">
        <f>[1]HALraw!S3</f>
        <v xml:space="preserve"> CV</v>
      </c>
      <c r="T5" t="str">
        <f>[1]HALraw!T3</f>
        <v xml:space="preserve"> LocMaxDer</v>
      </c>
      <c r="U5" t="str">
        <f>[1]HALraw!U3</f>
        <v xml:space="preserve"> LocPMDer</v>
      </c>
      <c r="V5" t="str">
        <f>[1]HALraw!V3</f>
        <v xml:space="preserve"> LocMinDer</v>
      </c>
      <c r="W5" t="str">
        <f>[1]HALraw!W3</f>
        <v xml:space="preserve"> ValMaxDer</v>
      </c>
      <c r="X5" t="str">
        <f>[1]HALraw!X3</f>
        <v xml:space="preserve"> ValMinDer</v>
      </c>
      <c r="Y5" t="str">
        <f>[1]HALraw!Y3</f>
        <v xml:space="preserve"> nmax</v>
      </c>
      <c r="Z5" t="str">
        <f>[1]HALraw!Z3</f>
        <v xml:space="preserve"> stdLMaD</v>
      </c>
      <c r="AA5" t="str">
        <f>[1]HALraw!AA3</f>
        <v xml:space="preserve"> stdLPMD</v>
      </c>
      <c r="AB5" t="str">
        <f>[1]HALraw!AB3</f>
        <v xml:space="preserve"> stdLMiD</v>
      </c>
      <c r="AC5" t="str">
        <f>[1]HALraw!AC3</f>
        <v xml:space="preserve">  slope</v>
      </c>
      <c r="AD5" t="str">
        <f>[1]HALraw!AD3</f>
        <v xml:space="preserve"> intercept</v>
      </c>
      <c r="AE5" t="str">
        <f>[1]HALraw!AE3</f>
        <v xml:space="preserve"> ARIvar</v>
      </c>
      <c r="AF5" t="str">
        <f>[1]HALraw!AF3</f>
        <v xml:space="preserve"> CV</v>
      </c>
      <c r="AG5" t="str">
        <f>[1]HALraw!AG3</f>
        <v xml:space="preserve"> LocMaxDer</v>
      </c>
      <c r="AH5" t="str">
        <f>[1]HALraw!AH3</f>
        <v xml:space="preserve"> LocPMDer</v>
      </c>
      <c r="AI5" t="str">
        <f>[1]HALraw!AI3</f>
        <v xml:space="preserve"> LocMinDer</v>
      </c>
      <c r="AJ5" t="str">
        <f>[1]HALraw!AJ3</f>
        <v xml:space="preserve"> ValMaxDer</v>
      </c>
      <c r="AK5" t="str">
        <f>[1]HALraw!AK3</f>
        <v xml:space="preserve"> ValMinDer</v>
      </c>
      <c r="AL5" t="str">
        <f>[1]HALraw!AL3</f>
        <v xml:space="preserve"> nmax</v>
      </c>
      <c r="AM5" t="str">
        <f>[1]HALraw!AM3</f>
        <v xml:space="preserve"> stdLMaD</v>
      </c>
      <c r="AN5" t="str">
        <f>[1]HALraw!AN3</f>
        <v xml:space="preserve"> stdLPMD</v>
      </c>
      <c r="AO5" t="str">
        <f>[1]HALraw!AO3</f>
        <v xml:space="preserve"> stdLMiD</v>
      </c>
      <c r="AP5" t="s">
        <v>28</v>
      </c>
      <c r="AQ5" t="s">
        <v>29</v>
      </c>
      <c r="AR5" t="s">
        <v>28</v>
      </c>
      <c r="AS5" t="s">
        <v>29</v>
      </c>
      <c r="AT5" t="s">
        <v>28</v>
      </c>
      <c r="AU5" t="s">
        <v>29</v>
      </c>
      <c r="AV5" t="s">
        <v>30</v>
      </c>
      <c r="AW5" t="s">
        <v>30</v>
      </c>
      <c r="AX5" t="s">
        <v>30</v>
      </c>
    </row>
    <row r="6" spans="1:50" x14ac:dyDescent="0.25">
      <c r="A6" t="s">
        <v>116</v>
      </c>
      <c r="B6">
        <v>0</v>
      </c>
      <c r="C6">
        <v>0.52263999999999999</v>
      </c>
      <c r="D6">
        <v>199.245</v>
      </c>
      <c r="E6">
        <v>5.9841199999999999</v>
      </c>
      <c r="F6">
        <v>1.4893099999999999</v>
      </c>
      <c r="G6">
        <v>15.137499999999999</v>
      </c>
      <c r="H6">
        <v>16.0108</v>
      </c>
      <c r="I6">
        <v>16.8841</v>
      </c>
      <c r="J6">
        <v>0.45172400000000001</v>
      </c>
      <c r="L6">
        <v>3</v>
      </c>
      <c r="M6">
        <v>2.1956600000000002</v>
      </c>
      <c r="N6">
        <v>2.0720999999999998</v>
      </c>
      <c r="O6">
        <v>2.0720999999999998</v>
      </c>
      <c r="P6">
        <v>0.48353699999999999</v>
      </c>
      <c r="Q6">
        <v>172.834</v>
      </c>
      <c r="R6">
        <v>5.3494000000000002</v>
      </c>
      <c r="S6">
        <v>1.4893099999999999</v>
      </c>
      <c r="T6">
        <v>19.795200000000001</v>
      </c>
      <c r="U6">
        <v>20.668500000000002</v>
      </c>
      <c r="V6">
        <v>21.541799999999999</v>
      </c>
      <c r="W6">
        <v>0.75485999999999998</v>
      </c>
      <c r="X6">
        <v>-0.41312900000000002</v>
      </c>
      <c r="Y6">
        <v>3</v>
      </c>
      <c r="Z6">
        <v>2.1956600000000002</v>
      </c>
      <c r="AA6">
        <v>2.0720999999999998</v>
      </c>
      <c r="AB6">
        <v>2.0720999999999998</v>
      </c>
      <c r="AC6">
        <v>0.45878799999999997</v>
      </c>
      <c r="AD6">
        <v>152.62899999999999</v>
      </c>
      <c r="AE6">
        <v>6.5197900000000004</v>
      </c>
      <c r="AF6">
        <v>1.4893099999999999</v>
      </c>
      <c r="AG6">
        <v>19.795200000000001</v>
      </c>
      <c r="AH6">
        <v>20.086300000000001</v>
      </c>
      <c r="AI6">
        <v>20.959599999999998</v>
      </c>
      <c r="AJ6">
        <v>0.42326200000000003</v>
      </c>
      <c r="AK6">
        <v>-0.90937800000000002</v>
      </c>
      <c r="AL6">
        <v>3</v>
      </c>
      <c r="AM6">
        <v>2.1956600000000002</v>
      </c>
      <c r="AN6">
        <v>2.0720999999999998</v>
      </c>
      <c r="AO6">
        <v>2.0720999999999998</v>
      </c>
      <c r="AP6">
        <v>0.87331700000000001</v>
      </c>
      <c r="AQ6">
        <v>1.7466299999999999</v>
      </c>
      <c r="AR6">
        <v>0.87331700000000001</v>
      </c>
      <c r="AS6">
        <v>1.7466299999999999</v>
      </c>
      <c r="AT6">
        <v>0.29110599999999998</v>
      </c>
      <c r="AU6">
        <v>1.16442</v>
      </c>
      <c r="AV6">
        <v>1.41974</v>
      </c>
      <c r="AW6">
        <v>1.1679900000000001</v>
      </c>
      <c r="AX6">
        <v>1.33264</v>
      </c>
    </row>
    <row r="7" spans="1:50" x14ac:dyDescent="0.25">
      <c r="A7" t="s">
        <v>116</v>
      </c>
      <c r="B7">
        <v>3</v>
      </c>
      <c r="C7">
        <v>-0.312108</v>
      </c>
      <c r="D7">
        <v>193.54300000000001</v>
      </c>
      <c r="E7">
        <v>11.4999</v>
      </c>
      <c r="F7">
        <v>1.51708</v>
      </c>
      <c r="G7">
        <v>15.7197</v>
      </c>
      <c r="H7">
        <v>16.593</v>
      </c>
      <c r="I7">
        <v>18.048500000000001</v>
      </c>
      <c r="J7">
        <v>0.73701899999999998</v>
      </c>
      <c r="K7">
        <v>-0.40318199999999998</v>
      </c>
      <c r="L7">
        <v>3</v>
      </c>
      <c r="M7">
        <v>4.1442100000000002</v>
      </c>
      <c r="N7">
        <v>4.1168500000000003</v>
      </c>
      <c r="O7">
        <v>3.8424</v>
      </c>
      <c r="P7">
        <v>-0.23642099999999999</v>
      </c>
      <c r="Q7">
        <v>165.381</v>
      </c>
      <c r="R7">
        <v>10.7967</v>
      </c>
      <c r="S7">
        <v>1.51708</v>
      </c>
      <c r="T7">
        <v>23.870699999999999</v>
      </c>
      <c r="U7">
        <v>25.3262</v>
      </c>
      <c r="V7">
        <v>26.1995</v>
      </c>
      <c r="W7">
        <v>0.45984999999999998</v>
      </c>
      <c r="X7">
        <v>-0.53529800000000005</v>
      </c>
      <c r="Y7">
        <v>3</v>
      </c>
      <c r="Z7">
        <v>4.1442100000000002</v>
      </c>
      <c r="AA7">
        <v>4.1168500000000003</v>
      </c>
      <c r="AB7">
        <v>3.8424</v>
      </c>
      <c r="AC7">
        <v>-0.22496099999999999</v>
      </c>
      <c r="AD7">
        <v>148.69399999999999</v>
      </c>
      <c r="AE7">
        <v>9.7632499999999993</v>
      </c>
      <c r="AF7">
        <v>1.51708</v>
      </c>
      <c r="AG7">
        <v>25.0351</v>
      </c>
      <c r="AH7">
        <v>25.3262</v>
      </c>
      <c r="AI7">
        <v>26.1995</v>
      </c>
      <c r="AJ7">
        <v>0.284555</v>
      </c>
      <c r="AK7">
        <v>-0.596078</v>
      </c>
      <c r="AL7">
        <v>3</v>
      </c>
      <c r="AM7">
        <v>4.1442100000000002</v>
      </c>
      <c r="AN7">
        <v>4.1168500000000003</v>
      </c>
      <c r="AO7">
        <v>3.8424</v>
      </c>
      <c r="AP7">
        <v>0.87331700000000001</v>
      </c>
      <c r="AQ7">
        <v>2.32884</v>
      </c>
      <c r="AR7">
        <v>1.45553</v>
      </c>
      <c r="AS7">
        <v>2.32884</v>
      </c>
      <c r="AT7">
        <v>0.29110599999999998</v>
      </c>
      <c r="AU7">
        <v>1.16442</v>
      </c>
      <c r="AV7">
        <v>1.1402000000000001</v>
      </c>
      <c r="AW7">
        <v>0.99514800000000003</v>
      </c>
      <c r="AX7">
        <v>0.88063400000000003</v>
      </c>
    </row>
    <row r="8" spans="1:50" x14ac:dyDescent="0.25">
      <c r="A8" t="s">
        <v>149</v>
      </c>
      <c r="B8">
        <v>0</v>
      </c>
      <c r="C8">
        <v>0.43699199999999999</v>
      </c>
      <c r="D8">
        <v>156.30699999999999</v>
      </c>
      <c r="E8">
        <v>4.4458500000000001</v>
      </c>
      <c r="F8">
        <v>1.03224</v>
      </c>
      <c r="G8">
        <v>16.7347</v>
      </c>
      <c r="H8">
        <v>18.303599999999999</v>
      </c>
      <c r="I8">
        <v>18.826499999999999</v>
      </c>
      <c r="J8">
        <v>0.44067200000000001</v>
      </c>
      <c r="K8">
        <v>-0.268154</v>
      </c>
      <c r="L8">
        <v>2</v>
      </c>
      <c r="M8">
        <v>0.16435</v>
      </c>
      <c r="N8">
        <v>0.49305100000000002</v>
      </c>
      <c r="O8">
        <v>0.65740100000000001</v>
      </c>
      <c r="P8">
        <v>0.454619</v>
      </c>
      <c r="Q8">
        <v>160.41900000000001</v>
      </c>
      <c r="R8">
        <v>6.7442900000000003</v>
      </c>
      <c r="S8">
        <v>1.03224</v>
      </c>
      <c r="T8">
        <v>17.083300000000001</v>
      </c>
      <c r="U8">
        <v>17.2577</v>
      </c>
      <c r="V8">
        <v>17.431999999999999</v>
      </c>
      <c r="W8">
        <v>0.41347400000000001</v>
      </c>
      <c r="X8">
        <v>-0.29977399999999998</v>
      </c>
      <c r="Y8">
        <v>6</v>
      </c>
      <c r="Z8">
        <v>0.16435</v>
      </c>
      <c r="AA8">
        <v>0.49305100000000002</v>
      </c>
      <c r="AB8">
        <v>0.65740100000000001</v>
      </c>
      <c r="AC8">
        <v>0.424651</v>
      </c>
      <c r="AD8">
        <v>147.80500000000001</v>
      </c>
      <c r="AE8">
        <v>6.7242899999999999</v>
      </c>
      <c r="AF8">
        <v>1.03224</v>
      </c>
      <c r="AG8">
        <v>17.083300000000001</v>
      </c>
      <c r="AH8">
        <v>17.2577</v>
      </c>
      <c r="AI8">
        <v>17.431999999999999</v>
      </c>
      <c r="AJ8">
        <v>0.38825900000000002</v>
      </c>
      <c r="AK8">
        <v>-0.35423900000000003</v>
      </c>
      <c r="AL8">
        <v>6</v>
      </c>
      <c r="AM8">
        <v>0.16435</v>
      </c>
      <c r="AN8">
        <v>0.49305100000000002</v>
      </c>
      <c r="AO8">
        <v>0.65740100000000001</v>
      </c>
      <c r="AP8">
        <v>1.5688800000000001</v>
      </c>
      <c r="AQ8">
        <v>2.0918399999999999</v>
      </c>
      <c r="AR8">
        <v>0.17432</v>
      </c>
      <c r="AS8">
        <v>0.34863899999999998</v>
      </c>
      <c r="AT8">
        <v>0.17432</v>
      </c>
      <c r="AU8">
        <v>0.34863899999999998</v>
      </c>
      <c r="AV8">
        <v>0.70882699999999998</v>
      </c>
      <c r="AW8">
        <v>0.71324799999999999</v>
      </c>
      <c r="AX8">
        <v>0.74249799999999999</v>
      </c>
    </row>
    <row r="9" spans="1:50" x14ac:dyDescent="0.25">
      <c r="A9" t="s">
        <v>149</v>
      </c>
      <c r="B9">
        <v>1</v>
      </c>
      <c r="C9">
        <v>-0.15813099999999999</v>
      </c>
      <c r="D9">
        <v>161.215</v>
      </c>
      <c r="E9">
        <v>6.5399399999999996</v>
      </c>
      <c r="F9">
        <v>1.0381100000000001</v>
      </c>
      <c r="G9">
        <v>19.523800000000001</v>
      </c>
      <c r="H9">
        <v>20.046800000000001</v>
      </c>
      <c r="I9">
        <v>20.569700000000001</v>
      </c>
      <c r="J9">
        <v>0.30373499999999998</v>
      </c>
      <c r="K9">
        <v>-0.35593999999999998</v>
      </c>
      <c r="L9">
        <v>3</v>
      </c>
      <c r="M9">
        <v>2.8466300000000002</v>
      </c>
      <c r="N9">
        <v>2.9900899999999999</v>
      </c>
      <c r="O9">
        <v>3.1356000000000002</v>
      </c>
      <c r="P9">
        <v>-0.24321699999999999</v>
      </c>
      <c r="Q9">
        <v>166.489</v>
      </c>
      <c r="R9">
        <v>11.956799999999999</v>
      </c>
      <c r="S9">
        <v>1.0381100000000001</v>
      </c>
      <c r="T9">
        <v>16.037400000000002</v>
      </c>
      <c r="U9">
        <v>16.2117</v>
      </c>
      <c r="V9">
        <v>16.386099999999999</v>
      </c>
      <c r="W9">
        <v>0.50695900000000005</v>
      </c>
      <c r="X9">
        <v>-0.3049</v>
      </c>
      <c r="Y9">
        <v>6</v>
      </c>
      <c r="Z9">
        <v>2.8466300000000002</v>
      </c>
      <c r="AA9">
        <v>2.9900899999999999</v>
      </c>
      <c r="AB9">
        <v>3.1356000000000002</v>
      </c>
      <c r="AC9">
        <v>-0.35073500000000002</v>
      </c>
      <c r="AD9">
        <v>155.566</v>
      </c>
      <c r="AE9">
        <v>12.407400000000001</v>
      </c>
      <c r="AF9">
        <v>1.0381100000000001</v>
      </c>
      <c r="AG9">
        <v>23.010200000000001</v>
      </c>
      <c r="AH9">
        <v>23.533200000000001</v>
      </c>
      <c r="AI9">
        <v>24.056100000000001</v>
      </c>
      <c r="AJ9">
        <v>0.48550700000000002</v>
      </c>
      <c r="AK9">
        <v>-9.6437999999999996E-2</v>
      </c>
      <c r="AL9">
        <v>5</v>
      </c>
      <c r="AM9">
        <v>2.8466300000000002</v>
      </c>
      <c r="AN9">
        <v>2.9900899999999999</v>
      </c>
      <c r="AO9">
        <v>3.1356000000000002</v>
      </c>
      <c r="AP9">
        <v>0.52295899999999995</v>
      </c>
      <c r="AQ9">
        <v>1.04592</v>
      </c>
      <c r="AR9">
        <v>0.17432</v>
      </c>
      <c r="AS9">
        <v>0.34863899999999998</v>
      </c>
      <c r="AT9">
        <v>0.52295899999999995</v>
      </c>
      <c r="AU9">
        <v>1.04592</v>
      </c>
      <c r="AV9">
        <v>0.65967500000000001</v>
      </c>
      <c r="AW9">
        <v>0.811859</v>
      </c>
      <c r="AX9">
        <v>0.58194500000000005</v>
      </c>
    </row>
    <row r="10" spans="1:50" x14ac:dyDescent="0.25">
      <c r="A10" t="s">
        <v>149</v>
      </c>
      <c r="B10">
        <v>2</v>
      </c>
      <c r="C10">
        <v>-0.20513500000000001</v>
      </c>
      <c r="D10">
        <v>161.00399999999999</v>
      </c>
      <c r="E10">
        <v>5.8396699999999999</v>
      </c>
      <c r="F10">
        <v>1.0258100000000001</v>
      </c>
      <c r="G10">
        <v>23.358799999999999</v>
      </c>
      <c r="H10">
        <v>24.230399999999999</v>
      </c>
      <c r="I10">
        <v>25.450700000000001</v>
      </c>
      <c r="J10">
        <v>0.39164700000000002</v>
      </c>
      <c r="K10">
        <v>-0.30698900000000001</v>
      </c>
      <c r="L10">
        <v>3</v>
      </c>
      <c r="M10">
        <v>2.7155100000000001</v>
      </c>
      <c r="N10">
        <v>2.8796499999999998</v>
      </c>
      <c r="O10">
        <v>3.1226500000000001</v>
      </c>
      <c r="P10">
        <v>-0.17676</v>
      </c>
      <c r="Q10">
        <v>165.03299999999999</v>
      </c>
      <c r="R10">
        <v>8.3114100000000004</v>
      </c>
      <c r="S10">
        <v>1.0258100000000001</v>
      </c>
      <c r="T10">
        <v>17.431999999999999</v>
      </c>
      <c r="U10">
        <v>18.303599999999999</v>
      </c>
      <c r="V10">
        <v>18.826499999999999</v>
      </c>
      <c r="W10">
        <v>0.66350500000000001</v>
      </c>
      <c r="X10">
        <v>-0.82634300000000005</v>
      </c>
      <c r="Y10">
        <v>3</v>
      </c>
      <c r="Z10">
        <v>2.7155100000000001</v>
      </c>
      <c r="AA10">
        <v>2.8796499999999998</v>
      </c>
      <c r="AB10">
        <v>3.1226500000000001</v>
      </c>
      <c r="AC10">
        <v>-0.272088</v>
      </c>
      <c r="AD10">
        <v>154.10300000000001</v>
      </c>
      <c r="AE10">
        <v>9.9571299999999994</v>
      </c>
      <c r="AF10">
        <v>1.0258100000000001</v>
      </c>
      <c r="AG10">
        <v>17.7806</v>
      </c>
      <c r="AH10">
        <v>17.954899999999999</v>
      </c>
      <c r="AI10">
        <v>18.826499999999999</v>
      </c>
      <c r="AJ10">
        <v>0.55733500000000002</v>
      </c>
      <c r="AK10">
        <v>-1.1041300000000001</v>
      </c>
      <c r="AL10">
        <v>4</v>
      </c>
      <c r="AM10">
        <v>2.7155100000000001</v>
      </c>
      <c r="AN10">
        <v>2.8796499999999998</v>
      </c>
      <c r="AO10">
        <v>3.1226500000000001</v>
      </c>
      <c r="AP10">
        <v>0.87159900000000001</v>
      </c>
      <c r="AQ10">
        <v>2.0918399999999999</v>
      </c>
      <c r="AR10">
        <v>0.87159900000000001</v>
      </c>
      <c r="AS10">
        <v>1.39456</v>
      </c>
      <c r="AT10">
        <v>0.17432</v>
      </c>
      <c r="AU10">
        <v>1.04592</v>
      </c>
      <c r="AV10">
        <v>0.69863600000000003</v>
      </c>
      <c r="AW10">
        <v>1.4898499999999999</v>
      </c>
      <c r="AX10">
        <v>1.6614599999999999</v>
      </c>
    </row>
    <row r="11" spans="1:50" x14ac:dyDescent="0.25">
      <c r="A11" t="s">
        <v>149</v>
      </c>
      <c r="B11">
        <v>3</v>
      </c>
      <c r="C11">
        <v>0.21076700000000001</v>
      </c>
      <c r="D11">
        <v>159.292</v>
      </c>
      <c r="E11">
        <v>5.1692600000000004</v>
      </c>
      <c r="F11">
        <v>1.0238</v>
      </c>
      <c r="G11">
        <v>17.7806</v>
      </c>
      <c r="H11">
        <v>18.652200000000001</v>
      </c>
      <c r="I11">
        <v>19.523800000000001</v>
      </c>
      <c r="J11">
        <v>0.30379499999999998</v>
      </c>
      <c r="K11">
        <v>-0.55435199999999996</v>
      </c>
      <c r="L11">
        <v>4</v>
      </c>
      <c r="M11">
        <v>1.77772</v>
      </c>
      <c r="N11">
        <v>2.0527299999999999</v>
      </c>
      <c r="O11">
        <v>2.0195699999999999</v>
      </c>
      <c r="P11">
        <v>0.215167</v>
      </c>
      <c r="Q11">
        <v>163.87200000000001</v>
      </c>
      <c r="R11">
        <v>7.8109799999999998</v>
      </c>
      <c r="S11">
        <v>1.0238</v>
      </c>
      <c r="T11">
        <v>21.964300000000001</v>
      </c>
      <c r="U11">
        <v>23.533200000000001</v>
      </c>
      <c r="V11">
        <v>24.404800000000002</v>
      </c>
      <c r="W11">
        <v>0.70553299999999997</v>
      </c>
      <c r="X11">
        <v>-0.71097200000000005</v>
      </c>
      <c r="Y11">
        <v>3</v>
      </c>
      <c r="Z11">
        <v>1.77772</v>
      </c>
      <c r="AA11">
        <v>2.0527299999999999</v>
      </c>
      <c r="AB11">
        <v>2.0195699999999999</v>
      </c>
      <c r="AC11">
        <v>0.14069799999999999</v>
      </c>
      <c r="AD11">
        <v>152.43199999999999</v>
      </c>
      <c r="AE11">
        <v>8.6338699999999999</v>
      </c>
      <c r="AF11">
        <v>1.0238</v>
      </c>
      <c r="AG11">
        <v>20.918399999999998</v>
      </c>
      <c r="AH11">
        <v>22.1386</v>
      </c>
      <c r="AI11">
        <v>22.6616</v>
      </c>
      <c r="AJ11">
        <v>0.89778500000000006</v>
      </c>
      <c r="AK11">
        <v>-0.74190299999999998</v>
      </c>
      <c r="AL11">
        <v>3</v>
      </c>
      <c r="AM11">
        <v>1.77772</v>
      </c>
      <c r="AN11">
        <v>2.0527299999999999</v>
      </c>
      <c r="AO11">
        <v>2.0195699999999999</v>
      </c>
      <c r="AP11">
        <v>0.87159900000000001</v>
      </c>
      <c r="AQ11">
        <v>1.7432000000000001</v>
      </c>
      <c r="AR11">
        <v>1.5688800000000001</v>
      </c>
      <c r="AS11">
        <v>2.44048</v>
      </c>
      <c r="AT11">
        <v>1.22024</v>
      </c>
      <c r="AU11">
        <v>1.7432000000000001</v>
      </c>
      <c r="AV11">
        <v>0.85814800000000002</v>
      </c>
      <c r="AW11">
        <v>1.4165000000000001</v>
      </c>
      <c r="AX11">
        <v>1.6396900000000001</v>
      </c>
    </row>
    <row r="12" spans="1:50" x14ac:dyDescent="0.25">
      <c r="A12" t="s">
        <v>150</v>
      </c>
      <c r="B12">
        <v>0</v>
      </c>
      <c r="C12">
        <v>-0.455378</v>
      </c>
      <c r="D12">
        <v>200.80500000000001</v>
      </c>
      <c r="E12">
        <v>10.438000000000001</v>
      </c>
      <c r="F12">
        <v>0.96685900000000002</v>
      </c>
      <c r="G12">
        <v>19.2822</v>
      </c>
      <c r="H12">
        <v>20.1279</v>
      </c>
      <c r="I12">
        <v>20.973600000000001</v>
      </c>
      <c r="J12">
        <v>0.709453</v>
      </c>
      <c r="K12">
        <v>-0.501031</v>
      </c>
      <c r="L12">
        <v>2</v>
      </c>
      <c r="M12">
        <v>1.7971200000000001</v>
      </c>
      <c r="N12">
        <v>1.9595800000000001</v>
      </c>
      <c r="O12">
        <v>2.2325599999999999</v>
      </c>
      <c r="P12">
        <v>-0.52295499999999995</v>
      </c>
      <c r="Q12">
        <v>207.96299999999999</v>
      </c>
      <c r="R12">
        <v>12.459199999999999</v>
      </c>
      <c r="S12">
        <v>0.96685900000000002</v>
      </c>
      <c r="T12">
        <v>17.252500000000001</v>
      </c>
      <c r="U12">
        <v>18.436499999999999</v>
      </c>
      <c r="V12">
        <v>18.943899999999999</v>
      </c>
      <c r="W12">
        <v>0.61519500000000005</v>
      </c>
      <c r="X12">
        <v>-0.48910999999999999</v>
      </c>
      <c r="Y12">
        <v>4</v>
      </c>
      <c r="Z12">
        <v>1.7971200000000001</v>
      </c>
      <c r="AA12">
        <v>1.9595800000000001</v>
      </c>
      <c r="AB12">
        <v>2.2325599999999999</v>
      </c>
      <c r="AC12">
        <v>-0.60388799999999998</v>
      </c>
      <c r="AD12">
        <v>205.09800000000001</v>
      </c>
      <c r="AE12">
        <v>14.8277</v>
      </c>
      <c r="AF12">
        <v>0.96685900000000002</v>
      </c>
      <c r="AG12">
        <v>14.884499999999999</v>
      </c>
      <c r="AH12">
        <v>15.3919</v>
      </c>
      <c r="AI12">
        <v>15.5611</v>
      </c>
      <c r="AJ12">
        <v>0.81186800000000003</v>
      </c>
      <c r="AK12">
        <v>-1.04251</v>
      </c>
      <c r="AL12">
        <v>6</v>
      </c>
      <c r="AM12">
        <v>1.7971200000000001</v>
      </c>
      <c r="AN12">
        <v>1.9595800000000001</v>
      </c>
      <c r="AO12">
        <v>2.2325599999999999</v>
      </c>
      <c r="AP12">
        <v>0.84570999999999996</v>
      </c>
      <c r="AQ12">
        <v>1.6914199999999999</v>
      </c>
      <c r="AR12">
        <v>1.1839900000000001</v>
      </c>
      <c r="AS12">
        <v>1.6914199999999999</v>
      </c>
      <c r="AT12">
        <v>0.50742600000000004</v>
      </c>
      <c r="AU12">
        <v>0.67656799999999995</v>
      </c>
      <c r="AV12">
        <v>1.21048</v>
      </c>
      <c r="AW12">
        <v>1.1043099999999999</v>
      </c>
      <c r="AX12">
        <v>1.8543799999999999</v>
      </c>
    </row>
    <row r="13" spans="1:50" x14ac:dyDescent="0.25">
      <c r="A13" t="s">
        <v>150</v>
      </c>
      <c r="B13">
        <v>1</v>
      </c>
      <c r="C13">
        <v>-2.0073300000000001</v>
      </c>
      <c r="D13">
        <v>190.029</v>
      </c>
      <c r="E13">
        <v>10.775399999999999</v>
      </c>
      <c r="F13">
        <v>0.93410499999999996</v>
      </c>
      <c r="G13">
        <v>16.914200000000001</v>
      </c>
      <c r="H13">
        <v>17.421600000000002</v>
      </c>
      <c r="I13">
        <v>18.267299999999999</v>
      </c>
      <c r="J13">
        <v>0.52781199999999995</v>
      </c>
      <c r="K13">
        <v>-0.48887000000000003</v>
      </c>
      <c r="L13">
        <v>3</v>
      </c>
      <c r="M13">
        <v>1.5212300000000001</v>
      </c>
      <c r="N13">
        <v>1.5212300000000001</v>
      </c>
      <c r="O13">
        <v>1.9136200000000001</v>
      </c>
      <c r="P13">
        <v>-2.06656</v>
      </c>
      <c r="Q13">
        <v>197.17699999999999</v>
      </c>
      <c r="R13">
        <v>12.789400000000001</v>
      </c>
      <c r="S13">
        <v>0.93410499999999996</v>
      </c>
      <c r="T13">
        <v>16.575900000000001</v>
      </c>
      <c r="U13">
        <v>17.759899999999998</v>
      </c>
      <c r="V13">
        <v>18.267299999999999</v>
      </c>
      <c r="W13">
        <v>1.01623</v>
      </c>
      <c r="X13">
        <v>-0.568357</v>
      </c>
      <c r="Y13">
        <v>3</v>
      </c>
      <c r="Z13">
        <v>1.5212300000000001</v>
      </c>
      <c r="AA13">
        <v>1.5212300000000001</v>
      </c>
      <c r="AB13">
        <v>1.9136200000000001</v>
      </c>
      <c r="AC13">
        <v>-1.9015899999999999</v>
      </c>
      <c r="AD13">
        <v>191.37</v>
      </c>
      <c r="AE13">
        <v>14.454599999999999</v>
      </c>
      <c r="AF13">
        <v>0.93410499999999996</v>
      </c>
      <c r="AG13">
        <v>19.9587</v>
      </c>
      <c r="AH13">
        <v>20.804500000000001</v>
      </c>
      <c r="AI13">
        <v>22.326699999999999</v>
      </c>
      <c r="AJ13">
        <v>0.66498199999999996</v>
      </c>
      <c r="AK13">
        <v>-1.00084</v>
      </c>
      <c r="AL13">
        <v>3</v>
      </c>
      <c r="AM13">
        <v>1.5212300000000001</v>
      </c>
      <c r="AN13">
        <v>1.5212300000000001</v>
      </c>
      <c r="AO13">
        <v>1.9136200000000001</v>
      </c>
      <c r="AP13">
        <v>0.50742600000000004</v>
      </c>
      <c r="AQ13">
        <v>1.35314</v>
      </c>
      <c r="AR13">
        <v>1.1839900000000001</v>
      </c>
      <c r="AS13">
        <v>1.6914199999999999</v>
      </c>
      <c r="AT13">
        <v>0.84570999999999996</v>
      </c>
      <c r="AU13">
        <v>2.3679899999999998</v>
      </c>
      <c r="AV13">
        <v>1.01668</v>
      </c>
      <c r="AW13">
        <v>1.5845800000000001</v>
      </c>
      <c r="AX13">
        <v>1.6658299999999999</v>
      </c>
    </row>
    <row r="14" spans="1:50" x14ac:dyDescent="0.25">
      <c r="A14" t="s">
        <v>150</v>
      </c>
      <c r="B14">
        <v>2</v>
      </c>
      <c r="C14">
        <v>-2.0522399999999998</v>
      </c>
      <c r="D14">
        <v>186.04499999999999</v>
      </c>
      <c r="E14">
        <v>9.3002699999999994</v>
      </c>
      <c r="F14">
        <v>0.95586499999999996</v>
      </c>
      <c r="G14">
        <v>17.928999999999998</v>
      </c>
      <c r="H14">
        <v>18.436499999999999</v>
      </c>
      <c r="I14">
        <v>18.605599999999999</v>
      </c>
      <c r="J14">
        <v>0.556284</v>
      </c>
      <c r="K14">
        <v>-4.49489E-2</v>
      </c>
      <c r="L14">
        <v>3</v>
      </c>
      <c r="M14">
        <v>2.9274499999999999</v>
      </c>
      <c r="N14">
        <v>3.3753099999999998</v>
      </c>
      <c r="O14">
        <v>3.34124</v>
      </c>
      <c r="P14">
        <v>-2.2383000000000002</v>
      </c>
      <c r="Q14">
        <v>194.27699999999999</v>
      </c>
      <c r="R14">
        <v>9.5098299999999991</v>
      </c>
      <c r="S14">
        <v>0.95586499999999996</v>
      </c>
      <c r="T14">
        <v>15.222799999999999</v>
      </c>
      <c r="U14">
        <v>15.7302</v>
      </c>
      <c r="V14">
        <v>16.914200000000001</v>
      </c>
      <c r="W14">
        <v>0.24971399999999999</v>
      </c>
      <c r="X14">
        <v>-0.46937099999999998</v>
      </c>
      <c r="Y14">
        <v>4</v>
      </c>
      <c r="Z14">
        <v>2.9274499999999999</v>
      </c>
      <c r="AA14">
        <v>3.3753099999999998</v>
      </c>
      <c r="AB14">
        <v>3.34124</v>
      </c>
      <c r="AC14">
        <v>-2.0373199999999998</v>
      </c>
      <c r="AD14">
        <v>187.81200000000001</v>
      </c>
      <c r="AE14">
        <v>10.154</v>
      </c>
      <c r="AF14">
        <v>0.95586499999999996</v>
      </c>
      <c r="AG14">
        <v>22.326699999999999</v>
      </c>
      <c r="AH14">
        <v>23.849</v>
      </c>
      <c r="AI14">
        <v>24.694700000000001</v>
      </c>
      <c r="AJ14">
        <v>0.70448500000000003</v>
      </c>
      <c r="AK14">
        <v>-1.2630300000000001</v>
      </c>
      <c r="AL14">
        <v>3</v>
      </c>
      <c r="AM14">
        <v>2.9274499999999999</v>
      </c>
      <c r="AN14">
        <v>3.3753099999999998</v>
      </c>
      <c r="AO14">
        <v>3.34124</v>
      </c>
      <c r="AP14">
        <v>0.50742600000000004</v>
      </c>
      <c r="AQ14">
        <v>0.67656799999999995</v>
      </c>
      <c r="AR14">
        <v>0.50742600000000004</v>
      </c>
      <c r="AS14">
        <v>1.6914199999999999</v>
      </c>
      <c r="AT14">
        <v>1.5222800000000001</v>
      </c>
      <c r="AU14">
        <v>2.3679899999999998</v>
      </c>
      <c r="AV14">
        <v>0.60123300000000002</v>
      </c>
      <c r="AW14">
        <v>0.71908499999999997</v>
      </c>
      <c r="AX14">
        <v>1.9675100000000001</v>
      </c>
    </row>
    <row r="15" spans="1:50" x14ac:dyDescent="0.25">
      <c r="A15" t="s">
        <v>150</v>
      </c>
      <c r="B15">
        <v>3</v>
      </c>
      <c r="C15">
        <v>-1.1232899999999999</v>
      </c>
      <c r="D15">
        <v>208.55099999999999</v>
      </c>
      <c r="E15">
        <v>7.2171700000000003</v>
      </c>
      <c r="F15">
        <v>0.99896399999999996</v>
      </c>
      <c r="G15">
        <v>17.928999999999998</v>
      </c>
      <c r="H15">
        <v>18.436499999999999</v>
      </c>
      <c r="I15">
        <v>19.2822</v>
      </c>
      <c r="J15">
        <v>0.52202499999999996</v>
      </c>
      <c r="K15">
        <v>-0.36759199999999997</v>
      </c>
      <c r="L15">
        <v>5</v>
      </c>
      <c r="M15">
        <v>1.61843</v>
      </c>
      <c r="N15">
        <v>1.5212300000000001</v>
      </c>
      <c r="O15">
        <v>1.4352199999999999</v>
      </c>
      <c r="P15">
        <v>-1.4244000000000001</v>
      </c>
      <c r="Q15">
        <v>218.76900000000001</v>
      </c>
      <c r="R15">
        <v>7.6474200000000003</v>
      </c>
      <c r="S15">
        <v>0.99896399999999996</v>
      </c>
      <c r="T15">
        <v>17.252500000000001</v>
      </c>
      <c r="U15">
        <v>18.774799999999999</v>
      </c>
      <c r="V15">
        <v>19.2822</v>
      </c>
      <c r="W15">
        <v>0.62293900000000002</v>
      </c>
      <c r="X15">
        <v>-0.81376099999999996</v>
      </c>
      <c r="Y15">
        <v>5</v>
      </c>
      <c r="Z15">
        <v>1.61843</v>
      </c>
      <c r="AA15">
        <v>1.5212300000000001</v>
      </c>
      <c r="AB15">
        <v>1.4352199999999999</v>
      </c>
      <c r="AC15">
        <v>-1.3680399999999999</v>
      </c>
      <c r="AD15">
        <v>211.666</v>
      </c>
      <c r="AE15">
        <v>7.8827499999999997</v>
      </c>
      <c r="AF15">
        <v>0.99896399999999996</v>
      </c>
      <c r="AG15">
        <v>20.973600000000001</v>
      </c>
      <c r="AH15">
        <v>21.819299999999998</v>
      </c>
      <c r="AI15">
        <v>22.326699999999999</v>
      </c>
      <c r="AJ15">
        <v>0.53714499999999998</v>
      </c>
      <c r="AK15">
        <v>-0.54521399999999998</v>
      </c>
      <c r="AL15">
        <v>6</v>
      </c>
      <c r="AM15">
        <v>1.61843</v>
      </c>
      <c r="AN15">
        <v>1.5212300000000001</v>
      </c>
      <c r="AO15">
        <v>1.4352199999999999</v>
      </c>
      <c r="AP15">
        <v>0.50742600000000004</v>
      </c>
      <c r="AQ15">
        <v>1.35314</v>
      </c>
      <c r="AR15">
        <v>1.5222800000000001</v>
      </c>
      <c r="AS15">
        <v>2.0297000000000001</v>
      </c>
      <c r="AT15">
        <v>0.84570999999999996</v>
      </c>
      <c r="AU15">
        <v>1.35314</v>
      </c>
      <c r="AV15">
        <v>0.88961800000000002</v>
      </c>
      <c r="AW15">
        <v>1.4367000000000001</v>
      </c>
      <c r="AX15">
        <v>1.08236</v>
      </c>
    </row>
    <row r="16" spans="1:50" x14ac:dyDescent="0.25">
      <c r="A16" t="s">
        <v>151</v>
      </c>
      <c r="B16">
        <v>0</v>
      </c>
      <c r="C16">
        <v>1.4734</v>
      </c>
      <c r="D16">
        <v>136.756</v>
      </c>
      <c r="E16">
        <v>10.341799999999999</v>
      </c>
      <c r="F16">
        <v>0.91757599999999995</v>
      </c>
      <c r="G16">
        <v>23.813099999999999</v>
      </c>
      <c r="H16">
        <v>24.675899999999999</v>
      </c>
      <c r="I16">
        <v>25.883800000000001</v>
      </c>
      <c r="J16">
        <v>0.83904699999999999</v>
      </c>
      <c r="K16">
        <v>-0.695685</v>
      </c>
      <c r="L16">
        <v>5</v>
      </c>
      <c r="M16">
        <v>0.48807</v>
      </c>
      <c r="N16">
        <v>0.32538</v>
      </c>
      <c r="O16">
        <v>0</v>
      </c>
      <c r="P16">
        <v>1.51257</v>
      </c>
      <c r="Q16">
        <v>140.822</v>
      </c>
      <c r="R16">
        <v>10.951000000000001</v>
      </c>
      <c r="S16">
        <v>0.91757599999999995</v>
      </c>
      <c r="T16">
        <v>23.813099999999999</v>
      </c>
      <c r="U16">
        <v>25.366199999999999</v>
      </c>
      <c r="V16">
        <v>25.883800000000001</v>
      </c>
      <c r="W16">
        <v>0.58049300000000004</v>
      </c>
      <c r="X16">
        <v>-0.83570699999999998</v>
      </c>
      <c r="Y16">
        <v>5</v>
      </c>
      <c r="Z16">
        <v>0.48807</v>
      </c>
      <c r="AA16">
        <v>0.32538</v>
      </c>
      <c r="AB16">
        <v>0</v>
      </c>
      <c r="AC16">
        <v>1.52867</v>
      </c>
      <c r="AD16">
        <v>145.655</v>
      </c>
      <c r="AE16">
        <v>12.585699999999999</v>
      </c>
      <c r="AF16">
        <v>0.91757599999999995</v>
      </c>
      <c r="AG16">
        <v>24.848500000000001</v>
      </c>
      <c r="AH16">
        <v>25.366199999999999</v>
      </c>
      <c r="AI16">
        <v>25.883800000000001</v>
      </c>
      <c r="AJ16">
        <v>0.50855300000000003</v>
      </c>
      <c r="AK16">
        <v>-0.584704</v>
      </c>
      <c r="AL16">
        <v>4</v>
      </c>
      <c r="AM16">
        <v>0.48807</v>
      </c>
      <c r="AN16">
        <v>0.32538</v>
      </c>
      <c r="AO16">
        <v>0</v>
      </c>
      <c r="AP16">
        <v>0.86279499999999998</v>
      </c>
      <c r="AQ16">
        <v>2.0707100000000001</v>
      </c>
      <c r="AR16">
        <v>1.5530299999999999</v>
      </c>
      <c r="AS16">
        <v>2.0707100000000001</v>
      </c>
      <c r="AT16">
        <v>0.51767700000000005</v>
      </c>
      <c r="AU16">
        <v>1.03535</v>
      </c>
      <c r="AV16">
        <v>1.5347299999999999</v>
      </c>
      <c r="AW16">
        <v>1.4161999999999999</v>
      </c>
      <c r="AX16">
        <v>1.0932599999999999</v>
      </c>
    </row>
    <row r="17" spans="1:50" x14ac:dyDescent="0.25">
      <c r="A17" t="s">
        <v>151</v>
      </c>
      <c r="B17">
        <v>1</v>
      </c>
      <c r="C17">
        <v>-0.73360199999999998</v>
      </c>
      <c r="D17">
        <v>132.62299999999999</v>
      </c>
      <c r="E17">
        <v>10.0664</v>
      </c>
      <c r="F17">
        <v>0.89060899999999998</v>
      </c>
      <c r="G17">
        <v>22.777799999999999</v>
      </c>
      <c r="H17">
        <v>23.985700000000001</v>
      </c>
      <c r="I17">
        <v>24.848500000000001</v>
      </c>
      <c r="J17">
        <v>2.08772</v>
      </c>
      <c r="K17">
        <v>-1.3408800000000001</v>
      </c>
      <c r="L17">
        <v>4</v>
      </c>
      <c r="M17">
        <v>3.0996600000000001</v>
      </c>
      <c r="N17">
        <v>3.5232800000000002</v>
      </c>
      <c r="O17">
        <v>3.6776599999999999</v>
      </c>
      <c r="P17">
        <v>-1.10487</v>
      </c>
      <c r="Q17">
        <v>135.14099999999999</v>
      </c>
      <c r="R17">
        <v>10.850300000000001</v>
      </c>
      <c r="S17">
        <v>0.89060899999999998</v>
      </c>
      <c r="T17">
        <v>15.1852</v>
      </c>
      <c r="U17">
        <v>15.357699999999999</v>
      </c>
      <c r="V17">
        <v>15.875400000000001</v>
      </c>
      <c r="W17">
        <v>0.55585799999999996</v>
      </c>
      <c r="X17">
        <v>-0.284279</v>
      </c>
      <c r="Y17">
        <v>2</v>
      </c>
      <c r="Z17">
        <v>3.0996600000000001</v>
      </c>
      <c r="AA17">
        <v>3.5232800000000002</v>
      </c>
      <c r="AB17">
        <v>3.6776599999999999</v>
      </c>
      <c r="AC17">
        <v>-1.10531</v>
      </c>
      <c r="AD17">
        <v>140.81899999999999</v>
      </c>
      <c r="AE17">
        <v>13.1113</v>
      </c>
      <c r="AF17">
        <v>0.89060899999999998</v>
      </c>
      <c r="AG17">
        <v>18.9815</v>
      </c>
      <c r="AH17">
        <v>19.499199999999998</v>
      </c>
      <c r="AI17">
        <v>21.052199999999999</v>
      </c>
      <c r="AJ17">
        <v>0.54815599999999998</v>
      </c>
      <c r="AK17">
        <v>-0.62648999999999999</v>
      </c>
      <c r="AL17">
        <v>3</v>
      </c>
      <c r="AM17">
        <v>3.0996600000000001</v>
      </c>
      <c r="AN17">
        <v>3.5232800000000002</v>
      </c>
      <c r="AO17">
        <v>3.6776599999999999</v>
      </c>
      <c r="AP17">
        <v>1.20791</v>
      </c>
      <c r="AQ17">
        <v>2.0707100000000001</v>
      </c>
      <c r="AR17">
        <v>0.17255899999999999</v>
      </c>
      <c r="AS17">
        <v>0.69023599999999996</v>
      </c>
      <c r="AT17">
        <v>0.51767700000000005</v>
      </c>
      <c r="AU17">
        <v>2.0707100000000001</v>
      </c>
      <c r="AV17">
        <v>3.4285899999999998</v>
      </c>
      <c r="AW17">
        <v>0.84013700000000002</v>
      </c>
      <c r="AX17">
        <v>1.17465</v>
      </c>
    </row>
    <row r="18" spans="1:50" x14ac:dyDescent="0.25">
      <c r="A18" t="s">
        <v>151</v>
      </c>
      <c r="B18">
        <v>2</v>
      </c>
      <c r="C18">
        <v>-0.80553799999999998</v>
      </c>
      <c r="D18">
        <v>124.628</v>
      </c>
      <c r="E18">
        <v>4.9866000000000001</v>
      </c>
      <c r="F18">
        <v>0.89631899999999998</v>
      </c>
      <c r="G18">
        <v>15.875400000000001</v>
      </c>
      <c r="H18">
        <v>16.3931</v>
      </c>
      <c r="I18">
        <v>17.600999999999999</v>
      </c>
      <c r="J18">
        <v>1.23949</v>
      </c>
      <c r="K18">
        <v>-1.4580299999999999</v>
      </c>
      <c r="L18">
        <v>2</v>
      </c>
      <c r="M18">
        <v>2.27766</v>
      </c>
      <c r="N18">
        <v>2.27766</v>
      </c>
      <c r="O18">
        <v>2.0385</v>
      </c>
      <c r="P18">
        <v>-0.53896100000000002</v>
      </c>
      <c r="Q18">
        <v>116.226</v>
      </c>
      <c r="R18">
        <v>7.0962899999999998</v>
      </c>
      <c r="S18">
        <v>0.89631899999999998</v>
      </c>
      <c r="T18">
        <v>20.707100000000001</v>
      </c>
      <c r="U18">
        <v>21.224699999999999</v>
      </c>
      <c r="V18">
        <v>21.7424</v>
      </c>
      <c r="W18">
        <v>0.60595699999999997</v>
      </c>
      <c r="X18">
        <v>-0.45538400000000001</v>
      </c>
      <c r="Y18">
        <v>3</v>
      </c>
      <c r="Z18">
        <v>2.27766</v>
      </c>
      <c r="AA18">
        <v>2.27766</v>
      </c>
      <c r="AB18">
        <v>2.0385</v>
      </c>
      <c r="AC18">
        <v>-0.59208300000000003</v>
      </c>
      <c r="AD18">
        <v>122.55800000000001</v>
      </c>
      <c r="AE18">
        <v>8.2699400000000001</v>
      </c>
      <c r="AF18">
        <v>0.89631899999999998</v>
      </c>
      <c r="AG18">
        <v>20.707100000000001</v>
      </c>
      <c r="AH18">
        <v>21.224699999999999</v>
      </c>
      <c r="AI18">
        <v>22.087499999999999</v>
      </c>
      <c r="AJ18">
        <v>0.94282500000000002</v>
      </c>
      <c r="AK18">
        <v>-0.792404</v>
      </c>
      <c r="AL18">
        <v>5</v>
      </c>
      <c r="AM18">
        <v>2.27766</v>
      </c>
      <c r="AN18">
        <v>2.27766</v>
      </c>
      <c r="AO18">
        <v>2.0385</v>
      </c>
      <c r="AP18">
        <v>0.51767700000000005</v>
      </c>
      <c r="AQ18">
        <v>1.72559</v>
      </c>
      <c r="AR18">
        <v>0.51767700000000005</v>
      </c>
      <c r="AS18">
        <v>1.03535</v>
      </c>
      <c r="AT18">
        <v>0.51767700000000005</v>
      </c>
      <c r="AU18">
        <v>1.3804700000000001</v>
      </c>
      <c r="AV18">
        <v>2.69753</v>
      </c>
      <c r="AW18">
        <v>1.06134</v>
      </c>
      <c r="AX18">
        <v>1.7352300000000001</v>
      </c>
    </row>
    <row r="19" spans="1:50" x14ac:dyDescent="0.25">
      <c r="A19" t="s">
        <v>151</v>
      </c>
      <c r="B19">
        <v>3</v>
      </c>
      <c r="C19">
        <v>0.57181499999999996</v>
      </c>
      <c r="D19">
        <v>142.90700000000001</v>
      </c>
      <c r="E19">
        <v>18.849599999999999</v>
      </c>
      <c r="F19">
        <v>0.92104399999999997</v>
      </c>
      <c r="G19">
        <v>18.9815</v>
      </c>
      <c r="H19">
        <v>20.189399999999999</v>
      </c>
      <c r="I19">
        <v>20.707100000000001</v>
      </c>
      <c r="J19">
        <v>0.90449400000000002</v>
      </c>
      <c r="K19">
        <v>-0.92668300000000003</v>
      </c>
      <c r="L19">
        <v>3</v>
      </c>
      <c r="M19">
        <v>0.16269</v>
      </c>
      <c r="N19">
        <v>0</v>
      </c>
      <c r="O19">
        <v>0</v>
      </c>
      <c r="P19">
        <v>0.54231799999999997</v>
      </c>
      <c r="Q19">
        <v>147.458</v>
      </c>
      <c r="R19">
        <v>20.505500000000001</v>
      </c>
      <c r="S19">
        <v>0.92104399999999997</v>
      </c>
      <c r="T19">
        <v>19.326599999999999</v>
      </c>
      <c r="U19">
        <v>20.189399999999999</v>
      </c>
      <c r="V19">
        <v>20.707100000000001</v>
      </c>
      <c r="W19">
        <v>2.3477199999999998</v>
      </c>
      <c r="X19">
        <v>-1.8867</v>
      </c>
      <c r="Y19">
        <v>3</v>
      </c>
      <c r="Z19">
        <v>0.16269</v>
      </c>
      <c r="AA19">
        <v>0</v>
      </c>
      <c r="AB19">
        <v>0</v>
      </c>
      <c r="AC19">
        <v>0.48027199999999998</v>
      </c>
      <c r="AD19">
        <v>152.95400000000001</v>
      </c>
      <c r="AE19">
        <v>21.2195</v>
      </c>
      <c r="AF19">
        <v>0.92104399999999997</v>
      </c>
      <c r="AG19">
        <v>18.9815</v>
      </c>
      <c r="AH19">
        <v>20.189399999999999</v>
      </c>
      <c r="AI19">
        <v>20.707100000000001</v>
      </c>
      <c r="AJ19">
        <v>2.8551500000000001</v>
      </c>
      <c r="AK19">
        <v>-1.6618900000000001</v>
      </c>
      <c r="AL19">
        <v>3</v>
      </c>
      <c r="AM19">
        <v>0.16269</v>
      </c>
      <c r="AN19">
        <v>0</v>
      </c>
      <c r="AO19">
        <v>0</v>
      </c>
      <c r="AP19">
        <v>1.20791</v>
      </c>
      <c r="AQ19">
        <v>1.72559</v>
      </c>
      <c r="AR19">
        <v>0.86279499999999998</v>
      </c>
      <c r="AS19">
        <v>1.3804700000000001</v>
      </c>
      <c r="AT19">
        <v>1.20791</v>
      </c>
      <c r="AU19">
        <v>1.72559</v>
      </c>
      <c r="AV19">
        <v>1.83118</v>
      </c>
      <c r="AW19">
        <v>4.2344200000000001</v>
      </c>
      <c r="AX19">
        <v>4.5170399999999997</v>
      </c>
    </row>
    <row r="20" spans="1:50" x14ac:dyDescent="0.25">
      <c r="A20" t="s">
        <v>152</v>
      </c>
      <c r="B20">
        <v>0</v>
      </c>
      <c r="C20">
        <v>0.102418</v>
      </c>
      <c r="D20">
        <v>155.93799999999999</v>
      </c>
      <c r="E20">
        <v>18.920200000000001</v>
      </c>
      <c r="F20">
        <v>1.0843100000000001</v>
      </c>
      <c r="G20">
        <v>17.611699999999999</v>
      </c>
      <c r="H20">
        <v>19.666399999999999</v>
      </c>
      <c r="I20">
        <v>20.547000000000001</v>
      </c>
      <c r="J20">
        <v>1.22892</v>
      </c>
      <c r="K20">
        <v>-0.54001999999999994</v>
      </c>
      <c r="L20">
        <v>2</v>
      </c>
      <c r="M20">
        <v>0</v>
      </c>
      <c r="N20">
        <v>0</v>
      </c>
      <c r="O20">
        <v>0.27674100000000001</v>
      </c>
      <c r="P20">
        <v>9.8816900000000003E-3</v>
      </c>
      <c r="Q20">
        <v>150.76400000000001</v>
      </c>
      <c r="R20">
        <v>18.064</v>
      </c>
      <c r="S20">
        <v>1.0843100000000001</v>
      </c>
      <c r="T20">
        <v>17.611699999999999</v>
      </c>
      <c r="U20">
        <v>19.666399999999999</v>
      </c>
      <c r="V20">
        <v>20.547000000000001</v>
      </c>
      <c r="W20">
        <v>1.1294599999999999</v>
      </c>
      <c r="X20">
        <v>-0.64014800000000005</v>
      </c>
      <c r="Y20">
        <v>2</v>
      </c>
      <c r="Z20">
        <v>0</v>
      </c>
      <c r="AA20">
        <v>0</v>
      </c>
      <c r="AB20">
        <v>0.27674100000000001</v>
      </c>
      <c r="AC20">
        <v>-3.9500800000000003E-2</v>
      </c>
      <c r="AD20">
        <v>151.43799999999999</v>
      </c>
      <c r="AE20">
        <v>19.600300000000001</v>
      </c>
      <c r="AF20">
        <v>1.0843100000000001</v>
      </c>
      <c r="AG20">
        <v>17.611699999999999</v>
      </c>
      <c r="AH20">
        <v>19.666399999999999</v>
      </c>
      <c r="AI20">
        <v>19.959900000000001</v>
      </c>
      <c r="AJ20">
        <v>1.58368</v>
      </c>
      <c r="AK20">
        <v>-0.40294400000000002</v>
      </c>
      <c r="AL20">
        <v>3</v>
      </c>
      <c r="AM20">
        <v>0</v>
      </c>
      <c r="AN20">
        <v>0</v>
      </c>
      <c r="AO20">
        <v>0.27674100000000001</v>
      </c>
      <c r="AP20">
        <v>2.0547</v>
      </c>
      <c r="AQ20">
        <v>2.9352800000000001</v>
      </c>
      <c r="AR20">
        <v>2.0547</v>
      </c>
      <c r="AS20">
        <v>2.9352800000000001</v>
      </c>
      <c r="AT20">
        <v>2.0547</v>
      </c>
      <c r="AU20">
        <v>2.34822</v>
      </c>
      <c r="AV20">
        <v>1.76894</v>
      </c>
      <c r="AW20">
        <v>1.7696099999999999</v>
      </c>
      <c r="AX20">
        <v>1.9866200000000001</v>
      </c>
    </row>
    <row r="21" spans="1:50" x14ac:dyDescent="0.25">
      <c r="A21" t="s">
        <v>152</v>
      </c>
      <c r="B21">
        <v>1</v>
      </c>
      <c r="C21">
        <v>-1.85554</v>
      </c>
      <c r="D21">
        <v>159.35599999999999</v>
      </c>
      <c r="E21">
        <v>7.1571199999999999</v>
      </c>
      <c r="F21">
        <v>0.99194800000000005</v>
      </c>
      <c r="G21">
        <v>21.7211</v>
      </c>
      <c r="H21">
        <v>22.601700000000001</v>
      </c>
      <c r="I21">
        <v>23.482199999999999</v>
      </c>
      <c r="J21">
        <v>0.40447699999999998</v>
      </c>
      <c r="K21">
        <v>-0.50546800000000003</v>
      </c>
      <c r="L21">
        <v>1</v>
      </c>
      <c r="M21">
        <v>0.27674100000000001</v>
      </c>
      <c r="N21">
        <v>0.27674100000000001</v>
      </c>
      <c r="O21">
        <v>0.27674100000000001</v>
      </c>
      <c r="P21">
        <v>-1.70028</v>
      </c>
      <c r="Q21">
        <v>154.00200000000001</v>
      </c>
      <c r="R21">
        <v>10.4718</v>
      </c>
      <c r="S21">
        <v>0.99194800000000005</v>
      </c>
      <c r="T21">
        <v>22.3081</v>
      </c>
      <c r="U21">
        <v>23.188700000000001</v>
      </c>
      <c r="V21">
        <v>24.069299999999998</v>
      </c>
      <c r="W21">
        <v>0.95005700000000004</v>
      </c>
      <c r="X21">
        <v>-0.36683100000000002</v>
      </c>
      <c r="Y21">
        <v>1</v>
      </c>
      <c r="Z21">
        <v>0.27674100000000001</v>
      </c>
      <c r="AA21">
        <v>0.27674100000000001</v>
      </c>
      <c r="AB21">
        <v>0.27674100000000001</v>
      </c>
      <c r="AC21">
        <v>-1.4476500000000001</v>
      </c>
      <c r="AD21">
        <v>148.053</v>
      </c>
      <c r="AE21">
        <v>11.6203</v>
      </c>
      <c r="AF21">
        <v>0.99194800000000005</v>
      </c>
      <c r="AG21">
        <v>21.7211</v>
      </c>
      <c r="AH21">
        <v>23.188700000000001</v>
      </c>
      <c r="AI21">
        <v>24.069299999999998</v>
      </c>
      <c r="AJ21">
        <v>0.70927799999999996</v>
      </c>
      <c r="AK21">
        <v>-0.55576999999999999</v>
      </c>
      <c r="AL21">
        <v>2</v>
      </c>
      <c r="AM21">
        <v>0.27674100000000001</v>
      </c>
      <c r="AN21">
        <v>0.27674100000000001</v>
      </c>
      <c r="AO21">
        <v>0.27674100000000001</v>
      </c>
      <c r="AP21">
        <v>0.88058400000000003</v>
      </c>
      <c r="AQ21">
        <v>1.7611699999999999</v>
      </c>
      <c r="AR21">
        <v>0.88058400000000003</v>
      </c>
      <c r="AS21">
        <v>1.7611699999999999</v>
      </c>
      <c r="AT21">
        <v>1.4676400000000001</v>
      </c>
      <c r="AU21">
        <v>2.34822</v>
      </c>
      <c r="AV21">
        <v>0.909945</v>
      </c>
      <c r="AW21">
        <v>1.3168899999999999</v>
      </c>
      <c r="AX21">
        <v>1.26505</v>
      </c>
    </row>
    <row r="22" spans="1:50" x14ac:dyDescent="0.25">
      <c r="A22" t="s">
        <v>152</v>
      </c>
      <c r="B22">
        <v>2</v>
      </c>
      <c r="C22">
        <v>-2.7424400000000002</v>
      </c>
      <c r="D22">
        <v>176.798</v>
      </c>
      <c r="E22">
        <v>7.1232100000000003</v>
      </c>
      <c r="F22">
        <v>1.0351600000000001</v>
      </c>
      <c r="G22">
        <v>21.7211</v>
      </c>
      <c r="H22">
        <v>23.7758</v>
      </c>
      <c r="I22">
        <v>24.656400000000001</v>
      </c>
      <c r="J22">
        <v>2.25651</v>
      </c>
      <c r="K22">
        <v>-1.70635</v>
      </c>
      <c r="L22">
        <v>2</v>
      </c>
      <c r="M22">
        <v>3.0441500000000001</v>
      </c>
      <c r="N22">
        <v>3.8743699999999999</v>
      </c>
      <c r="O22">
        <v>3.3208899999999999</v>
      </c>
      <c r="P22">
        <v>-2.9042699999999999</v>
      </c>
      <c r="Q22">
        <v>175.47</v>
      </c>
      <c r="R22">
        <v>8.6368399999999994</v>
      </c>
      <c r="S22">
        <v>1.0351600000000001</v>
      </c>
      <c r="T22">
        <v>15.263500000000001</v>
      </c>
      <c r="U22">
        <v>15.557</v>
      </c>
      <c r="V22">
        <v>17.611699999999999</v>
      </c>
      <c r="W22">
        <v>1.34032</v>
      </c>
      <c r="X22">
        <v>-3.0047700000000002</v>
      </c>
      <c r="Y22">
        <v>2</v>
      </c>
      <c r="Z22">
        <v>3.0441500000000001</v>
      </c>
      <c r="AA22">
        <v>3.8743699999999999</v>
      </c>
      <c r="AB22">
        <v>3.3208899999999999</v>
      </c>
      <c r="AC22">
        <v>-3.0750500000000001</v>
      </c>
      <c r="AD22">
        <v>180.352</v>
      </c>
      <c r="AE22">
        <v>10.963900000000001</v>
      </c>
      <c r="AF22">
        <v>1.0351600000000001</v>
      </c>
      <c r="AG22">
        <v>15.263500000000001</v>
      </c>
      <c r="AH22">
        <v>15.557</v>
      </c>
      <c r="AI22">
        <v>17.611699999999999</v>
      </c>
      <c r="AJ22">
        <v>1.9782500000000001</v>
      </c>
      <c r="AK22">
        <v>-3.0726200000000001</v>
      </c>
      <c r="AL22">
        <v>2</v>
      </c>
      <c r="AM22">
        <v>3.0441500000000001</v>
      </c>
      <c r="AN22">
        <v>3.8743699999999999</v>
      </c>
      <c r="AO22">
        <v>3.3208899999999999</v>
      </c>
      <c r="AP22">
        <v>2.0547</v>
      </c>
      <c r="AQ22">
        <v>2.9352800000000001</v>
      </c>
      <c r="AR22">
        <v>0.29352800000000001</v>
      </c>
      <c r="AS22">
        <v>2.34822</v>
      </c>
      <c r="AT22">
        <v>0.29352800000000001</v>
      </c>
      <c r="AU22">
        <v>2.34822</v>
      </c>
      <c r="AV22">
        <v>3.9628700000000001</v>
      </c>
      <c r="AW22">
        <v>4.3450800000000003</v>
      </c>
      <c r="AX22">
        <v>5.0508600000000001</v>
      </c>
    </row>
    <row r="23" spans="1:50" x14ac:dyDescent="0.25">
      <c r="A23" t="s">
        <v>152</v>
      </c>
      <c r="B23">
        <v>3</v>
      </c>
      <c r="C23">
        <v>1.1326000000000001</v>
      </c>
      <c r="D23">
        <v>136.90299999999999</v>
      </c>
      <c r="E23">
        <v>24.938400000000001</v>
      </c>
      <c r="F23">
        <v>1.0871999999999999</v>
      </c>
      <c r="G23">
        <v>19.959900000000001</v>
      </c>
      <c r="H23">
        <v>20.840499999999999</v>
      </c>
      <c r="I23">
        <v>21.134</v>
      </c>
      <c r="J23">
        <v>0.76737500000000003</v>
      </c>
      <c r="K23">
        <v>-1.64879E-2</v>
      </c>
      <c r="L23">
        <v>3</v>
      </c>
      <c r="M23">
        <v>1.66045</v>
      </c>
      <c r="N23">
        <v>1.66045</v>
      </c>
      <c r="O23">
        <v>1.5408299999999999</v>
      </c>
      <c r="P23">
        <v>1.2806999999999999</v>
      </c>
      <c r="Q23">
        <v>125.52500000000001</v>
      </c>
      <c r="R23">
        <v>24.7209</v>
      </c>
      <c r="S23">
        <v>1.0871999999999999</v>
      </c>
      <c r="T23">
        <v>16.4376</v>
      </c>
      <c r="U23">
        <v>17.318200000000001</v>
      </c>
      <c r="V23">
        <v>18.198699999999999</v>
      </c>
      <c r="W23">
        <v>0.37506400000000001</v>
      </c>
      <c r="X23">
        <v>-0.35227000000000003</v>
      </c>
      <c r="Y23">
        <v>2</v>
      </c>
      <c r="Z23">
        <v>1.66045</v>
      </c>
      <c r="AA23">
        <v>1.66045</v>
      </c>
      <c r="AB23">
        <v>1.5408299999999999</v>
      </c>
      <c r="AC23">
        <v>1.6818200000000001</v>
      </c>
      <c r="AD23">
        <v>120.315</v>
      </c>
      <c r="AE23">
        <v>26.753499999999999</v>
      </c>
      <c r="AF23">
        <v>1.0871999999999999</v>
      </c>
      <c r="AG23">
        <v>16.4376</v>
      </c>
      <c r="AH23">
        <v>17.318200000000001</v>
      </c>
      <c r="AI23">
        <v>17.611699999999999</v>
      </c>
      <c r="AJ23">
        <v>1.0302100000000001</v>
      </c>
      <c r="AK23">
        <v>-0.39513199999999998</v>
      </c>
      <c r="AL23">
        <v>2</v>
      </c>
      <c r="AM23">
        <v>1.66045</v>
      </c>
      <c r="AN23">
        <v>1.66045</v>
      </c>
      <c r="AO23">
        <v>1.5408299999999999</v>
      </c>
      <c r="AP23">
        <v>0.88058400000000003</v>
      </c>
      <c r="AQ23">
        <v>1.17411</v>
      </c>
      <c r="AR23">
        <v>0.88058400000000003</v>
      </c>
      <c r="AS23">
        <v>1.7611699999999999</v>
      </c>
      <c r="AT23">
        <v>0.88058400000000003</v>
      </c>
      <c r="AU23">
        <v>1.17411</v>
      </c>
      <c r="AV23">
        <v>0.78386299999999998</v>
      </c>
      <c r="AW23">
        <v>0.72733400000000004</v>
      </c>
      <c r="AX23">
        <v>1.4253400000000001</v>
      </c>
    </row>
    <row r="24" spans="1:50" x14ac:dyDescent="0.25">
      <c r="A24" t="s">
        <v>153</v>
      </c>
      <c r="B24">
        <v>0</v>
      </c>
      <c r="C24">
        <v>-0.90302199999999999</v>
      </c>
      <c r="D24">
        <v>216.08799999999999</v>
      </c>
      <c r="E24">
        <v>18.985900000000001</v>
      </c>
      <c r="F24">
        <v>1.2115100000000001</v>
      </c>
      <c r="G24">
        <v>15.263500000000001</v>
      </c>
      <c r="H24">
        <v>16.731100000000001</v>
      </c>
      <c r="I24">
        <v>17.611699999999999</v>
      </c>
      <c r="J24">
        <v>0.55946899999999999</v>
      </c>
      <c r="K24">
        <v>-0.915686</v>
      </c>
      <c r="L24">
        <v>2</v>
      </c>
      <c r="M24">
        <v>1.93719</v>
      </c>
      <c r="N24">
        <v>2.3644799999999999</v>
      </c>
      <c r="O24">
        <v>1.93719</v>
      </c>
      <c r="P24">
        <v>-0.77046599999999998</v>
      </c>
      <c r="Q24">
        <v>195.12</v>
      </c>
      <c r="R24">
        <v>17.042400000000001</v>
      </c>
      <c r="S24">
        <v>1.2115100000000001</v>
      </c>
      <c r="T24">
        <v>15.263500000000001</v>
      </c>
      <c r="U24">
        <v>16.143999999999998</v>
      </c>
      <c r="V24">
        <v>17.611699999999999</v>
      </c>
      <c r="W24">
        <v>0.65019099999999996</v>
      </c>
      <c r="X24">
        <v>-0.64277700000000004</v>
      </c>
      <c r="Y24">
        <v>2</v>
      </c>
      <c r="Z24">
        <v>1.93719</v>
      </c>
      <c r="AA24">
        <v>2.3644799999999999</v>
      </c>
      <c r="AB24">
        <v>1.93719</v>
      </c>
      <c r="AC24">
        <v>-0.42418</v>
      </c>
      <c r="AD24">
        <v>185.59100000000001</v>
      </c>
      <c r="AE24">
        <v>23.251899999999999</v>
      </c>
      <c r="AF24">
        <v>1.2115100000000001</v>
      </c>
      <c r="AG24">
        <v>19.372900000000001</v>
      </c>
      <c r="AH24">
        <v>21.427499999999998</v>
      </c>
      <c r="AI24">
        <v>21.7211</v>
      </c>
      <c r="AJ24">
        <v>0.93847999999999998</v>
      </c>
      <c r="AK24">
        <v>-0.33380100000000001</v>
      </c>
      <c r="AL24">
        <v>2</v>
      </c>
      <c r="AM24">
        <v>1.93719</v>
      </c>
      <c r="AN24">
        <v>2.3644799999999999</v>
      </c>
      <c r="AO24">
        <v>1.93719</v>
      </c>
      <c r="AP24">
        <v>1.4676400000000001</v>
      </c>
      <c r="AQ24">
        <v>2.34822</v>
      </c>
      <c r="AR24">
        <v>0.88058400000000003</v>
      </c>
      <c r="AS24">
        <v>2.34822</v>
      </c>
      <c r="AT24">
        <v>2.0547</v>
      </c>
      <c r="AU24">
        <v>2.34822</v>
      </c>
      <c r="AV24">
        <v>1.47515</v>
      </c>
      <c r="AW24">
        <v>1.29297</v>
      </c>
      <c r="AX24">
        <v>1.2722800000000001</v>
      </c>
    </row>
    <row r="25" spans="1:50" x14ac:dyDescent="0.25">
      <c r="A25" t="s">
        <v>153</v>
      </c>
      <c r="B25">
        <v>1</v>
      </c>
      <c r="C25">
        <v>-2.40734</v>
      </c>
      <c r="D25">
        <v>200.452</v>
      </c>
      <c r="E25">
        <v>15.1594</v>
      </c>
      <c r="F25">
        <v>1.1221399999999999</v>
      </c>
      <c r="G25">
        <v>17.0246</v>
      </c>
      <c r="H25">
        <v>17.905200000000001</v>
      </c>
      <c r="I25">
        <v>19.959900000000001</v>
      </c>
      <c r="J25">
        <v>1.3480799999999999</v>
      </c>
      <c r="K25">
        <v>-1.19661</v>
      </c>
      <c r="L25">
        <v>2</v>
      </c>
      <c r="M25">
        <v>0</v>
      </c>
      <c r="N25">
        <v>0.27674100000000001</v>
      </c>
      <c r="O25">
        <v>0.99780400000000002</v>
      </c>
      <c r="P25">
        <v>-2.1753100000000001</v>
      </c>
      <c r="Q25">
        <v>184.529</v>
      </c>
      <c r="R25">
        <v>14.3041</v>
      </c>
      <c r="S25">
        <v>1.1221399999999999</v>
      </c>
      <c r="T25">
        <v>17.0246</v>
      </c>
      <c r="U25">
        <v>18.4923</v>
      </c>
      <c r="V25">
        <v>20.547000000000001</v>
      </c>
      <c r="W25">
        <v>1.17062</v>
      </c>
      <c r="X25">
        <v>-1.0774300000000001</v>
      </c>
      <c r="Y25">
        <v>1</v>
      </c>
      <c r="Z25">
        <v>0</v>
      </c>
      <c r="AA25">
        <v>0.27674100000000001</v>
      </c>
      <c r="AB25">
        <v>0.99780400000000002</v>
      </c>
      <c r="AC25">
        <v>-1.79782</v>
      </c>
      <c r="AD25">
        <v>175.822</v>
      </c>
      <c r="AE25">
        <v>16.957100000000001</v>
      </c>
      <c r="AF25">
        <v>1.1221399999999999</v>
      </c>
      <c r="AG25">
        <v>17.0246</v>
      </c>
      <c r="AH25">
        <v>17.905200000000001</v>
      </c>
      <c r="AI25">
        <v>18.198699999999999</v>
      </c>
      <c r="AJ25">
        <v>1.1947000000000001</v>
      </c>
      <c r="AK25">
        <v>-4.0925200000000002E-2</v>
      </c>
      <c r="AL25">
        <v>2</v>
      </c>
      <c r="AM25">
        <v>0</v>
      </c>
      <c r="AN25">
        <v>0.27674100000000001</v>
      </c>
      <c r="AO25">
        <v>0.99780400000000002</v>
      </c>
      <c r="AP25">
        <v>0.88058400000000003</v>
      </c>
      <c r="AQ25">
        <v>2.9352800000000001</v>
      </c>
      <c r="AR25">
        <v>1.4676400000000001</v>
      </c>
      <c r="AS25">
        <v>3.5223399999999998</v>
      </c>
      <c r="AT25">
        <v>0.88058400000000003</v>
      </c>
      <c r="AU25">
        <v>1.17411</v>
      </c>
      <c r="AV25">
        <v>2.5446800000000001</v>
      </c>
      <c r="AW25">
        <v>2.2480500000000001</v>
      </c>
      <c r="AX25">
        <v>1.2356199999999999</v>
      </c>
    </row>
    <row r="26" spans="1:50" x14ac:dyDescent="0.25">
      <c r="A26" t="s">
        <v>153</v>
      </c>
      <c r="B26">
        <v>2</v>
      </c>
      <c r="C26">
        <v>-2.1111399999999998</v>
      </c>
      <c r="D26">
        <v>193.54599999999999</v>
      </c>
      <c r="E26">
        <v>12.897600000000001</v>
      </c>
      <c r="F26">
        <v>1.1568099999999999</v>
      </c>
      <c r="G26">
        <v>15.263500000000001</v>
      </c>
      <c r="H26">
        <v>16.143999999999998</v>
      </c>
      <c r="I26">
        <v>18.785799999999998</v>
      </c>
      <c r="J26">
        <v>0.50372499999999998</v>
      </c>
      <c r="K26">
        <v>-0.69144499999999998</v>
      </c>
      <c r="L26">
        <v>1</v>
      </c>
      <c r="M26">
        <v>1.93719</v>
      </c>
      <c r="N26">
        <v>1.81471</v>
      </c>
      <c r="O26">
        <v>1.7282500000000001</v>
      </c>
      <c r="P26">
        <v>-1.75675</v>
      </c>
      <c r="Q26">
        <v>174.35400000000001</v>
      </c>
      <c r="R26">
        <v>11.276999999999999</v>
      </c>
      <c r="S26">
        <v>1.1568099999999999</v>
      </c>
      <c r="T26">
        <v>15.263500000000001</v>
      </c>
      <c r="U26">
        <v>15.557</v>
      </c>
      <c r="V26">
        <v>17.611699999999999</v>
      </c>
      <c r="W26">
        <v>0.47920800000000002</v>
      </c>
      <c r="X26">
        <v>-0.92050600000000005</v>
      </c>
      <c r="Y26">
        <v>1</v>
      </c>
      <c r="Z26">
        <v>1.93719</v>
      </c>
      <c r="AA26">
        <v>1.81471</v>
      </c>
      <c r="AB26">
        <v>1.7282500000000001</v>
      </c>
      <c r="AC26">
        <v>-1.7829200000000001</v>
      </c>
      <c r="AD26">
        <v>172.94800000000001</v>
      </c>
      <c r="AE26">
        <v>18.556999999999999</v>
      </c>
      <c r="AF26">
        <v>1.1568099999999999</v>
      </c>
      <c r="AG26">
        <v>19.372900000000001</v>
      </c>
      <c r="AH26">
        <v>19.666399999999999</v>
      </c>
      <c r="AI26">
        <v>21.7211</v>
      </c>
      <c r="AJ26">
        <v>7.92374E-2</v>
      </c>
      <c r="AK26">
        <v>-1.60338</v>
      </c>
      <c r="AL26">
        <v>2</v>
      </c>
      <c r="AM26">
        <v>1.93719</v>
      </c>
      <c r="AN26">
        <v>1.81471</v>
      </c>
      <c r="AO26">
        <v>1.7282500000000001</v>
      </c>
      <c r="AP26">
        <v>0.88058400000000003</v>
      </c>
      <c r="AQ26">
        <v>3.5223399999999998</v>
      </c>
      <c r="AR26">
        <v>0.29352800000000001</v>
      </c>
      <c r="AS26">
        <v>2.34822</v>
      </c>
      <c r="AT26">
        <v>0.29352800000000001</v>
      </c>
      <c r="AU26">
        <v>2.34822</v>
      </c>
      <c r="AV26">
        <v>1.1951700000000001</v>
      </c>
      <c r="AW26">
        <v>1.39971</v>
      </c>
      <c r="AX26">
        <v>1.6826099999999999</v>
      </c>
    </row>
    <row r="27" spans="1:50" x14ac:dyDescent="0.25">
      <c r="A27" t="s">
        <v>153</v>
      </c>
      <c r="B27">
        <v>3</v>
      </c>
      <c r="C27">
        <v>-0.344829</v>
      </c>
      <c r="D27">
        <v>195.691</v>
      </c>
      <c r="E27">
        <v>16.343</v>
      </c>
      <c r="F27">
        <v>1.232</v>
      </c>
      <c r="G27">
        <v>15.263500000000001</v>
      </c>
      <c r="H27">
        <v>17.318200000000001</v>
      </c>
      <c r="I27">
        <v>18.785799999999998</v>
      </c>
      <c r="J27">
        <v>0.47241899999999998</v>
      </c>
      <c r="K27">
        <v>-0.99815100000000001</v>
      </c>
      <c r="L27">
        <v>2</v>
      </c>
      <c r="M27">
        <v>2.92875</v>
      </c>
      <c r="N27">
        <v>3.0816599999999998</v>
      </c>
      <c r="O27">
        <v>3.0441500000000001</v>
      </c>
      <c r="P27">
        <v>-8.4934499999999996E-2</v>
      </c>
      <c r="Q27">
        <v>170.66399999999999</v>
      </c>
      <c r="R27">
        <v>20.809699999999999</v>
      </c>
      <c r="S27">
        <v>1.232</v>
      </c>
      <c r="T27">
        <v>17.611699999999999</v>
      </c>
      <c r="U27">
        <v>18.4923</v>
      </c>
      <c r="V27">
        <v>18.785799999999998</v>
      </c>
      <c r="W27">
        <v>0.32472499999999999</v>
      </c>
      <c r="X27">
        <v>-0.170372</v>
      </c>
      <c r="Y27">
        <v>2</v>
      </c>
      <c r="Z27">
        <v>2.92875</v>
      </c>
      <c r="AA27">
        <v>3.0816599999999998</v>
      </c>
      <c r="AB27">
        <v>3.0441500000000001</v>
      </c>
      <c r="AC27">
        <v>-3.62216E-2</v>
      </c>
      <c r="AD27">
        <v>169.625</v>
      </c>
      <c r="AE27">
        <v>21.096</v>
      </c>
      <c r="AF27">
        <v>1.232</v>
      </c>
      <c r="AG27">
        <v>22.3081</v>
      </c>
      <c r="AH27">
        <v>24.3628</v>
      </c>
      <c r="AI27">
        <v>25.243400000000001</v>
      </c>
      <c r="AJ27">
        <v>1.4719199999999999</v>
      </c>
      <c r="AK27">
        <v>-1.0013399999999999</v>
      </c>
      <c r="AL27">
        <v>2</v>
      </c>
      <c r="AM27">
        <v>2.92875</v>
      </c>
      <c r="AN27">
        <v>3.0816599999999998</v>
      </c>
      <c r="AO27">
        <v>3.0441500000000001</v>
      </c>
      <c r="AP27">
        <v>2.0547</v>
      </c>
      <c r="AQ27">
        <v>3.5223399999999998</v>
      </c>
      <c r="AR27">
        <v>0.88058400000000003</v>
      </c>
      <c r="AS27">
        <v>1.17411</v>
      </c>
      <c r="AT27">
        <v>2.0547</v>
      </c>
      <c r="AU27">
        <v>2.9352800000000001</v>
      </c>
      <c r="AV27">
        <v>1.4705699999999999</v>
      </c>
      <c r="AW27">
        <v>0.49509700000000001</v>
      </c>
      <c r="AX27">
        <v>2.4732699999999999</v>
      </c>
    </row>
    <row r="28" spans="1:50" x14ac:dyDescent="0.25">
      <c r="A28" t="s">
        <v>154</v>
      </c>
      <c r="B28">
        <v>0</v>
      </c>
      <c r="C28">
        <v>0.40679399999999999</v>
      </c>
      <c r="D28">
        <v>197.53299999999999</v>
      </c>
      <c r="E28">
        <v>19.667300000000001</v>
      </c>
      <c r="F28">
        <v>1.3140000000000001</v>
      </c>
      <c r="G28">
        <v>21.7211</v>
      </c>
      <c r="H28">
        <v>24.3628</v>
      </c>
      <c r="I28">
        <v>25.243400000000001</v>
      </c>
      <c r="J28">
        <v>1.00936</v>
      </c>
      <c r="K28">
        <v>-1.86059</v>
      </c>
      <c r="L28">
        <v>2</v>
      </c>
      <c r="M28">
        <v>0</v>
      </c>
      <c r="N28">
        <v>0</v>
      </c>
      <c r="O28">
        <v>0</v>
      </c>
      <c r="P28">
        <v>0.57344499999999998</v>
      </c>
      <c r="Q28">
        <v>163.18</v>
      </c>
      <c r="R28">
        <v>17.113199999999999</v>
      </c>
      <c r="S28">
        <v>1.3140000000000001</v>
      </c>
      <c r="T28">
        <v>21.7211</v>
      </c>
      <c r="U28">
        <v>24.3628</v>
      </c>
      <c r="V28">
        <v>25.243400000000001</v>
      </c>
      <c r="W28">
        <v>0.78144000000000002</v>
      </c>
      <c r="X28">
        <v>-1.5644400000000001</v>
      </c>
      <c r="Y28">
        <v>2</v>
      </c>
      <c r="Z28">
        <v>0</v>
      </c>
      <c r="AA28">
        <v>0</v>
      </c>
      <c r="AB28">
        <v>0</v>
      </c>
      <c r="AC28">
        <v>0.17768</v>
      </c>
      <c r="AD28">
        <v>179.917</v>
      </c>
      <c r="AE28">
        <v>19.520800000000001</v>
      </c>
      <c r="AF28">
        <v>1.3140000000000001</v>
      </c>
      <c r="AG28">
        <v>21.7211</v>
      </c>
      <c r="AH28">
        <v>24.3628</v>
      </c>
      <c r="AI28">
        <v>25.243400000000001</v>
      </c>
      <c r="AJ28">
        <v>1.0446</v>
      </c>
      <c r="AK28">
        <v>-1.87738</v>
      </c>
      <c r="AL28">
        <v>2</v>
      </c>
      <c r="AM28">
        <v>0</v>
      </c>
      <c r="AN28">
        <v>0</v>
      </c>
      <c r="AO28">
        <v>0</v>
      </c>
      <c r="AP28">
        <v>2.64175</v>
      </c>
      <c r="AQ28">
        <v>3.5223399999999998</v>
      </c>
      <c r="AR28">
        <v>2.64175</v>
      </c>
      <c r="AS28">
        <v>3.5223399999999998</v>
      </c>
      <c r="AT28">
        <v>2.64175</v>
      </c>
      <c r="AU28">
        <v>3.5223399999999998</v>
      </c>
      <c r="AV28">
        <v>2.8699400000000002</v>
      </c>
      <c r="AW28">
        <v>2.3458800000000002</v>
      </c>
      <c r="AX28">
        <v>2.92198</v>
      </c>
    </row>
    <row r="29" spans="1:50" x14ac:dyDescent="0.25">
      <c r="A29" t="s">
        <v>154</v>
      </c>
      <c r="B29">
        <v>3</v>
      </c>
      <c r="C29">
        <v>-0.23707400000000001</v>
      </c>
      <c r="D29">
        <v>185.566</v>
      </c>
      <c r="E29">
        <v>17.837599999999998</v>
      </c>
      <c r="F29">
        <v>1.3210500000000001</v>
      </c>
      <c r="G29">
        <v>22.3081</v>
      </c>
      <c r="H29">
        <v>24.3628</v>
      </c>
      <c r="I29">
        <v>25.830500000000001</v>
      </c>
      <c r="J29">
        <v>0.75973400000000002</v>
      </c>
      <c r="K29">
        <v>-1.21587</v>
      </c>
      <c r="L29">
        <v>1</v>
      </c>
      <c r="M29">
        <v>3.3208899999999999</v>
      </c>
      <c r="N29">
        <v>4.1511100000000001</v>
      </c>
      <c r="O29">
        <v>4.1511100000000001</v>
      </c>
      <c r="P29">
        <v>-1.8456199999999999E-2</v>
      </c>
      <c r="Q29">
        <v>153.94399999999999</v>
      </c>
      <c r="R29">
        <v>14.951599999999999</v>
      </c>
      <c r="S29">
        <v>1.3210500000000001</v>
      </c>
      <c r="T29">
        <v>15.263500000000001</v>
      </c>
      <c r="U29">
        <v>15.557</v>
      </c>
      <c r="V29">
        <v>17.0246</v>
      </c>
      <c r="W29">
        <v>1.97938E-2</v>
      </c>
      <c r="X29">
        <v>-0.89835500000000001</v>
      </c>
      <c r="Y29">
        <v>3</v>
      </c>
      <c r="Z29">
        <v>3.3208899999999999</v>
      </c>
      <c r="AA29">
        <v>4.1511100000000001</v>
      </c>
      <c r="AB29">
        <v>4.1511100000000001</v>
      </c>
      <c r="AC29">
        <v>-3.6978400000000002E-2</v>
      </c>
      <c r="AD29">
        <v>160.91300000000001</v>
      </c>
      <c r="AE29">
        <v>19.823</v>
      </c>
      <c r="AF29">
        <v>1.3210500000000001</v>
      </c>
      <c r="AG29">
        <v>22.3081</v>
      </c>
      <c r="AH29">
        <v>24.3628</v>
      </c>
      <c r="AI29">
        <v>25.830500000000001</v>
      </c>
      <c r="AJ29">
        <v>0.69825099999999996</v>
      </c>
      <c r="AK29">
        <v>-1.36774</v>
      </c>
      <c r="AL29">
        <v>1</v>
      </c>
      <c r="AM29">
        <v>3.3208899999999999</v>
      </c>
      <c r="AN29">
        <v>4.1511100000000001</v>
      </c>
      <c r="AO29">
        <v>4.1511100000000001</v>
      </c>
      <c r="AP29">
        <v>2.0547</v>
      </c>
      <c r="AQ29">
        <v>3.5223399999999998</v>
      </c>
      <c r="AR29">
        <v>0.29352800000000001</v>
      </c>
      <c r="AS29">
        <v>1.7611699999999999</v>
      </c>
      <c r="AT29">
        <v>2.0547</v>
      </c>
      <c r="AU29">
        <v>3.5223399999999998</v>
      </c>
      <c r="AV29">
        <v>1.9756</v>
      </c>
      <c r="AW29">
        <v>0.91814899999999999</v>
      </c>
      <c r="AX29">
        <v>2.0659900000000002</v>
      </c>
    </row>
    <row r="30" spans="1:50" x14ac:dyDescent="0.25">
      <c r="A30" t="s">
        <v>155</v>
      </c>
      <c r="B30">
        <v>0</v>
      </c>
      <c r="C30">
        <v>1.4801500000000001</v>
      </c>
      <c r="D30">
        <v>95.1113</v>
      </c>
      <c r="E30">
        <v>14.5199</v>
      </c>
      <c r="F30">
        <v>1.3878999999999999</v>
      </c>
      <c r="G30">
        <v>23.482199999999999</v>
      </c>
      <c r="H30">
        <v>24.9499</v>
      </c>
      <c r="I30">
        <v>25.243400000000001</v>
      </c>
      <c r="J30">
        <v>3.0591900000000001</v>
      </c>
      <c r="K30">
        <v>-4.6151200000000003E-2</v>
      </c>
      <c r="L30">
        <v>2</v>
      </c>
      <c r="M30">
        <v>1.46438</v>
      </c>
      <c r="N30">
        <v>1.93719</v>
      </c>
      <c r="O30">
        <v>1.7282500000000001</v>
      </c>
      <c r="P30">
        <v>0.42938599999999999</v>
      </c>
      <c r="Q30">
        <v>94.225399999999993</v>
      </c>
      <c r="R30">
        <v>13.223800000000001</v>
      </c>
      <c r="S30">
        <v>1.3878999999999999</v>
      </c>
      <c r="T30">
        <v>19.959900000000001</v>
      </c>
      <c r="U30">
        <v>20.253399999999999</v>
      </c>
      <c r="V30">
        <v>21.134</v>
      </c>
      <c r="W30">
        <v>0.43896400000000002</v>
      </c>
      <c r="X30">
        <v>-0.55033699999999997</v>
      </c>
      <c r="Y30">
        <v>1</v>
      </c>
      <c r="Z30">
        <v>1.46438</v>
      </c>
      <c r="AA30">
        <v>1.93719</v>
      </c>
      <c r="AB30">
        <v>1.7282500000000001</v>
      </c>
      <c r="AC30">
        <v>0.37850800000000001</v>
      </c>
      <c r="AD30">
        <v>88.462999999999994</v>
      </c>
      <c r="AE30">
        <v>15.819100000000001</v>
      </c>
      <c r="AF30">
        <v>1.3878999999999999</v>
      </c>
      <c r="AG30">
        <v>21.134</v>
      </c>
      <c r="AH30">
        <v>22.014600000000002</v>
      </c>
      <c r="AI30">
        <v>22.3081</v>
      </c>
      <c r="AJ30">
        <v>1.3858200000000001</v>
      </c>
      <c r="AK30">
        <v>-0.64572300000000005</v>
      </c>
      <c r="AL30">
        <v>3</v>
      </c>
      <c r="AM30">
        <v>1.46438</v>
      </c>
      <c r="AN30">
        <v>1.93719</v>
      </c>
      <c r="AO30">
        <v>1.7282500000000001</v>
      </c>
      <c r="AP30">
        <v>1.4676400000000001</v>
      </c>
      <c r="AQ30">
        <v>1.7611699999999999</v>
      </c>
      <c r="AR30">
        <v>0.29352800000000001</v>
      </c>
      <c r="AS30">
        <v>1.17411</v>
      </c>
      <c r="AT30">
        <v>0.88058400000000003</v>
      </c>
      <c r="AU30">
        <v>1.17411</v>
      </c>
      <c r="AV30">
        <v>3.10534</v>
      </c>
      <c r="AW30">
        <v>0.98929999999999996</v>
      </c>
      <c r="AX30">
        <v>2.0315400000000001</v>
      </c>
    </row>
    <row r="31" spans="1:50" x14ac:dyDescent="0.25">
      <c r="A31" t="s">
        <v>155</v>
      </c>
      <c r="B31">
        <v>3</v>
      </c>
      <c r="C31">
        <v>3.5943000000000001</v>
      </c>
      <c r="D31">
        <v>89.338499999999996</v>
      </c>
      <c r="E31">
        <v>17.503499999999999</v>
      </c>
      <c r="F31">
        <v>1.30721</v>
      </c>
      <c r="G31">
        <v>15.8505</v>
      </c>
      <c r="H31">
        <v>17.905200000000001</v>
      </c>
      <c r="I31">
        <v>18.785799999999998</v>
      </c>
      <c r="J31">
        <v>1.7976799999999999</v>
      </c>
      <c r="K31">
        <v>-1.16221</v>
      </c>
      <c r="L31">
        <v>3</v>
      </c>
      <c r="M31">
        <v>3.1915300000000002</v>
      </c>
      <c r="N31">
        <v>2.92875</v>
      </c>
      <c r="O31">
        <v>2.9934099999999999</v>
      </c>
      <c r="P31">
        <v>3.6543999999999999</v>
      </c>
      <c r="Q31">
        <v>65.5732</v>
      </c>
      <c r="R31">
        <v>15.2295</v>
      </c>
      <c r="S31">
        <v>1.30721</v>
      </c>
      <c r="T31">
        <v>23.482199999999999</v>
      </c>
      <c r="U31">
        <v>24.9499</v>
      </c>
      <c r="V31">
        <v>25.830500000000001</v>
      </c>
      <c r="W31">
        <v>1.1209100000000001</v>
      </c>
      <c r="X31">
        <v>-1.35354</v>
      </c>
      <c r="Y31">
        <v>3</v>
      </c>
      <c r="Z31">
        <v>3.1915300000000002</v>
      </c>
      <c r="AA31">
        <v>2.92875</v>
      </c>
      <c r="AB31">
        <v>2.9934099999999999</v>
      </c>
      <c r="AC31">
        <v>4.17014</v>
      </c>
      <c r="AD31">
        <v>57.015300000000003</v>
      </c>
      <c r="AE31">
        <v>18.4527</v>
      </c>
      <c r="AF31">
        <v>1.30721</v>
      </c>
      <c r="AG31">
        <v>18.198699999999999</v>
      </c>
      <c r="AH31">
        <v>20.253399999999999</v>
      </c>
      <c r="AI31">
        <v>20.547000000000001</v>
      </c>
      <c r="AJ31">
        <v>2.88279</v>
      </c>
      <c r="AK31">
        <v>-2.1643400000000002</v>
      </c>
      <c r="AL31">
        <v>2</v>
      </c>
      <c r="AM31">
        <v>3.1915300000000002</v>
      </c>
      <c r="AN31">
        <v>2.92875</v>
      </c>
      <c r="AO31">
        <v>2.9934099999999999</v>
      </c>
      <c r="AP31">
        <v>2.0547</v>
      </c>
      <c r="AQ31">
        <v>2.9352800000000001</v>
      </c>
      <c r="AR31">
        <v>1.4676400000000001</v>
      </c>
      <c r="AS31">
        <v>2.34822</v>
      </c>
      <c r="AT31">
        <v>2.0547</v>
      </c>
      <c r="AU31">
        <v>2.34822</v>
      </c>
      <c r="AV31">
        <v>2.9598900000000001</v>
      </c>
      <c r="AW31">
        <v>2.47445</v>
      </c>
      <c r="AX31">
        <v>5.0471199999999996</v>
      </c>
    </row>
    <row r="32" spans="1:50" x14ac:dyDescent="0.25">
      <c r="A32" t="s">
        <v>156</v>
      </c>
      <c r="B32">
        <v>0</v>
      </c>
      <c r="C32">
        <v>-4.66284E-2</v>
      </c>
      <c r="D32">
        <v>197.75299999999999</v>
      </c>
      <c r="E32">
        <v>16.174499999999998</v>
      </c>
      <c r="F32">
        <v>1.01085</v>
      </c>
      <c r="G32">
        <v>18.666699999999999</v>
      </c>
      <c r="H32">
        <v>21.166699999999999</v>
      </c>
      <c r="I32">
        <v>22.666699999999999</v>
      </c>
      <c r="J32">
        <v>1.34063</v>
      </c>
      <c r="K32">
        <v>-2.8139599999999998</v>
      </c>
      <c r="L32">
        <v>1</v>
      </c>
      <c r="M32">
        <v>1.0999399999999999</v>
      </c>
      <c r="N32">
        <v>0.27216600000000002</v>
      </c>
      <c r="O32">
        <v>0.157135</v>
      </c>
      <c r="P32">
        <v>-0.11550199999999999</v>
      </c>
      <c r="Q32">
        <v>203.87200000000001</v>
      </c>
      <c r="R32">
        <v>20.707599999999999</v>
      </c>
      <c r="S32">
        <v>1.01085</v>
      </c>
      <c r="T32">
        <v>17.666699999999999</v>
      </c>
      <c r="U32">
        <v>20.833300000000001</v>
      </c>
      <c r="V32">
        <v>23</v>
      </c>
      <c r="W32">
        <v>1.3849199999999999</v>
      </c>
      <c r="X32">
        <v>-2.6455299999999999</v>
      </c>
      <c r="Y32">
        <v>1</v>
      </c>
      <c r="Z32">
        <v>1.0999399999999999</v>
      </c>
      <c r="AA32">
        <v>0.27216600000000002</v>
      </c>
      <c r="AB32">
        <v>0.157135</v>
      </c>
      <c r="AC32">
        <v>8.1970299999999992E-3</v>
      </c>
      <c r="AD32">
        <v>187.55699999999999</v>
      </c>
      <c r="AE32">
        <v>21.984500000000001</v>
      </c>
      <c r="AF32">
        <v>1.01085</v>
      </c>
      <c r="AG32">
        <v>20.333300000000001</v>
      </c>
      <c r="AH32">
        <v>21.5</v>
      </c>
      <c r="AI32">
        <v>23</v>
      </c>
      <c r="AJ32">
        <v>0.82890399999999997</v>
      </c>
      <c r="AK32">
        <v>-3.2618200000000002</v>
      </c>
      <c r="AL32">
        <v>2</v>
      </c>
      <c r="AM32">
        <v>1.0999399999999999</v>
      </c>
      <c r="AN32">
        <v>0.27216600000000002</v>
      </c>
      <c r="AO32">
        <v>0.157135</v>
      </c>
      <c r="AP32">
        <v>2.5</v>
      </c>
      <c r="AQ32">
        <v>4</v>
      </c>
      <c r="AR32">
        <v>3.1666699999999999</v>
      </c>
      <c r="AS32">
        <v>5.3333300000000001</v>
      </c>
      <c r="AT32">
        <v>1.1666700000000001</v>
      </c>
      <c r="AU32">
        <v>2.6666699999999999</v>
      </c>
      <c r="AV32">
        <v>4.1545899999999998</v>
      </c>
      <c r="AW32">
        <v>4.0304500000000001</v>
      </c>
      <c r="AX32">
        <v>4.0907299999999998</v>
      </c>
    </row>
    <row r="33" spans="1:50" x14ac:dyDescent="0.25">
      <c r="A33" t="s">
        <v>156</v>
      </c>
      <c r="B33">
        <v>1</v>
      </c>
      <c r="C33">
        <v>-2.6135199999999998</v>
      </c>
      <c r="D33">
        <v>197.357</v>
      </c>
      <c r="E33">
        <v>11.3497</v>
      </c>
      <c r="F33">
        <v>1.0094000000000001</v>
      </c>
      <c r="G33">
        <v>15</v>
      </c>
      <c r="H33">
        <v>15.166700000000001</v>
      </c>
      <c r="I33">
        <v>16.333300000000001</v>
      </c>
      <c r="J33">
        <v>0.27951399999999998</v>
      </c>
      <c r="K33">
        <v>-2.1882600000000001</v>
      </c>
      <c r="L33">
        <v>3</v>
      </c>
      <c r="M33">
        <v>0</v>
      </c>
      <c r="N33">
        <v>0.157135</v>
      </c>
      <c r="O33">
        <v>0.157135</v>
      </c>
      <c r="P33">
        <v>-2.6698400000000002</v>
      </c>
      <c r="Q33">
        <v>203.15199999999999</v>
      </c>
      <c r="R33">
        <v>12.9482</v>
      </c>
      <c r="S33">
        <v>1.0094000000000001</v>
      </c>
      <c r="T33">
        <v>15</v>
      </c>
      <c r="U33">
        <v>15.5</v>
      </c>
      <c r="V33">
        <v>16.666699999999999</v>
      </c>
      <c r="W33">
        <v>1.52705</v>
      </c>
      <c r="X33">
        <v>-3.5813199999999998</v>
      </c>
      <c r="Y33">
        <v>3</v>
      </c>
      <c r="Z33">
        <v>0</v>
      </c>
      <c r="AA33">
        <v>0.157135</v>
      </c>
      <c r="AB33">
        <v>0.157135</v>
      </c>
      <c r="AC33">
        <v>-2.4408500000000002</v>
      </c>
      <c r="AD33">
        <v>186.64</v>
      </c>
      <c r="AE33">
        <v>13.9999</v>
      </c>
      <c r="AF33">
        <v>1.0094000000000001</v>
      </c>
      <c r="AG33">
        <v>15</v>
      </c>
      <c r="AH33">
        <v>15.5</v>
      </c>
      <c r="AI33">
        <v>16.333300000000001</v>
      </c>
      <c r="AJ33">
        <v>1.3148899999999999</v>
      </c>
      <c r="AK33">
        <v>-3.8850699999999998</v>
      </c>
      <c r="AL33">
        <v>3</v>
      </c>
      <c r="AM33">
        <v>0</v>
      </c>
      <c r="AN33">
        <v>0.157135</v>
      </c>
      <c r="AO33">
        <v>0.157135</v>
      </c>
      <c r="AP33">
        <v>0.16666700000000001</v>
      </c>
      <c r="AQ33">
        <v>1.3333299999999999</v>
      </c>
      <c r="AR33">
        <v>0.5</v>
      </c>
      <c r="AS33">
        <v>1.6666700000000001</v>
      </c>
      <c r="AT33">
        <v>0.5</v>
      </c>
      <c r="AU33">
        <v>1.3333299999999999</v>
      </c>
      <c r="AV33">
        <v>2.4677799999999999</v>
      </c>
      <c r="AW33">
        <v>5.1083699999999999</v>
      </c>
      <c r="AX33">
        <v>5.1999599999999999</v>
      </c>
    </row>
    <row r="34" spans="1:50" x14ac:dyDescent="0.25">
      <c r="A34" t="s">
        <v>156</v>
      </c>
      <c r="B34">
        <v>2</v>
      </c>
      <c r="C34">
        <v>-2.46421</v>
      </c>
      <c r="D34">
        <v>198.95400000000001</v>
      </c>
      <c r="E34">
        <v>13.9123</v>
      </c>
      <c r="F34">
        <v>0.98779300000000003</v>
      </c>
      <c r="G34">
        <v>15.333299999999999</v>
      </c>
      <c r="H34">
        <v>15.833299999999999</v>
      </c>
      <c r="I34">
        <v>16.333300000000001</v>
      </c>
      <c r="J34">
        <v>0.70782500000000004</v>
      </c>
      <c r="K34">
        <v>-0.49673800000000001</v>
      </c>
      <c r="L34">
        <v>4</v>
      </c>
      <c r="M34">
        <v>0.27216600000000002</v>
      </c>
      <c r="N34">
        <v>0.157135</v>
      </c>
      <c r="O34">
        <v>0.31426999999999999</v>
      </c>
      <c r="P34">
        <v>-2.5106999999999999</v>
      </c>
      <c r="Q34">
        <v>205.97800000000001</v>
      </c>
      <c r="R34">
        <v>16.2928</v>
      </c>
      <c r="S34">
        <v>0.98779300000000003</v>
      </c>
      <c r="T34">
        <v>15</v>
      </c>
      <c r="U34">
        <v>15.833299999999999</v>
      </c>
      <c r="V34">
        <v>17</v>
      </c>
      <c r="W34">
        <v>1.44706</v>
      </c>
      <c r="X34">
        <v>-1.0803499999999999</v>
      </c>
      <c r="Y34">
        <v>3</v>
      </c>
      <c r="Z34">
        <v>0.27216600000000002</v>
      </c>
      <c r="AA34">
        <v>0.157135</v>
      </c>
      <c r="AB34">
        <v>0.31426999999999999</v>
      </c>
      <c r="AC34">
        <v>-2.1985299999999999</v>
      </c>
      <c r="AD34">
        <v>187.547</v>
      </c>
      <c r="AE34">
        <v>15.4137</v>
      </c>
      <c r="AF34">
        <v>0.98779300000000003</v>
      </c>
      <c r="AG34">
        <v>15.666700000000001</v>
      </c>
      <c r="AH34">
        <v>16.166699999999999</v>
      </c>
      <c r="AI34">
        <v>16.333300000000001</v>
      </c>
      <c r="AJ34">
        <v>0.73941400000000002</v>
      </c>
      <c r="AK34">
        <v>-0.72816099999999995</v>
      </c>
      <c r="AL34">
        <v>4</v>
      </c>
      <c r="AM34">
        <v>0.27216600000000002</v>
      </c>
      <c r="AN34">
        <v>0.157135</v>
      </c>
      <c r="AO34">
        <v>0.31426999999999999</v>
      </c>
      <c r="AP34">
        <v>0.5</v>
      </c>
      <c r="AQ34">
        <v>1</v>
      </c>
      <c r="AR34">
        <v>0.83333299999999999</v>
      </c>
      <c r="AS34">
        <v>2</v>
      </c>
      <c r="AT34">
        <v>0.5</v>
      </c>
      <c r="AU34">
        <v>0.66666700000000001</v>
      </c>
      <c r="AV34">
        <v>1.2045600000000001</v>
      </c>
      <c r="AW34">
        <v>2.5274100000000002</v>
      </c>
      <c r="AX34">
        <v>1.4675800000000001</v>
      </c>
    </row>
    <row r="35" spans="1:50" x14ac:dyDescent="0.25">
      <c r="A35" t="s">
        <v>156</v>
      </c>
      <c r="B35">
        <v>3</v>
      </c>
      <c r="C35">
        <v>1.23254</v>
      </c>
      <c r="D35">
        <v>172.64099999999999</v>
      </c>
      <c r="E35">
        <v>19.669</v>
      </c>
      <c r="F35">
        <v>0.99078699999999997</v>
      </c>
      <c r="G35">
        <v>16</v>
      </c>
      <c r="H35">
        <v>18.5</v>
      </c>
      <c r="I35">
        <v>19.666699999999999</v>
      </c>
      <c r="J35">
        <v>2.4021300000000001</v>
      </c>
      <c r="K35">
        <v>-3.4241299999999999</v>
      </c>
      <c r="L35">
        <v>3</v>
      </c>
      <c r="M35">
        <v>0.157135</v>
      </c>
      <c r="N35">
        <v>0.157135</v>
      </c>
      <c r="O35">
        <v>0.157135</v>
      </c>
      <c r="P35">
        <v>1.2401800000000001</v>
      </c>
      <c r="Q35">
        <v>179.52099999999999</v>
      </c>
      <c r="R35">
        <v>20.3842</v>
      </c>
      <c r="S35">
        <v>0.99078699999999997</v>
      </c>
      <c r="T35">
        <v>16.333300000000001</v>
      </c>
      <c r="U35">
        <v>18.5</v>
      </c>
      <c r="V35">
        <v>20</v>
      </c>
      <c r="W35">
        <v>2.2719900000000002</v>
      </c>
      <c r="X35">
        <v>-3.8605399999999999</v>
      </c>
      <c r="Y35">
        <v>2</v>
      </c>
      <c r="Z35">
        <v>0.157135</v>
      </c>
      <c r="AA35">
        <v>0.157135</v>
      </c>
      <c r="AB35">
        <v>0.157135</v>
      </c>
      <c r="AC35">
        <v>1.6072599999999999</v>
      </c>
      <c r="AD35">
        <v>158.98500000000001</v>
      </c>
      <c r="AE35">
        <v>21.2745</v>
      </c>
      <c r="AF35">
        <v>0.99078699999999997</v>
      </c>
      <c r="AG35">
        <v>16.333300000000001</v>
      </c>
      <c r="AH35">
        <v>18.166699999999999</v>
      </c>
      <c r="AI35">
        <v>19.666699999999999</v>
      </c>
      <c r="AJ35">
        <v>2.57463</v>
      </c>
      <c r="AK35">
        <v>-3.1452599999999999</v>
      </c>
      <c r="AL35">
        <v>2</v>
      </c>
      <c r="AM35">
        <v>0.157135</v>
      </c>
      <c r="AN35">
        <v>0.157135</v>
      </c>
      <c r="AO35">
        <v>0.157135</v>
      </c>
      <c r="AP35">
        <v>2.5</v>
      </c>
      <c r="AQ35">
        <v>3.6666699999999999</v>
      </c>
      <c r="AR35">
        <v>2.1666699999999999</v>
      </c>
      <c r="AS35">
        <v>3.6666699999999999</v>
      </c>
      <c r="AT35">
        <v>1.8333299999999999</v>
      </c>
      <c r="AU35">
        <v>3.3333300000000001</v>
      </c>
      <c r="AV35">
        <v>5.8262600000000004</v>
      </c>
      <c r="AW35">
        <v>6.13253</v>
      </c>
      <c r="AX35">
        <v>5.7198900000000004</v>
      </c>
    </row>
    <row r="36" spans="1:50" x14ac:dyDescent="0.25">
      <c r="A36" t="s">
        <v>157</v>
      </c>
      <c r="B36">
        <v>0</v>
      </c>
      <c r="C36">
        <v>-6.7574599999999999E-2</v>
      </c>
      <c r="D36">
        <v>202.99</v>
      </c>
      <c r="E36">
        <v>9.9303000000000008</v>
      </c>
      <c r="F36">
        <v>1.02654</v>
      </c>
      <c r="G36">
        <v>16.333300000000001</v>
      </c>
      <c r="H36">
        <v>17.5</v>
      </c>
      <c r="I36">
        <v>18</v>
      </c>
      <c r="J36">
        <v>0.47078199999999998</v>
      </c>
      <c r="K36">
        <v>-0.43630000000000002</v>
      </c>
      <c r="L36">
        <v>2</v>
      </c>
      <c r="M36">
        <v>2.1998899999999999</v>
      </c>
      <c r="N36">
        <v>1.8121700000000001</v>
      </c>
      <c r="O36">
        <v>2.0427499999999998</v>
      </c>
      <c r="P36">
        <v>-0.13098099999999999</v>
      </c>
      <c r="Q36">
        <v>210.18899999999999</v>
      </c>
      <c r="R36">
        <v>9.9858799999999999</v>
      </c>
      <c r="S36">
        <v>1.02654</v>
      </c>
      <c r="T36">
        <v>21</v>
      </c>
      <c r="U36">
        <v>21.166699999999999</v>
      </c>
      <c r="V36">
        <v>22.333300000000001</v>
      </c>
      <c r="W36">
        <v>1.53735E-2</v>
      </c>
      <c r="X36">
        <v>-0.48178799999999999</v>
      </c>
      <c r="Y36">
        <v>3</v>
      </c>
      <c r="Z36">
        <v>2.1998899999999999</v>
      </c>
      <c r="AA36">
        <v>1.8121700000000001</v>
      </c>
      <c r="AB36">
        <v>2.0427499999999998</v>
      </c>
      <c r="AC36">
        <v>-2.2731700000000001E-2</v>
      </c>
      <c r="AD36">
        <v>191.46799999999999</v>
      </c>
      <c r="AE36">
        <v>10.381600000000001</v>
      </c>
      <c r="AF36">
        <v>1.02654</v>
      </c>
      <c r="AG36">
        <v>16.333300000000001</v>
      </c>
      <c r="AH36">
        <v>17.166699999999999</v>
      </c>
      <c r="AI36">
        <v>18</v>
      </c>
      <c r="AJ36">
        <v>0.58257400000000004</v>
      </c>
      <c r="AK36">
        <v>-0.47954400000000003</v>
      </c>
      <c r="AL36">
        <v>3</v>
      </c>
      <c r="AM36">
        <v>2.1998899999999999</v>
      </c>
      <c r="AN36">
        <v>1.8121700000000001</v>
      </c>
      <c r="AO36">
        <v>2.0427499999999998</v>
      </c>
      <c r="AP36">
        <v>1.1666700000000001</v>
      </c>
      <c r="AQ36">
        <v>1.6666700000000001</v>
      </c>
      <c r="AR36">
        <v>0.16666700000000001</v>
      </c>
      <c r="AS36">
        <v>1.3333299999999999</v>
      </c>
      <c r="AT36">
        <v>0.83333299999999999</v>
      </c>
      <c r="AU36">
        <v>1.6666700000000001</v>
      </c>
      <c r="AV36">
        <v>0.90708200000000005</v>
      </c>
      <c r="AW36">
        <v>0.49716100000000002</v>
      </c>
      <c r="AX36">
        <v>1.06212</v>
      </c>
    </row>
    <row r="37" spans="1:50" x14ac:dyDescent="0.25">
      <c r="A37" t="s">
        <v>157</v>
      </c>
      <c r="B37">
        <v>1</v>
      </c>
      <c r="C37">
        <v>-3.1876199999999999</v>
      </c>
      <c r="D37">
        <v>222.334</v>
      </c>
      <c r="E37">
        <v>10.187099999999999</v>
      </c>
      <c r="F37">
        <v>1.01352</v>
      </c>
      <c r="G37">
        <v>20</v>
      </c>
      <c r="H37">
        <v>20.5</v>
      </c>
      <c r="I37">
        <v>20.666699999999999</v>
      </c>
      <c r="J37">
        <v>0.60003899999999999</v>
      </c>
      <c r="K37">
        <v>-1.61391E-2</v>
      </c>
      <c r="L37">
        <v>3</v>
      </c>
      <c r="M37">
        <v>0.31426999999999999</v>
      </c>
      <c r="N37">
        <v>0</v>
      </c>
      <c r="O37">
        <v>0.54433100000000001</v>
      </c>
      <c r="P37">
        <v>-3.2808099999999998</v>
      </c>
      <c r="Q37">
        <v>230.17400000000001</v>
      </c>
      <c r="R37">
        <v>11.1091</v>
      </c>
      <c r="S37">
        <v>1.01352</v>
      </c>
      <c r="T37">
        <v>20</v>
      </c>
      <c r="U37">
        <v>20.5</v>
      </c>
      <c r="V37">
        <v>22</v>
      </c>
      <c r="W37">
        <v>0.63659399999999999</v>
      </c>
      <c r="X37">
        <v>-0.5171</v>
      </c>
      <c r="Y37">
        <v>2</v>
      </c>
      <c r="Z37">
        <v>0.31426999999999999</v>
      </c>
      <c r="AA37">
        <v>0</v>
      </c>
      <c r="AB37">
        <v>0.54433100000000001</v>
      </c>
      <c r="AC37">
        <v>-3.0598299999999998</v>
      </c>
      <c r="AD37">
        <v>211.31800000000001</v>
      </c>
      <c r="AE37">
        <v>11.3131</v>
      </c>
      <c r="AF37">
        <v>1.01352</v>
      </c>
      <c r="AG37">
        <v>19.333300000000001</v>
      </c>
      <c r="AH37">
        <v>20.5</v>
      </c>
      <c r="AI37">
        <v>21.333300000000001</v>
      </c>
      <c r="AJ37">
        <v>0.95760100000000004</v>
      </c>
      <c r="AK37">
        <v>-0.49268299999999998</v>
      </c>
      <c r="AL37">
        <v>1</v>
      </c>
      <c r="AM37">
        <v>0.31426999999999999</v>
      </c>
      <c r="AN37">
        <v>0</v>
      </c>
      <c r="AO37">
        <v>0.54433100000000001</v>
      </c>
      <c r="AP37">
        <v>0.5</v>
      </c>
      <c r="AQ37">
        <v>0.66666700000000001</v>
      </c>
      <c r="AR37">
        <v>0.5</v>
      </c>
      <c r="AS37">
        <v>2</v>
      </c>
      <c r="AT37">
        <v>1.1666700000000001</v>
      </c>
      <c r="AU37">
        <v>2</v>
      </c>
      <c r="AV37">
        <v>0.616178</v>
      </c>
      <c r="AW37">
        <v>1.1536900000000001</v>
      </c>
      <c r="AX37">
        <v>1.45028</v>
      </c>
    </row>
    <row r="38" spans="1:50" x14ac:dyDescent="0.25">
      <c r="A38" t="s">
        <v>157</v>
      </c>
      <c r="B38">
        <v>2</v>
      </c>
      <c r="C38">
        <v>-2.68106</v>
      </c>
      <c r="D38">
        <v>216.80500000000001</v>
      </c>
      <c r="E38">
        <v>14.278700000000001</v>
      </c>
      <c r="F38">
        <v>1.0203800000000001</v>
      </c>
      <c r="G38">
        <v>15.333299999999999</v>
      </c>
      <c r="H38">
        <v>16.833300000000001</v>
      </c>
      <c r="I38">
        <v>17.333300000000001</v>
      </c>
      <c r="J38">
        <v>0.86563299999999999</v>
      </c>
      <c r="K38">
        <v>-1.0737300000000001</v>
      </c>
      <c r="L38">
        <v>3</v>
      </c>
      <c r="M38">
        <v>2.41906</v>
      </c>
      <c r="N38">
        <v>2.2825199999999999</v>
      </c>
      <c r="O38">
        <v>2.12568</v>
      </c>
      <c r="P38">
        <v>-2.9012899999999999</v>
      </c>
      <c r="Q38">
        <v>226.864</v>
      </c>
      <c r="R38">
        <v>16.866800000000001</v>
      </c>
      <c r="S38">
        <v>1.0203800000000001</v>
      </c>
      <c r="T38">
        <v>21</v>
      </c>
      <c r="U38">
        <v>21.833300000000001</v>
      </c>
      <c r="V38">
        <v>22</v>
      </c>
      <c r="W38">
        <v>1.49576</v>
      </c>
      <c r="X38">
        <v>-0.45873799999999998</v>
      </c>
      <c r="Y38">
        <v>2</v>
      </c>
      <c r="Z38">
        <v>2.41906</v>
      </c>
      <c r="AA38">
        <v>2.2825199999999999</v>
      </c>
      <c r="AB38">
        <v>2.12568</v>
      </c>
      <c r="AC38">
        <v>-2.59829</v>
      </c>
      <c r="AD38">
        <v>205.208</v>
      </c>
      <c r="AE38">
        <v>17.079499999999999</v>
      </c>
      <c r="AF38">
        <v>1.0203800000000001</v>
      </c>
      <c r="AG38">
        <v>16.666699999999999</v>
      </c>
      <c r="AH38">
        <v>17.166699999999999</v>
      </c>
      <c r="AI38">
        <v>17.666699999999999</v>
      </c>
      <c r="AJ38">
        <v>0.78574100000000002</v>
      </c>
      <c r="AK38">
        <v>-1.6291800000000001</v>
      </c>
      <c r="AL38">
        <v>4</v>
      </c>
      <c r="AM38">
        <v>2.41906</v>
      </c>
      <c r="AN38">
        <v>2.2825199999999999</v>
      </c>
      <c r="AO38">
        <v>2.12568</v>
      </c>
      <c r="AP38">
        <v>1.5</v>
      </c>
      <c r="AQ38">
        <v>2</v>
      </c>
      <c r="AR38">
        <v>0.83333299999999999</v>
      </c>
      <c r="AS38">
        <v>1</v>
      </c>
      <c r="AT38">
        <v>0.5</v>
      </c>
      <c r="AU38">
        <v>1</v>
      </c>
      <c r="AV38">
        <v>1.93936</v>
      </c>
      <c r="AW38">
        <v>1.9544999999999999</v>
      </c>
      <c r="AX38">
        <v>2.41492</v>
      </c>
    </row>
    <row r="39" spans="1:50" x14ac:dyDescent="0.25">
      <c r="A39" t="s">
        <v>157</v>
      </c>
      <c r="B39">
        <v>3</v>
      </c>
      <c r="C39">
        <v>0.35458899999999999</v>
      </c>
      <c r="D39">
        <v>195.48500000000001</v>
      </c>
      <c r="E39">
        <v>11.4366</v>
      </c>
      <c r="F39">
        <v>1.03043</v>
      </c>
      <c r="G39">
        <v>24.333300000000001</v>
      </c>
      <c r="H39">
        <v>25.166699999999999</v>
      </c>
      <c r="I39">
        <v>26</v>
      </c>
      <c r="J39">
        <v>0.58385299999999996</v>
      </c>
      <c r="K39">
        <v>-0.54933500000000002</v>
      </c>
      <c r="L39">
        <v>5</v>
      </c>
      <c r="M39">
        <v>2.5724100000000001</v>
      </c>
      <c r="N39">
        <v>3.1427</v>
      </c>
      <c r="O39">
        <v>2.68512</v>
      </c>
      <c r="P39">
        <v>0.24834200000000001</v>
      </c>
      <c r="Q39">
        <v>202.874</v>
      </c>
      <c r="R39">
        <v>12.8293</v>
      </c>
      <c r="S39">
        <v>1.03043</v>
      </c>
      <c r="T39">
        <v>23</v>
      </c>
      <c r="U39">
        <v>25.166699999999999</v>
      </c>
      <c r="V39">
        <v>25.333300000000001</v>
      </c>
      <c r="W39">
        <v>0.79854899999999995</v>
      </c>
      <c r="X39">
        <v>-7.1066000000000004E-2</v>
      </c>
      <c r="Y39">
        <v>3</v>
      </c>
      <c r="Z39">
        <v>2.5724100000000001</v>
      </c>
      <c r="AA39">
        <v>3.1427</v>
      </c>
      <c r="AB39">
        <v>2.68512</v>
      </c>
      <c r="AC39">
        <v>0.25831399999999999</v>
      </c>
      <c r="AD39">
        <v>186.107</v>
      </c>
      <c r="AE39">
        <v>12.7026</v>
      </c>
      <c r="AF39">
        <v>1.03043</v>
      </c>
      <c r="AG39">
        <v>18.333300000000001</v>
      </c>
      <c r="AH39">
        <v>18.5</v>
      </c>
      <c r="AI39">
        <v>20</v>
      </c>
      <c r="AJ39">
        <v>0.50832999999999995</v>
      </c>
      <c r="AK39">
        <v>-0.80767699999999998</v>
      </c>
      <c r="AL39">
        <v>3</v>
      </c>
      <c r="AM39">
        <v>2.5724100000000001</v>
      </c>
      <c r="AN39">
        <v>3.1427</v>
      </c>
      <c r="AO39">
        <v>2.68512</v>
      </c>
      <c r="AP39">
        <v>0.83333299999999999</v>
      </c>
      <c r="AQ39">
        <v>1.6666700000000001</v>
      </c>
      <c r="AR39">
        <v>2.1666699999999999</v>
      </c>
      <c r="AS39">
        <v>2.3333300000000001</v>
      </c>
      <c r="AT39">
        <v>0.16666700000000001</v>
      </c>
      <c r="AU39">
        <v>1.6666700000000001</v>
      </c>
      <c r="AV39">
        <v>1.1331899999999999</v>
      </c>
      <c r="AW39">
        <v>0.86961500000000003</v>
      </c>
      <c r="AX39">
        <v>1.3160099999999999</v>
      </c>
    </row>
    <row r="40" spans="1:50" x14ac:dyDescent="0.25">
      <c r="A40" t="s">
        <v>158</v>
      </c>
      <c r="B40">
        <v>0</v>
      </c>
      <c r="C40">
        <v>1.4477</v>
      </c>
      <c r="D40">
        <v>182.39</v>
      </c>
      <c r="E40">
        <v>21.057700000000001</v>
      </c>
      <c r="F40">
        <v>1.21149</v>
      </c>
      <c r="G40">
        <v>15</v>
      </c>
      <c r="H40">
        <v>15.166700000000001</v>
      </c>
      <c r="I40">
        <v>15.666700000000001</v>
      </c>
      <c r="J40">
        <v>0.28645199999999998</v>
      </c>
      <c r="K40">
        <v>-0.97023800000000004</v>
      </c>
      <c r="L40">
        <v>6</v>
      </c>
      <c r="M40">
        <v>3.4569700000000001</v>
      </c>
      <c r="N40">
        <v>4.3997799999999998</v>
      </c>
      <c r="O40">
        <v>4.3997799999999998</v>
      </c>
      <c r="P40">
        <v>1.26447</v>
      </c>
      <c r="Q40">
        <v>172.02199999999999</v>
      </c>
      <c r="R40">
        <v>20.182300000000001</v>
      </c>
      <c r="S40">
        <v>1.21149</v>
      </c>
      <c r="T40">
        <v>15</v>
      </c>
      <c r="U40">
        <v>15.166700000000001</v>
      </c>
      <c r="V40">
        <v>15.666700000000001</v>
      </c>
      <c r="W40">
        <v>0.46593200000000001</v>
      </c>
      <c r="X40">
        <v>-0.82179800000000003</v>
      </c>
      <c r="Y40">
        <v>4</v>
      </c>
      <c r="Z40">
        <v>3.4569700000000001</v>
      </c>
      <c r="AA40">
        <v>4.3997799999999998</v>
      </c>
      <c r="AB40">
        <v>4.3997799999999998</v>
      </c>
      <c r="AC40">
        <v>1.6554199999999999</v>
      </c>
      <c r="AD40">
        <v>151.57300000000001</v>
      </c>
      <c r="AE40">
        <v>21.2866</v>
      </c>
      <c r="AF40">
        <v>1.21149</v>
      </c>
      <c r="AG40">
        <v>22.333300000000001</v>
      </c>
      <c r="AH40">
        <v>24.5</v>
      </c>
      <c r="AI40">
        <v>25</v>
      </c>
      <c r="AJ40">
        <v>0.77829300000000001</v>
      </c>
      <c r="AK40">
        <v>-0.34676899999999999</v>
      </c>
      <c r="AL40">
        <v>2</v>
      </c>
      <c r="AM40">
        <v>3.4569700000000001</v>
      </c>
      <c r="AN40">
        <v>4.3997799999999998</v>
      </c>
      <c r="AO40">
        <v>4.3997799999999998</v>
      </c>
      <c r="AP40">
        <v>0.16666700000000001</v>
      </c>
      <c r="AQ40">
        <v>0.66666700000000001</v>
      </c>
      <c r="AR40">
        <v>0.16666700000000001</v>
      </c>
      <c r="AS40">
        <v>0.66666700000000001</v>
      </c>
      <c r="AT40">
        <v>2.1666699999999999</v>
      </c>
      <c r="AU40">
        <v>2.6666699999999999</v>
      </c>
      <c r="AV40">
        <v>1.2566900000000001</v>
      </c>
      <c r="AW40">
        <v>1.28773</v>
      </c>
      <c r="AX40">
        <v>1.1250599999999999</v>
      </c>
    </row>
    <row r="41" spans="1:50" x14ac:dyDescent="0.25">
      <c r="A41" t="s">
        <v>158</v>
      </c>
      <c r="B41">
        <v>1</v>
      </c>
      <c r="C41">
        <v>-1.3918699999999999</v>
      </c>
      <c r="D41">
        <v>142.47499999999999</v>
      </c>
      <c r="E41">
        <v>10.909000000000001</v>
      </c>
      <c r="F41">
        <v>1.3217000000000001</v>
      </c>
      <c r="G41">
        <v>19.666699999999999</v>
      </c>
      <c r="H41">
        <v>20.833300000000001</v>
      </c>
      <c r="I41">
        <v>21.333300000000001</v>
      </c>
      <c r="J41">
        <v>1.1615</v>
      </c>
      <c r="K41">
        <v>-1.9206099999999999</v>
      </c>
      <c r="L41">
        <v>2</v>
      </c>
      <c r="M41">
        <v>1.18634</v>
      </c>
      <c r="N41">
        <v>0.83147899999999997</v>
      </c>
      <c r="O41">
        <v>0.95581400000000005</v>
      </c>
      <c r="P41">
        <v>-0.598526</v>
      </c>
      <c r="Q41">
        <v>108.10899999999999</v>
      </c>
      <c r="R41">
        <v>11.2644</v>
      </c>
      <c r="S41">
        <v>1.3217000000000001</v>
      </c>
      <c r="T41">
        <v>22</v>
      </c>
      <c r="U41">
        <v>22.833300000000001</v>
      </c>
      <c r="V41">
        <v>23.666699999999999</v>
      </c>
      <c r="W41">
        <v>0.92298000000000002</v>
      </c>
      <c r="X41">
        <v>-0.78448499999999999</v>
      </c>
      <c r="Y41">
        <v>4</v>
      </c>
      <c r="Z41">
        <v>1.18634</v>
      </c>
      <c r="AA41">
        <v>0.83147899999999997</v>
      </c>
      <c r="AB41">
        <v>0.95581400000000005</v>
      </c>
      <c r="AC41">
        <v>-0.70410499999999998</v>
      </c>
      <c r="AD41">
        <v>101.16200000000001</v>
      </c>
      <c r="AE41">
        <v>11.7056</v>
      </c>
      <c r="AF41">
        <v>1.3217000000000001</v>
      </c>
      <c r="AG41">
        <v>19.333300000000001</v>
      </c>
      <c r="AH41">
        <v>21.5</v>
      </c>
      <c r="AI41">
        <v>22.333300000000001</v>
      </c>
      <c r="AJ41">
        <v>0.73438300000000001</v>
      </c>
      <c r="AK41">
        <v>-1.5477000000000001</v>
      </c>
      <c r="AL41">
        <v>1</v>
      </c>
      <c r="AM41">
        <v>1.18634</v>
      </c>
      <c r="AN41">
        <v>0.83147899999999997</v>
      </c>
      <c r="AO41">
        <v>0.95581400000000005</v>
      </c>
      <c r="AP41">
        <v>1.1666700000000001</v>
      </c>
      <c r="AQ41">
        <v>1.6666700000000001</v>
      </c>
      <c r="AR41">
        <v>0.83333299999999999</v>
      </c>
      <c r="AS41">
        <v>1.6666700000000001</v>
      </c>
      <c r="AT41">
        <v>2.1666699999999999</v>
      </c>
      <c r="AU41">
        <v>3</v>
      </c>
      <c r="AV41">
        <v>3.0821100000000001</v>
      </c>
      <c r="AW41">
        <v>1.70747</v>
      </c>
      <c r="AX41">
        <v>2.2820800000000001</v>
      </c>
    </row>
    <row r="42" spans="1:50" x14ac:dyDescent="0.25">
      <c r="A42" t="s">
        <v>158</v>
      </c>
      <c r="B42">
        <v>2</v>
      </c>
      <c r="C42">
        <v>-0.59570699999999999</v>
      </c>
      <c r="D42">
        <v>132.798</v>
      </c>
      <c r="E42">
        <v>11.813599999999999</v>
      </c>
      <c r="F42">
        <v>1.2979400000000001</v>
      </c>
      <c r="G42">
        <v>21.333300000000001</v>
      </c>
      <c r="H42">
        <v>22.166699999999999</v>
      </c>
      <c r="I42">
        <v>23</v>
      </c>
      <c r="J42">
        <v>2.0803799999999999</v>
      </c>
      <c r="K42">
        <v>-2.5651899999999999</v>
      </c>
      <c r="L42">
        <v>4</v>
      </c>
      <c r="M42">
        <v>0.720082</v>
      </c>
      <c r="N42">
        <v>0.157135</v>
      </c>
      <c r="O42">
        <v>0.27216600000000002</v>
      </c>
      <c r="P42">
        <v>-0.830017</v>
      </c>
      <c r="Q42">
        <v>118.556</v>
      </c>
      <c r="R42">
        <v>12.832599999999999</v>
      </c>
      <c r="S42">
        <v>1.2979400000000001</v>
      </c>
      <c r="T42">
        <v>21</v>
      </c>
      <c r="U42">
        <v>22.5</v>
      </c>
      <c r="V42">
        <v>23.666699999999999</v>
      </c>
      <c r="W42">
        <v>1.9901899999999999</v>
      </c>
      <c r="X42">
        <v>-1.5326200000000001</v>
      </c>
      <c r="Y42">
        <v>3</v>
      </c>
      <c r="Z42">
        <v>0.720082</v>
      </c>
      <c r="AA42">
        <v>0.157135</v>
      </c>
      <c r="AB42">
        <v>0.27216600000000002</v>
      </c>
      <c r="AC42">
        <v>-1.5075799999999999</v>
      </c>
      <c r="AD42">
        <v>120.79</v>
      </c>
      <c r="AE42">
        <v>12.9057</v>
      </c>
      <c r="AF42">
        <v>1.2979400000000001</v>
      </c>
      <c r="AG42">
        <v>22.666699999999999</v>
      </c>
      <c r="AH42">
        <v>22.5</v>
      </c>
      <c r="AI42">
        <v>23.333300000000001</v>
      </c>
      <c r="AJ42">
        <v>-9.3764100000000003E-2</v>
      </c>
      <c r="AK42">
        <v>-1.15097</v>
      </c>
      <c r="AL42">
        <v>5</v>
      </c>
      <c r="AM42">
        <v>0.720082</v>
      </c>
      <c r="AN42">
        <v>0.157135</v>
      </c>
      <c r="AO42">
        <v>0.27216600000000002</v>
      </c>
      <c r="AP42">
        <v>0.83333299999999999</v>
      </c>
      <c r="AQ42">
        <v>1.6666700000000001</v>
      </c>
      <c r="AR42">
        <v>1.5</v>
      </c>
      <c r="AS42">
        <v>2.6666699999999999</v>
      </c>
      <c r="AT42">
        <v>-0.16666700000000001</v>
      </c>
      <c r="AU42">
        <v>0.66666700000000001</v>
      </c>
      <c r="AV42">
        <v>4.6455700000000002</v>
      </c>
      <c r="AW42">
        <v>3.5228199999999998</v>
      </c>
      <c r="AX42">
        <v>1.05721</v>
      </c>
    </row>
    <row r="43" spans="1:50" x14ac:dyDescent="0.25">
      <c r="A43" t="s">
        <v>158</v>
      </c>
      <c r="B43">
        <v>3</v>
      </c>
      <c r="C43">
        <v>1.1708700000000001</v>
      </c>
      <c r="D43">
        <v>157.501</v>
      </c>
      <c r="E43">
        <v>18.414000000000001</v>
      </c>
      <c r="F43">
        <v>1.22604</v>
      </c>
      <c r="G43">
        <v>22</v>
      </c>
      <c r="H43">
        <v>23.166699999999999</v>
      </c>
      <c r="I43">
        <v>23.666699999999999</v>
      </c>
      <c r="J43">
        <v>0.407806</v>
      </c>
      <c r="K43">
        <v>-0.83992</v>
      </c>
      <c r="L43">
        <v>4</v>
      </c>
      <c r="M43">
        <v>3.29983</v>
      </c>
      <c r="N43">
        <v>3.6141000000000001</v>
      </c>
      <c r="O43">
        <v>3.7712400000000001</v>
      </c>
      <c r="P43">
        <v>1.22895</v>
      </c>
      <c r="Q43">
        <v>145.04900000000001</v>
      </c>
      <c r="R43">
        <v>18.449200000000001</v>
      </c>
      <c r="S43">
        <v>1.22604</v>
      </c>
      <c r="T43">
        <v>15</v>
      </c>
      <c r="U43">
        <v>15.5</v>
      </c>
      <c r="V43">
        <v>15.666700000000001</v>
      </c>
      <c r="W43">
        <v>1.00061</v>
      </c>
      <c r="X43">
        <v>-0.37781199999999998</v>
      </c>
      <c r="Y43">
        <v>5</v>
      </c>
      <c r="Z43">
        <v>3.29983</v>
      </c>
      <c r="AA43">
        <v>3.6141000000000001</v>
      </c>
      <c r="AB43">
        <v>3.7712400000000001</v>
      </c>
      <c r="AC43">
        <v>1.2013499999999999</v>
      </c>
      <c r="AD43">
        <v>132.42500000000001</v>
      </c>
      <c r="AE43">
        <v>18.004799999999999</v>
      </c>
      <c r="AF43">
        <v>1.22604</v>
      </c>
      <c r="AG43">
        <v>22</v>
      </c>
      <c r="AH43">
        <v>23.166699999999999</v>
      </c>
      <c r="AI43">
        <v>23.666699999999999</v>
      </c>
      <c r="AJ43">
        <v>0.63827699999999998</v>
      </c>
      <c r="AK43">
        <v>-0.87806300000000004</v>
      </c>
      <c r="AL43">
        <v>4</v>
      </c>
      <c r="AM43">
        <v>3.29983</v>
      </c>
      <c r="AN43">
        <v>3.6141000000000001</v>
      </c>
      <c r="AO43">
        <v>3.7712400000000001</v>
      </c>
      <c r="AP43">
        <v>1.1666700000000001</v>
      </c>
      <c r="AQ43">
        <v>1.6666700000000001</v>
      </c>
      <c r="AR43">
        <v>0.5</v>
      </c>
      <c r="AS43">
        <v>0.66666700000000001</v>
      </c>
      <c r="AT43">
        <v>1.1666700000000001</v>
      </c>
      <c r="AU43">
        <v>1.6666700000000001</v>
      </c>
      <c r="AV43">
        <v>1.24773</v>
      </c>
      <c r="AW43">
        <v>1.37842</v>
      </c>
      <c r="AX43">
        <v>1.51634</v>
      </c>
    </row>
    <row r="44" spans="1:50" x14ac:dyDescent="0.25">
      <c r="A44" t="s">
        <v>159</v>
      </c>
      <c r="B44">
        <v>0</v>
      </c>
      <c r="C44">
        <v>-9.1612600000000002E-2</v>
      </c>
      <c r="D44">
        <v>210.58799999999999</v>
      </c>
      <c r="E44">
        <v>26.158999999999999</v>
      </c>
      <c r="F44">
        <v>1.14002</v>
      </c>
      <c r="G44">
        <v>15</v>
      </c>
      <c r="H44">
        <v>16.5</v>
      </c>
      <c r="I44">
        <v>17.666699999999999</v>
      </c>
      <c r="J44">
        <v>2.4141900000000001</v>
      </c>
      <c r="K44">
        <v>-1.76206</v>
      </c>
      <c r="L44">
        <v>3</v>
      </c>
      <c r="M44">
        <v>3.5381499999999999</v>
      </c>
      <c r="N44">
        <v>3.2241399999999998</v>
      </c>
      <c r="O44">
        <v>3.46766</v>
      </c>
      <c r="P44">
        <v>2.4367799999999999E-3</v>
      </c>
      <c r="Q44">
        <v>205.68899999999999</v>
      </c>
      <c r="R44">
        <v>26.029299999999999</v>
      </c>
      <c r="S44">
        <v>1.14002</v>
      </c>
      <c r="T44">
        <v>22.666699999999999</v>
      </c>
      <c r="U44">
        <v>23.5</v>
      </c>
      <c r="V44">
        <v>24.666699999999999</v>
      </c>
      <c r="W44">
        <v>1.04789</v>
      </c>
      <c r="X44">
        <v>-1.3722799999999999</v>
      </c>
      <c r="Y44">
        <v>3</v>
      </c>
      <c r="Z44">
        <v>3.5381499999999999</v>
      </c>
      <c r="AA44">
        <v>3.2241399999999998</v>
      </c>
      <c r="AB44">
        <v>3.46766</v>
      </c>
      <c r="AC44">
        <v>-0.14352200000000001</v>
      </c>
      <c r="AD44">
        <v>188.66900000000001</v>
      </c>
      <c r="AE44">
        <v>28.847999999999999</v>
      </c>
      <c r="AF44">
        <v>1.14002</v>
      </c>
      <c r="AG44">
        <v>15.333299999999999</v>
      </c>
      <c r="AH44">
        <v>16.833300000000001</v>
      </c>
      <c r="AI44">
        <v>17</v>
      </c>
      <c r="AJ44">
        <v>2.0570499999999998</v>
      </c>
      <c r="AK44">
        <v>-0.70578700000000005</v>
      </c>
      <c r="AL44">
        <v>3</v>
      </c>
      <c r="AM44">
        <v>3.5381499999999999</v>
      </c>
      <c r="AN44">
        <v>3.2241399999999998</v>
      </c>
      <c r="AO44">
        <v>3.46766</v>
      </c>
      <c r="AP44">
        <v>1.5</v>
      </c>
      <c r="AQ44">
        <v>2.6666699999999999</v>
      </c>
      <c r="AR44">
        <v>0.83333299999999999</v>
      </c>
      <c r="AS44">
        <v>2</v>
      </c>
      <c r="AT44">
        <v>1.5</v>
      </c>
      <c r="AU44">
        <v>1.6666700000000001</v>
      </c>
      <c r="AV44">
        <v>4.1762499999999996</v>
      </c>
      <c r="AW44">
        <v>2.4201700000000002</v>
      </c>
      <c r="AX44">
        <v>2.7628400000000002</v>
      </c>
    </row>
    <row r="45" spans="1:50" x14ac:dyDescent="0.25">
      <c r="A45" t="s">
        <v>159</v>
      </c>
      <c r="B45">
        <v>1</v>
      </c>
      <c r="C45">
        <v>-2.6505299999999998</v>
      </c>
      <c r="D45">
        <v>182.43299999999999</v>
      </c>
      <c r="E45">
        <v>14.5036</v>
      </c>
      <c r="F45">
        <v>1.21617</v>
      </c>
      <c r="G45">
        <v>24</v>
      </c>
      <c r="H45">
        <v>25.5</v>
      </c>
      <c r="I45">
        <v>26</v>
      </c>
      <c r="J45">
        <v>2.8574799999999998</v>
      </c>
      <c r="K45">
        <v>-1.1363000000000001</v>
      </c>
      <c r="L45">
        <v>2</v>
      </c>
      <c r="M45">
        <v>3.29983</v>
      </c>
      <c r="N45">
        <v>3.5381499999999999</v>
      </c>
      <c r="O45">
        <v>3.29983</v>
      </c>
      <c r="P45">
        <v>-3.94164</v>
      </c>
      <c r="Q45">
        <v>202.827</v>
      </c>
      <c r="R45">
        <v>14.0823</v>
      </c>
      <c r="S45">
        <v>1.21617</v>
      </c>
      <c r="T45">
        <v>17</v>
      </c>
      <c r="U45">
        <v>17.833300000000001</v>
      </c>
      <c r="V45">
        <v>19</v>
      </c>
      <c r="W45">
        <v>1.08233</v>
      </c>
      <c r="X45">
        <v>-1.77044</v>
      </c>
      <c r="Y45">
        <v>2</v>
      </c>
      <c r="Z45">
        <v>3.29983</v>
      </c>
      <c r="AA45">
        <v>3.5381499999999999</v>
      </c>
      <c r="AB45">
        <v>3.29983</v>
      </c>
      <c r="AC45">
        <v>-3.5287000000000002</v>
      </c>
      <c r="AD45">
        <v>177.28</v>
      </c>
      <c r="AE45">
        <v>13.3462</v>
      </c>
      <c r="AF45">
        <v>1.21617</v>
      </c>
      <c r="AG45">
        <v>17</v>
      </c>
      <c r="AH45">
        <v>18.166699999999999</v>
      </c>
      <c r="AI45">
        <v>19</v>
      </c>
      <c r="AJ45">
        <v>1.1465399999999999</v>
      </c>
      <c r="AK45">
        <v>-1.43079</v>
      </c>
      <c r="AL45">
        <v>2</v>
      </c>
      <c r="AM45">
        <v>3.29983</v>
      </c>
      <c r="AN45">
        <v>3.5381499999999999</v>
      </c>
      <c r="AO45">
        <v>3.29983</v>
      </c>
      <c r="AP45">
        <v>1.5</v>
      </c>
      <c r="AQ45">
        <v>2</v>
      </c>
      <c r="AR45">
        <v>0.83333299999999999</v>
      </c>
      <c r="AS45">
        <v>2</v>
      </c>
      <c r="AT45">
        <v>1.1666700000000001</v>
      </c>
      <c r="AU45">
        <v>2</v>
      </c>
      <c r="AV45">
        <v>3.9937900000000002</v>
      </c>
      <c r="AW45">
        <v>2.85276</v>
      </c>
      <c r="AX45">
        <v>2.5773299999999999</v>
      </c>
    </row>
    <row r="46" spans="1:50" x14ac:dyDescent="0.25">
      <c r="A46" t="s">
        <v>159</v>
      </c>
      <c r="B46">
        <v>2</v>
      </c>
      <c r="C46">
        <v>-0.39423200000000003</v>
      </c>
      <c r="D46">
        <v>222.49700000000001</v>
      </c>
      <c r="E46">
        <v>31.214099999999998</v>
      </c>
      <c r="F46">
        <v>1.1079600000000001</v>
      </c>
      <c r="G46">
        <v>16.333300000000001</v>
      </c>
      <c r="H46">
        <v>17.5</v>
      </c>
      <c r="I46">
        <v>19</v>
      </c>
      <c r="J46">
        <v>4.3954500000000003</v>
      </c>
      <c r="K46">
        <v>-3.3348399999999998</v>
      </c>
      <c r="L46">
        <v>2</v>
      </c>
      <c r="M46">
        <v>0.157135</v>
      </c>
      <c r="N46">
        <v>0.157135</v>
      </c>
      <c r="O46">
        <v>0.68493499999999996</v>
      </c>
      <c r="P46">
        <v>-0.62405900000000003</v>
      </c>
      <c r="Q46">
        <v>222.946</v>
      </c>
      <c r="R46">
        <v>32.405700000000003</v>
      </c>
      <c r="S46">
        <v>1.1079600000000001</v>
      </c>
      <c r="T46">
        <v>16.333300000000001</v>
      </c>
      <c r="U46">
        <v>17.5</v>
      </c>
      <c r="V46">
        <v>18</v>
      </c>
      <c r="W46">
        <v>4.3991899999999999</v>
      </c>
      <c r="X46">
        <v>-3.1816399999999998</v>
      </c>
      <c r="Y46">
        <v>2</v>
      </c>
      <c r="Z46">
        <v>0.157135</v>
      </c>
      <c r="AA46">
        <v>0.157135</v>
      </c>
      <c r="AB46">
        <v>0.68493499999999996</v>
      </c>
      <c r="AC46">
        <v>0.53906100000000001</v>
      </c>
      <c r="AD46">
        <v>186.02199999999999</v>
      </c>
      <c r="AE46">
        <v>36.081800000000001</v>
      </c>
      <c r="AF46">
        <v>1.1079600000000001</v>
      </c>
      <c r="AG46">
        <v>16.666699999999999</v>
      </c>
      <c r="AH46">
        <v>17.833300000000001</v>
      </c>
      <c r="AI46">
        <v>19.666699999999999</v>
      </c>
      <c r="AJ46">
        <v>6.58765</v>
      </c>
      <c r="AK46">
        <v>-2.7722899999999999</v>
      </c>
      <c r="AL46">
        <v>2</v>
      </c>
      <c r="AM46">
        <v>0.157135</v>
      </c>
      <c r="AN46">
        <v>0.157135</v>
      </c>
      <c r="AO46">
        <v>0.68493499999999996</v>
      </c>
      <c r="AP46">
        <v>1.1666700000000001</v>
      </c>
      <c r="AQ46">
        <v>2.6666699999999999</v>
      </c>
      <c r="AR46">
        <v>1.1666700000000001</v>
      </c>
      <c r="AS46">
        <v>1.6666700000000001</v>
      </c>
      <c r="AT46">
        <v>1.1666700000000001</v>
      </c>
      <c r="AU46">
        <v>3</v>
      </c>
      <c r="AV46">
        <v>7.7302900000000001</v>
      </c>
      <c r="AW46">
        <v>7.5808299999999997</v>
      </c>
      <c r="AX46">
        <v>9.3599399999999999</v>
      </c>
    </row>
    <row r="47" spans="1:50" x14ac:dyDescent="0.25">
      <c r="A47" t="s">
        <v>159</v>
      </c>
      <c r="B47">
        <v>3</v>
      </c>
      <c r="C47">
        <v>2.3773599999999999</v>
      </c>
      <c r="D47">
        <v>135.51300000000001</v>
      </c>
      <c r="E47">
        <v>16.055599999999998</v>
      </c>
      <c r="F47">
        <v>1.1817200000000001</v>
      </c>
      <c r="G47">
        <v>15</v>
      </c>
      <c r="H47">
        <v>15.166700000000001</v>
      </c>
      <c r="I47">
        <v>16.666699999999999</v>
      </c>
      <c r="J47">
        <v>0.11822299999999999</v>
      </c>
      <c r="K47">
        <v>-2.42008</v>
      </c>
      <c r="L47">
        <v>3</v>
      </c>
      <c r="M47">
        <v>3.5416400000000001</v>
      </c>
      <c r="N47">
        <v>4.3997799999999998</v>
      </c>
      <c r="O47">
        <v>4.3233499999999996</v>
      </c>
      <c r="P47">
        <v>2.2691300000000001</v>
      </c>
      <c r="Q47">
        <v>134.34399999999999</v>
      </c>
      <c r="R47">
        <v>16.568899999999999</v>
      </c>
      <c r="S47">
        <v>1.1817200000000001</v>
      </c>
      <c r="T47">
        <v>23.666699999999999</v>
      </c>
      <c r="U47">
        <v>24.5</v>
      </c>
      <c r="V47">
        <v>25.666699999999999</v>
      </c>
      <c r="W47">
        <v>1.2074400000000001</v>
      </c>
      <c r="X47">
        <v>-1.6973199999999999</v>
      </c>
      <c r="Y47">
        <v>2</v>
      </c>
      <c r="Z47">
        <v>3.5416400000000001</v>
      </c>
      <c r="AA47">
        <v>4.3997799999999998</v>
      </c>
      <c r="AB47">
        <v>4.3233499999999996</v>
      </c>
      <c r="AC47">
        <v>2.3725999999999998</v>
      </c>
      <c r="AD47">
        <v>110.422</v>
      </c>
      <c r="AE47">
        <v>17.4361</v>
      </c>
      <c r="AF47">
        <v>1.1817200000000001</v>
      </c>
      <c r="AG47">
        <v>19</v>
      </c>
      <c r="AH47">
        <v>24.5</v>
      </c>
      <c r="AI47">
        <v>26</v>
      </c>
      <c r="AJ47">
        <v>1.53684</v>
      </c>
      <c r="AK47">
        <v>-1.2994600000000001</v>
      </c>
      <c r="AL47">
        <v>1</v>
      </c>
      <c r="AM47">
        <v>3.5416400000000001</v>
      </c>
      <c r="AN47">
        <v>4.3997799999999998</v>
      </c>
      <c r="AO47">
        <v>4.3233499999999996</v>
      </c>
      <c r="AP47">
        <v>0.16666700000000001</v>
      </c>
      <c r="AQ47">
        <v>1.6666700000000001</v>
      </c>
      <c r="AR47">
        <v>0.83333299999999999</v>
      </c>
      <c r="AS47">
        <v>2</v>
      </c>
      <c r="AT47">
        <v>5.5</v>
      </c>
      <c r="AU47">
        <v>7</v>
      </c>
      <c r="AV47">
        <v>2.5383</v>
      </c>
      <c r="AW47">
        <v>2.9047499999999999</v>
      </c>
      <c r="AX47">
        <v>2.8363</v>
      </c>
    </row>
    <row r="48" spans="1:50" x14ac:dyDescent="0.25">
      <c r="A48" t="s">
        <v>160</v>
      </c>
      <c r="B48">
        <v>0</v>
      </c>
      <c r="C48">
        <v>1.7376400000000001</v>
      </c>
      <c r="D48">
        <v>140.46799999999999</v>
      </c>
      <c r="E48">
        <v>17.5532</v>
      </c>
      <c r="F48">
        <v>1.47217</v>
      </c>
      <c r="G48">
        <v>16</v>
      </c>
      <c r="H48">
        <v>17.166699999999999</v>
      </c>
      <c r="I48">
        <v>18</v>
      </c>
      <c r="J48">
        <v>2.7358199999999999</v>
      </c>
      <c r="K48">
        <v>-1.0301800000000001</v>
      </c>
      <c r="L48">
        <v>3</v>
      </c>
      <c r="M48">
        <v>3.4569700000000001</v>
      </c>
      <c r="N48">
        <v>3.6243300000000001</v>
      </c>
      <c r="O48">
        <v>3.7712400000000001</v>
      </c>
      <c r="P48">
        <v>1.6171599999999999</v>
      </c>
      <c r="Q48">
        <v>126.09099999999999</v>
      </c>
      <c r="R48">
        <v>16.9316</v>
      </c>
      <c r="S48">
        <v>1.47217</v>
      </c>
      <c r="T48">
        <v>16</v>
      </c>
      <c r="U48">
        <v>16.5</v>
      </c>
      <c r="V48">
        <v>18</v>
      </c>
      <c r="W48">
        <v>2.09097</v>
      </c>
      <c r="X48">
        <v>-0.84090200000000004</v>
      </c>
      <c r="Y48">
        <v>3</v>
      </c>
      <c r="Z48">
        <v>3.4569700000000001</v>
      </c>
      <c r="AA48">
        <v>3.6243300000000001</v>
      </c>
      <c r="AB48">
        <v>3.7712400000000001</v>
      </c>
      <c r="AC48">
        <v>1.3185899999999999</v>
      </c>
      <c r="AD48">
        <v>104.47799999999999</v>
      </c>
      <c r="AE48">
        <v>14.3162</v>
      </c>
      <c r="AF48">
        <v>1.47217</v>
      </c>
      <c r="AG48">
        <v>23.333300000000001</v>
      </c>
      <c r="AH48">
        <v>24.5</v>
      </c>
      <c r="AI48">
        <v>26</v>
      </c>
      <c r="AJ48">
        <v>1.4925299999999999</v>
      </c>
      <c r="AK48">
        <v>-1.7492300000000001</v>
      </c>
      <c r="AL48">
        <v>3</v>
      </c>
      <c r="AM48">
        <v>3.4569700000000001</v>
      </c>
      <c r="AN48">
        <v>3.6243300000000001</v>
      </c>
      <c r="AO48">
        <v>3.7712400000000001</v>
      </c>
      <c r="AP48">
        <v>1.1666700000000001</v>
      </c>
      <c r="AQ48">
        <v>2</v>
      </c>
      <c r="AR48">
        <v>0.5</v>
      </c>
      <c r="AS48">
        <v>2</v>
      </c>
      <c r="AT48">
        <v>1.1666700000000001</v>
      </c>
      <c r="AU48">
        <v>2.6666699999999999</v>
      </c>
      <c r="AV48">
        <v>3.766</v>
      </c>
      <c r="AW48">
        <v>2.93187</v>
      </c>
      <c r="AX48">
        <v>3.2417600000000002</v>
      </c>
    </row>
    <row r="49" spans="1:50" x14ac:dyDescent="0.25">
      <c r="A49" t="s">
        <v>160</v>
      </c>
      <c r="B49">
        <v>3</v>
      </c>
      <c r="C49">
        <v>0.86810100000000001</v>
      </c>
      <c r="D49">
        <v>144.95500000000001</v>
      </c>
      <c r="E49">
        <v>19.028500000000001</v>
      </c>
      <c r="F49">
        <v>1.48447</v>
      </c>
      <c r="G49">
        <v>16.333300000000001</v>
      </c>
      <c r="H49">
        <v>17.5</v>
      </c>
      <c r="I49">
        <v>18.333300000000001</v>
      </c>
      <c r="J49">
        <v>1.40585</v>
      </c>
      <c r="K49">
        <v>-2.3091599999999999</v>
      </c>
      <c r="L49">
        <v>4</v>
      </c>
      <c r="M49">
        <v>0.157135</v>
      </c>
      <c r="N49">
        <v>0.157135</v>
      </c>
      <c r="O49">
        <v>0</v>
      </c>
      <c r="P49">
        <v>0.85393799999999997</v>
      </c>
      <c r="Q49">
        <v>129.20699999999999</v>
      </c>
      <c r="R49">
        <v>17.9359</v>
      </c>
      <c r="S49">
        <v>1.48447</v>
      </c>
      <c r="T49">
        <v>16</v>
      </c>
      <c r="U49">
        <v>17.166699999999999</v>
      </c>
      <c r="V49">
        <v>18.333300000000001</v>
      </c>
      <c r="W49">
        <v>1.5568500000000001</v>
      </c>
      <c r="X49">
        <v>-1.9141699999999999</v>
      </c>
      <c r="Y49">
        <v>4</v>
      </c>
      <c r="Z49">
        <v>0.157135</v>
      </c>
      <c r="AA49">
        <v>0.157135</v>
      </c>
      <c r="AB49">
        <v>0</v>
      </c>
      <c r="AC49">
        <v>0.66320000000000001</v>
      </c>
      <c r="AD49">
        <v>107.375</v>
      </c>
      <c r="AE49">
        <v>15.1684</v>
      </c>
      <c r="AF49">
        <v>1.48447</v>
      </c>
      <c r="AG49">
        <v>16</v>
      </c>
      <c r="AH49">
        <v>17.166699999999999</v>
      </c>
      <c r="AI49">
        <v>18.333300000000001</v>
      </c>
      <c r="AJ49">
        <v>0.92828299999999997</v>
      </c>
      <c r="AK49">
        <v>-1.71743</v>
      </c>
      <c r="AL49">
        <v>4</v>
      </c>
      <c r="AM49">
        <v>0.157135</v>
      </c>
      <c r="AN49">
        <v>0.157135</v>
      </c>
      <c r="AO49">
        <v>0</v>
      </c>
      <c r="AP49">
        <v>1.1666700000000001</v>
      </c>
      <c r="AQ49">
        <v>2</v>
      </c>
      <c r="AR49">
        <v>1.1666700000000001</v>
      </c>
      <c r="AS49">
        <v>2.3333300000000001</v>
      </c>
      <c r="AT49">
        <v>1.1666700000000001</v>
      </c>
      <c r="AU49">
        <v>2.3333300000000001</v>
      </c>
      <c r="AV49">
        <v>3.7150099999999999</v>
      </c>
      <c r="AW49">
        <v>3.4710200000000002</v>
      </c>
      <c r="AX49">
        <v>2.6457099999999998</v>
      </c>
    </row>
    <row r="50" spans="1:50" x14ac:dyDescent="0.25">
      <c r="A50" t="s">
        <v>161</v>
      </c>
      <c r="B50">
        <v>0</v>
      </c>
      <c r="C50">
        <v>-1.6258699999999999</v>
      </c>
      <c r="D50">
        <v>231.101</v>
      </c>
      <c r="E50">
        <v>11.55</v>
      </c>
      <c r="F50">
        <v>1.1095999999999999</v>
      </c>
      <c r="G50">
        <v>17.687100000000001</v>
      </c>
      <c r="H50">
        <v>18.537400000000002</v>
      </c>
      <c r="I50">
        <v>19.387799999999999</v>
      </c>
      <c r="J50">
        <v>1.6320399999999999</v>
      </c>
      <c r="K50">
        <v>-2.1837399999999998</v>
      </c>
      <c r="L50">
        <v>2</v>
      </c>
      <c r="M50">
        <v>0</v>
      </c>
      <c r="N50">
        <v>0.16034200000000001</v>
      </c>
      <c r="O50">
        <v>0.16034200000000001</v>
      </c>
      <c r="P50">
        <v>-1.7101900000000001</v>
      </c>
      <c r="Q50">
        <v>234.904</v>
      </c>
      <c r="R50">
        <v>11.7225</v>
      </c>
      <c r="S50">
        <v>1.1095999999999999</v>
      </c>
      <c r="T50">
        <v>17.687100000000001</v>
      </c>
      <c r="U50">
        <v>18.877600000000001</v>
      </c>
      <c r="V50">
        <v>19.727900000000002</v>
      </c>
      <c r="W50">
        <v>1.5668200000000001</v>
      </c>
      <c r="X50">
        <v>-2.11564</v>
      </c>
      <c r="Y50">
        <v>3</v>
      </c>
      <c r="Z50">
        <v>0</v>
      </c>
      <c r="AA50">
        <v>0.16034200000000001</v>
      </c>
      <c r="AB50">
        <v>0.16034200000000001</v>
      </c>
      <c r="AC50">
        <v>-1.81189</v>
      </c>
      <c r="AD50">
        <v>215.27500000000001</v>
      </c>
      <c r="AE50">
        <v>12.8653</v>
      </c>
      <c r="AF50">
        <v>1.1095999999999999</v>
      </c>
      <c r="AG50">
        <v>17.687100000000001</v>
      </c>
      <c r="AH50">
        <v>18.537400000000002</v>
      </c>
      <c r="AI50">
        <v>19.727900000000002</v>
      </c>
      <c r="AJ50">
        <v>1.9547399999999999</v>
      </c>
      <c r="AK50">
        <v>-2.1691699999999998</v>
      </c>
      <c r="AL50">
        <v>2</v>
      </c>
      <c r="AM50">
        <v>0</v>
      </c>
      <c r="AN50">
        <v>0.16034200000000001</v>
      </c>
      <c r="AO50">
        <v>0.16034200000000001</v>
      </c>
      <c r="AP50">
        <v>0.85033999999999998</v>
      </c>
      <c r="AQ50">
        <v>1.70068</v>
      </c>
      <c r="AR50">
        <v>1.19048</v>
      </c>
      <c r="AS50">
        <v>2.0408200000000001</v>
      </c>
      <c r="AT50">
        <v>0.85033999999999998</v>
      </c>
      <c r="AU50">
        <v>2.0408200000000001</v>
      </c>
      <c r="AV50">
        <v>3.8157899999999998</v>
      </c>
      <c r="AW50">
        <v>3.6824599999999998</v>
      </c>
      <c r="AX50">
        <v>4.1239100000000004</v>
      </c>
    </row>
    <row r="51" spans="1:50" x14ac:dyDescent="0.25">
      <c r="A51" t="s">
        <v>161</v>
      </c>
      <c r="B51">
        <v>1</v>
      </c>
      <c r="C51">
        <v>-3.30931</v>
      </c>
      <c r="D51">
        <v>241.708</v>
      </c>
      <c r="E51">
        <v>16.1889</v>
      </c>
      <c r="F51">
        <v>1.0447599999999999</v>
      </c>
      <c r="G51">
        <v>20.7483</v>
      </c>
      <c r="H51">
        <v>21.598600000000001</v>
      </c>
      <c r="I51">
        <v>22.789100000000001</v>
      </c>
      <c r="J51">
        <v>2.2042700000000002</v>
      </c>
      <c r="K51">
        <v>-3.4514499999999999</v>
      </c>
      <c r="L51">
        <v>2</v>
      </c>
      <c r="M51">
        <v>0.16034200000000001</v>
      </c>
      <c r="N51">
        <v>0.16034200000000001</v>
      </c>
      <c r="O51">
        <v>0.16034200000000001</v>
      </c>
      <c r="P51">
        <v>-3.2883</v>
      </c>
      <c r="Q51">
        <v>247.184</v>
      </c>
      <c r="R51">
        <v>17.670000000000002</v>
      </c>
      <c r="S51">
        <v>1.0447599999999999</v>
      </c>
      <c r="T51">
        <v>20.408200000000001</v>
      </c>
      <c r="U51">
        <v>21.598600000000001</v>
      </c>
      <c r="V51">
        <v>22.789100000000001</v>
      </c>
      <c r="W51">
        <v>2.6347999999999998</v>
      </c>
      <c r="X51">
        <v>-3.9039299999999999</v>
      </c>
      <c r="Y51">
        <v>2</v>
      </c>
      <c r="Z51">
        <v>0.16034200000000001</v>
      </c>
      <c r="AA51">
        <v>0.16034200000000001</v>
      </c>
      <c r="AB51">
        <v>0.16034200000000001</v>
      </c>
      <c r="AC51">
        <v>-2.9325299999999999</v>
      </c>
      <c r="AD51">
        <v>221.101</v>
      </c>
      <c r="AE51">
        <v>18.593900000000001</v>
      </c>
      <c r="AF51">
        <v>1.0447599999999999</v>
      </c>
      <c r="AG51">
        <v>20.7483</v>
      </c>
      <c r="AH51">
        <v>21.938800000000001</v>
      </c>
      <c r="AI51">
        <v>23.129300000000001</v>
      </c>
      <c r="AJ51">
        <v>2.02318</v>
      </c>
      <c r="AK51">
        <v>-3.90564</v>
      </c>
      <c r="AL51">
        <v>2</v>
      </c>
      <c r="AM51">
        <v>0.16034200000000001</v>
      </c>
      <c r="AN51">
        <v>0.16034200000000001</v>
      </c>
      <c r="AO51">
        <v>0.16034200000000001</v>
      </c>
      <c r="AP51">
        <v>0.85033999999999998</v>
      </c>
      <c r="AQ51">
        <v>2.0408200000000001</v>
      </c>
      <c r="AR51">
        <v>1.19048</v>
      </c>
      <c r="AS51">
        <v>2.3809499999999999</v>
      </c>
      <c r="AT51">
        <v>1.19048</v>
      </c>
      <c r="AU51">
        <v>2.3809499999999999</v>
      </c>
      <c r="AV51">
        <v>5.6557199999999996</v>
      </c>
      <c r="AW51">
        <v>6.5387300000000002</v>
      </c>
      <c r="AX51">
        <v>5.92882</v>
      </c>
    </row>
    <row r="52" spans="1:50" x14ac:dyDescent="0.25">
      <c r="A52" t="s">
        <v>161</v>
      </c>
      <c r="B52">
        <v>2</v>
      </c>
      <c r="C52">
        <v>-2.2038000000000002</v>
      </c>
      <c r="D52">
        <v>245.601</v>
      </c>
      <c r="E52">
        <v>21.205500000000001</v>
      </c>
      <c r="F52">
        <v>0.988344</v>
      </c>
      <c r="G52">
        <v>15.9864</v>
      </c>
      <c r="H52">
        <v>16.496600000000001</v>
      </c>
      <c r="I52">
        <v>17.346900000000002</v>
      </c>
      <c r="J52">
        <v>5.9767200000000003</v>
      </c>
      <c r="K52">
        <v>-6.0889699999999998</v>
      </c>
      <c r="L52">
        <v>2</v>
      </c>
      <c r="M52">
        <v>0</v>
      </c>
      <c r="N52">
        <v>0</v>
      </c>
      <c r="O52">
        <v>0.64136700000000002</v>
      </c>
      <c r="P52">
        <v>-1.5012799999999999</v>
      </c>
      <c r="Q52">
        <v>239.03</v>
      </c>
      <c r="R52">
        <v>22.735900000000001</v>
      </c>
      <c r="S52">
        <v>0.988344</v>
      </c>
      <c r="T52">
        <v>15.9864</v>
      </c>
      <c r="U52">
        <v>16.496600000000001</v>
      </c>
      <c r="V52">
        <v>17.346900000000002</v>
      </c>
      <c r="W52">
        <v>6.9684999999999997</v>
      </c>
      <c r="X52">
        <v>-6.2550699999999999</v>
      </c>
      <c r="Y52">
        <v>2</v>
      </c>
      <c r="Z52">
        <v>0</v>
      </c>
      <c r="AA52">
        <v>0</v>
      </c>
      <c r="AB52">
        <v>0.64136700000000002</v>
      </c>
      <c r="AC52">
        <v>-1.48014</v>
      </c>
      <c r="AD52">
        <v>221.904</v>
      </c>
      <c r="AE52">
        <v>23.672499999999999</v>
      </c>
      <c r="AF52">
        <v>0.988344</v>
      </c>
      <c r="AG52">
        <v>15.9864</v>
      </c>
      <c r="AH52">
        <v>16.496600000000001</v>
      </c>
      <c r="AI52">
        <v>18.7075</v>
      </c>
      <c r="AJ52">
        <v>7.4711600000000002</v>
      </c>
      <c r="AK52">
        <v>-5.8423400000000001</v>
      </c>
      <c r="AL52">
        <v>2</v>
      </c>
      <c r="AM52">
        <v>0</v>
      </c>
      <c r="AN52">
        <v>0</v>
      </c>
      <c r="AO52">
        <v>0.64136700000000002</v>
      </c>
      <c r="AP52">
        <v>0.51020399999999999</v>
      </c>
      <c r="AQ52">
        <v>1.3605400000000001</v>
      </c>
      <c r="AR52">
        <v>0.51020399999999999</v>
      </c>
      <c r="AS52">
        <v>1.3605400000000001</v>
      </c>
      <c r="AT52">
        <v>0.51020399999999999</v>
      </c>
      <c r="AU52">
        <v>2.7210899999999998</v>
      </c>
      <c r="AV52">
        <v>12.0657</v>
      </c>
      <c r="AW52">
        <v>13.223599999999999</v>
      </c>
      <c r="AX52">
        <v>13.313499999999999</v>
      </c>
    </row>
    <row r="53" spans="1:50" x14ac:dyDescent="0.25">
      <c r="A53" t="s">
        <v>161</v>
      </c>
      <c r="B53">
        <v>3</v>
      </c>
      <c r="C53">
        <v>-2.5640000000000001</v>
      </c>
      <c r="D53">
        <v>271.06</v>
      </c>
      <c r="E53">
        <v>11.599600000000001</v>
      </c>
      <c r="F53">
        <v>1.0826899999999999</v>
      </c>
      <c r="G53">
        <v>16.326499999999999</v>
      </c>
      <c r="H53">
        <v>17.516999999999999</v>
      </c>
      <c r="I53">
        <v>19.047599999999999</v>
      </c>
      <c r="J53">
        <v>3.8620399999999999</v>
      </c>
      <c r="K53">
        <v>-4.7147699999999997</v>
      </c>
      <c r="L53">
        <v>2</v>
      </c>
      <c r="M53">
        <v>0.16034200000000001</v>
      </c>
      <c r="N53">
        <v>0</v>
      </c>
      <c r="O53">
        <v>0</v>
      </c>
      <c r="P53">
        <v>-2.2702599999999999</v>
      </c>
      <c r="Q53">
        <v>266.803</v>
      </c>
      <c r="R53">
        <v>10.8101</v>
      </c>
      <c r="S53">
        <v>1.0826899999999999</v>
      </c>
      <c r="T53">
        <v>16.666699999999999</v>
      </c>
      <c r="U53">
        <v>17.516999999999999</v>
      </c>
      <c r="V53">
        <v>19.047599999999999</v>
      </c>
      <c r="W53">
        <v>3.3681700000000001</v>
      </c>
      <c r="X53">
        <v>-3.6365799999999999</v>
      </c>
      <c r="Y53">
        <v>2</v>
      </c>
      <c r="Z53">
        <v>0.16034200000000001</v>
      </c>
      <c r="AA53">
        <v>0</v>
      </c>
      <c r="AB53">
        <v>0</v>
      </c>
      <c r="AC53">
        <v>-2.9347699999999999</v>
      </c>
      <c r="AD53">
        <v>261.70299999999997</v>
      </c>
      <c r="AE53">
        <v>12.623799999999999</v>
      </c>
      <c r="AF53">
        <v>1.0826899999999999</v>
      </c>
      <c r="AG53">
        <v>16.326499999999999</v>
      </c>
      <c r="AH53">
        <v>17.516999999999999</v>
      </c>
      <c r="AI53">
        <v>19.047599999999999</v>
      </c>
      <c r="AJ53">
        <v>4.31372</v>
      </c>
      <c r="AK53">
        <v>-5.2776199999999998</v>
      </c>
      <c r="AL53">
        <v>2</v>
      </c>
      <c r="AM53">
        <v>0.16034200000000001</v>
      </c>
      <c r="AN53">
        <v>0</v>
      </c>
      <c r="AO53">
        <v>0</v>
      </c>
      <c r="AP53">
        <v>1.19048</v>
      </c>
      <c r="AQ53">
        <v>2.7210899999999998</v>
      </c>
      <c r="AR53">
        <v>0.85033999999999998</v>
      </c>
      <c r="AS53">
        <v>2.3809499999999999</v>
      </c>
      <c r="AT53">
        <v>1.19048</v>
      </c>
      <c r="AU53">
        <v>2.7210899999999998</v>
      </c>
      <c r="AV53">
        <v>8.5768000000000004</v>
      </c>
      <c r="AW53">
        <v>7.0047499999999996</v>
      </c>
      <c r="AX53">
        <v>9.5913500000000003</v>
      </c>
    </row>
    <row r="54" spans="1:50" x14ac:dyDescent="0.25">
      <c r="A54" t="s">
        <v>162</v>
      </c>
      <c r="B54">
        <v>0</v>
      </c>
      <c r="C54">
        <v>-4.8281400000000003</v>
      </c>
      <c r="D54">
        <v>308.46600000000001</v>
      </c>
      <c r="E54">
        <v>20.719899999999999</v>
      </c>
      <c r="F54">
        <v>1.12574</v>
      </c>
      <c r="G54">
        <v>19.727900000000002</v>
      </c>
      <c r="H54">
        <v>19.898</v>
      </c>
      <c r="I54">
        <v>20.408200000000001</v>
      </c>
      <c r="J54">
        <v>0.99685999999999997</v>
      </c>
      <c r="K54">
        <v>-3.2445900000000001</v>
      </c>
      <c r="L54">
        <v>4</v>
      </c>
      <c r="M54">
        <v>0.16034200000000001</v>
      </c>
      <c r="N54">
        <v>0.16034200000000001</v>
      </c>
      <c r="O54">
        <v>0</v>
      </c>
      <c r="P54">
        <v>-4.6498200000000001</v>
      </c>
      <c r="Q54">
        <v>306.548</v>
      </c>
      <c r="R54">
        <v>21.472899999999999</v>
      </c>
      <c r="S54">
        <v>1.12574</v>
      </c>
      <c r="T54">
        <v>19.727900000000002</v>
      </c>
      <c r="U54">
        <v>19.898</v>
      </c>
      <c r="V54">
        <v>20.408200000000001</v>
      </c>
      <c r="W54">
        <v>1.1268400000000001</v>
      </c>
      <c r="X54">
        <v>-3.5510299999999999</v>
      </c>
      <c r="Y54">
        <v>4</v>
      </c>
      <c r="Z54">
        <v>0.16034200000000001</v>
      </c>
      <c r="AA54">
        <v>0.16034200000000001</v>
      </c>
      <c r="AB54">
        <v>0</v>
      </c>
      <c r="AC54">
        <v>-5.8372599999999997</v>
      </c>
      <c r="AD54">
        <v>306.57100000000003</v>
      </c>
      <c r="AE54">
        <v>25.670400000000001</v>
      </c>
      <c r="AF54">
        <v>1.12574</v>
      </c>
      <c r="AG54">
        <v>19.387799999999999</v>
      </c>
      <c r="AH54">
        <v>19.5578</v>
      </c>
      <c r="AI54">
        <v>20.408200000000001</v>
      </c>
      <c r="AJ54">
        <v>1.68024</v>
      </c>
      <c r="AK54">
        <v>-5.1254299999999997</v>
      </c>
      <c r="AL54">
        <v>3</v>
      </c>
      <c r="AM54">
        <v>0.16034200000000001</v>
      </c>
      <c r="AN54">
        <v>0.16034200000000001</v>
      </c>
      <c r="AO54">
        <v>0</v>
      </c>
      <c r="AP54">
        <v>0.170068</v>
      </c>
      <c r="AQ54">
        <v>0.68027199999999999</v>
      </c>
      <c r="AR54">
        <v>0.170068</v>
      </c>
      <c r="AS54">
        <v>0.68027199999999999</v>
      </c>
      <c r="AT54">
        <v>0.170068</v>
      </c>
      <c r="AU54">
        <v>1.02041</v>
      </c>
      <c r="AV54">
        <v>4.2414500000000004</v>
      </c>
      <c r="AW54">
        <v>4.67788</v>
      </c>
      <c r="AX54">
        <v>6.8056700000000001</v>
      </c>
    </row>
    <row r="55" spans="1:50" x14ac:dyDescent="0.25">
      <c r="A55" t="s">
        <v>162</v>
      </c>
      <c r="B55">
        <v>3</v>
      </c>
      <c r="C55">
        <v>-3.3127599999999999</v>
      </c>
      <c r="D55">
        <v>287.12200000000001</v>
      </c>
      <c r="E55">
        <v>28.8568</v>
      </c>
      <c r="F55">
        <v>1.11178</v>
      </c>
      <c r="G55">
        <v>14.965999999999999</v>
      </c>
      <c r="H55">
        <v>15.8163</v>
      </c>
      <c r="I55">
        <v>16.326499999999999</v>
      </c>
      <c r="J55">
        <v>4.5279499999999997</v>
      </c>
      <c r="K55">
        <v>-4.3546399999999998</v>
      </c>
      <c r="L55">
        <v>3</v>
      </c>
      <c r="M55">
        <v>2.4051300000000002</v>
      </c>
      <c r="N55">
        <v>2.6492800000000001</v>
      </c>
      <c r="O55">
        <v>2.8094100000000002</v>
      </c>
      <c r="P55">
        <v>-2.24926</v>
      </c>
      <c r="Q55">
        <v>263.04199999999997</v>
      </c>
      <c r="R55">
        <v>29.726700000000001</v>
      </c>
      <c r="S55">
        <v>1.11178</v>
      </c>
      <c r="T55">
        <v>20.068000000000001</v>
      </c>
      <c r="U55">
        <v>21.258500000000002</v>
      </c>
      <c r="V55">
        <v>22.108799999999999</v>
      </c>
      <c r="W55">
        <v>4.2998000000000003</v>
      </c>
      <c r="X55">
        <v>-3.9313899999999999</v>
      </c>
      <c r="Y55">
        <v>3</v>
      </c>
      <c r="Z55">
        <v>2.4051300000000002</v>
      </c>
      <c r="AA55">
        <v>2.6492800000000001</v>
      </c>
      <c r="AB55">
        <v>2.8094100000000002</v>
      </c>
      <c r="AC55">
        <v>-3.6754699999999998</v>
      </c>
      <c r="AD55">
        <v>267.87900000000002</v>
      </c>
      <c r="AE55">
        <v>33.454900000000002</v>
      </c>
      <c r="AF55">
        <v>1.11178</v>
      </c>
      <c r="AG55">
        <v>20.068000000000001</v>
      </c>
      <c r="AH55">
        <v>21.598600000000001</v>
      </c>
      <c r="AI55">
        <v>22.449000000000002</v>
      </c>
      <c r="AJ55">
        <v>6.0390100000000002</v>
      </c>
      <c r="AK55">
        <v>-3.6764600000000001</v>
      </c>
      <c r="AL55">
        <v>3</v>
      </c>
      <c r="AM55">
        <v>2.4051300000000002</v>
      </c>
      <c r="AN55">
        <v>2.6492800000000001</v>
      </c>
      <c r="AO55">
        <v>2.8094100000000002</v>
      </c>
      <c r="AP55">
        <v>0.85033999999999998</v>
      </c>
      <c r="AQ55">
        <v>1.3605400000000001</v>
      </c>
      <c r="AR55">
        <v>1.19048</v>
      </c>
      <c r="AS55">
        <v>2.0408200000000001</v>
      </c>
      <c r="AT55">
        <v>1.53061</v>
      </c>
      <c r="AU55">
        <v>2.3809499999999999</v>
      </c>
      <c r="AV55">
        <v>8.8825900000000004</v>
      </c>
      <c r="AW55">
        <v>8.2311999999999994</v>
      </c>
      <c r="AX55">
        <v>9.7154699999999998</v>
      </c>
    </row>
    <row r="56" spans="1:50" x14ac:dyDescent="0.25">
      <c r="A56" t="s">
        <v>163</v>
      </c>
      <c r="B56">
        <v>0</v>
      </c>
      <c r="C56">
        <v>-0.202486</v>
      </c>
      <c r="D56">
        <v>222.506</v>
      </c>
      <c r="E56">
        <v>15.6927</v>
      </c>
      <c r="F56">
        <v>1.0078100000000001</v>
      </c>
      <c r="G56">
        <v>18.7075</v>
      </c>
      <c r="H56">
        <v>20.238099999999999</v>
      </c>
      <c r="I56">
        <v>21.768699999999999</v>
      </c>
      <c r="J56">
        <v>2.3569599999999999</v>
      </c>
      <c r="K56">
        <v>-1.0478700000000001</v>
      </c>
      <c r="L56">
        <v>3</v>
      </c>
      <c r="M56">
        <v>2.3290999999999999</v>
      </c>
      <c r="N56">
        <v>1.8491500000000001</v>
      </c>
      <c r="O56">
        <v>1.8904000000000001</v>
      </c>
      <c r="P56">
        <v>0.10531799999999999</v>
      </c>
      <c r="Q56">
        <v>224.45500000000001</v>
      </c>
      <c r="R56">
        <v>17.278500000000001</v>
      </c>
      <c r="S56">
        <v>1.0078100000000001</v>
      </c>
      <c r="T56">
        <v>23.4694</v>
      </c>
      <c r="U56">
        <v>23.979600000000001</v>
      </c>
      <c r="V56">
        <v>25.170100000000001</v>
      </c>
      <c r="W56">
        <v>1.64364</v>
      </c>
      <c r="X56">
        <v>-2.13855</v>
      </c>
      <c r="Y56">
        <v>2</v>
      </c>
      <c r="Z56">
        <v>2.3290999999999999</v>
      </c>
      <c r="AA56">
        <v>1.8491500000000001</v>
      </c>
      <c r="AB56">
        <v>1.8904000000000001</v>
      </c>
      <c r="AC56">
        <v>-9.8240300000000003E-2</v>
      </c>
      <c r="AD56">
        <v>209.898</v>
      </c>
      <c r="AE56">
        <v>20.6647</v>
      </c>
      <c r="AF56">
        <v>1.0078100000000001</v>
      </c>
      <c r="AG56">
        <v>18.3673</v>
      </c>
      <c r="AH56">
        <v>19.898</v>
      </c>
      <c r="AI56">
        <v>20.7483</v>
      </c>
      <c r="AJ56">
        <v>2.8489100000000001</v>
      </c>
      <c r="AK56">
        <v>-0.75234800000000002</v>
      </c>
      <c r="AL56">
        <v>2</v>
      </c>
      <c r="AM56">
        <v>2.3290999999999999</v>
      </c>
      <c r="AN56">
        <v>1.8491500000000001</v>
      </c>
      <c r="AO56">
        <v>1.8904000000000001</v>
      </c>
      <c r="AP56">
        <v>1.53061</v>
      </c>
      <c r="AQ56">
        <v>3.0612200000000001</v>
      </c>
      <c r="AR56">
        <v>0.51020399999999999</v>
      </c>
      <c r="AS56">
        <v>1.70068</v>
      </c>
      <c r="AT56">
        <v>1.53061</v>
      </c>
      <c r="AU56">
        <v>2.3809499999999999</v>
      </c>
      <c r="AV56">
        <v>3.40483</v>
      </c>
      <c r="AW56">
        <v>3.7821899999999999</v>
      </c>
      <c r="AX56">
        <v>3.6012599999999999</v>
      </c>
    </row>
    <row r="57" spans="1:50" x14ac:dyDescent="0.25">
      <c r="A57" t="s">
        <v>163</v>
      </c>
      <c r="B57">
        <v>1</v>
      </c>
      <c r="C57">
        <v>-1.4416500000000001</v>
      </c>
      <c r="D57">
        <v>257.45999999999998</v>
      </c>
      <c r="E57">
        <v>13.523300000000001</v>
      </c>
      <c r="F57">
        <v>1.0096000000000001</v>
      </c>
      <c r="G57">
        <v>18.3673</v>
      </c>
      <c r="H57">
        <v>19.898</v>
      </c>
      <c r="I57">
        <v>20.408200000000001</v>
      </c>
      <c r="J57">
        <v>2.2827099999999998</v>
      </c>
      <c r="K57">
        <v>-1.2293000000000001</v>
      </c>
      <c r="L57">
        <v>2</v>
      </c>
      <c r="M57">
        <v>0.16034200000000001</v>
      </c>
      <c r="N57">
        <v>0.16034200000000001</v>
      </c>
      <c r="O57">
        <v>0</v>
      </c>
      <c r="P57">
        <v>-0.97764399999999996</v>
      </c>
      <c r="Q57">
        <v>254.15199999999999</v>
      </c>
      <c r="R57">
        <v>15.617800000000001</v>
      </c>
      <c r="S57">
        <v>1.0096000000000001</v>
      </c>
      <c r="T57">
        <v>18.7075</v>
      </c>
      <c r="U57">
        <v>19.898</v>
      </c>
      <c r="V57">
        <v>20.408200000000001</v>
      </c>
      <c r="W57">
        <v>2.6905899999999998</v>
      </c>
      <c r="X57">
        <v>-1.0032000000000001</v>
      </c>
      <c r="Y57">
        <v>4</v>
      </c>
      <c r="Z57">
        <v>0.16034200000000001</v>
      </c>
      <c r="AA57">
        <v>0.16034200000000001</v>
      </c>
      <c r="AB57">
        <v>0</v>
      </c>
      <c r="AC57">
        <v>-1.55382</v>
      </c>
      <c r="AD57">
        <v>250.15100000000001</v>
      </c>
      <c r="AE57">
        <v>20.027000000000001</v>
      </c>
      <c r="AF57">
        <v>1.0096000000000001</v>
      </c>
      <c r="AG57">
        <v>18.7075</v>
      </c>
      <c r="AH57">
        <v>20.238099999999999</v>
      </c>
      <c r="AI57">
        <v>20.408200000000001</v>
      </c>
      <c r="AJ57">
        <v>3.2364999999999999</v>
      </c>
      <c r="AK57">
        <v>-0.302477</v>
      </c>
      <c r="AL57">
        <v>4</v>
      </c>
      <c r="AM57">
        <v>0.16034200000000001</v>
      </c>
      <c r="AN57">
        <v>0.16034200000000001</v>
      </c>
      <c r="AO57">
        <v>0</v>
      </c>
      <c r="AP57">
        <v>1.53061</v>
      </c>
      <c r="AQ57">
        <v>2.0408200000000001</v>
      </c>
      <c r="AR57">
        <v>1.19048</v>
      </c>
      <c r="AS57">
        <v>1.70068</v>
      </c>
      <c r="AT57">
        <v>1.53061</v>
      </c>
      <c r="AU57">
        <v>1.70068</v>
      </c>
      <c r="AV57">
        <v>3.5120100000000001</v>
      </c>
      <c r="AW57">
        <v>3.6937799999999998</v>
      </c>
      <c r="AX57">
        <v>3.53898</v>
      </c>
    </row>
    <row r="58" spans="1:50" x14ac:dyDescent="0.25">
      <c r="A58" t="s">
        <v>163</v>
      </c>
      <c r="B58">
        <v>2</v>
      </c>
      <c r="C58">
        <v>-2.2349600000000001</v>
      </c>
      <c r="D58">
        <v>239.89500000000001</v>
      </c>
      <c r="E58">
        <v>9.4455399999999994</v>
      </c>
      <c r="F58">
        <v>0.97997800000000002</v>
      </c>
      <c r="G58">
        <v>17.006799999999998</v>
      </c>
      <c r="H58">
        <v>17.857099999999999</v>
      </c>
      <c r="I58">
        <v>18.7075</v>
      </c>
      <c r="J58">
        <v>0.85516400000000004</v>
      </c>
      <c r="K58">
        <v>-1.66099</v>
      </c>
      <c r="L58">
        <v>3</v>
      </c>
      <c r="M58">
        <v>0.27772000000000002</v>
      </c>
      <c r="N58">
        <v>0</v>
      </c>
      <c r="O58">
        <v>0.16034200000000001</v>
      </c>
      <c r="P58">
        <v>-2.0631200000000001</v>
      </c>
      <c r="Q58">
        <v>248.52099999999999</v>
      </c>
      <c r="R58">
        <v>10.054600000000001</v>
      </c>
      <c r="S58">
        <v>0.97997800000000002</v>
      </c>
      <c r="T58">
        <v>17.687100000000001</v>
      </c>
      <c r="U58">
        <v>17.857099999999999</v>
      </c>
      <c r="V58">
        <v>18.3673</v>
      </c>
      <c r="W58">
        <v>0.20433000000000001</v>
      </c>
      <c r="X58">
        <v>-1.67076</v>
      </c>
      <c r="Y58">
        <v>3</v>
      </c>
      <c r="Z58">
        <v>0.27772000000000002</v>
      </c>
      <c r="AA58">
        <v>0</v>
      </c>
      <c r="AB58">
        <v>0.16034200000000001</v>
      </c>
      <c r="AC58">
        <v>-2.4605600000000001</v>
      </c>
      <c r="AD58">
        <v>233.90799999999999</v>
      </c>
      <c r="AE58">
        <v>11.6051</v>
      </c>
      <c r="AF58">
        <v>0.97997800000000002</v>
      </c>
      <c r="AG58">
        <v>17.346900000000002</v>
      </c>
      <c r="AH58">
        <v>17.857099999999999</v>
      </c>
      <c r="AI58">
        <v>18.3673</v>
      </c>
      <c r="AJ58">
        <v>0.77771400000000002</v>
      </c>
      <c r="AK58">
        <v>-2.3224100000000001</v>
      </c>
      <c r="AL58">
        <v>3</v>
      </c>
      <c r="AM58">
        <v>0.27772000000000002</v>
      </c>
      <c r="AN58">
        <v>0</v>
      </c>
      <c r="AO58">
        <v>0.16034200000000001</v>
      </c>
      <c r="AP58">
        <v>0.85033999999999998</v>
      </c>
      <c r="AQ58">
        <v>1.70068</v>
      </c>
      <c r="AR58">
        <v>0.170068</v>
      </c>
      <c r="AS58">
        <v>0.68027199999999999</v>
      </c>
      <c r="AT58">
        <v>0.51020399999999999</v>
      </c>
      <c r="AU58">
        <v>1.02041</v>
      </c>
      <c r="AV58">
        <v>2.5161600000000002</v>
      </c>
      <c r="AW58">
        <v>1.8750899999999999</v>
      </c>
      <c r="AX58">
        <v>3.10012</v>
      </c>
    </row>
    <row r="59" spans="1:50" x14ac:dyDescent="0.25">
      <c r="A59" t="s">
        <v>163</v>
      </c>
      <c r="B59">
        <v>3</v>
      </c>
      <c r="C59">
        <v>-0.83477800000000002</v>
      </c>
      <c r="D59">
        <v>218.61600000000001</v>
      </c>
      <c r="E59">
        <v>7.20932</v>
      </c>
      <c r="F59">
        <v>0.99659299999999995</v>
      </c>
      <c r="G59">
        <v>19.727900000000002</v>
      </c>
      <c r="H59">
        <v>20.578199999999999</v>
      </c>
      <c r="I59">
        <v>22.108799999999999</v>
      </c>
      <c r="J59">
        <v>1.1999299999999999</v>
      </c>
      <c r="K59">
        <v>-1.25023</v>
      </c>
      <c r="L59">
        <v>3</v>
      </c>
      <c r="M59">
        <v>0.57811999999999997</v>
      </c>
      <c r="N59">
        <v>0.42422399999999999</v>
      </c>
      <c r="O59">
        <v>0.42422399999999999</v>
      </c>
      <c r="P59">
        <v>-0.71219299999999996</v>
      </c>
      <c r="Q59">
        <v>228.239</v>
      </c>
      <c r="R59">
        <v>8.9102099999999993</v>
      </c>
      <c r="S59">
        <v>0.99659299999999995</v>
      </c>
      <c r="T59">
        <v>20.068000000000001</v>
      </c>
      <c r="U59">
        <v>20.918399999999998</v>
      </c>
      <c r="V59">
        <v>21.428599999999999</v>
      </c>
      <c r="W59">
        <v>1.08609</v>
      </c>
      <c r="X59">
        <v>-1.3954599999999999</v>
      </c>
      <c r="Y59">
        <v>4</v>
      </c>
      <c r="Z59">
        <v>0.57811999999999997</v>
      </c>
      <c r="AA59">
        <v>0.42422399999999999</v>
      </c>
      <c r="AB59">
        <v>0.42422399999999999</v>
      </c>
      <c r="AC59">
        <v>-1.1983200000000001</v>
      </c>
      <c r="AD59">
        <v>212.17400000000001</v>
      </c>
      <c r="AE59">
        <v>12.494</v>
      </c>
      <c r="AF59">
        <v>0.99659299999999995</v>
      </c>
      <c r="AG59">
        <v>21.0884</v>
      </c>
      <c r="AH59">
        <v>21.598600000000001</v>
      </c>
      <c r="AI59">
        <v>22.449000000000002</v>
      </c>
      <c r="AJ59">
        <v>2.7253699999999998</v>
      </c>
      <c r="AK59">
        <v>-5.5684100000000001</v>
      </c>
      <c r="AL59">
        <v>4</v>
      </c>
      <c r="AM59">
        <v>0.57811999999999997</v>
      </c>
      <c r="AN59">
        <v>0.42422399999999999</v>
      </c>
      <c r="AO59">
        <v>0.42422399999999999</v>
      </c>
      <c r="AP59">
        <v>0.85033999999999998</v>
      </c>
      <c r="AQ59">
        <v>2.3809499999999999</v>
      </c>
      <c r="AR59">
        <v>0.85033999999999998</v>
      </c>
      <c r="AS59">
        <v>1.3605400000000001</v>
      </c>
      <c r="AT59">
        <v>0.51020399999999999</v>
      </c>
      <c r="AU59">
        <v>1.3605400000000001</v>
      </c>
      <c r="AV59">
        <v>2.4501599999999999</v>
      </c>
      <c r="AW59">
        <v>2.4815499999999999</v>
      </c>
      <c r="AX59">
        <v>8.2937799999999999</v>
      </c>
    </row>
    <row r="60" spans="1:50" x14ac:dyDescent="0.25">
      <c r="A60" t="s">
        <v>253</v>
      </c>
      <c r="B60">
        <v>3</v>
      </c>
      <c r="C60">
        <v>1.8158399999999999</v>
      </c>
      <c r="D60">
        <v>102.71599999999999</v>
      </c>
      <c r="E60">
        <v>16.086300000000001</v>
      </c>
      <c r="F60">
        <v>1.1506700000000001</v>
      </c>
      <c r="G60">
        <v>19</v>
      </c>
      <c r="H60">
        <v>19.5</v>
      </c>
      <c r="I60">
        <v>19.666699999999999</v>
      </c>
      <c r="J60">
        <v>0.75598600000000005</v>
      </c>
      <c r="K60">
        <v>-3.8260000000000002E-2</v>
      </c>
      <c r="L60">
        <v>5</v>
      </c>
      <c r="M60">
        <v>2.8588200000000001</v>
      </c>
      <c r="N60">
        <v>2.7397399999999998</v>
      </c>
      <c r="O60">
        <v>2.8846099999999999</v>
      </c>
      <c r="P60">
        <v>1.89724</v>
      </c>
      <c r="Q60">
        <v>99.346299999999999</v>
      </c>
      <c r="R60">
        <v>17.192699999999999</v>
      </c>
      <c r="S60">
        <v>1.1506700000000001</v>
      </c>
      <c r="T60">
        <v>15.666700000000001</v>
      </c>
      <c r="U60">
        <v>16.833300000000001</v>
      </c>
      <c r="V60">
        <v>17</v>
      </c>
      <c r="W60">
        <v>0.52747200000000005</v>
      </c>
      <c r="X60">
        <v>-0.247891</v>
      </c>
      <c r="Y60">
        <v>6</v>
      </c>
      <c r="Z60">
        <v>2.8588200000000001</v>
      </c>
      <c r="AA60">
        <v>2.7397399999999998</v>
      </c>
      <c r="AB60">
        <v>2.8846099999999999</v>
      </c>
      <c r="AC60">
        <v>1.69163</v>
      </c>
      <c r="AD60">
        <v>87.002399999999994</v>
      </c>
      <c r="AE60">
        <v>14.843400000000001</v>
      </c>
      <c r="AF60">
        <v>1.1506700000000001</v>
      </c>
      <c r="AG60">
        <v>22.666699999999999</v>
      </c>
      <c r="AH60">
        <v>23.5</v>
      </c>
      <c r="AI60">
        <v>24</v>
      </c>
      <c r="AJ60">
        <v>0.79577100000000001</v>
      </c>
      <c r="AK60">
        <v>-0.82391099999999995</v>
      </c>
      <c r="AL60">
        <v>3</v>
      </c>
      <c r="AM60">
        <v>2.8588200000000001</v>
      </c>
      <c r="AN60">
        <v>2.7397399999999998</v>
      </c>
      <c r="AO60">
        <v>2.8846099999999999</v>
      </c>
      <c r="AP60">
        <v>0.5</v>
      </c>
      <c r="AQ60">
        <v>0.66666700000000001</v>
      </c>
      <c r="AR60">
        <v>1.1666700000000001</v>
      </c>
      <c r="AS60">
        <v>1.3333299999999999</v>
      </c>
      <c r="AT60">
        <v>0.83333299999999999</v>
      </c>
      <c r="AU60">
        <v>1.3333299999999999</v>
      </c>
      <c r="AV60">
        <v>0.79424600000000001</v>
      </c>
      <c r="AW60">
        <v>0.77536400000000005</v>
      </c>
      <c r="AX60">
        <v>1.61968</v>
      </c>
    </row>
    <row r="61" spans="1:50" x14ac:dyDescent="0.25">
      <c r="A61" t="s">
        <v>254</v>
      </c>
      <c r="B61">
        <v>0</v>
      </c>
      <c r="C61">
        <v>1.7156499999999999</v>
      </c>
      <c r="D61">
        <v>90.761499999999998</v>
      </c>
      <c r="E61">
        <v>16.4389</v>
      </c>
      <c r="F61">
        <v>1.15676</v>
      </c>
      <c r="G61">
        <v>19.666699999999999</v>
      </c>
      <c r="H61">
        <v>20.833300000000001</v>
      </c>
      <c r="I61">
        <v>21</v>
      </c>
      <c r="J61">
        <v>1.07263</v>
      </c>
      <c r="K61">
        <v>-0.76274299999999995</v>
      </c>
      <c r="L61">
        <v>5</v>
      </c>
      <c r="M61">
        <v>2.32538</v>
      </c>
      <c r="N61">
        <v>2.31474</v>
      </c>
      <c r="O61">
        <v>1.9116299999999999</v>
      </c>
      <c r="P61">
        <v>1.28213</v>
      </c>
      <c r="Q61">
        <v>90.872900000000001</v>
      </c>
      <c r="R61">
        <v>21.731200000000001</v>
      </c>
      <c r="S61">
        <v>1.15676</v>
      </c>
      <c r="T61">
        <v>23</v>
      </c>
      <c r="U61">
        <v>23.5</v>
      </c>
      <c r="V61">
        <v>23.666699999999999</v>
      </c>
      <c r="W61">
        <v>0.57936699999999997</v>
      </c>
      <c r="X61">
        <v>-0.40574199999999999</v>
      </c>
      <c r="Y61">
        <v>4</v>
      </c>
      <c r="Z61">
        <v>2.32538</v>
      </c>
      <c r="AA61">
        <v>2.31474</v>
      </c>
      <c r="AB61">
        <v>1.9116299999999999</v>
      </c>
      <c r="AC61">
        <v>1.1072</v>
      </c>
      <c r="AD61">
        <v>79.555899999999994</v>
      </c>
      <c r="AE61">
        <v>19.225200000000001</v>
      </c>
      <c r="AF61">
        <v>1.15676</v>
      </c>
      <c r="AG61">
        <v>17.333300000000001</v>
      </c>
      <c r="AH61">
        <v>17.833300000000001</v>
      </c>
      <c r="AI61">
        <v>19</v>
      </c>
      <c r="AJ61">
        <v>0.85035799999999995</v>
      </c>
      <c r="AK61">
        <v>-0.42939899999999998</v>
      </c>
      <c r="AL61">
        <v>3</v>
      </c>
      <c r="AM61">
        <v>2.32538</v>
      </c>
      <c r="AN61">
        <v>2.31474</v>
      </c>
      <c r="AO61">
        <v>1.9116299999999999</v>
      </c>
      <c r="AP61">
        <v>1.1666700000000001</v>
      </c>
      <c r="AQ61">
        <v>1.3333299999999999</v>
      </c>
      <c r="AR61">
        <v>0.5</v>
      </c>
      <c r="AS61">
        <v>0.66666700000000001</v>
      </c>
      <c r="AT61">
        <v>0.5</v>
      </c>
      <c r="AU61">
        <v>1.6666700000000001</v>
      </c>
      <c r="AV61">
        <v>1.8353699999999999</v>
      </c>
      <c r="AW61">
        <v>0.98510900000000001</v>
      </c>
      <c r="AX61">
        <v>1.27976</v>
      </c>
    </row>
    <row r="62" spans="1:50" x14ac:dyDescent="0.25">
      <c r="A62" t="s">
        <v>255</v>
      </c>
      <c r="B62">
        <v>0</v>
      </c>
      <c r="C62">
        <v>0.91352299999999997</v>
      </c>
      <c r="D62">
        <v>156.166</v>
      </c>
      <c r="E62">
        <v>16.6126</v>
      </c>
      <c r="F62">
        <v>1.0908100000000001</v>
      </c>
      <c r="G62">
        <v>15</v>
      </c>
      <c r="H62">
        <v>16.166699999999999</v>
      </c>
      <c r="I62">
        <v>16.666699999999999</v>
      </c>
      <c r="J62">
        <v>0.25470799999999999</v>
      </c>
      <c r="K62">
        <v>-0.71025799999999994</v>
      </c>
      <c r="L62">
        <v>3</v>
      </c>
      <c r="M62">
        <v>2.98556</v>
      </c>
      <c r="N62">
        <v>3.29983</v>
      </c>
      <c r="O62">
        <v>3.4569700000000001</v>
      </c>
      <c r="P62">
        <v>0.92853699999999995</v>
      </c>
      <c r="Q62">
        <v>158.91999999999999</v>
      </c>
      <c r="R62">
        <v>17.092099999999999</v>
      </c>
      <c r="S62">
        <v>1.0908100000000001</v>
      </c>
      <c r="T62">
        <v>22</v>
      </c>
      <c r="U62">
        <v>23.166699999999999</v>
      </c>
      <c r="V62">
        <v>24</v>
      </c>
      <c r="W62">
        <v>0.29550100000000001</v>
      </c>
      <c r="X62">
        <v>-0.53752299999999997</v>
      </c>
      <c r="Y62">
        <v>4</v>
      </c>
      <c r="Z62">
        <v>2.98556</v>
      </c>
      <c r="AA62">
        <v>3.29983</v>
      </c>
      <c r="AB62">
        <v>3.4569700000000001</v>
      </c>
      <c r="AC62">
        <v>0.829793</v>
      </c>
      <c r="AD62">
        <v>140.52600000000001</v>
      </c>
      <c r="AE62">
        <v>15.852600000000001</v>
      </c>
      <c r="AF62">
        <v>1.0908100000000001</v>
      </c>
      <c r="AG62">
        <v>20.333300000000001</v>
      </c>
      <c r="AH62">
        <v>23.166699999999999</v>
      </c>
      <c r="AI62">
        <v>24</v>
      </c>
      <c r="AJ62">
        <v>0.63206899999999999</v>
      </c>
      <c r="AK62">
        <v>-0.713584</v>
      </c>
      <c r="AL62">
        <v>3</v>
      </c>
      <c r="AM62">
        <v>2.98556</v>
      </c>
      <c r="AN62">
        <v>3.29983</v>
      </c>
      <c r="AO62">
        <v>3.4569700000000001</v>
      </c>
      <c r="AP62">
        <v>1.1666700000000001</v>
      </c>
      <c r="AQ62">
        <v>1.6666700000000001</v>
      </c>
      <c r="AR62">
        <v>1.1666700000000001</v>
      </c>
      <c r="AS62">
        <v>2</v>
      </c>
      <c r="AT62">
        <v>2.8333300000000001</v>
      </c>
      <c r="AU62">
        <v>3.6666699999999999</v>
      </c>
      <c r="AV62">
        <v>0.96496599999999999</v>
      </c>
      <c r="AW62">
        <v>0.83302399999999999</v>
      </c>
      <c r="AX62">
        <v>1.34565</v>
      </c>
    </row>
    <row r="63" spans="1:50" x14ac:dyDescent="0.25">
      <c r="A63" t="s">
        <v>255</v>
      </c>
      <c r="B63">
        <v>1</v>
      </c>
      <c r="C63">
        <v>-0.32080500000000001</v>
      </c>
      <c r="D63">
        <v>154.36799999999999</v>
      </c>
      <c r="E63">
        <v>9.2436900000000009</v>
      </c>
      <c r="F63">
        <v>1.0925400000000001</v>
      </c>
      <c r="G63">
        <v>20.333300000000001</v>
      </c>
      <c r="H63">
        <v>22.833300000000001</v>
      </c>
      <c r="I63">
        <v>24</v>
      </c>
      <c r="J63">
        <v>0.98527799999999999</v>
      </c>
      <c r="K63">
        <v>-1.1837299999999999</v>
      </c>
      <c r="L63">
        <v>1</v>
      </c>
      <c r="M63">
        <v>0.94280900000000001</v>
      </c>
      <c r="N63">
        <v>0.31426999999999999</v>
      </c>
      <c r="O63">
        <v>0.68493499999999996</v>
      </c>
      <c r="P63">
        <v>-0.17935400000000001</v>
      </c>
      <c r="Q63">
        <v>153.77500000000001</v>
      </c>
      <c r="R63">
        <v>9.8540600000000005</v>
      </c>
      <c r="S63">
        <v>1.0925400000000001</v>
      </c>
      <c r="T63">
        <v>22.333300000000001</v>
      </c>
      <c r="U63">
        <v>23.5</v>
      </c>
      <c r="V63">
        <v>24.666699999999999</v>
      </c>
      <c r="W63">
        <v>0.415713</v>
      </c>
      <c r="X63">
        <v>-1.2584</v>
      </c>
      <c r="Y63">
        <v>2</v>
      </c>
      <c r="Z63">
        <v>0.94280900000000001</v>
      </c>
      <c r="AA63">
        <v>0.31426999999999999</v>
      </c>
      <c r="AB63">
        <v>0.68493499999999996</v>
      </c>
      <c r="AC63">
        <v>-6.4788999999999999E-2</v>
      </c>
      <c r="AD63">
        <v>132.96799999999999</v>
      </c>
      <c r="AE63">
        <v>9.1492199999999997</v>
      </c>
      <c r="AF63">
        <v>1.0925400000000001</v>
      </c>
      <c r="AG63">
        <v>20.333300000000001</v>
      </c>
      <c r="AH63">
        <v>22.833300000000001</v>
      </c>
      <c r="AI63">
        <v>23</v>
      </c>
      <c r="AJ63">
        <v>0.953538</v>
      </c>
      <c r="AK63">
        <v>-0.29422500000000001</v>
      </c>
      <c r="AL63">
        <v>2</v>
      </c>
      <c r="AM63">
        <v>0.94280900000000001</v>
      </c>
      <c r="AN63">
        <v>0.31426999999999999</v>
      </c>
      <c r="AO63">
        <v>0.68493499999999996</v>
      </c>
      <c r="AP63">
        <v>2.5</v>
      </c>
      <c r="AQ63">
        <v>3.6666699999999999</v>
      </c>
      <c r="AR63">
        <v>1.1666700000000001</v>
      </c>
      <c r="AS63">
        <v>2.3333300000000001</v>
      </c>
      <c r="AT63">
        <v>2.5</v>
      </c>
      <c r="AU63">
        <v>2.6666699999999999</v>
      </c>
      <c r="AV63">
        <v>2.1690100000000001</v>
      </c>
      <c r="AW63">
        <v>1.67411</v>
      </c>
      <c r="AX63">
        <v>1.24776</v>
      </c>
    </row>
    <row r="64" spans="1:50" x14ac:dyDescent="0.25">
      <c r="A64" t="s">
        <v>255</v>
      </c>
      <c r="B64">
        <v>2</v>
      </c>
      <c r="C64">
        <v>-1.77244</v>
      </c>
      <c r="D64">
        <v>183.24799999999999</v>
      </c>
      <c r="E64">
        <v>10.910500000000001</v>
      </c>
      <c r="F64">
        <v>1.14357</v>
      </c>
      <c r="G64">
        <v>16.333300000000001</v>
      </c>
      <c r="H64">
        <v>16.833300000000001</v>
      </c>
      <c r="I64">
        <v>18</v>
      </c>
      <c r="J64">
        <v>0.427477</v>
      </c>
      <c r="K64">
        <v>-0.79881400000000002</v>
      </c>
      <c r="L64">
        <v>3</v>
      </c>
      <c r="M64">
        <v>0.31426999999999999</v>
      </c>
      <c r="N64">
        <v>0</v>
      </c>
      <c r="O64">
        <v>0</v>
      </c>
      <c r="P64">
        <v>-1.8355600000000001</v>
      </c>
      <c r="Q64">
        <v>184.48599999999999</v>
      </c>
      <c r="R64">
        <v>11.497299999999999</v>
      </c>
      <c r="S64">
        <v>1.14357</v>
      </c>
      <c r="T64">
        <v>16.333300000000001</v>
      </c>
      <c r="U64">
        <v>16.833300000000001</v>
      </c>
      <c r="V64">
        <v>18</v>
      </c>
      <c r="W64">
        <v>0.49207699999999999</v>
      </c>
      <c r="X64">
        <v>-1.0362800000000001</v>
      </c>
      <c r="Y64">
        <v>4</v>
      </c>
      <c r="Z64">
        <v>0.31426999999999999</v>
      </c>
      <c r="AA64">
        <v>0</v>
      </c>
      <c r="AB64">
        <v>0</v>
      </c>
      <c r="AC64">
        <v>-1.6347</v>
      </c>
      <c r="AD64">
        <v>162.16900000000001</v>
      </c>
      <c r="AE64">
        <v>11.1143</v>
      </c>
      <c r="AF64">
        <v>1.14357</v>
      </c>
      <c r="AG64">
        <v>15.666700000000001</v>
      </c>
      <c r="AH64">
        <v>16.833300000000001</v>
      </c>
      <c r="AI64">
        <v>18</v>
      </c>
      <c r="AJ64">
        <v>0.87291399999999997</v>
      </c>
      <c r="AK64">
        <v>-1.2099200000000001</v>
      </c>
      <c r="AL64">
        <v>4</v>
      </c>
      <c r="AM64">
        <v>0.31426999999999999</v>
      </c>
      <c r="AN64">
        <v>0</v>
      </c>
      <c r="AO64">
        <v>0</v>
      </c>
      <c r="AP64">
        <v>0.5</v>
      </c>
      <c r="AQ64">
        <v>1.6666700000000001</v>
      </c>
      <c r="AR64">
        <v>0.5</v>
      </c>
      <c r="AS64">
        <v>1.6666700000000001</v>
      </c>
      <c r="AT64">
        <v>1.1666700000000001</v>
      </c>
      <c r="AU64">
        <v>2.3333300000000001</v>
      </c>
      <c r="AV64">
        <v>1.2262900000000001</v>
      </c>
      <c r="AW64">
        <v>1.5283500000000001</v>
      </c>
      <c r="AX64">
        <v>2.08283</v>
      </c>
    </row>
    <row r="65" spans="1:50" x14ac:dyDescent="0.25">
      <c r="A65" t="s">
        <v>255</v>
      </c>
      <c r="B65">
        <v>3</v>
      </c>
      <c r="C65">
        <v>1.4570000000000001</v>
      </c>
      <c r="D65">
        <v>156.614</v>
      </c>
      <c r="E65">
        <v>17.3826</v>
      </c>
      <c r="F65">
        <v>1.11487</v>
      </c>
      <c r="G65">
        <v>21.666699999999999</v>
      </c>
      <c r="H65">
        <v>22.166699999999999</v>
      </c>
      <c r="I65">
        <v>22.666699999999999</v>
      </c>
      <c r="J65">
        <v>0.70920399999999995</v>
      </c>
      <c r="K65">
        <v>-0.52646599999999999</v>
      </c>
      <c r="L65">
        <v>3</v>
      </c>
      <c r="M65">
        <v>3.1427</v>
      </c>
      <c r="N65">
        <v>3.2241399999999998</v>
      </c>
      <c r="O65">
        <v>3.1427</v>
      </c>
      <c r="P65">
        <v>1.5318099999999999</v>
      </c>
      <c r="Q65">
        <v>156.47399999999999</v>
      </c>
      <c r="R65">
        <v>19.1465</v>
      </c>
      <c r="S65">
        <v>1.11487</v>
      </c>
      <c r="T65">
        <v>15</v>
      </c>
      <c r="U65">
        <v>15.166700000000001</v>
      </c>
      <c r="V65">
        <v>16</v>
      </c>
      <c r="W65">
        <v>1.13951</v>
      </c>
      <c r="X65">
        <v>-1.6831199999999999</v>
      </c>
      <c r="Y65">
        <v>5</v>
      </c>
      <c r="Z65">
        <v>3.1427</v>
      </c>
      <c r="AA65">
        <v>3.2241399999999998</v>
      </c>
      <c r="AB65">
        <v>3.1427</v>
      </c>
      <c r="AC65">
        <v>1.4432100000000001</v>
      </c>
      <c r="AD65">
        <v>136.23500000000001</v>
      </c>
      <c r="AE65">
        <v>18.0688</v>
      </c>
      <c r="AF65">
        <v>1.11487</v>
      </c>
      <c r="AG65">
        <v>15</v>
      </c>
      <c r="AH65">
        <v>15.5</v>
      </c>
      <c r="AI65">
        <v>16</v>
      </c>
      <c r="AJ65">
        <v>0.91849700000000001</v>
      </c>
      <c r="AK65">
        <v>-1.75553</v>
      </c>
      <c r="AL65">
        <v>5</v>
      </c>
      <c r="AM65">
        <v>3.1427</v>
      </c>
      <c r="AN65">
        <v>3.2241399999999998</v>
      </c>
      <c r="AO65">
        <v>3.1427</v>
      </c>
      <c r="AP65">
        <v>0.5</v>
      </c>
      <c r="AQ65">
        <v>1</v>
      </c>
      <c r="AR65">
        <v>0.16666700000000001</v>
      </c>
      <c r="AS65">
        <v>1</v>
      </c>
      <c r="AT65">
        <v>0.5</v>
      </c>
      <c r="AU65">
        <v>1</v>
      </c>
      <c r="AV65">
        <v>1.23567</v>
      </c>
      <c r="AW65">
        <v>2.8226200000000001</v>
      </c>
      <c r="AX65">
        <v>2.6740300000000001</v>
      </c>
    </row>
    <row r="66" spans="1:50" x14ac:dyDescent="0.25">
      <c r="A66" t="s">
        <v>269</v>
      </c>
      <c r="B66">
        <v>0</v>
      </c>
      <c r="C66">
        <v>-0.17171700000000001</v>
      </c>
      <c r="D66">
        <v>202.577</v>
      </c>
      <c r="E66">
        <v>12.9031</v>
      </c>
      <c r="F66">
        <v>1.01529</v>
      </c>
      <c r="G66">
        <v>22.7363</v>
      </c>
      <c r="H66">
        <v>25.281400000000001</v>
      </c>
      <c r="I66">
        <v>26.1297</v>
      </c>
      <c r="J66">
        <v>2.0879599999999998</v>
      </c>
      <c r="K66">
        <v>-1.5011000000000001</v>
      </c>
      <c r="L66">
        <v>2</v>
      </c>
      <c r="M66">
        <v>2.2395800000000001</v>
      </c>
      <c r="N66">
        <v>3.1224799999999999</v>
      </c>
      <c r="O66">
        <v>3.5193300000000001</v>
      </c>
      <c r="P66">
        <v>-0.116136</v>
      </c>
      <c r="Q66">
        <v>210.24799999999999</v>
      </c>
      <c r="R66">
        <v>12.774699999999999</v>
      </c>
      <c r="S66">
        <v>1.01529</v>
      </c>
      <c r="T66">
        <v>22.7363</v>
      </c>
      <c r="U66">
        <v>24.942</v>
      </c>
      <c r="V66">
        <v>26.1297</v>
      </c>
      <c r="W66">
        <v>1.76145</v>
      </c>
      <c r="X66">
        <v>-1.59615</v>
      </c>
      <c r="Y66">
        <v>2</v>
      </c>
      <c r="Z66">
        <v>2.2395800000000001</v>
      </c>
      <c r="AA66">
        <v>3.1224799999999999</v>
      </c>
      <c r="AB66">
        <v>3.5193300000000001</v>
      </c>
      <c r="AC66">
        <v>-0.271449</v>
      </c>
      <c r="AD66">
        <v>194.16900000000001</v>
      </c>
      <c r="AE66">
        <v>16.004799999999999</v>
      </c>
      <c r="AF66">
        <v>1.01529</v>
      </c>
      <c r="AG66">
        <v>17.985399999999998</v>
      </c>
      <c r="AH66">
        <v>18.494399999999999</v>
      </c>
      <c r="AI66">
        <v>18.664100000000001</v>
      </c>
      <c r="AJ66">
        <v>0.64317999999999997</v>
      </c>
      <c r="AK66">
        <v>-6.7346100000000006E-2</v>
      </c>
      <c r="AL66">
        <v>1</v>
      </c>
      <c r="AM66">
        <v>2.2395800000000001</v>
      </c>
      <c r="AN66">
        <v>3.1224799999999999</v>
      </c>
      <c r="AO66">
        <v>3.5193300000000001</v>
      </c>
      <c r="AP66">
        <v>2.5451000000000001</v>
      </c>
      <c r="AQ66">
        <v>3.3934700000000002</v>
      </c>
      <c r="AR66">
        <v>2.2057600000000002</v>
      </c>
      <c r="AS66">
        <v>3.3934700000000002</v>
      </c>
      <c r="AT66">
        <v>0.50902099999999995</v>
      </c>
      <c r="AU66">
        <v>0.67869400000000002</v>
      </c>
      <c r="AV66">
        <v>3.5890599999999999</v>
      </c>
      <c r="AW66">
        <v>3.3575900000000001</v>
      </c>
      <c r="AX66">
        <v>0.71052599999999999</v>
      </c>
    </row>
    <row r="67" spans="1:50" x14ac:dyDescent="0.25">
      <c r="A67" t="s">
        <v>269</v>
      </c>
      <c r="B67">
        <v>1</v>
      </c>
      <c r="C67">
        <v>-0.91104399999999996</v>
      </c>
      <c r="D67">
        <v>179.72</v>
      </c>
      <c r="E67">
        <v>11.696899999999999</v>
      </c>
      <c r="F67">
        <v>1.02939</v>
      </c>
      <c r="G67">
        <v>23.075600000000001</v>
      </c>
      <c r="H67">
        <v>23.923999999999999</v>
      </c>
      <c r="I67">
        <v>25.451000000000001</v>
      </c>
      <c r="J67">
        <v>0.25339899999999999</v>
      </c>
      <c r="K67">
        <v>-0.84306700000000001</v>
      </c>
      <c r="L67">
        <v>3</v>
      </c>
      <c r="M67">
        <v>2.98848</v>
      </c>
      <c r="N67">
        <v>2.89276</v>
      </c>
      <c r="O67">
        <v>3.1993900000000002</v>
      </c>
      <c r="P67">
        <v>-0.85817699999999997</v>
      </c>
      <c r="Q67">
        <v>185.626</v>
      </c>
      <c r="R67">
        <v>12.7979</v>
      </c>
      <c r="S67">
        <v>1.02939</v>
      </c>
      <c r="T67">
        <v>16.288699999999999</v>
      </c>
      <c r="U67">
        <v>17.476400000000002</v>
      </c>
      <c r="V67">
        <v>18.664100000000001</v>
      </c>
      <c r="W67">
        <v>0.72325300000000003</v>
      </c>
      <c r="X67">
        <v>-0.71432899999999999</v>
      </c>
      <c r="Y67">
        <v>2</v>
      </c>
      <c r="Z67">
        <v>2.98848</v>
      </c>
      <c r="AA67">
        <v>2.89276</v>
      </c>
      <c r="AB67">
        <v>3.1993900000000002</v>
      </c>
      <c r="AC67">
        <v>-0.79931799999999997</v>
      </c>
      <c r="AD67">
        <v>166.578</v>
      </c>
      <c r="AE67">
        <v>12.0397</v>
      </c>
      <c r="AF67">
        <v>1.02939</v>
      </c>
      <c r="AG67">
        <v>17.306699999999999</v>
      </c>
      <c r="AH67">
        <v>18.155100000000001</v>
      </c>
      <c r="AI67">
        <v>18.664100000000001</v>
      </c>
      <c r="AJ67">
        <v>0.41231800000000002</v>
      </c>
      <c r="AK67">
        <v>-0.46613100000000002</v>
      </c>
      <c r="AL67">
        <v>3</v>
      </c>
      <c r="AM67">
        <v>2.98848</v>
      </c>
      <c r="AN67">
        <v>2.89276</v>
      </c>
      <c r="AO67">
        <v>3.1993900000000002</v>
      </c>
      <c r="AP67">
        <v>0.84836800000000001</v>
      </c>
      <c r="AQ67">
        <v>2.3754300000000002</v>
      </c>
      <c r="AR67">
        <v>1.18771</v>
      </c>
      <c r="AS67">
        <v>2.3754300000000002</v>
      </c>
      <c r="AT67">
        <v>0.84836800000000001</v>
      </c>
      <c r="AU67">
        <v>1.3573900000000001</v>
      </c>
      <c r="AV67">
        <v>1.0964700000000001</v>
      </c>
      <c r="AW67">
        <v>1.4375800000000001</v>
      </c>
      <c r="AX67">
        <v>0.87844900000000004</v>
      </c>
    </row>
    <row r="68" spans="1:50" x14ac:dyDescent="0.25">
      <c r="A68" t="s">
        <v>269</v>
      </c>
      <c r="B68">
        <v>2</v>
      </c>
      <c r="C68">
        <v>-0.37002099999999999</v>
      </c>
      <c r="D68">
        <v>157.589</v>
      </c>
      <c r="E68">
        <v>18.443100000000001</v>
      </c>
      <c r="F68">
        <v>1.05186</v>
      </c>
      <c r="G68">
        <v>17.306699999999999</v>
      </c>
      <c r="H68">
        <v>17.8157</v>
      </c>
      <c r="I68">
        <v>19.003399999999999</v>
      </c>
      <c r="J68">
        <v>1.02654</v>
      </c>
      <c r="K68">
        <v>-0.86974300000000004</v>
      </c>
      <c r="L68">
        <v>2</v>
      </c>
      <c r="M68">
        <v>0</v>
      </c>
      <c r="N68">
        <v>0</v>
      </c>
      <c r="O68">
        <v>0.31993899999999997</v>
      </c>
      <c r="P68">
        <v>-0.35782999999999998</v>
      </c>
      <c r="Q68">
        <v>161.364</v>
      </c>
      <c r="R68">
        <v>20.565300000000001</v>
      </c>
      <c r="S68">
        <v>1.05186</v>
      </c>
      <c r="T68">
        <v>17.306699999999999</v>
      </c>
      <c r="U68">
        <v>17.8157</v>
      </c>
      <c r="V68">
        <v>18.3247</v>
      </c>
      <c r="W68">
        <v>1.5482</v>
      </c>
      <c r="X68">
        <v>-1.2375700000000001</v>
      </c>
      <c r="Y68">
        <v>2</v>
      </c>
      <c r="Z68">
        <v>0</v>
      </c>
      <c r="AA68">
        <v>0</v>
      </c>
      <c r="AB68">
        <v>0.31993899999999997</v>
      </c>
      <c r="AC68">
        <v>-0.347439</v>
      </c>
      <c r="AD68">
        <v>144.40600000000001</v>
      </c>
      <c r="AE68">
        <v>20.233699999999999</v>
      </c>
      <c r="AF68">
        <v>1.05186</v>
      </c>
      <c r="AG68">
        <v>17.306699999999999</v>
      </c>
      <c r="AH68">
        <v>17.8157</v>
      </c>
      <c r="AI68">
        <v>18.3247</v>
      </c>
      <c r="AJ68">
        <v>1.5808500000000001</v>
      </c>
      <c r="AK68">
        <v>-1.1102300000000001</v>
      </c>
      <c r="AL68">
        <v>1</v>
      </c>
      <c r="AM68">
        <v>0</v>
      </c>
      <c r="AN68">
        <v>0</v>
      </c>
      <c r="AO68">
        <v>0.31993899999999997</v>
      </c>
      <c r="AP68">
        <v>0.50902099999999995</v>
      </c>
      <c r="AQ68">
        <v>1.6967399999999999</v>
      </c>
      <c r="AR68">
        <v>0.50902099999999995</v>
      </c>
      <c r="AS68">
        <v>1.0180400000000001</v>
      </c>
      <c r="AT68">
        <v>0.50902099999999995</v>
      </c>
      <c r="AU68">
        <v>1.0180400000000001</v>
      </c>
      <c r="AV68">
        <v>1.89628</v>
      </c>
      <c r="AW68">
        <v>2.7857699999999999</v>
      </c>
      <c r="AX68">
        <v>2.6910799999999999</v>
      </c>
    </row>
    <row r="69" spans="1:50" x14ac:dyDescent="0.25">
      <c r="A69" t="s">
        <v>269</v>
      </c>
      <c r="B69">
        <v>3</v>
      </c>
      <c r="C69">
        <v>1.20851</v>
      </c>
      <c r="D69">
        <v>155.035</v>
      </c>
      <c r="E69">
        <v>13.141999999999999</v>
      </c>
      <c r="F69">
        <v>1.0382</v>
      </c>
      <c r="G69">
        <v>22.7363</v>
      </c>
      <c r="H69">
        <v>23.923999999999999</v>
      </c>
      <c r="I69">
        <v>25.790400000000002</v>
      </c>
      <c r="J69">
        <v>0.59472599999999998</v>
      </c>
      <c r="K69">
        <v>-1.2527999999999999</v>
      </c>
      <c r="L69">
        <v>4</v>
      </c>
      <c r="M69">
        <v>3.3593600000000001</v>
      </c>
      <c r="N69">
        <v>3.83927</v>
      </c>
      <c r="O69">
        <v>4.6391200000000001</v>
      </c>
      <c r="P69">
        <v>1.35599</v>
      </c>
      <c r="Q69">
        <v>157.73500000000001</v>
      </c>
      <c r="R69">
        <v>14.7606</v>
      </c>
      <c r="S69">
        <v>1.0382</v>
      </c>
      <c r="T69">
        <v>15.61</v>
      </c>
      <c r="U69">
        <v>15.7796</v>
      </c>
      <c r="V69">
        <v>15.949299999999999</v>
      </c>
      <c r="W69">
        <v>0.25015999999999999</v>
      </c>
      <c r="X69">
        <v>-0.84178500000000001</v>
      </c>
      <c r="Y69">
        <v>6</v>
      </c>
      <c r="Z69">
        <v>3.3593600000000001</v>
      </c>
      <c r="AA69">
        <v>3.83927</v>
      </c>
      <c r="AB69">
        <v>4.6391200000000001</v>
      </c>
      <c r="AC69">
        <v>1.2844800000000001</v>
      </c>
      <c r="AD69">
        <v>140.518</v>
      </c>
      <c r="AE69">
        <v>15.6227</v>
      </c>
      <c r="AF69">
        <v>1.0382</v>
      </c>
      <c r="AG69">
        <v>22.7363</v>
      </c>
      <c r="AH69">
        <v>23.923999999999999</v>
      </c>
      <c r="AI69">
        <v>25.790400000000002</v>
      </c>
      <c r="AJ69">
        <v>0.65302300000000002</v>
      </c>
      <c r="AK69">
        <v>-1.17073</v>
      </c>
      <c r="AL69">
        <v>4</v>
      </c>
      <c r="AM69">
        <v>3.3593600000000001</v>
      </c>
      <c r="AN69">
        <v>3.83927</v>
      </c>
      <c r="AO69">
        <v>4.6391200000000001</v>
      </c>
      <c r="AP69">
        <v>1.18771</v>
      </c>
      <c r="AQ69">
        <v>3.0541200000000002</v>
      </c>
      <c r="AR69">
        <v>0.16967399999999999</v>
      </c>
      <c r="AS69">
        <v>0.33934700000000001</v>
      </c>
      <c r="AT69">
        <v>1.18771</v>
      </c>
      <c r="AU69">
        <v>3.0541200000000002</v>
      </c>
      <c r="AV69">
        <v>1.8475299999999999</v>
      </c>
      <c r="AW69">
        <v>1.0919399999999999</v>
      </c>
      <c r="AX69">
        <v>1.82375</v>
      </c>
    </row>
    <row r="70" spans="1:50" x14ac:dyDescent="0.25">
      <c r="A70" t="s">
        <v>307</v>
      </c>
      <c r="B70">
        <v>0</v>
      </c>
      <c r="C70">
        <v>-2.0625900000000001</v>
      </c>
      <c r="D70">
        <v>241.815</v>
      </c>
      <c r="E70">
        <v>18.753900000000002</v>
      </c>
      <c r="F70">
        <v>1.0503100000000001</v>
      </c>
      <c r="G70">
        <v>24.772300000000001</v>
      </c>
      <c r="H70">
        <v>25.620699999999999</v>
      </c>
      <c r="I70">
        <v>26.1297</v>
      </c>
      <c r="J70">
        <v>0.96875800000000001</v>
      </c>
      <c r="K70">
        <v>-0.54278999999999999</v>
      </c>
      <c r="L70">
        <v>5</v>
      </c>
      <c r="M70">
        <v>4.6391200000000001</v>
      </c>
      <c r="N70">
        <v>4.7990899999999996</v>
      </c>
      <c r="O70">
        <v>4.95906</v>
      </c>
      <c r="P70">
        <v>-2.2024400000000002</v>
      </c>
      <c r="Q70">
        <v>247.84200000000001</v>
      </c>
      <c r="R70">
        <v>19.007400000000001</v>
      </c>
      <c r="S70">
        <v>1.0503100000000001</v>
      </c>
      <c r="T70">
        <v>14.9313</v>
      </c>
      <c r="U70">
        <v>15.440300000000001</v>
      </c>
      <c r="V70">
        <v>15.61</v>
      </c>
      <c r="W70">
        <v>0.68219099999999999</v>
      </c>
      <c r="X70">
        <v>-8.8998800000000003E-2</v>
      </c>
      <c r="Y70">
        <v>5</v>
      </c>
      <c r="Z70">
        <v>4.6391200000000001</v>
      </c>
      <c r="AA70">
        <v>4.7990899999999996</v>
      </c>
      <c r="AB70">
        <v>4.95906</v>
      </c>
      <c r="AC70">
        <v>-2.2165300000000001</v>
      </c>
      <c r="AD70">
        <v>232.87700000000001</v>
      </c>
      <c r="AE70">
        <v>19.339099999999998</v>
      </c>
      <c r="AF70">
        <v>1.0503100000000001</v>
      </c>
      <c r="AG70">
        <v>14.9313</v>
      </c>
      <c r="AH70">
        <v>15.440300000000001</v>
      </c>
      <c r="AI70">
        <v>15.61</v>
      </c>
      <c r="AJ70">
        <v>0.46842099999999998</v>
      </c>
      <c r="AK70">
        <v>-1.4091800000000001</v>
      </c>
      <c r="AL70">
        <v>6</v>
      </c>
      <c r="AM70">
        <v>4.6391200000000001</v>
      </c>
      <c r="AN70">
        <v>4.7990899999999996</v>
      </c>
      <c r="AO70">
        <v>4.95906</v>
      </c>
      <c r="AP70">
        <v>0.84836800000000001</v>
      </c>
      <c r="AQ70">
        <v>1.3573900000000001</v>
      </c>
      <c r="AR70">
        <v>0.50902099999999995</v>
      </c>
      <c r="AS70">
        <v>0.67869400000000002</v>
      </c>
      <c r="AT70">
        <v>0.50902099999999995</v>
      </c>
      <c r="AU70">
        <v>0.67869400000000002</v>
      </c>
      <c r="AV70">
        <v>1.5115499999999999</v>
      </c>
      <c r="AW70">
        <v>0.77119000000000004</v>
      </c>
      <c r="AX70">
        <v>1.8775999999999999</v>
      </c>
    </row>
    <row r="71" spans="1:50" x14ac:dyDescent="0.25">
      <c r="A71" t="s">
        <v>307</v>
      </c>
      <c r="B71">
        <v>1</v>
      </c>
      <c r="C71">
        <v>-4.1985999999999999</v>
      </c>
      <c r="D71">
        <v>224.00200000000001</v>
      </c>
      <c r="E71">
        <v>9.9252400000000005</v>
      </c>
      <c r="F71">
        <v>1.0887199999999999</v>
      </c>
      <c r="G71">
        <v>14.9313</v>
      </c>
      <c r="H71">
        <v>17.8157</v>
      </c>
      <c r="I71">
        <v>18.664100000000001</v>
      </c>
      <c r="J71">
        <v>0.72074300000000002</v>
      </c>
      <c r="K71">
        <v>-1.6702300000000001</v>
      </c>
      <c r="L71">
        <v>2</v>
      </c>
      <c r="M71">
        <v>1.1197900000000001</v>
      </c>
      <c r="N71">
        <v>0</v>
      </c>
      <c r="O71">
        <v>0.69729200000000002</v>
      </c>
      <c r="P71">
        <v>-4.5065299999999997</v>
      </c>
      <c r="Q71">
        <v>231.113</v>
      </c>
      <c r="R71">
        <v>11.0928</v>
      </c>
      <c r="S71">
        <v>1.0887199999999999</v>
      </c>
      <c r="T71">
        <v>14.9313</v>
      </c>
      <c r="U71">
        <v>17.8157</v>
      </c>
      <c r="V71">
        <v>20.360800000000001</v>
      </c>
      <c r="W71">
        <v>0.84744900000000001</v>
      </c>
      <c r="X71">
        <v>-1.48838</v>
      </c>
      <c r="Y71">
        <v>2</v>
      </c>
      <c r="Z71">
        <v>1.1197900000000001</v>
      </c>
      <c r="AA71">
        <v>0</v>
      </c>
      <c r="AB71">
        <v>0.69729200000000002</v>
      </c>
      <c r="AC71">
        <v>-4.2217700000000002</v>
      </c>
      <c r="AD71">
        <v>211.6</v>
      </c>
      <c r="AE71">
        <v>10.970800000000001</v>
      </c>
      <c r="AF71">
        <v>1.0887199999999999</v>
      </c>
      <c r="AG71">
        <v>17.306699999999999</v>
      </c>
      <c r="AH71">
        <v>17.8157</v>
      </c>
      <c r="AI71">
        <v>19.682099999999998</v>
      </c>
      <c r="AJ71">
        <v>0.95599000000000001</v>
      </c>
      <c r="AK71">
        <v>-1.4629700000000001</v>
      </c>
      <c r="AL71">
        <v>2</v>
      </c>
      <c r="AM71">
        <v>1.1197900000000001</v>
      </c>
      <c r="AN71">
        <v>0</v>
      </c>
      <c r="AO71">
        <v>0.69729200000000002</v>
      </c>
      <c r="AP71">
        <v>2.8844500000000002</v>
      </c>
      <c r="AQ71">
        <v>3.7328199999999998</v>
      </c>
      <c r="AR71">
        <v>2.8844500000000002</v>
      </c>
      <c r="AS71">
        <v>5.4295499999999999</v>
      </c>
      <c r="AT71">
        <v>0.50902099999999995</v>
      </c>
      <c r="AU71">
        <v>2.3754300000000002</v>
      </c>
      <c r="AV71">
        <v>2.3909799999999999</v>
      </c>
      <c r="AW71">
        <v>2.33582</v>
      </c>
      <c r="AX71">
        <v>2.4189600000000002</v>
      </c>
    </row>
    <row r="72" spans="1:50" x14ac:dyDescent="0.25">
      <c r="A72" t="s">
        <v>307</v>
      </c>
      <c r="B72">
        <v>2</v>
      </c>
      <c r="C72">
        <v>-3.18554</v>
      </c>
      <c r="D72">
        <v>207.60400000000001</v>
      </c>
      <c r="E72">
        <v>14.5931</v>
      </c>
      <c r="F72">
        <v>1.05023</v>
      </c>
      <c r="G72">
        <v>20.360800000000001</v>
      </c>
      <c r="H72">
        <v>20.5305</v>
      </c>
      <c r="I72">
        <v>22.7363</v>
      </c>
      <c r="J72">
        <v>0.31706299999999998</v>
      </c>
      <c r="K72">
        <v>-1.0905899999999999</v>
      </c>
      <c r="L72">
        <v>4</v>
      </c>
      <c r="M72">
        <v>1.1083000000000001</v>
      </c>
      <c r="N72">
        <v>0.63987899999999998</v>
      </c>
      <c r="O72">
        <v>1.5260100000000001</v>
      </c>
      <c r="P72">
        <v>-3.4711500000000002</v>
      </c>
      <c r="Q72">
        <v>216.286</v>
      </c>
      <c r="R72">
        <v>16.976500000000001</v>
      </c>
      <c r="S72">
        <v>1.05023</v>
      </c>
      <c r="T72">
        <v>17.646000000000001</v>
      </c>
      <c r="U72">
        <v>19.173100000000002</v>
      </c>
      <c r="V72">
        <v>19.3428</v>
      </c>
      <c r="W72">
        <v>1.02454</v>
      </c>
      <c r="X72">
        <v>-0.29334500000000002</v>
      </c>
      <c r="Y72">
        <v>3</v>
      </c>
      <c r="Z72">
        <v>1.1083000000000001</v>
      </c>
      <c r="AA72">
        <v>0.63987899999999998</v>
      </c>
      <c r="AB72">
        <v>1.5260100000000001</v>
      </c>
      <c r="AC72">
        <v>-3.1589800000000001</v>
      </c>
      <c r="AD72">
        <v>196.446</v>
      </c>
      <c r="AE72">
        <v>16.749300000000002</v>
      </c>
      <c r="AF72">
        <v>1.05023</v>
      </c>
      <c r="AG72">
        <v>19.003399999999999</v>
      </c>
      <c r="AH72">
        <v>19.173100000000002</v>
      </c>
      <c r="AI72">
        <v>19.682099999999998</v>
      </c>
      <c r="AJ72">
        <v>0.78046599999999999</v>
      </c>
      <c r="AK72">
        <v>-0.47755700000000001</v>
      </c>
      <c r="AL72">
        <v>3</v>
      </c>
      <c r="AM72">
        <v>1.1083000000000001</v>
      </c>
      <c r="AN72">
        <v>0.63987899999999998</v>
      </c>
      <c r="AO72">
        <v>1.5260100000000001</v>
      </c>
      <c r="AP72">
        <v>0.16967399999999999</v>
      </c>
      <c r="AQ72">
        <v>2.3754300000000002</v>
      </c>
      <c r="AR72">
        <v>1.5270600000000001</v>
      </c>
      <c r="AS72">
        <v>1.6967399999999999</v>
      </c>
      <c r="AT72">
        <v>0.16967399999999999</v>
      </c>
      <c r="AU72">
        <v>0.67869400000000002</v>
      </c>
      <c r="AV72">
        <v>1.4076500000000001</v>
      </c>
      <c r="AW72">
        <v>1.31789</v>
      </c>
      <c r="AX72">
        <v>1.2580199999999999</v>
      </c>
    </row>
    <row r="73" spans="1:50" x14ac:dyDescent="0.25">
      <c r="A73" t="s">
        <v>307</v>
      </c>
      <c r="B73">
        <v>3</v>
      </c>
      <c r="C73">
        <v>-0.28603099999999998</v>
      </c>
      <c r="D73">
        <v>196.471</v>
      </c>
      <c r="E73">
        <v>14.5886</v>
      </c>
      <c r="F73">
        <v>1.0217000000000001</v>
      </c>
      <c r="G73">
        <v>14.9313</v>
      </c>
      <c r="H73">
        <v>16.797699999999999</v>
      </c>
      <c r="I73">
        <v>17.306699999999999</v>
      </c>
      <c r="J73">
        <v>1.4444300000000001</v>
      </c>
      <c r="K73">
        <v>-0.75536700000000001</v>
      </c>
      <c r="L73">
        <v>4</v>
      </c>
      <c r="M73">
        <v>0</v>
      </c>
      <c r="N73">
        <v>0.27707599999999999</v>
      </c>
      <c r="O73">
        <v>0.15997</v>
      </c>
      <c r="P73">
        <v>-0.33218599999999998</v>
      </c>
      <c r="Q73">
        <v>203.739</v>
      </c>
      <c r="R73">
        <v>15.071199999999999</v>
      </c>
      <c r="S73">
        <v>1.0217000000000001</v>
      </c>
      <c r="T73">
        <v>14.9313</v>
      </c>
      <c r="U73">
        <v>16.119</v>
      </c>
      <c r="V73">
        <v>16.967400000000001</v>
      </c>
      <c r="W73">
        <v>1.5465899999999999</v>
      </c>
      <c r="X73">
        <v>-0.573878</v>
      </c>
      <c r="Y73">
        <v>3</v>
      </c>
      <c r="Z73">
        <v>0</v>
      </c>
      <c r="AA73">
        <v>0.27707599999999999</v>
      </c>
      <c r="AB73">
        <v>0.15997</v>
      </c>
      <c r="AC73">
        <v>-0.25298300000000001</v>
      </c>
      <c r="AD73">
        <v>186.11600000000001</v>
      </c>
      <c r="AE73">
        <v>15.4937</v>
      </c>
      <c r="AF73">
        <v>1.0217000000000001</v>
      </c>
      <c r="AG73">
        <v>14.9313</v>
      </c>
      <c r="AH73">
        <v>16.458300000000001</v>
      </c>
      <c r="AI73">
        <v>17.306699999999999</v>
      </c>
      <c r="AJ73">
        <v>1.7544200000000001</v>
      </c>
      <c r="AK73">
        <v>-0.87394099999999997</v>
      </c>
      <c r="AL73">
        <v>4</v>
      </c>
      <c r="AM73">
        <v>0</v>
      </c>
      <c r="AN73">
        <v>0.27707599999999999</v>
      </c>
      <c r="AO73">
        <v>0.15997</v>
      </c>
      <c r="AP73">
        <v>1.8664099999999999</v>
      </c>
      <c r="AQ73">
        <v>2.3754300000000002</v>
      </c>
      <c r="AR73">
        <v>1.18771</v>
      </c>
      <c r="AS73">
        <v>2.0360800000000001</v>
      </c>
      <c r="AT73">
        <v>1.5270600000000001</v>
      </c>
      <c r="AU73">
        <v>2.3754300000000002</v>
      </c>
      <c r="AV73">
        <v>2.1998000000000002</v>
      </c>
      <c r="AW73">
        <v>2.12046</v>
      </c>
      <c r="AX73">
        <v>2.6283599999999998</v>
      </c>
    </row>
    <row r="74" spans="1:50" x14ac:dyDescent="0.25">
      <c r="A74" t="s">
        <v>308</v>
      </c>
      <c r="B74">
        <v>0</v>
      </c>
      <c r="C74">
        <v>-1.2926800000000001</v>
      </c>
      <c r="D74">
        <v>232.846</v>
      </c>
      <c r="E74">
        <v>19.619199999999999</v>
      </c>
      <c r="F74">
        <v>1.05338</v>
      </c>
      <c r="G74">
        <v>16.967400000000001</v>
      </c>
      <c r="H74">
        <v>19.173100000000002</v>
      </c>
      <c r="I74">
        <v>19.682099999999998</v>
      </c>
      <c r="J74">
        <v>0.96148199999999995</v>
      </c>
      <c r="K74">
        <v>-1.1647700000000001</v>
      </c>
      <c r="L74">
        <v>4</v>
      </c>
      <c r="M74">
        <v>0.47990899999999997</v>
      </c>
      <c r="N74">
        <v>0.15997</v>
      </c>
      <c r="O74">
        <v>0</v>
      </c>
      <c r="P74">
        <v>-1.2929999999999999</v>
      </c>
      <c r="Q74">
        <v>234</v>
      </c>
      <c r="R74">
        <v>19.9434</v>
      </c>
      <c r="S74">
        <v>1.05338</v>
      </c>
      <c r="T74">
        <v>16.967400000000001</v>
      </c>
      <c r="U74">
        <v>18.8338</v>
      </c>
      <c r="V74">
        <v>19.682099999999998</v>
      </c>
      <c r="W74">
        <v>0.91562500000000002</v>
      </c>
      <c r="X74">
        <v>-1.0497399999999999</v>
      </c>
      <c r="Y74">
        <v>4</v>
      </c>
      <c r="Z74">
        <v>0.47990899999999997</v>
      </c>
      <c r="AA74">
        <v>0.15997</v>
      </c>
      <c r="AB74">
        <v>0</v>
      </c>
      <c r="AC74">
        <v>-1.34517</v>
      </c>
      <c r="AD74">
        <v>222.61600000000001</v>
      </c>
      <c r="AE74">
        <v>21.042200000000001</v>
      </c>
      <c r="AF74">
        <v>1.05338</v>
      </c>
      <c r="AG74">
        <v>17.985399999999998</v>
      </c>
      <c r="AH74">
        <v>19.173100000000002</v>
      </c>
      <c r="AI74">
        <v>19.682099999999998</v>
      </c>
      <c r="AJ74">
        <v>1.09012</v>
      </c>
      <c r="AK74">
        <v>-1.4700500000000001</v>
      </c>
      <c r="AL74">
        <v>4</v>
      </c>
      <c r="AM74">
        <v>0.47990899999999997</v>
      </c>
      <c r="AN74">
        <v>0.15997</v>
      </c>
      <c r="AO74">
        <v>0</v>
      </c>
      <c r="AP74">
        <v>2.2057600000000002</v>
      </c>
      <c r="AQ74">
        <v>2.7147800000000002</v>
      </c>
      <c r="AR74">
        <v>1.8664099999999999</v>
      </c>
      <c r="AS74">
        <v>2.7147800000000002</v>
      </c>
      <c r="AT74">
        <v>1.18771</v>
      </c>
      <c r="AU74">
        <v>1.6967399999999999</v>
      </c>
      <c r="AV74">
        <v>2.1262599999999998</v>
      </c>
      <c r="AW74">
        <v>1.9653700000000001</v>
      </c>
      <c r="AX74">
        <v>2.5601799999999999</v>
      </c>
    </row>
    <row r="75" spans="1:50" x14ac:dyDescent="0.25">
      <c r="A75" t="s">
        <v>356</v>
      </c>
      <c r="B75">
        <v>0</v>
      </c>
      <c r="C75">
        <v>-0.71356299999999995</v>
      </c>
      <c r="D75">
        <v>222.637</v>
      </c>
      <c r="E75">
        <v>9.3064699999999991</v>
      </c>
      <c r="F75">
        <v>0.97416599999999998</v>
      </c>
      <c r="G75">
        <v>15</v>
      </c>
      <c r="H75">
        <v>15.166700000000001</v>
      </c>
      <c r="I75">
        <v>16.333300000000001</v>
      </c>
      <c r="J75">
        <v>1.8399700000000001</v>
      </c>
      <c r="K75">
        <v>-3.7645</v>
      </c>
      <c r="L75">
        <v>3</v>
      </c>
      <c r="M75">
        <v>0</v>
      </c>
      <c r="N75">
        <v>0</v>
      </c>
      <c r="O75">
        <v>0</v>
      </c>
      <c r="P75">
        <v>-0.80684299999999998</v>
      </c>
      <c r="Q75">
        <v>235.852</v>
      </c>
      <c r="R75">
        <v>9.7426100000000009</v>
      </c>
      <c r="S75">
        <v>0.97416599999999998</v>
      </c>
      <c r="T75">
        <v>15</v>
      </c>
      <c r="U75">
        <v>15.166700000000001</v>
      </c>
      <c r="V75">
        <v>16.333300000000001</v>
      </c>
      <c r="W75">
        <v>1.8144499999999999</v>
      </c>
      <c r="X75">
        <v>-4.5240499999999999</v>
      </c>
      <c r="Y75">
        <v>3</v>
      </c>
      <c r="Z75">
        <v>0</v>
      </c>
      <c r="AA75">
        <v>0</v>
      </c>
      <c r="AB75">
        <v>0</v>
      </c>
      <c r="AC75">
        <v>-0.83793499999999999</v>
      </c>
      <c r="AD75">
        <v>219.59399999999999</v>
      </c>
      <c r="AE75">
        <v>11.1883</v>
      </c>
      <c r="AF75">
        <v>0.97416599999999998</v>
      </c>
      <c r="AG75">
        <v>15</v>
      </c>
      <c r="AH75">
        <v>15.166700000000001</v>
      </c>
      <c r="AI75">
        <v>16.333300000000001</v>
      </c>
      <c r="AJ75">
        <v>1.92848</v>
      </c>
      <c r="AK75">
        <v>-4.2207600000000003</v>
      </c>
      <c r="AL75">
        <v>4</v>
      </c>
      <c r="AM75">
        <v>0</v>
      </c>
      <c r="AN75">
        <v>0</v>
      </c>
      <c r="AO75">
        <v>0</v>
      </c>
      <c r="AP75">
        <v>0.16666700000000001</v>
      </c>
      <c r="AQ75">
        <v>1.3333299999999999</v>
      </c>
      <c r="AR75">
        <v>0.16666700000000001</v>
      </c>
      <c r="AS75">
        <v>1.3333299999999999</v>
      </c>
      <c r="AT75">
        <v>0.16666700000000001</v>
      </c>
      <c r="AU75">
        <v>1.3333299999999999</v>
      </c>
      <c r="AV75">
        <v>5.6044700000000001</v>
      </c>
      <c r="AW75">
        <v>6.3384999999999998</v>
      </c>
      <c r="AX75">
        <v>6.1492399999999998</v>
      </c>
    </row>
    <row r="76" spans="1:50" x14ac:dyDescent="0.25">
      <c r="A76" t="s">
        <v>356</v>
      </c>
      <c r="B76">
        <v>1</v>
      </c>
      <c r="C76">
        <v>-1.7777499999999999</v>
      </c>
      <c r="D76">
        <v>215.14599999999999</v>
      </c>
      <c r="E76">
        <v>10.9305</v>
      </c>
      <c r="F76">
        <v>0.97530799999999995</v>
      </c>
      <c r="G76">
        <v>19.333300000000001</v>
      </c>
      <c r="H76">
        <v>20.5</v>
      </c>
      <c r="I76">
        <v>21.333300000000001</v>
      </c>
      <c r="J76">
        <v>4.3297299999999996</v>
      </c>
      <c r="K76">
        <v>-1.6700999999999999</v>
      </c>
      <c r="L76">
        <v>2</v>
      </c>
      <c r="M76">
        <v>0</v>
      </c>
      <c r="N76">
        <v>0</v>
      </c>
      <c r="O76">
        <v>0</v>
      </c>
      <c r="P76">
        <v>-2.0018500000000001</v>
      </c>
      <c r="Q76">
        <v>232.584</v>
      </c>
      <c r="R76">
        <v>11.7392</v>
      </c>
      <c r="S76">
        <v>0.97530799999999995</v>
      </c>
      <c r="T76">
        <v>19.333300000000001</v>
      </c>
      <c r="U76">
        <v>20.5</v>
      </c>
      <c r="V76">
        <v>21.333300000000001</v>
      </c>
      <c r="W76">
        <v>4.9656799999999999</v>
      </c>
      <c r="X76">
        <v>-1.8364400000000001</v>
      </c>
      <c r="Y76">
        <v>2</v>
      </c>
      <c r="Z76">
        <v>0</v>
      </c>
      <c r="AA76">
        <v>0</v>
      </c>
      <c r="AB76">
        <v>0</v>
      </c>
      <c r="AC76">
        <v>-1.9801299999999999</v>
      </c>
      <c r="AD76">
        <v>212.35300000000001</v>
      </c>
      <c r="AE76">
        <v>11.735300000000001</v>
      </c>
      <c r="AF76">
        <v>0.97530799999999995</v>
      </c>
      <c r="AG76">
        <v>19.333300000000001</v>
      </c>
      <c r="AH76">
        <v>20.5</v>
      </c>
      <c r="AI76">
        <v>21.333300000000001</v>
      </c>
      <c r="AJ76">
        <v>4.5949499999999999</v>
      </c>
      <c r="AK76">
        <v>-1.43499</v>
      </c>
      <c r="AL76">
        <v>2</v>
      </c>
      <c r="AM76">
        <v>0</v>
      </c>
      <c r="AN76">
        <v>0</v>
      </c>
      <c r="AO76">
        <v>0</v>
      </c>
      <c r="AP76">
        <v>1.1666700000000001</v>
      </c>
      <c r="AQ76">
        <v>2</v>
      </c>
      <c r="AR76">
        <v>1.1666700000000001</v>
      </c>
      <c r="AS76">
        <v>2</v>
      </c>
      <c r="AT76">
        <v>1.1666700000000001</v>
      </c>
      <c r="AU76">
        <v>2</v>
      </c>
      <c r="AV76">
        <v>5.9998300000000002</v>
      </c>
      <c r="AW76">
        <v>6.80213</v>
      </c>
      <c r="AX76">
        <v>6.0299500000000004</v>
      </c>
    </row>
    <row r="77" spans="1:50" x14ac:dyDescent="0.25">
      <c r="A77" t="s">
        <v>356</v>
      </c>
      <c r="B77">
        <v>2</v>
      </c>
      <c r="C77">
        <v>-1.6396900000000001</v>
      </c>
      <c r="D77">
        <v>235.596</v>
      </c>
      <c r="E77">
        <v>14.885</v>
      </c>
      <c r="F77">
        <v>0.94113899999999995</v>
      </c>
      <c r="G77">
        <v>15</v>
      </c>
      <c r="H77">
        <v>15.166700000000001</v>
      </c>
      <c r="I77">
        <v>15.666700000000001</v>
      </c>
      <c r="J77">
        <v>0.63961800000000002</v>
      </c>
      <c r="K77">
        <v>-1.48167</v>
      </c>
      <c r="L77">
        <v>3</v>
      </c>
      <c r="M77">
        <v>3.8586100000000001</v>
      </c>
      <c r="N77">
        <v>4.2716399999999997</v>
      </c>
      <c r="O77">
        <v>4.38009</v>
      </c>
      <c r="P77">
        <v>-1.46228</v>
      </c>
      <c r="Q77">
        <v>245.4</v>
      </c>
      <c r="R77">
        <v>17.355799999999999</v>
      </c>
      <c r="S77">
        <v>0.94113899999999995</v>
      </c>
      <c r="T77">
        <v>24</v>
      </c>
      <c r="U77">
        <v>25.166699999999999</v>
      </c>
      <c r="V77">
        <v>26</v>
      </c>
      <c r="W77">
        <v>1.21471</v>
      </c>
      <c r="X77">
        <v>-1.0507299999999999</v>
      </c>
      <c r="Y77">
        <v>3</v>
      </c>
      <c r="Z77">
        <v>3.8586100000000001</v>
      </c>
      <c r="AA77">
        <v>4.2716399999999997</v>
      </c>
      <c r="AB77">
        <v>4.38009</v>
      </c>
      <c r="AC77">
        <v>-1.7053</v>
      </c>
      <c r="AD77">
        <v>232.322</v>
      </c>
      <c r="AE77">
        <v>18.199100000000001</v>
      </c>
      <c r="AF77">
        <v>0.94113899999999995</v>
      </c>
      <c r="AG77">
        <v>17</v>
      </c>
      <c r="AH77">
        <v>17.5</v>
      </c>
      <c r="AI77">
        <v>18.333300000000001</v>
      </c>
      <c r="AJ77">
        <v>1.26342</v>
      </c>
      <c r="AK77">
        <v>-0.32942900000000003</v>
      </c>
      <c r="AL77">
        <v>3</v>
      </c>
      <c r="AM77">
        <v>3.8586100000000001</v>
      </c>
      <c r="AN77">
        <v>4.2716399999999997</v>
      </c>
      <c r="AO77">
        <v>4.38009</v>
      </c>
      <c r="AP77">
        <v>0.16666700000000001</v>
      </c>
      <c r="AQ77">
        <v>0.66666700000000001</v>
      </c>
      <c r="AR77">
        <v>1.1666700000000001</v>
      </c>
      <c r="AS77">
        <v>2</v>
      </c>
      <c r="AT77">
        <v>0.5</v>
      </c>
      <c r="AU77">
        <v>1.3333299999999999</v>
      </c>
      <c r="AV77">
        <v>2.1212900000000001</v>
      </c>
      <c r="AW77">
        <v>2.2654399999999999</v>
      </c>
      <c r="AX77">
        <v>1.5928500000000001</v>
      </c>
    </row>
    <row r="78" spans="1:50" x14ac:dyDescent="0.25">
      <c r="A78" t="s">
        <v>356</v>
      </c>
      <c r="B78">
        <v>3</v>
      </c>
      <c r="C78">
        <v>-0.95567000000000002</v>
      </c>
      <c r="D78">
        <v>227.16900000000001</v>
      </c>
      <c r="E78">
        <v>6.7806100000000002</v>
      </c>
      <c r="F78">
        <v>0.96236200000000005</v>
      </c>
      <c r="G78">
        <v>15.666700000000001</v>
      </c>
      <c r="H78">
        <v>16.5</v>
      </c>
      <c r="I78">
        <v>17</v>
      </c>
      <c r="J78">
        <v>3.5031400000000001</v>
      </c>
      <c r="K78">
        <v>-1.2873000000000001</v>
      </c>
      <c r="L78">
        <v>3</v>
      </c>
      <c r="M78">
        <v>0</v>
      </c>
      <c r="N78">
        <v>0</v>
      </c>
      <c r="O78">
        <v>0</v>
      </c>
      <c r="P78">
        <v>-0.81873799999999997</v>
      </c>
      <c r="Q78">
        <v>236.274</v>
      </c>
      <c r="R78">
        <v>6.8115899999999998</v>
      </c>
      <c r="S78">
        <v>0.96236200000000005</v>
      </c>
      <c r="T78">
        <v>15.666700000000001</v>
      </c>
      <c r="U78">
        <v>16.5</v>
      </c>
      <c r="V78">
        <v>17</v>
      </c>
      <c r="W78">
        <v>2.91031</v>
      </c>
      <c r="X78">
        <v>-0.88958899999999996</v>
      </c>
      <c r="Y78">
        <v>5</v>
      </c>
      <c r="Z78">
        <v>0</v>
      </c>
      <c r="AA78">
        <v>0</v>
      </c>
      <c r="AB78">
        <v>0</v>
      </c>
      <c r="AC78">
        <v>-0.97207900000000003</v>
      </c>
      <c r="AD78">
        <v>222.82599999999999</v>
      </c>
      <c r="AE78">
        <v>7.5344600000000002</v>
      </c>
      <c r="AF78">
        <v>0.96236200000000005</v>
      </c>
      <c r="AG78">
        <v>15.666700000000001</v>
      </c>
      <c r="AH78">
        <v>16.5</v>
      </c>
      <c r="AI78">
        <v>17</v>
      </c>
      <c r="AJ78">
        <v>3.27583</v>
      </c>
      <c r="AK78">
        <v>-1.34362</v>
      </c>
      <c r="AL78">
        <v>4</v>
      </c>
      <c r="AM78">
        <v>0</v>
      </c>
      <c r="AN78">
        <v>0</v>
      </c>
      <c r="AO78">
        <v>0</v>
      </c>
      <c r="AP78">
        <v>0.83333299999999999</v>
      </c>
      <c r="AQ78">
        <v>1.3333299999999999</v>
      </c>
      <c r="AR78">
        <v>0.83333299999999999</v>
      </c>
      <c r="AS78">
        <v>1.3333299999999999</v>
      </c>
      <c r="AT78">
        <v>0.83333299999999999</v>
      </c>
      <c r="AU78">
        <v>1.3333299999999999</v>
      </c>
      <c r="AV78">
        <v>4.7904400000000003</v>
      </c>
      <c r="AW78">
        <v>3.7999000000000001</v>
      </c>
      <c r="AX78">
        <v>4.6194499999999996</v>
      </c>
    </row>
    <row r="79" spans="1:50" x14ac:dyDescent="0.25">
      <c r="A79" t="s">
        <v>359</v>
      </c>
      <c r="B79">
        <v>0</v>
      </c>
      <c r="C79">
        <v>1.03077</v>
      </c>
      <c r="D79">
        <v>166.358</v>
      </c>
      <c r="E79">
        <v>15.6623</v>
      </c>
      <c r="F79">
        <v>1.03172</v>
      </c>
      <c r="G79">
        <v>19.666699999999999</v>
      </c>
      <c r="H79">
        <v>20.833300000000001</v>
      </c>
      <c r="I79">
        <v>21.333300000000001</v>
      </c>
      <c r="J79">
        <v>1.32423</v>
      </c>
      <c r="K79">
        <v>-0.70705399999999996</v>
      </c>
      <c r="L79">
        <v>3</v>
      </c>
      <c r="M79">
        <v>1.57135</v>
      </c>
      <c r="N79">
        <v>1.57135</v>
      </c>
      <c r="O79">
        <v>1.72848</v>
      </c>
      <c r="P79">
        <v>0.97557199999999999</v>
      </c>
      <c r="Q79">
        <v>174.1</v>
      </c>
      <c r="R79">
        <v>16.4374</v>
      </c>
      <c r="S79">
        <v>1.03172</v>
      </c>
      <c r="T79">
        <v>16.333300000000001</v>
      </c>
      <c r="U79">
        <v>17.5</v>
      </c>
      <c r="V79">
        <v>17.666699999999999</v>
      </c>
      <c r="W79">
        <v>0.89516600000000002</v>
      </c>
      <c r="X79">
        <v>-1.2645200000000001</v>
      </c>
      <c r="Y79">
        <v>3</v>
      </c>
      <c r="Z79">
        <v>1.57135</v>
      </c>
      <c r="AA79">
        <v>1.57135</v>
      </c>
      <c r="AB79">
        <v>1.72848</v>
      </c>
      <c r="AC79">
        <v>0.97444299999999995</v>
      </c>
      <c r="AD79">
        <v>155.94900000000001</v>
      </c>
      <c r="AE79">
        <v>16.790299999999998</v>
      </c>
      <c r="AF79">
        <v>1.03172</v>
      </c>
      <c r="AG79">
        <v>16.333300000000001</v>
      </c>
      <c r="AH79">
        <v>17.5</v>
      </c>
      <c r="AI79">
        <v>17.666699999999999</v>
      </c>
      <c r="AJ79">
        <v>0.95798499999999998</v>
      </c>
      <c r="AK79">
        <v>-1.39615</v>
      </c>
      <c r="AL79">
        <v>3</v>
      </c>
      <c r="AM79">
        <v>1.57135</v>
      </c>
      <c r="AN79">
        <v>1.57135</v>
      </c>
      <c r="AO79">
        <v>1.72848</v>
      </c>
      <c r="AP79">
        <v>1.1666700000000001</v>
      </c>
      <c r="AQ79">
        <v>1.6666700000000001</v>
      </c>
      <c r="AR79">
        <v>1.1666700000000001</v>
      </c>
      <c r="AS79">
        <v>1.3333299999999999</v>
      </c>
      <c r="AT79">
        <v>1.1666700000000001</v>
      </c>
      <c r="AU79">
        <v>1.3333299999999999</v>
      </c>
      <c r="AV79">
        <v>2.0312800000000002</v>
      </c>
      <c r="AW79">
        <v>2.1596799999999998</v>
      </c>
      <c r="AX79">
        <v>2.3541400000000001</v>
      </c>
    </row>
    <row r="80" spans="1:50" x14ac:dyDescent="0.25">
      <c r="A80" t="s">
        <v>359</v>
      </c>
      <c r="B80">
        <v>1</v>
      </c>
      <c r="C80">
        <v>0.118273</v>
      </c>
      <c r="D80">
        <v>153.11000000000001</v>
      </c>
      <c r="E80">
        <v>8.5408000000000008</v>
      </c>
      <c r="F80">
        <v>1.0382800000000001</v>
      </c>
      <c r="G80">
        <v>18.666699999999999</v>
      </c>
      <c r="H80">
        <v>23.166699999999999</v>
      </c>
      <c r="I80">
        <v>25.666699999999999</v>
      </c>
      <c r="J80">
        <v>0.97076799999999996</v>
      </c>
      <c r="K80">
        <v>-1.4461299999999999</v>
      </c>
      <c r="L80">
        <v>1</v>
      </c>
      <c r="M80">
        <v>2.0427499999999998</v>
      </c>
      <c r="N80">
        <v>0.47140500000000002</v>
      </c>
      <c r="O80">
        <v>0.56655800000000001</v>
      </c>
      <c r="P80">
        <v>5.5832800000000002E-2</v>
      </c>
      <c r="Q80">
        <v>159.65600000000001</v>
      </c>
      <c r="R80">
        <v>8.9518500000000003</v>
      </c>
      <c r="S80">
        <v>1.0382800000000001</v>
      </c>
      <c r="T80">
        <v>18.666699999999999</v>
      </c>
      <c r="U80">
        <v>23.166699999999999</v>
      </c>
      <c r="V80">
        <v>24.666699999999999</v>
      </c>
      <c r="W80">
        <v>0.55650100000000002</v>
      </c>
      <c r="X80">
        <v>-1.21576</v>
      </c>
      <c r="Y80">
        <v>2</v>
      </c>
      <c r="Z80">
        <v>2.0427499999999998</v>
      </c>
      <c r="AA80">
        <v>0.47140500000000002</v>
      </c>
      <c r="AB80">
        <v>0.56655800000000001</v>
      </c>
      <c r="AC80">
        <v>9.9237900000000004E-2</v>
      </c>
      <c r="AD80">
        <v>143.023</v>
      </c>
      <c r="AE80">
        <v>8.1602700000000006</v>
      </c>
      <c r="AF80">
        <v>1.0382800000000001</v>
      </c>
      <c r="AG80">
        <v>23</v>
      </c>
      <c r="AH80">
        <v>24.166699999999999</v>
      </c>
      <c r="AI80">
        <v>26</v>
      </c>
      <c r="AJ80">
        <v>0.63941199999999998</v>
      </c>
      <c r="AK80">
        <v>-1.3439399999999999</v>
      </c>
      <c r="AL80">
        <v>2</v>
      </c>
      <c r="AM80">
        <v>2.0427499999999998</v>
      </c>
      <c r="AN80">
        <v>0.47140500000000002</v>
      </c>
      <c r="AO80">
        <v>0.56655800000000001</v>
      </c>
      <c r="AP80">
        <v>4.5</v>
      </c>
      <c r="AQ80">
        <v>7</v>
      </c>
      <c r="AR80">
        <v>4.5</v>
      </c>
      <c r="AS80">
        <v>6</v>
      </c>
      <c r="AT80">
        <v>1.1666700000000001</v>
      </c>
      <c r="AU80">
        <v>3</v>
      </c>
      <c r="AV80">
        <v>2.4169</v>
      </c>
      <c r="AW80">
        <v>1.7722599999999999</v>
      </c>
      <c r="AX80">
        <v>1.9833499999999999</v>
      </c>
    </row>
    <row r="81" spans="1:50" x14ac:dyDescent="0.25">
      <c r="A81" t="s">
        <v>359</v>
      </c>
      <c r="B81">
        <v>2</v>
      </c>
      <c r="C81">
        <v>-0.64782799999999996</v>
      </c>
      <c r="D81">
        <v>164.36099999999999</v>
      </c>
      <c r="E81">
        <v>7.7540199999999997</v>
      </c>
      <c r="F81">
        <v>1.01502</v>
      </c>
      <c r="G81">
        <v>18</v>
      </c>
      <c r="H81">
        <v>19.166699999999999</v>
      </c>
      <c r="I81">
        <v>19.666699999999999</v>
      </c>
      <c r="J81">
        <v>0.81527099999999997</v>
      </c>
      <c r="K81">
        <v>-0.48392000000000002</v>
      </c>
      <c r="L81">
        <v>4</v>
      </c>
      <c r="M81">
        <v>1.66296</v>
      </c>
      <c r="N81">
        <v>1.9309099999999999</v>
      </c>
      <c r="O81">
        <v>2.0427499999999998</v>
      </c>
      <c r="P81">
        <v>-0.646617</v>
      </c>
      <c r="Q81">
        <v>170.89500000000001</v>
      </c>
      <c r="R81">
        <v>8.6985399999999995</v>
      </c>
      <c r="S81">
        <v>1.01502</v>
      </c>
      <c r="T81">
        <v>19.333300000000001</v>
      </c>
      <c r="U81">
        <v>20.833300000000001</v>
      </c>
      <c r="V81">
        <v>22</v>
      </c>
      <c r="W81">
        <v>0.71096499999999996</v>
      </c>
      <c r="X81">
        <v>-0.87889600000000001</v>
      </c>
      <c r="Y81">
        <v>3</v>
      </c>
      <c r="Z81">
        <v>1.66296</v>
      </c>
      <c r="AA81">
        <v>1.9309099999999999</v>
      </c>
      <c r="AB81">
        <v>2.0427499999999998</v>
      </c>
      <c r="AC81">
        <v>-0.63689200000000001</v>
      </c>
      <c r="AD81">
        <v>155.041</v>
      </c>
      <c r="AE81">
        <v>8.2026400000000006</v>
      </c>
      <c r="AF81">
        <v>1.01502</v>
      </c>
      <c r="AG81">
        <v>15.333299999999999</v>
      </c>
      <c r="AH81">
        <v>16.166699999999999</v>
      </c>
      <c r="AI81">
        <v>17</v>
      </c>
      <c r="AJ81">
        <v>0.63338799999999995</v>
      </c>
      <c r="AK81">
        <v>-0.29097800000000001</v>
      </c>
      <c r="AL81">
        <v>5</v>
      </c>
      <c r="AM81">
        <v>1.66296</v>
      </c>
      <c r="AN81">
        <v>1.9309099999999999</v>
      </c>
      <c r="AO81">
        <v>2.0427499999999998</v>
      </c>
      <c r="AP81">
        <v>1.1666700000000001</v>
      </c>
      <c r="AQ81">
        <v>1.6666700000000001</v>
      </c>
      <c r="AR81">
        <v>1.5</v>
      </c>
      <c r="AS81">
        <v>2.6666699999999999</v>
      </c>
      <c r="AT81">
        <v>0.83333299999999999</v>
      </c>
      <c r="AU81">
        <v>1.6666700000000001</v>
      </c>
      <c r="AV81">
        <v>1.2991900000000001</v>
      </c>
      <c r="AW81">
        <v>1.5898600000000001</v>
      </c>
      <c r="AX81">
        <v>0.92436600000000002</v>
      </c>
    </row>
    <row r="82" spans="1:50" x14ac:dyDescent="0.25">
      <c r="A82" t="s">
        <v>359</v>
      </c>
      <c r="B82">
        <v>3</v>
      </c>
      <c r="C82">
        <v>-0.11760900000000001</v>
      </c>
      <c r="D82">
        <v>195.87299999999999</v>
      </c>
      <c r="E82">
        <v>13.7835</v>
      </c>
      <c r="F82">
        <v>1.0023500000000001</v>
      </c>
      <c r="G82">
        <v>15</v>
      </c>
      <c r="H82">
        <v>15.5</v>
      </c>
      <c r="I82">
        <v>16.666699999999999</v>
      </c>
      <c r="J82">
        <v>0.73792199999999997</v>
      </c>
      <c r="K82">
        <v>-0.78635100000000002</v>
      </c>
      <c r="L82">
        <v>2</v>
      </c>
      <c r="M82">
        <v>3.4029799999999999</v>
      </c>
      <c r="N82">
        <v>3.5590299999999999</v>
      </c>
      <c r="O82">
        <v>2.8846099999999999</v>
      </c>
      <c r="P82">
        <v>-0.13833100000000001</v>
      </c>
      <c r="Q82">
        <v>204.89400000000001</v>
      </c>
      <c r="R82">
        <v>13.695600000000001</v>
      </c>
      <c r="S82">
        <v>1.0023500000000001</v>
      </c>
      <c r="T82">
        <v>16</v>
      </c>
      <c r="U82">
        <v>16.5</v>
      </c>
      <c r="V82">
        <v>19.333300000000001</v>
      </c>
      <c r="W82">
        <v>3.0500200000000002E-2</v>
      </c>
      <c r="X82">
        <v>-1.70479</v>
      </c>
      <c r="Y82">
        <v>2</v>
      </c>
      <c r="Z82">
        <v>3.4029799999999999</v>
      </c>
      <c r="AA82">
        <v>3.5590299999999999</v>
      </c>
      <c r="AB82">
        <v>2.8846099999999999</v>
      </c>
      <c r="AC82">
        <v>-5.0053800000000002E-2</v>
      </c>
      <c r="AD82">
        <v>185.31</v>
      </c>
      <c r="AE82">
        <v>13.996</v>
      </c>
      <c r="AF82">
        <v>1.0023500000000001</v>
      </c>
      <c r="AG82">
        <v>22.666699999999999</v>
      </c>
      <c r="AH82">
        <v>23.5</v>
      </c>
      <c r="AI82">
        <v>23.666699999999999</v>
      </c>
      <c r="AJ82">
        <v>1.43482</v>
      </c>
      <c r="AK82">
        <v>-0.72152099999999997</v>
      </c>
      <c r="AL82">
        <v>2</v>
      </c>
      <c r="AM82">
        <v>3.4029799999999999</v>
      </c>
      <c r="AN82">
        <v>3.5590299999999999</v>
      </c>
      <c r="AO82">
        <v>2.8846099999999999</v>
      </c>
      <c r="AP82">
        <v>0.5</v>
      </c>
      <c r="AQ82">
        <v>1.6666700000000001</v>
      </c>
      <c r="AR82">
        <v>0.5</v>
      </c>
      <c r="AS82">
        <v>3.3333300000000001</v>
      </c>
      <c r="AT82">
        <v>0.83333299999999999</v>
      </c>
      <c r="AU82">
        <v>1</v>
      </c>
      <c r="AV82">
        <v>1.52427</v>
      </c>
      <c r="AW82">
        <v>1.73529</v>
      </c>
      <c r="AX82">
        <v>2.1563400000000001</v>
      </c>
    </row>
    <row r="83" spans="1:50" x14ac:dyDescent="0.25">
      <c r="A83" t="s">
        <v>360</v>
      </c>
      <c r="B83">
        <v>0</v>
      </c>
      <c r="C83">
        <v>0.25463799999999998</v>
      </c>
      <c r="D83">
        <v>159.107</v>
      </c>
      <c r="E83">
        <v>6.7226600000000003</v>
      </c>
      <c r="F83">
        <v>1.0154700000000001</v>
      </c>
      <c r="G83">
        <v>19.333300000000001</v>
      </c>
      <c r="H83">
        <v>19.833300000000001</v>
      </c>
      <c r="I83">
        <v>20</v>
      </c>
      <c r="J83">
        <v>0.62806600000000001</v>
      </c>
      <c r="K83">
        <v>-4.2726800000000002E-2</v>
      </c>
      <c r="L83">
        <v>3</v>
      </c>
      <c r="M83">
        <v>0.94280900000000001</v>
      </c>
      <c r="N83">
        <v>0.47140500000000002</v>
      </c>
      <c r="O83">
        <v>0.56655800000000001</v>
      </c>
      <c r="P83">
        <v>0.28511999999999998</v>
      </c>
      <c r="Q83">
        <v>167.096</v>
      </c>
      <c r="R83">
        <v>7.7263099999999998</v>
      </c>
      <c r="S83">
        <v>1.0154700000000001</v>
      </c>
      <c r="T83">
        <v>17.333300000000001</v>
      </c>
      <c r="U83">
        <v>19.833300000000001</v>
      </c>
      <c r="V83">
        <v>20.333300000000001</v>
      </c>
      <c r="W83">
        <v>0.63653700000000002</v>
      </c>
      <c r="X83">
        <v>-0.180335</v>
      </c>
      <c r="Y83">
        <v>3</v>
      </c>
      <c r="Z83">
        <v>0.94280900000000001</v>
      </c>
      <c r="AA83">
        <v>0.47140500000000002</v>
      </c>
      <c r="AB83">
        <v>0.56655800000000001</v>
      </c>
      <c r="AC83">
        <v>0.23949100000000001</v>
      </c>
      <c r="AD83">
        <v>149.09299999999999</v>
      </c>
      <c r="AE83">
        <v>7.4384699999999997</v>
      </c>
      <c r="AF83">
        <v>1.0154700000000001</v>
      </c>
      <c r="AG83">
        <v>17.333300000000001</v>
      </c>
      <c r="AH83">
        <v>20.833300000000001</v>
      </c>
      <c r="AI83">
        <v>21.333300000000001</v>
      </c>
      <c r="AJ83">
        <v>0.73697100000000004</v>
      </c>
      <c r="AK83">
        <v>-0.79769100000000004</v>
      </c>
      <c r="AL83">
        <v>2</v>
      </c>
      <c r="AM83">
        <v>0.94280900000000001</v>
      </c>
      <c r="AN83">
        <v>0.47140500000000002</v>
      </c>
      <c r="AO83">
        <v>0.56655800000000001</v>
      </c>
      <c r="AP83">
        <v>0.5</v>
      </c>
      <c r="AQ83">
        <v>0.66666700000000001</v>
      </c>
      <c r="AR83">
        <v>2.5</v>
      </c>
      <c r="AS83">
        <v>3</v>
      </c>
      <c r="AT83">
        <v>3.5</v>
      </c>
      <c r="AU83">
        <v>4</v>
      </c>
      <c r="AV83">
        <v>0.67079299999999997</v>
      </c>
      <c r="AW83">
        <v>0.81687200000000004</v>
      </c>
      <c r="AX83">
        <v>1.5346599999999999</v>
      </c>
    </row>
    <row r="84" spans="1:50" x14ac:dyDescent="0.25">
      <c r="A84" t="s">
        <v>360</v>
      </c>
      <c r="B84">
        <v>1</v>
      </c>
      <c r="C84">
        <v>-1.5939700000000001</v>
      </c>
      <c r="D84">
        <v>219.804</v>
      </c>
      <c r="E84">
        <v>15.007099999999999</v>
      </c>
      <c r="F84">
        <v>1.0049699999999999</v>
      </c>
      <c r="G84">
        <v>20</v>
      </c>
      <c r="H84">
        <v>20.833300000000001</v>
      </c>
      <c r="I84">
        <v>22.333300000000001</v>
      </c>
      <c r="J84">
        <v>1.8239099999999999</v>
      </c>
      <c r="K84">
        <v>-2.4258600000000001</v>
      </c>
      <c r="L84">
        <v>3</v>
      </c>
      <c r="M84">
        <v>1.57135</v>
      </c>
      <c r="N84">
        <v>1.4989699999999999</v>
      </c>
      <c r="O84">
        <v>1.8856200000000001</v>
      </c>
      <c r="P84">
        <v>-1.48597</v>
      </c>
      <c r="Q84">
        <v>227.47900000000001</v>
      </c>
      <c r="R84">
        <v>16.917200000000001</v>
      </c>
      <c r="S84">
        <v>1.0049699999999999</v>
      </c>
      <c r="T84">
        <v>16.666699999999999</v>
      </c>
      <c r="U84">
        <v>17.5</v>
      </c>
      <c r="V84">
        <v>18.333300000000001</v>
      </c>
      <c r="W84">
        <v>2.6783700000000001</v>
      </c>
      <c r="X84">
        <v>-1.6125100000000001</v>
      </c>
      <c r="Y84">
        <v>3</v>
      </c>
      <c r="Z84">
        <v>1.57135</v>
      </c>
      <c r="AA84">
        <v>1.4989699999999999</v>
      </c>
      <c r="AB84">
        <v>1.8856200000000001</v>
      </c>
      <c r="AC84">
        <v>-1.3427500000000001</v>
      </c>
      <c r="AD84">
        <v>204.755</v>
      </c>
      <c r="AE84">
        <v>16.1953</v>
      </c>
      <c r="AF84">
        <v>1.0049699999999999</v>
      </c>
      <c r="AG84">
        <v>16.666699999999999</v>
      </c>
      <c r="AH84">
        <v>17.833300000000001</v>
      </c>
      <c r="AI84">
        <v>18.333300000000001</v>
      </c>
      <c r="AJ84">
        <v>2.3013599999999999</v>
      </c>
      <c r="AK84">
        <v>-1.3916299999999999</v>
      </c>
      <c r="AL84">
        <v>2</v>
      </c>
      <c r="AM84">
        <v>1.57135</v>
      </c>
      <c r="AN84">
        <v>1.4989699999999999</v>
      </c>
      <c r="AO84">
        <v>1.8856200000000001</v>
      </c>
      <c r="AP84">
        <v>0.83333299999999999</v>
      </c>
      <c r="AQ84">
        <v>2.3333300000000001</v>
      </c>
      <c r="AR84">
        <v>0.83333299999999999</v>
      </c>
      <c r="AS84">
        <v>1.6666700000000001</v>
      </c>
      <c r="AT84">
        <v>1.1666700000000001</v>
      </c>
      <c r="AU84">
        <v>1.6666700000000001</v>
      </c>
      <c r="AV84">
        <v>4.2497699999999998</v>
      </c>
      <c r="AW84">
        <v>4.2908799999999996</v>
      </c>
      <c r="AX84">
        <v>3.69299</v>
      </c>
    </row>
    <row r="85" spans="1:50" x14ac:dyDescent="0.25">
      <c r="A85" t="s">
        <v>360</v>
      </c>
      <c r="B85">
        <v>2</v>
      </c>
      <c r="C85">
        <v>-1.7561599999999999</v>
      </c>
      <c r="D85">
        <v>192.76300000000001</v>
      </c>
      <c r="E85">
        <v>9.3364899999999995</v>
      </c>
      <c r="F85">
        <v>0.97423599999999999</v>
      </c>
      <c r="G85">
        <v>15</v>
      </c>
      <c r="H85">
        <v>15.166700000000001</v>
      </c>
      <c r="I85">
        <v>16.333300000000001</v>
      </c>
      <c r="J85">
        <v>0.122485</v>
      </c>
      <c r="K85">
        <v>-0.92535800000000001</v>
      </c>
      <c r="L85">
        <v>4</v>
      </c>
      <c r="M85">
        <v>1.0999399999999999</v>
      </c>
      <c r="N85">
        <v>1.57135</v>
      </c>
      <c r="O85">
        <v>1.25708</v>
      </c>
      <c r="P85">
        <v>-1.9760800000000001</v>
      </c>
      <c r="Q85">
        <v>207.81399999999999</v>
      </c>
      <c r="R85">
        <v>12.363799999999999</v>
      </c>
      <c r="S85">
        <v>0.97423599999999999</v>
      </c>
      <c r="T85">
        <v>15</v>
      </c>
      <c r="U85">
        <v>15.166700000000001</v>
      </c>
      <c r="V85">
        <v>16.333300000000001</v>
      </c>
      <c r="W85">
        <v>0.18610399999999999</v>
      </c>
      <c r="X85">
        <v>-1.35669</v>
      </c>
      <c r="Y85">
        <v>4</v>
      </c>
      <c r="Z85">
        <v>1.0999399999999999</v>
      </c>
      <c r="AA85">
        <v>1.57135</v>
      </c>
      <c r="AB85">
        <v>1.25708</v>
      </c>
      <c r="AC85">
        <v>-1.6992100000000001</v>
      </c>
      <c r="AD85">
        <v>184.37</v>
      </c>
      <c r="AE85">
        <v>12.923299999999999</v>
      </c>
      <c r="AF85">
        <v>0.97423599999999999</v>
      </c>
      <c r="AG85">
        <v>17.333300000000001</v>
      </c>
      <c r="AH85">
        <v>18.5</v>
      </c>
      <c r="AI85">
        <v>19</v>
      </c>
      <c r="AJ85">
        <v>0.92869599999999997</v>
      </c>
      <c r="AK85">
        <v>-1.0544500000000001</v>
      </c>
      <c r="AL85">
        <v>4</v>
      </c>
      <c r="AM85">
        <v>1.0999399999999999</v>
      </c>
      <c r="AN85">
        <v>1.57135</v>
      </c>
      <c r="AO85">
        <v>1.25708</v>
      </c>
      <c r="AP85">
        <v>0.16666700000000001</v>
      </c>
      <c r="AQ85">
        <v>1.3333299999999999</v>
      </c>
      <c r="AR85">
        <v>0.16666700000000001</v>
      </c>
      <c r="AS85">
        <v>1.3333299999999999</v>
      </c>
      <c r="AT85">
        <v>1.1666700000000001</v>
      </c>
      <c r="AU85">
        <v>1.6666700000000001</v>
      </c>
      <c r="AV85">
        <v>1.0478400000000001</v>
      </c>
      <c r="AW85">
        <v>1.5427900000000001</v>
      </c>
      <c r="AX85">
        <v>1.98315</v>
      </c>
    </row>
    <row r="86" spans="1:50" x14ac:dyDescent="0.25">
      <c r="A86" t="s">
        <v>360</v>
      </c>
      <c r="B86">
        <v>3</v>
      </c>
      <c r="C86">
        <v>-0.66175200000000001</v>
      </c>
      <c r="D86">
        <v>174.94200000000001</v>
      </c>
      <c r="E86">
        <v>6.9465599999999998</v>
      </c>
      <c r="F86">
        <v>0.97458</v>
      </c>
      <c r="G86">
        <v>17.666699999999999</v>
      </c>
      <c r="H86">
        <v>18.833300000000001</v>
      </c>
      <c r="I86">
        <v>19</v>
      </c>
      <c r="J86">
        <v>0.42865599999999998</v>
      </c>
      <c r="K86">
        <v>-0.25736700000000001</v>
      </c>
      <c r="L86">
        <v>4</v>
      </c>
      <c r="M86">
        <v>0.87488999999999995</v>
      </c>
      <c r="N86">
        <v>0.87488999999999995</v>
      </c>
      <c r="O86">
        <v>1.0304</v>
      </c>
      <c r="P86">
        <v>-0.55480399999999996</v>
      </c>
      <c r="Q86">
        <v>183.61099999999999</v>
      </c>
      <c r="R86">
        <v>8.9613200000000006</v>
      </c>
      <c r="S86">
        <v>0.97458</v>
      </c>
      <c r="T86">
        <v>19.333300000000001</v>
      </c>
      <c r="U86">
        <v>20.5</v>
      </c>
      <c r="V86">
        <v>21</v>
      </c>
      <c r="W86">
        <v>0.77594600000000002</v>
      </c>
      <c r="X86">
        <v>-0.64988100000000004</v>
      </c>
      <c r="Y86">
        <v>3</v>
      </c>
      <c r="Z86">
        <v>0.87488999999999995</v>
      </c>
      <c r="AA86">
        <v>0.87488999999999995</v>
      </c>
      <c r="AB86">
        <v>1.0304</v>
      </c>
      <c r="AC86">
        <v>-0.64354500000000003</v>
      </c>
      <c r="AD86">
        <v>166.982</v>
      </c>
      <c r="AE86">
        <v>11.0358</v>
      </c>
      <c r="AF86">
        <v>0.97458</v>
      </c>
      <c r="AG86">
        <v>19.666699999999999</v>
      </c>
      <c r="AH86">
        <v>20.833300000000001</v>
      </c>
      <c r="AI86">
        <v>21.333300000000001</v>
      </c>
      <c r="AJ86">
        <v>1.03104</v>
      </c>
      <c r="AK86">
        <v>-0.690886</v>
      </c>
      <c r="AL86">
        <v>4</v>
      </c>
      <c r="AM86">
        <v>0.87488999999999995</v>
      </c>
      <c r="AN86">
        <v>0.87488999999999995</v>
      </c>
      <c r="AO86">
        <v>1.0304</v>
      </c>
      <c r="AP86">
        <v>1.1666700000000001</v>
      </c>
      <c r="AQ86">
        <v>1.3333299999999999</v>
      </c>
      <c r="AR86">
        <v>1.1666700000000001</v>
      </c>
      <c r="AS86">
        <v>1.6666700000000001</v>
      </c>
      <c r="AT86">
        <v>1.1666700000000001</v>
      </c>
      <c r="AU86">
        <v>1.6666700000000001</v>
      </c>
      <c r="AV86">
        <v>0.68602300000000005</v>
      </c>
      <c r="AW86">
        <v>1.4258299999999999</v>
      </c>
      <c r="AX86">
        <v>1.7219199999999999</v>
      </c>
    </row>
    <row r="87" spans="1:50" x14ac:dyDescent="0.25">
      <c r="A87" t="s">
        <v>361</v>
      </c>
      <c r="B87">
        <v>0</v>
      </c>
      <c r="C87">
        <v>2.2146499999999998</v>
      </c>
      <c r="D87">
        <v>160.63900000000001</v>
      </c>
      <c r="E87">
        <v>18.165900000000001</v>
      </c>
      <c r="F87">
        <v>1.0766899999999999</v>
      </c>
      <c r="G87">
        <v>20.666699999999999</v>
      </c>
      <c r="H87">
        <v>21.833300000000001</v>
      </c>
      <c r="I87">
        <v>22.666699999999999</v>
      </c>
      <c r="J87">
        <v>5.4629300000000001</v>
      </c>
      <c r="K87">
        <v>-2.3544100000000001</v>
      </c>
      <c r="L87">
        <v>3</v>
      </c>
      <c r="M87">
        <v>0</v>
      </c>
      <c r="N87">
        <v>0</v>
      </c>
      <c r="O87">
        <v>0</v>
      </c>
      <c r="P87">
        <v>1.9989399999999999</v>
      </c>
      <c r="Q87">
        <v>165.56100000000001</v>
      </c>
      <c r="R87">
        <v>17.779900000000001</v>
      </c>
      <c r="S87">
        <v>1.0766899999999999</v>
      </c>
      <c r="T87">
        <v>20.666699999999999</v>
      </c>
      <c r="U87">
        <v>21.833300000000001</v>
      </c>
      <c r="V87">
        <v>22.666699999999999</v>
      </c>
      <c r="W87">
        <v>5.2925300000000002</v>
      </c>
      <c r="X87">
        <v>-2.3537699999999999</v>
      </c>
      <c r="Y87">
        <v>3</v>
      </c>
      <c r="Z87">
        <v>0</v>
      </c>
      <c r="AA87">
        <v>0</v>
      </c>
      <c r="AB87">
        <v>0</v>
      </c>
      <c r="AC87">
        <v>2.1639900000000001</v>
      </c>
      <c r="AD87">
        <v>147.09800000000001</v>
      </c>
      <c r="AE87">
        <v>19.490100000000002</v>
      </c>
      <c r="AF87">
        <v>1.0766899999999999</v>
      </c>
      <c r="AG87">
        <v>20.666699999999999</v>
      </c>
      <c r="AH87">
        <v>21.833300000000001</v>
      </c>
      <c r="AI87">
        <v>22.666699999999999</v>
      </c>
      <c r="AJ87">
        <v>5.2325600000000003</v>
      </c>
      <c r="AK87">
        <v>-2.2984300000000002</v>
      </c>
      <c r="AL87">
        <v>3</v>
      </c>
      <c r="AM87">
        <v>0</v>
      </c>
      <c r="AN87">
        <v>0</v>
      </c>
      <c r="AO87">
        <v>0</v>
      </c>
      <c r="AP87">
        <v>1.1666700000000001</v>
      </c>
      <c r="AQ87">
        <v>2</v>
      </c>
      <c r="AR87">
        <v>1.1666700000000001</v>
      </c>
      <c r="AS87">
        <v>2</v>
      </c>
      <c r="AT87">
        <v>1.1666700000000001</v>
      </c>
      <c r="AU87">
        <v>2</v>
      </c>
      <c r="AV87">
        <v>7.8173399999999997</v>
      </c>
      <c r="AW87">
        <v>7.6463000000000001</v>
      </c>
      <c r="AX87">
        <v>7.5309900000000001</v>
      </c>
    </row>
    <row r="88" spans="1:50" x14ac:dyDescent="0.25">
      <c r="A88" t="s">
        <v>361</v>
      </c>
      <c r="B88">
        <v>1</v>
      </c>
      <c r="C88">
        <v>-0.49085800000000002</v>
      </c>
      <c r="D88">
        <v>176.024</v>
      </c>
      <c r="E88">
        <v>12.604699999999999</v>
      </c>
      <c r="F88">
        <v>1.0906</v>
      </c>
      <c r="G88">
        <v>22.333300000000001</v>
      </c>
      <c r="H88">
        <v>23.166699999999999</v>
      </c>
      <c r="I88">
        <v>24</v>
      </c>
      <c r="J88">
        <v>3.9249200000000002</v>
      </c>
      <c r="K88">
        <v>-2.2971400000000002</v>
      </c>
      <c r="L88">
        <v>3</v>
      </c>
      <c r="M88">
        <v>2.6712899999999999</v>
      </c>
      <c r="N88">
        <v>1.72848</v>
      </c>
      <c r="O88">
        <v>1.57135</v>
      </c>
      <c r="P88">
        <v>-0.56105799999999995</v>
      </c>
      <c r="Q88">
        <v>178.708</v>
      </c>
      <c r="R88">
        <v>13.3018</v>
      </c>
      <c r="S88">
        <v>1.0906</v>
      </c>
      <c r="T88">
        <v>22.333300000000001</v>
      </c>
      <c r="U88">
        <v>23.166699999999999</v>
      </c>
      <c r="V88">
        <v>24</v>
      </c>
      <c r="W88">
        <v>4.2015700000000002</v>
      </c>
      <c r="X88">
        <v>-2.3356699999999999</v>
      </c>
      <c r="Y88">
        <v>2</v>
      </c>
      <c r="Z88">
        <v>2.6712899999999999</v>
      </c>
      <c r="AA88">
        <v>1.72848</v>
      </c>
      <c r="AB88">
        <v>1.57135</v>
      </c>
      <c r="AC88">
        <v>-0.46724900000000003</v>
      </c>
      <c r="AD88">
        <v>161.89699999999999</v>
      </c>
      <c r="AE88">
        <v>12.5655</v>
      </c>
      <c r="AF88">
        <v>1.0906</v>
      </c>
      <c r="AG88">
        <v>16.666699999999999</v>
      </c>
      <c r="AH88">
        <v>19.5</v>
      </c>
      <c r="AI88">
        <v>20.666699999999999</v>
      </c>
      <c r="AJ88">
        <v>1.8190299999999999</v>
      </c>
      <c r="AK88">
        <v>-4.95601</v>
      </c>
      <c r="AL88">
        <v>2</v>
      </c>
      <c r="AM88">
        <v>2.6712899999999999</v>
      </c>
      <c r="AN88">
        <v>1.72848</v>
      </c>
      <c r="AO88">
        <v>1.57135</v>
      </c>
      <c r="AP88">
        <v>0.83333299999999999</v>
      </c>
      <c r="AQ88">
        <v>1.6666700000000001</v>
      </c>
      <c r="AR88">
        <v>0.83333299999999999</v>
      </c>
      <c r="AS88">
        <v>1.6666700000000001</v>
      </c>
      <c r="AT88">
        <v>2.8333300000000001</v>
      </c>
      <c r="AU88">
        <v>4</v>
      </c>
      <c r="AV88">
        <v>6.2220599999999999</v>
      </c>
      <c r="AW88">
        <v>6.5372399999999997</v>
      </c>
      <c r="AX88">
        <v>6.7750399999999997</v>
      </c>
    </row>
    <row r="89" spans="1:50" x14ac:dyDescent="0.25">
      <c r="A89" t="s">
        <v>361</v>
      </c>
      <c r="B89">
        <v>2</v>
      </c>
      <c r="C89">
        <v>-2.38747</v>
      </c>
      <c r="D89">
        <v>218.43899999999999</v>
      </c>
      <c r="E89">
        <v>13.3901</v>
      </c>
      <c r="F89">
        <v>1.05836</v>
      </c>
      <c r="G89">
        <v>15</v>
      </c>
      <c r="H89">
        <v>15.166700000000001</v>
      </c>
      <c r="I89">
        <v>15.666700000000001</v>
      </c>
      <c r="J89">
        <v>1.6893899999999999</v>
      </c>
      <c r="K89">
        <v>-2.2180800000000001</v>
      </c>
      <c r="L89">
        <v>4</v>
      </c>
      <c r="M89">
        <v>0</v>
      </c>
      <c r="N89">
        <v>0</v>
      </c>
      <c r="O89">
        <v>0.157135</v>
      </c>
      <c r="P89">
        <v>-2.5459999999999998</v>
      </c>
      <c r="Q89">
        <v>224.32499999999999</v>
      </c>
      <c r="R89">
        <v>15.772</v>
      </c>
      <c r="S89">
        <v>1.05836</v>
      </c>
      <c r="T89">
        <v>15</v>
      </c>
      <c r="U89">
        <v>15.166700000000001</v>
      </c>
      <c r="V89">
        <v>16</v>
      </c>
      <c r="W89">
        <v>1.9902299999999999</v>
      </c>
      <c r="X89">
        <v>-2.4293100000000001</v>
      </c>
      <c r="Y89">
        <v>4</v>
      </c>
      <c r="Z89">
        <v>0</v>
      </c>
      <c r="AA89">
        <v>0</v>
      </c>
      <c r="AB89">
        <v>0.157135</v>
      </c>
      <c r="AC89">
        <v>-2.37697</v>
      </c>
      <c r="AD89">
        <v>206.197</v>
      </c>
      <c r="AE89">
        <v>15.831</v>
      </c>
      <c r="AF89">
        <v>1.05836</v>
      </c>
      <c r="AG89">
        <v>15</v>
      </c>
      <c r="AH89">
        <v>15.166700000000001</v>
      </c>
      <c r="AI89">
        <v>16</v>
      </c>
      <c r="AJ89">
        <v>1.2932600000000001</v>
      </c>
      <c r="AK89">
        <v>-1.5609</v>
      </c>
      <c r="AL89">
        <v>3</v>
      </c>
      <c r="AM89">
        <v>0</v>
      </c>
      <c r="AN89">
        <v>0</v>
      </c>
      <c r="AO89">
        <v>0.157135</v>
      </c>
      <c r="AP89">
        <v>0.16666700000000001</v>
      </c>
      <c r="AQ89">
        <v>0.66666700000000001</v>
      </c>
      <c r="AR89">
        <v>0.16666700000000001</v>
      </c>
      <c r="AS89">
        <v>1</v>
      </c>
      <c r="AT89">
        <v>0.16666700000000001</v>
      </c>
      <c r="AU89">
        <v>1</v>
      </c>
      <c r="AV89">
        <v>3.90747</v>
      </c>
      <c r="AW89">
        <v>4.4195399999999996</v>
      </c>
      <c r="AX89">
        <v>2.8541599999999998</v>
      </c>
    </row>
    <row r="90" spans="1:50" x14ac:dyDescent="0.25">
      <c r="A90" t="s">
        <v>361</v>
      </c>
      <c r="B90">
        <v>3</v>
      </c>
      <c r="C90">
        <v>-0.18018600000000001</v>
      </c>
      <c r="D90">
        <v>186.44900000000001</v>
      </c>
      <c r="E90">
        <v>10.793100000000001</v>
      </c>
      <c r="F90">
        <v>1.0489299999999999</v>
      </c>
      <c r="G90">
        <v>21</v>
      </c>
      <c r="H90">
        <v>22.166699999999999</v>
      </c>
      <c r="I90">
        <v>23.333300000000001</v>
      </c>
      <c r="J90">
        <v>1.0203800000000001</v>
      </c>
      <c r="K90">
        <v>-1.07802</v>
      </c>
      <c r="L90">
        <v>3</v>
      </c>
      <c r="M90">
        <v>0.31426999999999999</v>
      </c>
      <c r="N90">
        <v>0.78567399999999998</v>
      </c>
      <c r="O90">
        <v>0.78567399999999998</v>
      </c>
      <c r="P90">
        <v>-0.17669399999999999</v>
      </c>
      <c r="Q90">
        <v>189.78299999999999</v>
      </c>
      <c r="R90">
        <v>11.2621</v>
      </c>
      <c r="S90">
        <v>1.0489299999999999</v>
      </c>
      <c r="T90">
        <v>21</v>
      </c>
      <c r="U90">
        <v>22.166699999999999</v>
      </c>
      <c r="V90">
        <v>23.333300000000001</v>
      </c>
      <c r="W90">
        <v>0.97652600000000001</v>
      </c>
      <c r="X90">
        <v>-1.1064799999999999</v>
      </c>
      <c r="Y90">
        <v>3</v>
      </c>
      <c r="Z90">
        <v>0.31426999999999999</v>
      </c>
      <c r="AA90">
        <v>0.78567399999999998</v>
      </c>
      <c r="AB90">
        <v>0.78567399999999998</v>
      </c>
      <c r="AC90">
        <v>-0.584032</v>
      </c>
      <c r="AD90">
        <v>180.749</v>
      </c>
      <c r="AE90">
        <v>12.6029</v>
      </c>
      <c r="AF90">
        <v>1.0489299999999999</v>
      </c>
      <c r="AG90">
        <v>20.333300000000001</v>
      </c>
      <c r="AH90">
        <v>20.5</v>
      </c>
      <c r="AI90">
        <v>21.666699999999999</v>
      </c>
      <c r="AJ90">
        <v>0.29312300000000002</v>
      </c>
      <c r="AK90">
        <v>-1.48136</v>
      </c>
      <c r="AL90">
        <v>2</v>
      </c>
      <c r="AM90">
        <v>0.31426999999999999</v>
      </c>
      <c r="AN90">
        <v>0.78567399999999998</v>
      </c>
      <c r="AO90">
        <v>0.78567399999999998</v>
      </c>
      <c r="AP90">
        <v>1.1666700000000001</v>
      </c>
      <c r="AQ90">
        <v>2.3333300000000001</v>
      </c>
      <c r="AR90">
        <v>1.1666700000000001</v>
      </c>
      <c r="AS90">
        <v>2.3333300000000001</v>
      </c>
      <c r="AT90">
        <v>0.16666700000000001</v>
      </c>
      <c r="AU90">
        <v>1.3333299999999999</v>
      </c>
      <c r="AV90">
        <v>2.0984099999999999</v>
      </c>
      <c r="AW90">
        <v>2.0830099999999998</v>
      </c>
      <c r="AX90">
        <v>1.7744899999999999</v>
      </c>
    </row>
    <row r="91" spans="1:50" x14ac:dyDescent="0.25">
      <c r="A91" t="s">
        <v>368</v>
      </c>
      <c r="B91">
        <v>0</v>
      </c>
      <c r="C91">
        <v>-0.91669299999999998</v>
      </c>
      <c r="D91">
        <v>208.72499999999999</v>
      </c>
      <c r="E91">
        <v>6.6310399999999996</v>
      </c>
      <c r="F91">
        <v>1.00177</v>
      </c>
      <c r="G91">
        <v>20.666699999999999</v>
      </c>
      <c r="H91">
        <v>22.166699999999999</v>
      </c>
      <c r="I91">
        <v>23.333300000000001</v>
      </c>
      <c r="J91">
        <v>0.95944399999999996</v>
      </c>
      <c r="K91">
        <v>-1.3061400000000001</v>
      </c>
      <c r="L91">
        <v>3</v>
      </c>
      <c r="M91">
        <v>1.8121700000000001</v>
      </c>
      <c r="N91">
        <v>1.90516</v>
      </c>
      <c r="O91">
        <v>2.0427499999999998</v>
      </c>
      <c r="P91">
        <v>-1.12999</v>
      </c>
      <c r="Q91">
        <v>224.73599999999999</v>
      </c>
      <c r="R91">
        <v>7.6833200000000001</v>
      </c>
      <c r="S91">
        <v>1.00177</v>
      </c>
      <c r="T91">
        <v>17</v>
      </c>
      <c r="U91">
        <v>18.5</v>
      </c>
      <c r="V91">
        <v>19</v>
      </c>
      <c r="W91">
        <v>1.1358699999999999</v>
      </c>
      <c r="X91">
        <v>-1.11198</v>
      </c>
      <c r="Y91">
        <v>4</v>
      </c>
      <c r="Z91">
        <v>1.8121700000000001</v>
      </c>
      <c r="AA91">
        <v>1.90516</v>
      </c>
      <c r="AB91">
        <v>2.0427499999999998</v>
      </c>
      <c r="AC91">
        <v>-1.05162</v>
      </c>
      <c r="AD91">
        <v>201.95099999999999</v>
      </c>
      <c r="AE91">
        <v>10.6816</v>
      </c>
      <c r="AF91">
        <v>1.00177</v>
      </c>
      <c r="AG91">
        <v>16.666699999999999</v>
      </c>
      <c r="AH91">
        <v>17.833300000000001</v>
      </c>
      <c r="AI91">
        <v>19</v>
      </c>
      <c r="AJ91">
        <v>1.37175</v>
      </c>
      <c r="AK91">
        <v>-0.861093</v>
      </c>
      <c r="AL91">
        <v>4</v>
      </c>
      <c r="AM91">
        <v>1.8121700000000001</v>
      </c>
      <c r="AN91">
        <v>1.90516</v>
      </c>
      <c r="AO91">
        <v>2.0427499999999998</v>
      </c>
      <c r="AP91">
        <v>1.5</v>
      </c>
      <c r="AQ91">
        <v>2.6666699999999999</v>
      </c>
      <c r="AR91">
        <v>1.5</v>
      </c>
      <c r="AS91">
        <v>2</v>
      </c>
      <c r="AT91">
        <v>1.1666700000000001</v>
      </c>
      <c r="AU91">
        <v>2.3333300000000001</v>
      </c>
      <c r="AV91">
        <v>2.26559</v>
      </c>
      <c r="AW91">
        <v>2.2478500000000001</v>
      </c>
      <c r="AX91">
        <v>2.2328399999999999</v>
      </c>
    </row>
    <row r="92" spans="1:50" x14ac:dyDescent="0.25">
      <c r="A92" t="s">
        <v>368</v>
      </c>
      <c r="B92">
        <v>1</v>
      </c>
      <c r="C92">
        <v>-0.93003899999999995</v>
      </c>
      <c r="D92">
        <v>214.06299999999999</v>
      </c>
      <c r="E92">
        <v>7.9508700000000001</v>
      </c>
      <c r="F92">
        <v>0.96330000000000005</v>
      </c>
      <c r="G92">
        <v>23.333300000000001</v>
      </c>
      <c r="H92">
        <v>24.5</v>
      </c>
      <c r="I92">
        <v>25.333300000000001</v>
      </c>
      <c r="J92">
        <v>1.5046200000000001</v>
      </c>
      <c r="K92">
        <v>-2.1368</v>
      </c>
      <c r="L92">
        <v>2</v>
      </c>
      <c r="M92">
        <v>2.6712899999999999</v>
      </c>
      <c r="N92">
        <v>2.51416</v>
      </c>
      <c r="O92">
        <v>2.3570199999999999</v>
      </c>
      <c r="P92">
        <v>-0.86451100000000003</v>
      </c>
      <c r="Q92">
        <v>226.607</v>
      </c>
      <c r="R92">
        <v>7.8187300000000004</v>
      </c>
      <c r="S92">
        <v>0.96330000000000005</v>
      </c>
      <c r="T92">
        <v>23.333300000000001</v>
      </c>
      <c r="U92">
        <v>24.5</v>
      </c>
      <c r="V92">
        <v>25.333300000000001</v>
      </c>
      <c r="W92">
        <v>1.54454</v>
      </c>
      <c r="X92">
        <v>-2.0218600000000002</v>
      </c>
      <c r="Y92">
        <v>2</v>
      </c>
      <c r="Z92">
        <v>2.6712899999999999</v>
      </c>
      <c r="AA92">
        <v>2.51416</v>
      </c>
      <c r="AB92">
        <v>2.3570199999999999</v>
      </c>
      <c r="AC92">
        <v>-0.85797400000000001</v>
      </c>
      <c r="AD92">
        <v>206.24299999999999</v>
      </c>
      <c r="AE92">
        <v>7.8355100000000002</v>
      </c>
      <c r="AF92">
        <v>0.96330000000000005</v>
      </c>
      <c r="AG92">
        <v>17.666699999999999</v>
      </c>
      <c r="AH92">
        <v>19.166699999999999</v>
      </c>
      <c r="AI92">
        <v>20.333300000000001</v>
      </c>
      <c r="AJ92">
        <v>2.6134499999999998</v>
      </c>
      <c r="AK92">
        <v>-1.8895</v>
      </c>
      <c r="AL92">
        <v>2</v>
      </c>
      <c r="AM92">
        <v>2.6712899999999999</v>
      </c>
      <c r="AN92">
        <v>2.51416</v>
      </c>
      <c r="AO92">
        <v>2.3570199999999999</v>
      </c>
      <c r="AP92">
        <v>1.1666700000000001</v>
      </c>
      <c r="AQ92">
        <v>2</v>
      </c>
      <c r="AR92">
        <v>1.1666700000000001</v>
      </c>
      <c r="AS92">
        <v>2</v>
      </c>
      <c r="AT92">
        <v>1.5</v>
      </c>
      <c r="AU92">
        <v>2.6666699999999999</v>
      </c>
      <c r="AV92">
        <v>3.6414200000000001</v>
      </c>
      <c r="AW92">
        <v>3.5663999999999998</v>
      </c>
      <c r="AX92">
        <v>4.5029500000000002</v>
      </c>
    </row>
    <row r="93" spans="1:50" x14ac:dyDescent="0.25">
      <c r="A93" t="s">
        <v>368</v>
      </c>
      <c r="B93">
        <v>2</v>
      </c>
      <c r="C93">
        <v>-1.3476900000000001</v>
      </c>
      <c r="D93">
        <v>227.619</v>
      </c>
      <c r="E93">
        <v>14.8667</v>
      </c>
      <c r="F93">
        <v>0.94167299999999998</v>
      </c>
      <c r="G93">
        <v>21.333300000000001</v>
      </c>
      <c r="H93">
        <v>22.166699999999999</v>
      </c>
      <c r="I93">
        <v>23</v>
      </c>
      <c r="J93">
        <v>2.1201300000000001</v>
      </c>
      <c r="K93">
        <v>-0.44320500000000002</v>
      </c>
      <c r="L93">
        <v>3</v>
      </c>
      <c r="M93">
        <v>0</v>
      </c>
      <c r="N93">
        <v>0.157135</v>
      </c>
      <c r="O93">
        <v>0.54433100000000001</v>
      </c>
      <c r="P93">
        <v>-1.11239</v>
      </c>
      <c r="Q93">
        <v>236.82900000000001</v>
      </c>
      <c r="R93">
        <v>17.7532</v>
      </c>
      <c r="S93">
        <v>0.94167299999999998</v>
      </c>
      <c r="T93">
        <v>21.333300000000001</v>
      </c>
      <c r="U93">
        <v>22.5</v>
      </c>
      <c r="V93">
        <v>24.333300000000001</v>
      </c>
      <c r="W93">
        <v>2.8357100000000002</v>
      </c>
      <c r="X93">
        <v>-2.3317000000000001</v>
      </c>
      <c r="Y93">
        <v>2</v>
      </c>
      <c r="Z93">
        <v>0</v>
      </c>
      <c r="AA93">
        <v>0.157135</v>
      </c>
      <c r="AB93">
        <v>0.54433100000000001</v>
      </c>
      <c r="AC93">
        <v>-1.1843999999999999</v>
      </c>
      <c r="AD93">
        <v>219.89400000000001</v>
      </c>
      <c r="AE93">
        <v>18.2532</v>
      </c>
      <c r="AF93">
        <v>0.94167299999999998</v>
      </c>
      <c r="AG93">
        <v>21.333300000000001</v>
      </c>
      <c r="AH93">
        <v>22.166699999999999</v>
      </c>
      <c r="AI93">
        <v>23.666699999999999</v>
      </c>
      <c r="AJ93">
        <v>2.0435400000000001</v>
      </c>
      <c r="AK93">
        <v>-0.95763699999999996</v>
      </c>
      <c r="AL93">
        <v>4</v>
      </c>
      <c r="AM93">
        <v>0</v>
      </c>
      <c r="AN93">
        <v>0.157135</v>
      </c>
      <c r="AO93">
        <v>0.54433100000000001</v>
      </c>
      <c r="AP93">
        <v>0.83333299999999999</v>
      </c>
      <c r="AQ93">
        <v>1.6666700000000001</v>
      </c>
      <c r="AR93">
        <v>1.1666700000000001</v>
      </c>
      <c r="AS93">
        <v>3</v>
      </c>
      <c r="AT93">
        <v>0.83333299999999999</v>
      </c>
      <c r="AU93">
        <v>2.3333300000000001</v>
      </c>
      <c r="AV93">
        <v>2.5633400000000002</v>
      </c>
      <c r="AW93">
        <v>5.1674100000000003</v>
      </c>
      <c r="AX93">
        <v>3.0011800000000002</v>
      </c>
    </row>
    <row r="94" spans="1:50" x14ac:dyDescent="0.25">
      <c r="A94" t="s">
        <v>368</v>
      </c>
      <c r="B94">
        <v>3</v>
      </c>
      <c r="C94">
        <v>0.2266</v>
      </c>
      <c r="D94">
        <v>205.90899999999999</v>
      </c>
      <c r="E94">
        <v>7.9455299999999998</v>
      </c>
      <c r="F94">
        <v>0.96479700000000002</v>
      </c>
      <c r="G94">
        <v>16</v>
      </c>
      <c r="H94">
        <v>16.833300000000001</v>
      </c>
      <c r="I94">
        <v>17.666699999999999</v>
      </c>
      <c r="J94">
        <v>2.19923</v>
      </c>
      <c r="K94">
        <v>-1.67317</v>
      </c>
      <c r="L94">
        <v>2</v>
      </c>
      <c r="M94">
        <v>0</v>
      </c>
      <c r="N94">
        <v>0</v>
      </c>
      <c r="O94">
        <v>0.157135</v>
      </c>
      <c r="P94">
        <v>0.19588700000000001</v>
      </c>
      <c r="Q94">
        <v>218.172</v>
      </c>
      <c r="R94">
        <v>8.3058300000000003</v>
      </c>
      <c r="S94">
        <v>0.96479700000000002</v>
      </c>
      <c r="T94">
        <v>16</v>
      </c>
      <c r="U94">
        <v>16.833300000000001</v>
      </c>
      <c r="V94">
        <v>17.666699999999999</v>
      </c>
      <c r="W94">
        <v>2.08494</v>
      </c>
      <c r="X94">
        <v>-2.4194200000000001</v>
      </c>
      <c r="Y94">
        <v>3</v>
      </c>
      <c r="Z94">
        <v>0</v>
      </c>
      <c r="AA94">
        <v>0</v>
      </c>
      <c r="AB94">
        <v>0.157135</v>
      </c>
      <c r="AC94">
        <v>0.23316899999999999</v>
      </c>
      <c r="AD94">
        <v>200.93899999999999</v>
      </c>
      <c r="AE94">
        <v>8.6973699999999994</v>
      </c>
      <c r="AF94">
        <v>0.96479700000000002</v>
      </c>
      <c r="AG94">
        <v>16</v>
      </c>
      <c r="AH94">
        <v>16.833300000000001</v>
      </c>
      <c r="AI94">
        <v>18</v>
      </c>
      <c r="AJ94">
        <v>1.83511</v>
      </c>
      <c r="AK94">
        <v>-1.94336</v>
      </c>
      <c r="AL94">
        <v>4</v>
      </c>
      <c r="AM94">
        <v>0</v>
      </c>
      <c r="AN94">
        <v>0</v>
      </c>
      <c r="AO94">
        <v>0.157135</v>
      </c>
      <c r="AP94">
        <v>0.83333299999999999</v>
      </c>
      <c r="AQ94">
        <v>1.6666700000000001</v>
      </c>
      <c r="AR94">
        <v>0.83333299999999999</v>
      </c>
      <c r="AS94">
        <v>1.6666700000000001</v>
      </c>
      <c r="AT94">
        <v>0.83333299999999999</v>
      </c>
      <c r="AU94">
        <v>2</v>
      </c>
      <c r="AV94">
        <v>3.8724099999999999</v>
      </c>
      <c r="AW94">
        <v>4.5043499999999996</v>
      </c>
      <c r="AX94">
        <v>3.77847</v>
      </c>
    </row>
    <row r="95" spans="1:50" x14ac:dyDescent="0.25">
      <c r="A95" t="s">
        <v>373</v>
      </c>
      <c r="B95">
        <v>0</v>
      </c>
      <c r="C95">
        <v>-0.63626899999999997</v>
      </c>
      <c r="D95">
        <v>202.21299999999999</v>
      </c>
      <c r="E95">
        <v>7.9659199999999997</v>
      </c>
      <c r="F95">
        <v>0.98897999999999997</v>
      </c>
      <c r="G95">
        <v>15</v>
      </c>
      <c r="H95">
        <v>16.166699999999999</v>
      </c>
      <c r="I95">
        <v>16.666699999999999</v>
      </c>
      <c r="J95">
        <v>0.61879700000000004</v>
      </c>
      <c r="K95">
        <v>-0.54482200000000003</v>
      </c>
      <c r="L95">
        <v>2</v>
      </c>
      <c r="M95">
        <v>0</v>
      </c>
      <c r="N95">
        <v>0.41574</v>
      </c>
      <c r="O95">
        <v>0.47140500000000002</v>
      </c>
      <c r="P95">
        <v>-0.71161600000000003</v>
      </c>
      <c r="Q95">
        <v>214.637</v>
      </c>
      <c r="R95">
        <v>8.0240200000000002</v>
      </c>
      <c r="S95">
        <v>0.98897999999999997</v>
      </c>
      <c r="T95">
        <v>15</v>
      </c>
      <c r="U95">
        <v>15.166700000000001</v>
      </c>
      <c r="V95">
        <v>15.666700000000001</v>
      </c>
      <c r="W95">
        <v>0.57114799999999999</v>
      </c>
      <c r="X95">
        <v>-0.33883999999999997</v>
      </c>
      <c r="Y95">
        <v>2</v>
      </c>
      <c r="Z95">
        <v>0</v>
      </c>
      <c r="AA95">
        <v>0.41574</v>
      </c>
      <c r="AB95">
        <v>0.47140500000000002</v>
      </c>
      <c r="AC95">
        <v>-0.70583799999999997</v>
      </c>
      <c r="AD95">
        <v>196.018</v>
      </c>
      <c r="AE95">
        <v>8.7709399999999995</v>
      </c>
      <c r="AF95">
        <v>0.98897999999999997</v>
      </c>
      <c r="AG95">
        <v>15</v>
      </c>
      <c r="AH95">
        <v>15.833299999999999</v>
      </c>
      <c r="AI95">
        <v>16.666699999999999</v>
      </c>
      <c r="AJ95">
        <v>0.490008</v>
      </c>
      <c r="AK95">
        <v>-0.65193900000000005</v>
      </c>
      <c r="AL95">
        <v>4</v>
      </c>
      <c r="AM95">
        <v>0</v>
      </c>
      <c r="AN95">
        <v>0.41574</v>
      </c>
      <c r="AO95">
        <v>0.47140500000000002</v>
      </c>
      <c r="AP95">
        <v>1.1666700000000001</v>
      </c>
      <c r="AQ95">
        <v>1.6666700000000001</v>
      </c>
      <c r="AR95">
        <v>0.16666700000000001</v>
      </c>
      <c r="AS95">
        <v>0.66666700000000001</v>
      </c>
      <c r="AT95">
        <v>0.83333299999999999</v>
      </c>
      <c r="AU95">
        <v>1.6666700000000001</v>
      </c>
      <c r="AV95">
        <v>1.1636200000000001</v>
      </c>
      <c r="AW95">
        <v>0.90998699999999999</v>
      </c>
      <c r="AX95">
        <v>1.14195</v>
      </c>
    </row>
    <row r="96" spans="1:50" x14ac:dyDescent="0.25">
      <c r="A96" t="s">
        <v>373</v>
      </c>
      <c r="B96">
        <v>1</v>
      </c>
      <c r="C96">
        <v>-3.26688</v>
      </c>
      <c r="D96">
        <v>199.21</v>
      </c>
      <c r="E96">
        <v>15.5175</v>
      </c>
      <c r="F96">
        <v>1.0287999999999999</v>
      </c>
      <c r="G96">
        <v>15.333299999999999</v>
      </c>
      <c r="H96">
        <v>16.5</v>
      </c>
      <c r="I96">
        <v>17.333300000000001</v>
      </c>
      <c r="J96">
        <v>0.88369900000000001</v>
      </c>
      <c r="K96">
        <v>-1.34229</v>
      </c>
      <c r="L96">
        <v>2</v>
      </c>
      <c r="M96">
        <v>2.6712899999999999</v>
      </c>
      <c r="N96">
        <v>2.5288499999999998</v>
      </c>
      <c r="O96">
        <v>2.6246700000000001</v>
      </c>
      <c r="P96">
        <v>-3.7011599999999998</v>
      </c>
      <c r="Q96">
        <v>213.36</v>
      </c>
      <c r="R96">
        <v>17.962499999999999</v>
      </c>
      <c r="S96">
        <v>1.0287999999999999</v>
      </c>
      <c r="T96">
        <v>15.333299999999999</v>
      </c>
      <c r="U96">
        <v>15.833299999999999</v>
      </c>
      <c r="V96">
        <v>16.333300000000001</v>
      </c>
      <c r="W96">
        <v>1.3187199999999999</v>
      </c>
      <c r="X96">
        <v>-0.41691400000000001</v>
      </c>
      <c r="Y96">
        <v>3</v>
      </c>
      <c r="Z96">
        <v>2.6712899999999999</v>
      </c>
      <c r="AA96">
        <v>2.5288499999999998</v>
      </c>
      <c r="AB96">
        <v>2.6246700000000001</v>
      </c>
      <c r="AC96">
        <v>-3.4938099999999999</v>
      </c>
      <c r="AD96">
        <v>193.958</v>
      </c>
      <c r="AE96">
        <v>17.273599999999998</v>
      </c>
      <c r="AF96">
        <v>1.0287999999999999</v>
      </c>
      <c r="AG96">
        <v>21</v>
      </c>
      <c r="AH96">
        <v>21.5</v>
      </c>
      <c r="AI96">
        <v>22.333300000000001</v>
      </c>
      <c r="AJ96">
        <v>0.61431999999999998</v>
      </c>
      <c r="AK96">
        <v>-1.0479700000000001</v>
      </c>
      <c r="AL96">
        <v>2</v>
      </c>
      <c r="AM96">
        <v>2.6712899999999999</v>
      </c>
      <c r="AN96">
        <v>2.5288499999999998</v>
      </c>
      <c r="AO96">
        <v>2.6246700000000001</v>
      </c>
      <c r="AP96">
        <v>1.1666700000000001</v>
      </c>
      <c r="AQ96">
        <v>2</v>
      </c>
      <c r="AR96">
        <v>0.5</v>
      </c>
      <c r="AS96">
        <v>1</v>
      </c>
      <c r="AT96">
        <v>0.5</v>
      </c>
      <c r="AU96">
        <v>1.3333299999999999</v>
      </c>
      <c r="AV96">
        <v>2.2259899999999999</v>
      </c>
      <c r="AW96">
        <v>1.7356400000000001</v>
      </c>
      <c r="AX96">
        <v>1.66229</v>
      </c>
    </row>
    <row r="97" spans="1:50" x14ac:dyDescent="0.25">
      <c r="A97" t="s">
        <v>373</v>
      </c>
      <c r="B97">
        <v>2</v>
      </c>
      <c r="C97">
        <v>-2.50502</v>
      </c>
      <c r="D97">
        <v>189.38200000000001</v>
      </c>
      <c r="E97">
        <v>12.1608</v>
      </c>
      <c r="F97">
        <v>1.03756</v>
      </c>
      <c r="G97">
        <v>16.666699999999999</v>
      </c>
      <c r="H97">
        <v>18.166699999999999</v>
      </c>
      <c r="I97">
        <v>19</v>
      </c>
      <c r="J97">
        <v>2.0704699999999998</v>
      </c>
      <c r="K97">
        <v>-0.98067000000000004</v>
      </c>
      <c r="L97">
        <v>2</v>
      </c>
      <c r="M97">
        <v>0</v>
      </c>
      <c r="N97">
        <v>0.27216600000000002</v>
      </c>
      <c r="O97">
        <v>1.0999399999999999</v>
      </c>
      <c r="P97">
        <v>-2.8185799999999999</v>
      </c>
      <c r="Q97">
        <v>200.71700000000001</v>
      </c>
      <c r="R97">
        <v>14.106199999999999</v>
      </c>
      <c r="S97">
        <v>1.03756</v>
      </c>
      <c r="T97">
        <v>16.666699999999999</v>
      </c>
      <c r="U97">
        <v>18.5</v>
      </c>
      <c r="V97">
        <v>19</v>
      </c>
      <c r="W97">
        <v>1.6621999999999999</v>
      </c>
      <c r="X97">
        <v>-1.0034799999999999</v>
      </c>
      <c r="Y97">
        <v>1</v>
      </c>
      <c r="Z97">
        <v>0</v>
      </c>
      <c r="AA97">
        <v>0.27216600000000002</v>
      </c>
      <c r="AB97">
        <v>1.0999399999999999</v>
      </c>
      <c r="AC97">
        <v>-2.5850900000000001</v>
      </c>
      <c r="AD97">
        <v>180.33600000000001</v>
      </c>
      <c r="AE97">
        <v>15.4201</v>
      </c>
      <c r="AF97">
        <v>1.03756</v>
      </c>
      <c r="AG97">
        <v>16.666699999999999</v>
      </c>
      <c r="AH97">
        <v>18.833300000000001</v>
      </c>
      <c r="AI97">
        <v>21.333300000000001</v>
      </c>
      <c r="AJ97">
        <v>1.97445</v>
      </c>
      <c r="AK97">
        <v>-1.7837799999999999</v>
      </c>
      <c r="AL97">
        <v>1</v>
      </c>
      <c r="AM97">
        <v>0</v>
      </c>
      <c r="AN97">
        <v>0.27216600000000002</v>
      </c>
      <c r="AO97">
        <v>1.0999399999999999</v>
      </c>
      <c r="AP97">
        <v>1.5</v>
      </c>
      <c r="AQ97">
        <v>2.3333300000000001</v>
      </c>
      <c r="AR97">
        <v>1.8333299999999999</v>
      </c>
      <c r="AS97">
        <v>2.3333300000000001</v>
      </c>
      <c r="AT97">
        <v>2.1666699999999999</v>
      </c>
      <c r="AU97">
        <v>4.6666699999999999</v>
      </c>
      <c r="AV97">
        <v>3.0511400000000002</v>
      </c>
      <c r="AW97">
        <v>2.6656900000000001</v>
      </c>
      <c r="AX97">
        <v>3.7582300000000002</v>
      </c>
    </row>
    <row r="98" spans="1:50" x14ac:dyDescent="0.25">
      <c r="A98" t="s">
        <v>373</v>
      </c>
      <c r="B98">
        <v>3</v>
      </c>
      <c r="C98">
        <v>0.107596</v>
      </c>
      <c r="D98">
        <v>202.85300000000001</v>
      </c>
      <c r="E98">
        <v>12.587999999999999</v>
      </c>
      <c r="F98">
        <v>1.01355</v>
      </c>
      <c r="G98">
        <v>16</v>
      </c>
      <c r="H98">
        <v>16.833300000000001</v>
      </c>
      <c r="I98">
        <v>18</v>
      </c>
      <c r="J98">
        <v>1.27382</v>
      </c>
      <c r="K98">
        <v>-1.11172</v>
      </c>
      <c r="L98">
        <v>3</v>
      </c>
      <c r="M98">
        <v>3.3811399999999998</v>
      </c>
      <c r="N98">
        <v>3.6243300000000001</v>
      </c>
      <c r="O98">
        <v>3.6141000000000001</v>
      </c>
      <c r="P98">
        <v>-3.0260500000000002E-3</v>
      </c>
      <c r="Q98">
        <v>212.69499999999999</v>
      </c>
      <c r="R98">
        <v>13.555400000000001</v>
      </c>
      <c r="S98">
        <v>1.01355</v>
      </c>
      <c r="T98">
        <v>23.333300000000001</v>
      </c>
      <c r="U98">
        <v>24.833300000000001</v>
      </c>
      <c r="V98">
        <v>25.666699999999999</v>
      </c>
      <c r="W98">
        <v>0.98878699999999997</v>
      </c>
      <c r="X98">
        <v>-0.81017399999999995</v>
      </c>
      <c r="Y98">
        <v>3</v>
      </c>
      <c r="Z98">
        <v>3.3811399999999998</v>
      </c>
      <c r="AA98">
        <v>3.6243300000000001</v>
      </c>
      <c r="AB98">
        <v>3.6141000000000001</v>
      </c>
      <c r="AC98">
        <v>2.1101399999999999E-2</v>
      </c>
      <c r="AD98">
        <v>194.965</v>
      </c>
      <c r="AE98">
        <v>13.8459</v>
      </c>
      <c r="AF98">
        <v>1.01355</v>
      </c>
      <c r="AG98">
        <v>16.333300000000001</v>
      </c>
      <c r="AH98">
        <v>17.5</v>
      </c>
      <c r="AI98">
        <v>18</v>
      </c>
      <c r="AJ98">
        <v>1.5196799999999999</v>
      </c>
      <c r="AK98">
        <v>-1.3249200000000001</v>
      </c>
      <c r="AL98">
        <v>3</v>
      </c>
      <c r="AM98">
        <v>3.3811399999999998</v>
      </c>
      <c r="AN98">
        <v>3.6243300000000001</v>
      </c>
      <c r="AO98">
        <v>3.6141000000000001</v>
      </c>
      <c r="AP98">
        <v>0.83333299999999999</v>
      </c>
      <c r="AQ98">
        <v>2</v>
      </c>
      <c r="AR98">
        <v>1.5</v>
      </c>
      <c r="AS98">
        <v>2.3333300000000001</v>
      </c>
      <c r="AT98">
        <v>1.1666700000000001</v>
      </c>
      <c r="AU98">
        <v>1.6666700000000001</v>
      </c>
      <c r="AV98">
        <v>2.3855400000000002</v>
      </c>
      <c r="AW98">
        <v>1.7989599999999999</v>
      </c>
      <c r="AX98">
        <v>2.8445999999999998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X101"/>
  <sheetViews>
    <sheetView topLeftCell="A70" workbookViewId="0">
      <selection activeCell="A101" sqref="A101:XFD101"/>
    </sheetView>
  </sheetViews>
  <sheetFormatPr defaultRowHeight="15" x14ac:dyDescent="0.25"/>
  <cols>
    <col min="1" max="1" width="42.42578125" customWidth="1"/>
    <col min="42" max="45" width="9.140625" customWidth="1"/>
  </cols>
  <sheetData>
    <row r="1" spans="1:50" s="13" customFormat="1" ht="18.75" x14ac:dyDescent="0.25">
      <c r="A1" s="11" t="str">
        <f>'Title and Descriptions'!A16</f>
        <v>CLR</v>
      </c>
      <c r="B1" s="12" t="str">
        <f>'Title and Descriptions'!C16</f>
        <v>blue, cloud-free sky; sun position is clearly visible; no sharp cloud outlines within the analysis area of the LSM</v>
      </c>
    </row>
    <row r="2" spans="1:50" s="13" customFormat="1" ht="18.75" x14ac:dyDescent="0.25">
      <c r="A2" s="11" t="str">
        <f>'Title and Descriptions'!B16</f>
        <v>clear</v>
      </c>
    </row>
    <row r="3" spans="1:50" s="13" customFormat="1" ht="18.75" x14ac:dyDescent="0.25">
      <c r="A3" s="40" t="str">
        <f>'Title and Descriptions'!C12</f>
        <v>Please paste lines from propertyLog into these tables to refine and develop the parameter base for sky recognition. Paste as values, never as links.</v>
      </c>
    </row>
    <row r="4" spans="1:50" x14ac:dyDescent="0.25">
      <c r="A4" t="str">
        <f>[1]HALraw!A2</f>
        <v xml:space="preserve">  image</v>
      </c>
      <c r="B4" t="str">
        <f>[1]HALraw!B2</f>
        <v xml:space="preserve"> quadrant</v>
      </c>
      <c r="C4" t="str">
        <f>[1]HALraw!C2</f>
        <v xml:space="preserve"> B</v>
      </c>
      <c r="D4">
        <f>[1]HALraw!D2</f>
        <v>0</v>
      </c>
      <c r="E4">
        <f>[1]HALraw!E2</f>
        <v>0</v>
      </c>
      <c r="F4">
        <f>[1]HALraw!F2</f>
        <v>0</v>
      </c>
      <c r="G4">
        <f>[1]HALraw!G2</f>
        <v>0</v>
      </c>
      <c r="H4">
        <f>[1]HALraw!H2</f>
        <v>0</v>
      </c>
      <c r="I4">
        <f>[1]HALraw!I2</f>
        <v>0</v>
      </c>
      <c r="J4">
        <f>[1]HALraw!J2</f>
        <v>0</v>
      </c>
      <c r="K4">
        <f>[1]HALraw!K2</f>
        <v>0</v>
      </c>
      <c r="L4">
        <f>[1]HALraw!L2</f>
        <v>0</v>
      </c>
      <c r="M4">
        <f>[1]HALraw!M2</f>
        <v>0</v>
      </c>
      <c r="N4">
        <f>[1]HALraw!N2</f>
        <v>0</v>
      </c>
      <c r="O4">
        <f>[1]HALraw!O2</f>
        <v>0</v>
      </c>
      <c r="P4" t="str">
        <f>[1]HALraw!P2</f>
        <v>G</v>
      </c>
      <c r="Q4">
        <f>[1]HALraw!Q2</f>
        <v>0</v>
      </c>
      <c r="R4">
        <f>[1]HALraw!R2</f>
        <v>0</v>
      </c>
      <c r="S4">
        <f>[1]HALraw!S2</f>
        <v>0</v>
      </c>
      <c r="T4">
        <f>[1]HALraw!T2</f>
        <v>0</v>
      </c>
      <c r="U4">
        <f>[1]HALraw!U2</f>
        <v>0</v>
      </c>
      <c r="V4">
        <f>[1]HALraw!V2</f>
        <v>0</v>
      </c>
      <c r="W4">
        <f>[1]HALraw!W2</f>
        <v>0</v>
      </c>
      <c r="X4">
        <f>[1]HALraw!X2</f>
        <v>0</v>
      </c>
      <c r="Y4">
        <f>[1]HALraw!Y2</f>
        <v>0</v>
      </c>
      <c r="Z4">
        <f>[1]HALraw!Z2</f>
        <v>0</v>
      </c>
      <c r="AA4">
        <f>[1]HALraw!AA2</f>
        <v>0</v>
      </c>
      <c r="AB4">
        <f>[1]HALraw!AB2</f>
        <v>0</v>
      </c>
      <c r="AC4" t="str">
        <f>[1]HALraw!AC2</f>
        <v>R</v>
      </c>
      <c r="AD4">
        <f>[1]HALraw!AD2</f>
        <v>0</v>
      </c>
      <c r="AE4">
        <f>[1]HALraw!AE2</f>
        <v>0</v>
      </c>
      <c r="AF4">
        <f>[1]HALraw!AF2</f>
        <v>0</v>
      </c>
      <c r="AG4">
        <f>[1]HALraw!AG2</f>
        <v>0</v>
      </c>
      <c r="AH4">
        <f>[1]HALraw!AH2</f>
        <v>0</v>
      </c>
      <c r="AI4">
        <f>[1]HALraw!AI2</f>
        <v>0</v>
      </c>
      <c r="AJ4">
        <f>[1]HALraw!AJ2</f>
        <v>0</v>
      </c>
      <c r="AK4">
        <f>[1]HALraw!AK2</f>
        <v>0</v>
      </c>
      <c r="AL4">
        <f>[1]HALraw!AL2</f>
        <v>0</v>
      </c>
      <c r="AM4">
        <f>[1]HALraw!AM2</f>
        <v>0</v>
      </c>
      <c r="AN4">
        <f>[1]HALraw!AN2</f>
        <v>0</v>
      </c>
      <c r="AO4" t="str">
        <f>[1]HALraw!AO2</f>
        <v xml:space="preserve"> </v>
      </c>
      <c r="AP4" t="s">
        <v>25</v>
      </c>
      <c r="AQ4" t="s">
        <v>25</v>
      </c>
      <c r="AR4" t="s">
        <v>26</v>
      </c>
      <c r="AS4" t="s">
        <v>26</v>
      </c>
      <c r="AT4" t="s">
        <v>27</v>
      </c>
      <c r="AU4" t="s">
        <v>27</v>
      </c>
      <c r="AV4" t="s">
        <v>25</v>
      </c>
      <c r="AW4" t="s">
        <v>26</v>
      </c>
      <c r="AX4" t="s">
        <v>27</v>
      </c>
    </row>
    <row r="5" spans="1:50" x14ac:dyDescent="0.25">
      <c r="A5" t="str">
        <f>[1]HALraw!A3</f>
        <v xml:space="preserve"> </v>
      </c>
      <c r="C5" t="str">
        <f>[1]HALraw!C3</f>
        <v xml:space="preserve"> slope</v>
      </c>
      <c r="D5" t="str">
        <f>[1]HALraw!D3</f>
        <v xml:space="preserve"> intercept</v>
      </c>
      <c r="E5" t="str">
        <f>[1]HALraw!E3</f>
        <v xml:space="preserve"> ARIvar</v>
      </c>
      <c r="F5" t="str">
        <f>[1]HALraw!F3</f>
        <v xml:space="preserve"> CV</v>
      </c>
      <c r="G5" t="str">
        <f>[1]HALraw!G3</f>
        <v xml:space="preserve"> LocMaxDer</v>
      </c>
      <c r="H5" t="str">
        <f>[1]HALraw!H3</f>
        <v xml:space="preserve"> LocPMDer</v>
      </c>
      <c r="I5" t="str">
        <f>[1]HALraw!I3</f>
        <v xml:space="preserve"> LocMinDer</v>
      </c>
      <c r="J5" t="str">
        <f>[1]HALraw!J3</f>
        <v xml:space="preserve"> ValMaxDer</v>
      </c>
      <c r="K5" t="str">
        <f>[1]HALraw!K3</f>
        <v xml:space="preserve"> ValMinDer</v>
      </c>
      <c r="L5" t="str">
        <f>[1]HALraw!L3</f>
        <v xml:space="preserve"> nmax</v>
      </c>
      <c r="M5" t="str">
        <f>[1]HALraw!M3</f>
        <v xml:space="preserve"> stdLMaD</v>
      </c>
      <c r="N5" t="str">
        <f>[1]HALraw!N3</f>
        <v xml:space="preserve"> stdLPMD</v>
      </c>
      <c r="O5" t="str">
        <f>[1]HALraw!O3</f>
        <v xml:space="preserve"> stdLMiD</v>
      </c>
      <c r="P5" t="str">
        <f>[1]HALraw!P3</f>
        <v xml:space="preserve">  slope</v>
      </c>
      <c r="Q5" t="str">
        <f>[1]HALraw!Q3</f>
        <v xml:space="preserve"> intercept</v>
      </c>
      <c r="R5" t="str">
        <f>[1]HALraw!R3</f>
        <v xml:space="preserve"> ARIvar</v>
      </c>
      <c r="S5" t="str">
        <f>[1]HALraw!S3</f>
        <v xml:space="preserve"> CV</v>
      </c>
      <c r="T5" t="str">
        <f>[1]HALraw!T3</f>
        <v xml:space="preserve"> LocMaxDer</v>
      </c>
      <c r="U5" t="str">
        <f>[1]HALraw!U3</f>
        <v xml:space="preserve"> LocPMDer</v>
      </c>
      <c r="V5" t="str">
        <f>[1]HALraw!V3</f>
        <v xml:space="preserve"> LocMinDer</v>
      </c>
      <c r="W5" t="str">
        <f>[1]HALraw!W3</f>
        <v xml:space="preserve"> ValMaxDer</v>
      </c>
      <c r="X5" t="str">
        <f>[1]HALraw!X3</f>
        <v xml:space="preserve"> ValMinDer</v>
      </c>
      <c r="Y5" t="str">
        <f>[1]HALraw!Y3</f>
        <v xml:space="preserve"> nmax</v>
      </c>
      <c r="Z5" t="str">
        <f>[1]HALraw!Z3</f>
        <v xml:space="preserve"> stdLMaD</v>
      </c>
      <c r="AA5" t="str">
        <f>[1]HALraw!AA3</f>
        <v xml:space="preserve"> stdLPMD</v>
      </c>
      <c r="AB5" t="str">
        <f>[1]HALraw!AB3</f>
        <v xml:space="preserve"> stdLMiD</v>
      </c>
      <c r="AC5" t="str">
        <f>[1]HALraw!AC3</f>
        <v xml:space="preserve">  slope</v>
      </c>
      <c r="AD5" t="str">
        <f>[1]HALraw!AD3</f>
        <v xml:space="preserve"> intercept</v>
      </c>
      <c r="AE5" t="str">
        <f>[1]HALraw!AE3</f>
        <v xml:space="preserve"> ARIvar</v>
      </c>
      <c r="AF5" t="str">
        <f>[1]HALraw!AF3</f>
        <v xml:space="preserve"> CV</v>
      </c>
      <c r="AG5" t="str">
        <f>[1]HALraw!AG3</f>
        <v xml:space="preserve"> LocMaxDer</v>
      </c>
      <c r="AH5" t="str">
        <f>[1]HALraw!AH3</f>
        <v xml:space="preserve"> LocPMDer</v>
      </c>
      <c r="AI5" t="str">
        <f>[1]HALraw!AI3</f>
        <v xml:space="preserve"> LocMinDer</v>
      </c>
      <c r="AJ5" t="str">
        <f>[1]HALraw!AJ3</f>
        <v xml:space="preserve"> ValMaxDer</v>
      </c>
      <c r="AK5" t="str">
        <f>[1]HALraw!AK3</f>
        <v xml:space="preserve"> ValMinDer</v>
      </c>
      <c r="AL5" t="str">
        <f>[1]HALraw!AL3</f>
        <v xml:space="preserve"> nmax</v>
      </c>
      <c r="AM5" t="str">
        <f>[1]HALraw!AM3</f>
        <v xml:space="preserve"> stdLMaD</v>
      </c>
      <c r="AN5" t="str">
        <f>[1]HALraw!AN3</f>
        <v xml:space="preserve"> stdLPMD</v>
      </c>
      <c r="AO5" t="str">
        <f>[1]HALraw!AO3</f>
        <v xml:space="preserve"> stdLMiD</v>
      </c>
      <c r="AP5" t="s">
        <v>28</v>
      </c>
      <c r="AQ5" t="s">
        <v>29</v>
      </c>
      <c r="AR5" t="s">
        <v>28</v>
      </c>
      <c r="AS5" t="s">
        <v>29</v>
      </c>
      <c r="AT5" t="s">
        <v>28</v>
      </c>
      <c r="AU5" t="s">
        <v>29</v>
      </c>
      <c r="AV5" t="s">
        <v>30</v>
      </c>
      <c r="AW5" t="s">
        <v>30</v>
      </c>
      <c r="AX5" t="s">
        <v>30</v>
      </c>
    </row>
    <row r="6" spans="1:50" x14ac:dyDescent="0.25">
      <c r="A6" t="s">
        <v>164</v>
      </c>
      <c r="B6">
        <v>0</v>
      </c>
      <c r="C6">
        <v>-2.7896999999999998</v>
      </c>
      <c r="D6">
        <v>248.94300000000001</v>
      </c>
      <c r="E6">
        <v>17.208300000000001</v>
      </c>
      <c r="F6">
        <v>2.7256499999999999</v>
      </c>
      <c r="G6">
        <v>16.328900000000001</v>
      </c>
      <c r="H6">
        <v>19.0504</v>
      </c>
      <c r="I6">
        <v>19.850899999999999</v>
      </c>
      <c r="J6">
        <v>1.28746</v>
      </c>
      <c r="K6">
        <v>-3.15069</v>
      </c>
      <c r="L6">
        <v>2</v>
      </c>
      <c r="M6">
        <v>0.39932899999999999</v>
      </c>
      <c r="N6">
        <v>0.26142199999999999</v>
      </c>
      <c r="O6">
        <v>0</v>
      </c>
      <c r="P6">
        <v>-3.0847600000000002</v>
      </c>
      <c r="Q6">
        <v>215.21799999999999</v>
      </c>
      <c r="R6">
        <v>17.836300000000001</v>
      </c>
      <c r="S6">
        <v>2.7256499999999999</v>
      </c>
      <c r="T6">
        <v>15.368399999999999</v>
      </c>
      <c r="U6">
        <v>18.7303</v>
      </c>
      <c r="V6">
        <v>19.850899999999999</v>
      </c>
      <c r="W6">
        <v>2.6916600000000002</v>
      </c>
      <c r="X6">
        <v>-4.9902699999999998</v>
      </c>
      <c r="Y6">
        <v>2</v>
      </c>
      <c r="Z6">
        <v>0.39932899999999999</v>
      </c>
      <c r="AA6">
        <v>0.26142199999999999</v>
      </c>
      <c r="AB6">
        <v>0</v>
      </c>
      <c r="AC6">
        <v>-2.6136699999999999</v>
      </c>
      <c r="AD6">
        <v>148.392</v>
      </c>
      <c r="AE6">
        <v>16.951000000000001</v>
      </c>
      <c r="AF6">
        <v>2.7256499999999999</v>
      </c>
      <c r="AG6">
        <v>16.008800000000001</v>
      </c>
      <c r="AH6">
        <v>18.4101</v>
      </c>
      <c r="AI6">
        <v>19.850899999999999</v>
      </c>
      <c r="AJ6">
        <v>4.7851299999999997</v>
      </c>
      <c r="AK6">
        <v>-6.0759499999999997</v>
      </c>
      <c r="AL6">
        <v>2</v>
      </c>
      <c r="AM6">
        <v>0.39932899999999999</v>
      </c>
      <c r="AN6">
        <v>0.26142199999999999</v>
      </c>
      <c r="AO6">
        <v>0</v>
      </c>
      <c r="AP6">
        <v>2.7214900000000002</v>
      </c>
      <c r="AQ6">
        <v>3.5219299999999998</v>
      </c>
      <c r="AR6">
        <v>3.3618399999999999</v>
      </c>
      <c r="AS6">
        <v>4.4824599999999997</v>
      </c>
      <c r="AT6">
        <v>2.4013200000000001</v>
      </c>
      <c r="AU6">
        <v>3.8421099999999999</v>
      </c>
      <c r="AV6">
        <v>4.4381500000000003</v>
      </c>
      <c r="AW6">
        <v>7.6819300000000004</v>
      </c>
      <c r="AX6">
        <v>10.8611</v>
      </c>
    </row>
    <row r="7" spans="1:50" x14ac:dyDescent="0.25">
      <c r="A7" t="s">
        <v>164</v>
      </c>
      <c r="B7">
        <v>3</v>
      </c>
      <c r="C7">
        <v>-2.5962499999999999</v>
      </c>
      <c r="D7">
        <v>241.28</v>
      </c>
      <c r="E7">
        <v>19.7605</v>
      </c>
      <c r="F7">
        <v>2.90273</v>
      </c>
      <c r="G7">
        <v>17.6096</v>
      </c>
      <c r="H7">
        <v>17.7697</v>
      </c>
      <c r="I7">
        <v>17.9298</v>
      </c>
      <c r="J7">
        <v>1.1071800000000001</v>
      </c>
      <c r="K7">
        <v>-0.54913699999999999</v>
      </c>
      <c r="L7">
        <v>5</v>
      </c>
      <c r="M7">
        <v>0</v>
      </c>
      <c r="N7">
        <v>0.45279599999999998</v>
      </c>
      <c r="O7">
        <v>0.90559299999999998</v>
      </c>
      <c r="P7">
        <v>-2.6067499999999999</v>
      </c>
      <c r="Q7">
        <v>198.25200000000001</v>
      </c>
      <c r="R7">
        <v>17.8261</v>
      </c>
      <c r="S7">
        <v>2.90273</v>
      </c>
      <c r="T7">
        <v>17.6096</v>
      </c>
      <c r="U7">
        <v>17.7697</v>
      </c>
      <c r="V7">
        <v>17.9298</v>
      </c>
      <c r="W7">
        <v>0.942639</v>
      </c>
      <c r="X7">
        <v>-0.59312900000000002</v>
      </c>
      <c r="Y7">
        <v>5</v>
      </c>
      <c r="Z7">
        <v>0</v>
      </c>
      <c r="AA7">
        <v>0.45279599999999998</v>
      </c>
      <c r="AB7">
        <v>0.90559299999999998</v>
      </c>
      <c r="AC7">
        <v>-1.6663399999999999</v>
      </c>
      <c r="AD7">
        <v>119.19499999999999</v>
      </c>
      <c r="AE7">
        <v>13.852499999999999</v>
      </c>
      <c r="AF7">
        <v>2.90273</v>
      </c>
      <c r="AG7">
        <v>17.6096</v>
      </c>
      <c r="AH7">
        <v>18.7303</v>
      </c>
      <c r="AI7">
        <v>19.850899999999999</v>
      </c>
      <c r="AJ7">
        <v>1.0441499999999999</v>
      </c>
      <c r="AK7">
        <v>-0.96834200000000004</v>
      </c>
      <c r="AL7">
        <v>4</v>
      </c>
      <c r="AM7">
        <v>0</v>
      </c>
      <c r="AN7">
        <v>0.45279599999999998</v>
      </c>
      <c r="AO7">
        <v>0.90559299999999998</v>
      </c>
      <c r="AP7">
        <v>0.16008800000000001</v>
      </c>
      <c r="AQ7">
        <v>0.32017499999999999</v>
      </c>
      <c r="AR7">
        <v>0.16008800000000001</v>
      </c>
      <c r="AS7">
        <v>0.32017499999999999</v>
      </c>
      <c r="AT7">
        <v>1.1206100000000001</v>
      </c>
      <c r="AU7">
        <v>2.2412299999999998</v>
      </c>
      <c r="AV7">
        <v>1.6563099999999999</v>
      </c>
      <c r="AW7">
        <v>1.5357700000000001</v>
      </c>
      <c r="AX7">
        <v>2.0124900000000001</v>
      </c>
    </row>
    <row r="8" spans="1:50" x14ac:dyDescent="0.25">
      <c r="A8" t="s">
        <v>165</v>
      </c>
      <c r="B8">
        <v>0</v>
      </c>
      <c r="C8">
        <v>-3.3327300000000002</v>
      </c>
      <c r="D8">
        <v>287.911</v>
      </c>
      <c r="E8">
        <v>16.192499999999999</v>
      </c>
      <c r="F8">
        <v>2.3841800000000002</v>
      </c>
      <c r="G8">
        <v>18.573799999999999</v>
      </c>
      <c r="H8">
        <v>19.402999999999999</v>
      </c>
      <c r="I8">
        <v>19.900500000000001</v>
      </c>
      <c r="J8">
        <v>1.17204</v>
      </c>
      <c r="K8">
        <v>-1.17536</v>
      </c>
      <c r="L8">
        <v>3</v>
      </c>
      <c r="M8">
        <v>1.7198800000000001</v>
      </c>
      <c r="N8">
        <v>1.8762399999999999</v>
      </c>
      <c r="O8">
        <v>2.0325899999999999</v>
      </c>
      <c r="P8">
        <v>-3.7585700000000002</v>
      </c>
      <c r="Q8">
        <v>259.23</v>
      </c>
      <c r="R8">
        <v>17.853000000000002</v>
      </c>
      <c r="S8">
        <v>2.3841800000000002</v>
      </c>
      <c r="T8">
        <v>14.9254</v>
      </c>
      <c r="U8">
        <v>15.4229</v>
      </c>
      <c r="V8">
        <v>15.588699999999999</v>
      </c>
      <c r="W8">
        <v>1.9653</v>
      </c>
      <c r="X8">
        <v>-1.0665199999999999</v>
      </c>
      <c r="Y8">
        <v>3</v>
      </c>
      <c r="Z8">
        <v>1.7198800000000001</v>
      </c>
      <c r="AA8">
        <v>1.8762399999999999</v>
      </c>
      <c r="AB8">
        <v>2.0325899999999999</v>
      </c>
      <c r="AC8">
        <v>-3.3295300000000001</v>
      </c>
      <c r="AD8">
        <v>181.14099999999999</v>
      </c>
      <c r="AE8">
        <v>16.009499999999999</v>
      </c>
      <c r="AF8">
        <v>2.3841800000000002</v>
      </c>
      <c r="AG8">
        <v>14.9254</v>
      </c>
      <c r="AH8">
        <v>15.4229</v>
      </c>
      <c r="AI8">
        <v>15.588699999999999</v>
      </c>
      <c r="AJ8">
        <v>1.71271</v>
      </c>
      <c r="AK8">
        <v>-1.8421099999999999</v>
      </c>
      <c r="AL8">
        <v>3</v>
      </c>
      <c r="AM8">
        <v>1.7198800000000001</v>
      </c>
      <c r="AN8">
        <v>1.8762399999999999</v>
      </c>
      <c r="AO8">
        <v>2.0325899999999999</v>
      </c>
      <c r="AP8">
        <v>0.82918700000000001</v>
      </c>
      <c r="AQ8">
        <v>1.3267</v>
      </c>
      <c r="AR8">
        <v>0.49751200000000001</v>
      </c>
      <c r="AS8">
        <v>0.66335</v>
      </c>
      <c r="AT8">
        <v>0.49751200000000001</v>
      </c>
      <c r="AU8">
        <v>0.66335</v>
      </c>
      <c r="AV8">
        <v>2.3473999999999999</v>
      </c>
      <c r="AW8">
        <v>3.0318200000000002</v>
      </c>
      <c r="AX8">
        <v>3.5548199999999999</v>
      </c>
    </row>
    <row r="9" spans="1:50" x14ac:dyDescent="0.25">
      <c r="A9" t="s">
        <v>165</v>
      </c>
      <c r="B9">
        <v>3</v>
      </c>
      <c r="C9">
        <v>-2.88361</v>
      </c>
      <c r="D9">
        <v>286.173</v>
      </c>
      <c r="E9">
        <v>19.64</v>
      </c>
      <c r="F9">
        <v>2.3851100000000001</v>
      </c>
      <c r="G9">
        <v>23.217199999999998</v>
      </c>
      <c r="H9">
        <v>24.3781</v>
      </c>
      <c r="I9">
        <v>24.875599999999999</v>
      </c>
      <c r="J9">
        <v>0.64790899999999996</v>
      </c>
      <c r="K9">
        <v>-0.51124999999999998</v>
      </c>
      <c r="L9">
        <v>4</v>
      </c>
      <c r="M9">
        <v>3.90883</v>
      </c>
      <c r="N9">
        <v>4.0741899999999998</v>
      </c>
      <c r="O9">
        <v>3.94617</v>
      </c>
      <c r="P9">
        <v>-3.6118600000000001</v>
      </c>
      <c r="Q9">
        <v>263.87799999999999</v>
      </c>
      <c r="R9">
        <v>21.578099999999999</v>
      </c>
      <c r="S9">
        <v>2.3851100000000001</v>
      </c>
      <c r="T9">
        <v>14.9254</v>
      </c>
      <c r="U9">
        <v>15.4229</v>
      </c>
      <c r="V9">
        <v>15.920400000000001</v>
      </c>
      <c r="W9">
        <v>1.73169</v>
      </c>
      <c r="X9">
        <v>-0.49133900000000003</v>
      </c>
      <c r="Y9">
        <v>4</v>
      </c>
      <c r="Z9">
        <v>3.90883</v>
      </c>
      <c r="AA9">
        <v>4.0741899999999998</v>
      </c>
      <c r="AB9">
        <v>3.94617</v>
      </c>
      <c r="AC9">
        <v>-3.3025600000000002</v>
      </c>
      <c r="AD9">
        <v>185.96100000000001</v>
      </c>
      <c r="AE9">
        <v>19.5947</v>
      </c>
      <c r="AF9">
        <v>2.3851100000000001</v>
      </c>
      <c r="AG9">
        <v>14.9254</v>
      </c>
      <c r="AH9">
        <v>16.086200000000002</v>
      </c>
      <c r="AI9">
        <v>17.2471</v>
      </c>
      <c r="AJ9">
        <v>2.2999800000000001</v>
      </c>
      <c r="AK9">
        <v>-1.6920599999999999</v>
      </c>
      <c r="AL9">
        <v>3</v>
      </c>
      <c r="AM9">
        <v>3.90883</v>
      </c>
      <c r="AN9">
        <v>4.0741899999999998</v>
      </c>
      <c r="AO9">
        <v>3.94617</v>
      </c>
      <c r="AP9">
        <v>1.16086</v>
      </c>
      <c r="AQ9">
        <v>1.6583699999999999</v>
      </c>
      <c r="AR9">
        <v>0.49751200000000001</v>
      </c>
      <c r="AS9">
        <v>0.99502500000000005</v>
      </c>
      <c r="AT9">
        <v>1.16086</v>
      </c>
      <c r="AU9">
        <v>2.32172</v>
      </c>
      <c r="AV9">
        <v>1.15916</v>
      </c>
      <c r="AW9">
        <v>2.2230300000000001</v>
      </c>
      <c r="AX9">
        <v>3.9920399999999998</v>
      </c>
    </row>
    <row r="10" spans="1:50" x14ac:dyDescent="0.25">
      <c r="A10" t="s">
        <v>166</v>
      </c>
      <c r="B10">
        <v>0</v>
      </c>
      <c r="C10">
        <v>-2.5875400000000002</v>
      </c>
      <c r="D10">
        <v>238.24199999999999</v>
      </c>
      <c r="E10">
        <v>11.190300000000001</v>
      </c>
      <c r="F10">
        <v>2.9858600000000002</v>
      </c>
      <c r="G10">
        <v>16.638000000000002</v>
      </c>
      <c r="H10">
        <v>17.529399999999999</v>
      </c>
      <c r="I10">
        <v>18.4207</v>
      </c>
      <c r="J10">
        <v>2.2460800000000001</v>
      </c>
      <c r="K10">
        <v>-0.59778399999999998</v>
      </c>
      <c r="L10">
        <v>2</v>
      </c>
      <c r="M10">
        <v>0</v>
      </c>
      <c r="N10">
        <v>0</v>
      </c>
      <c r="O10">
        <v>0.28011599999999998</v>
      </c>
      <c r="P10">
        <v>-2.2217600000000002</v>
      </c>
      <c r="Q10">
        <v>173.155</v>
      </c>
      <c r="R10">
        <v>9.2372899999999998</v>
      </c>
      <c r="S10">
        <v>2.9858600000000002</v>
      </c>
      <c r="T10">
        <v>16.638000000000002</v>
      </c>
      <c r="U10">
        <v>17.529399999999999</v>
      </c>
      <c r="V10">
        <v>18.4207</v>
      </c>
      <c r="W10">
        <v>1.83402</v>
      </c>
      <c r="X10">
        <v>-0.49100199999999999</v>
      </c>
      <c r="Y10">
        <v>3</v>
      </c>
      <c r="Z10">
        <v>0</v>
      </c>
      <c r="AA10">
        <v>0</v>
      </c>
      <c r="AB10">
        <v>0.28011599999999998</v>
      </c>
      <c r="AC10">
        <v>-2.7949999999999999</v>
      </c>
      <c r="AD10">
        <v>152.47900000000001</v>
      </c>
      <c r="AE10">
        <v>9.0503400000000003</v>
      </c>
      <c r="AF10">
        <v>2.9858600000000002</v>
      </c>
      <c r="AG10">
        <v>16.638000000000002</v>
      </c>
      <c r="AH10">
        <v>17.529399999999999</v>
      </c>
      <c r="AI10">
        <v>17.826499999999999</v>
      </c>
      <c r="AJ10">
        <v>1.05894</v>
      </c>
      <c r="AK10">
        <v>-0.70352700000000001</v>
      </c>
      <c r="AL10">
        <v>2</v>
      </c>
      <c r="AM10">
        <v>0</v>
      </c>
      <c r="AN10">
        <v>0</v>
      </c>
      <c r="AO10">
        <v>0.28011599999999998</v>
      </c>
      <c r="AP10">
        <v>0.89132299999999998</v>
      </c>
      <c r="AQ10">
        <v>1.7826500000000001</v>
      </c>
      <c r="AR10">
        <v>0.89132299999999998</v>
      </c>
      <c r="AS10">
        <v>1.7826500000000001</v>
      </c>
      <c r="AT10">
        <v>0.89132299999999998</v>
      </c>
      <c r="AU10">
        <v>1.1884300000000001</v>
      </c>
      <c r="AV10">
        <v>2.8438599999999998</v>
      </c>
      <c r="AW10">
        <v>2.3250199999999999</v>
      </c>
      <c r="AX10">
        <v>1.76247</v>
      </c>
    </row>
    <row r="11" spans="1:50" x14ac:dyDescent="0.25">
      <c r="A11" t="s">
        <v>166</v>
      </c>
      <c r="B11">
        <v>1</v>
      </c>
      <c r="C11">
        <v>-1.2362599999999999</v>
      </c>
      <c r="D11">
        <v>227.489</v>
      </c>
      <c r="E11">
        <v>11.0206</v>
      </c>
      <c r="F11">
        <v>2.8161299999999998</v>
      </c>
      <c r="G11">
        <v>15.4496</v>
      </c>
      <c r="H11">
        <v>19.906199999999998</v>
      </c>
      <c r="I11">
        <v>20.797499999999999</v>
      </c>
      <c r="J11">
        <v>1.2538800000000001</v>
      </c>
      <c r="K11">
        <v>-1.6360600000000001</v>
      </c>
      <c r="L11">
        <v>2</v>
      </c>
      <c r="M11">
        <v>1.00997</v>
      </c>
      <c r="N11">
        <v>0.48517500000000002</v>
      </c>
      <c r="O11">
        <v>0</v>
      </c>
      <c r="P11">
        <v>-1.2883500000000001</v>
      </c>
      <c r="Q11">
        <v>167.977</v>
      </c>
      <c r="R11">
        <v>8.0555699999999995</v>
      </c>
      <c r="S11">
        <v>2.8161299999999998</v>
      </c>
      <c r="T11">
        <v>17.826499999999999</v>
      </c>
      <c r="U11">
        <v>19.312000000000001</v>
      </c>
      <c r="V11">
        <v>20.797499999999999</v>
      </c>
      <c r="W11">
        <v>1.5383899999999999</v>
      </c>
      <c r="X11">
        <v>-1.43289</v>
      </c>
      <c r="Y11">
        <v>2</v>
      </c>
      <c r="Z11">
        <v>1.00997</v>
      </c>
      <c r="AA11">
        <v>0.48517500000000002</v>
      </c>
      <c r="AB11">
        <v>0</v>
      </c>
      <c r="AC11">
        <v>-1.2701899999999999</v>
      </c>
      <c r="AD11">
        <v>132.233</v>
      </c>
      <c r="AE11">
        <v>8.1946300000000001</v>
      </c>
      <c r="AF11">
        <v>2.8161299999999998</v>
      </c>
      <c r="AG11">
        <v>17.232199999999999</v>
      </c>
      <c r="AH11">
        <v>18.7178</v>
      </c>
      <c r="AI11">
        <v>20.797499999999999</v>
      </c>
      <c r="AJ11">
        <v>1.9034800000000001</v>
      </c>
      <c r="AK11">
        <v>-0.83820300000000003</v>
      </c>
      <c r="AL11">
        <v>2</v>
      </c>
      <c r="AM11">
        <v>1.00997</v>
      </c>
      <c r="AN11">
        <v>0.48517500000000002</v>
      </c>
      <c r="AO11">
        <v>0</v>
      </c>
      <c r="AP11">
        <v>4.45662</v>
      </c>
      <c r="AQ11">
        <v>5.3479400000000004</v>
      </c>
      <c r="AR11">
        <v>1.4855400000000001</v>
      </c>
      <c r="AS11">
        <v>2.9710800000000002</v>
      </c>
      <c r="AT11">
        <v>1.4855400000000001</v>
      </c>
      <c r="AU11">
        <v>3.5652900000000001</v>
      </c>
      <c r="AV11">
        <v>2.8899400000000002</v>
      </c>
      <c r="AW11">
        <v>2.9712800000000001</v>
      </c>
      <c r="AX11">
        <v>2.7416800000000001</v>
      </c>
    </row>
    <row r="12" spans="1:50" x14ac:dyDescent="0.25">
      <c r="A12" t="s">
        <v>166</v>
      </c>
      <c r="B12">
        <v>2</v>
      </c>
      <c r="C12">
        <v>-1.06636</v>
      </c>
      <c r="D12">
        <v>221.22</v>
      </c>
      <c r="E12">
        <v>9.9061699999999995</v>
      </c>
      <c r="F12">
        <v>2.7992400000000002</v>
      </c>
      <c r="G12">
        <v>17.826499999999999</v>
      </c>
      <c r="H12">
        <v>18.7178</v>
      </c>
      <c r="I12">
        <v>19.609100000000002</v>
      </c>
      <c r="J12">
        <v>1.6677200000000001</v>
      </c>
      <c r="K12">
        <v>-1.0830900000000001</v>
      </c>
      <c r="L12">
        <v>2</v>
      </c>
      <c r="M12">
        <v>0</v>
      </c>
      <c r="N12">
        <v>0</v>
      </c>
      <c r="O12">
        <v>0.56023199999999995</v>
      </c>
      <c r="P12">
        <v>-1.1620200000000001</v>
      </c>
      <c r="Q12">
        <v>163.46799999999999</v>
      </c>
      <c r="R12">
        <v>8.9547899999999991</v>
      </c>
      <c r="S12">
        <v>2.7992400000000002</v>
      </c>
      <c r="T12">
        <v>17.826499999999999</v>
      </c>
      <c r="U12">
        <v>18.7178</v>
      </c>
      <c r="V12">
        <v>19.609100000000002</v>
      </c>
      <c r="W12">
        <v>1.50824</v>
      </c>
      <c r="X12">
        <v>-0.44351499999999999</v>
      </c>
      <c r="Y12">
        <v>2</v>
      </c>
      <c r="Z12">
        <v>0</v>
      </c>
      <c r="AA12">
        <v>0</v>
      </c>
      <c r="AB12">
        <v>0.56023199999999995</v>
      </c>
      <c r="AC12">
        <v>-1.6109800000000001</v>
      </c>
      <c r="AD12">
        <v>137.91</v>
      </c>
      <c r="AE12">
        <v>9.1632400000000001</v>
      </c>
      <c r="AF12">
        <v>2.7992400000000002</v>
      </c>
      <c r="AG12">
        <v>17.826499999999999</v>
      </c>
      <c r="AH12">
        <v>18.7178</v>
      </c>
      <c r="AI12">
        <v>20.797499999999999</v>
      </c>
      <c r="AJ12">
        <v>2.2223199999999999</v>
      </c>
      <c r="AK12">
        <v>-0.97166200000000003</v>
      </c>
      <c r="AL12">
        <v>2</v>
      </c>
      <c r="AM12">
        <v>0</v>
      </c>
      <c r="AN12">
        <v>0</v>
      </c>
      <c r="AO12">
        <v>0.56023199999999995</v>
      </c>
      <c r="AP12">
        <v>0.89132299999999998</v>
      </c>
      <c r="AQ12">
        <v>1.7826500000000001</v>
      </c>
      <c r="AR12">
        <v>0.89132299999999998</v>
      </c>
      <c r="AS12">
        <v>1.7826500000000001</v>
      </c>
      <c r="AT12">
        <v>0.89132299999999998</v>
      </c>
      <c r="AU12">
        <v>2.9710800000000002</v>
      </c>
      <c r="AV12">
        <v>2.75081</v>
      </c>
      <c r="AW12">
        <v>1.9517599999999999</v>
      </c>
      <c r="AX12">
        <v>3.1939799999999998</v>
      </c>
    </row>
    <row r="13" spans="1:50" x14ac:dyDescent="0.25">
      <c r="A13" t="s">
        <v>166</v>
      </c>
      <c r="B13">
        <v>3</v>
      </c>
      <c r="C13">
        <v>-2.3884400000000001</v>
      </c>
      <c r="D13">
        <v>233.697</v>
      </c>
      <c r="E13">
        <v>10.1591</v>
      </c>
      <c r="F13">
        <v>3.0508799999999998</v>
      </c>
      <c r="G13">
        <v>23.768599999999999</v>
      </c>
      <c r="H13">
        <v>25.254200000000001</v>
      </c>
      <c r="I13">
        <v>26.145499999999998</v>
      </c>
      <c r="J13">
        <v>1.9995499999999999</v>
      </c>
      <c r="K13">
        <v>-1.0389900000000001</v>
      </c>
      <c r="L13">
        <v>2</v>
      </c>
      <c r="M13">
        <v>0.28011599999999998</v>
      </c>
      <c r="N13">
        <v>0.28011599999999998</v>
      </c>
      <c r="O13">
        <v>0</v>
      </c>
      <c r="P13">
        <v>-2.1823399999999999</v>
      </c>
      <c r="Q13">
        <v>171.268</v>
      </c>
      <c r="R13">
        <v>8.8944600000000005</v>
      </c>
      <c r="S13">
        <v>3.0508799999999998</v>
      </c>
      <c r="T13">
        <v>23.768599999999999</v>
      </c>
      <c r="U13">
        <v>25.254200000000001</v>
      </c>
      <c r="V13">
        <v>26.145499999999998</v>
      </c>
      <c r="W13">
        <v>1.9714100000000001</v>
      </c>
      <c r="X13">
        <v>-1.12001</v>
      </c>
      <c r="Y13">
        <v>2</v>
      </c>
      <c r="Z13">
        <v>0.28011599999999998</v>
      </c>
      <c r="AA13">
        <v>0.28011599999999998</v>
      </c>
      <c r="AB13">
        <v>0</v>
      </c>
      <c r="AC13">
        <v>-2.2467199999999998</v>
      </c>
      <c r="AD13">
        <v>139.52500000000001</v>
      </c>
      <c r="AE13">
        <v>8.4054599999999997</v>
      </c>
      <c r="AF13">
        <v>3.0508799999999998</v>
      </c>
      <c r="AG13">
        <v>23.174399999999999</v>
      </c>
      <c r="AH13">
        <v>24.6599</v>
      </c>
      <c r="AI13">
        <v>26.145499999999998</v>
      </c>
      <c r="AJ13">
        <v>1.4878100000000001</v>
      </c>
      <c r="AK13">
        <v>-0.78465300000000004</v>
      </c>
      <c r="AL13">
        <v>3</v>
      </c>
      <c r="AM13">
        <v>0.28011599999999998</v>
      </c>
      <c r="AN13">
        <v>0.28011599999999998</v>
      </c>
      <c r="AO13">
        <v>0</v>
      </c>
      <c r="AP13">
        <v>1.4855400000000001</v>
      </c>
      <c r="AQ13">
        <v>2.3768600000000002</v>
      </c>
      <c r="AR13">
        <v>1.4855400000000001</v>
      </c>
      <c r="AS13">
        <v>2.3768600000000002</v>
      </c>
      <c r="AT13">
        <v>1.4855400000000001</v>
      </c>
      <c r="AU13">
        <v>2.9710800000000002</v>
      </c>
      <c r="AV13">
        <v>3.0385300000000002</v>
      </c>
      <c r="AW13">
        <v>3.0914199999999998</v>
      </c>
      <c r="AX13">
        <v>2.2724600000000001</v>
      </c>
    </row>
    <row r="14" spans="1:50" x14ac:dyDescent="0.25">
      <c r="A14" t="s">
        <v>167</v>
      </c>
      <c r="B14">
        <v>3</v>
      </c>
      <c r="C14">
        <v>-2.4847099999999998E-3</v>
      </c>
      <c r="D14">
        <v>253.37200000000001</v>
      </c>
      <c r="E14">
        <v>8.2539200000000008</v>
      </c>
      <c r="F14">
        <v>2.0349900000000001</v>
      </c>
      <c r="G14">
        <v>14.855399999999999</v>
      </c>
      <c r="H14">
        <v>15.1525</v>
      </c>
      <c r="I14">
        <v>15.4496</v>
      </c>
      <c r="J14">
        <v>9.7364999999999993E-2</v>
      </c>
      <c r="K14">
        <v>-0.368699</v>
      </c>
      <c r="L14">
        <v>3</v>
      </c>
      <c r="M14">
        <v>1.28365</v>
      </c>
      <c r="N14">
        <v>1.83684</v>
      </c>
      <c r="O14">
        <v>2.0199400000000001</v>
      </c>
      <c r="P14">
        <v>-3.2077399999999998</v>
      </c>
      <c r="Q14">
        <v>282.10399999999998</v>
      </c>
      <c r="R14">
        <v>16.859500000000001</v>
      </c>
      <c r="S14">
        <v>2.0349900000000001</v>
      </c>
      <c r="T14">
        <v>17.232199999999999</v>
      </c>
      <c r="U14">
        <v>18.7178</v>
      </c>
      <c r="V14">
        <v>19.014900000000001</v>
      </c>
      <c r="W14">
        <v>0.67783300000000002</v>
      </c>
      <c r="X14">
        <v>-0.31780999999999998</v>
      </c>
      <c r="Y14">
        <v>2</v>
      </c>
      <c r="Z14">
        <v>1.28365</v>
      </c>
      <c r="AA14">
        <v>1.83684</v>
      </c>
      <c r="AB14">
        <v>2.0199400000000001</v>
      </c>
      <c r="AC14">
        <v>-3.8936000000000002</v>
      </c>
      <c r="AD14">
        <v>240.49799999999999</v>
      </c>
      <c r="AE14">
        <v>18.271599999999999</v>
      </c>
      <c r="AF14">
        <v>2.0349900000000001</v>
      </c>
      <c r="AG14">
        <v>17.826499999999999</v>
      </c>
      <c r="AH14">
        <v>19.312000000000001</v>
      </c>
      <c r="AI14">
        <v>20.203299999999999</v>
      </c>
      <c r="AJ14">
        <v>3.0113300000000001</v>
      </c>
      <c r="AK14">
        <v>-1.9124399999999999</v>
      </c>
      <c r="AL14">
        <v>1</v>
      </c>
      <c r="AM14">
        <v>1.28365</v>
      </c>
      <c r="AN14">
        <v>1.83684</v>
      </c>
      <c r="AO14">
        <v>2.0199400000000001</v>
      </c>
      <c r="AP14">
        <v>0.29710799999999998</v>
      </c>
      <c r="AQ14">
        <v>0.59421500000000005</v>
      </c>
      <c r="AR14">
        <v>1.4855400000000001</v>
      </c>
      <c r="AS14">
        <v>1.7826500000000001</v>
      </c>
      <c r="AT14">
        <v>1.4855400000000001</v>
      </c>
      <c r="AU14">
        <v>2.3768600000000002</v>
      </c>
      <c r="AV14">
        <v>0.46606399999999998</v>
      </c>
      <c r="AW14">
        <v>0.99564299999999994</v>
      </c>
      <c r="AX14">
        <v>4.9237700000000002</v>
      </c>
    </row>
    <row r="15" spans="1:50" x14ac:dyDescent="0.25">
      <c r="A15" t="s">
        <v>168</v>
      </c>
      <c r="B15">
        <v>0</v>
      </c>
      <c r="C15">
        <v>-0.145204</v>
      </c>
      <c r="D15">
        <v>254.18700000000001</v>
      </c>
      <c r="E15">
        <v>20.390699999999999</v>
      </c>
      <c r="F15">
        <v>2.5889600000000002</v>
      </c>
      <c r="G15">
        <v>15.463900000000001</v>
      </c>
      <c r="H15">
        <v>16.323</v>
      </c>
      <c r="I15">
        <v>17.754899999999999</v>
      </c>
      <c r="J15">
        <v>0.96740099999999996</v>
      </c>
      <c r="K15">
        <v>-0.35983300000000001</v>
      </c>
      <c r="L15">
        <v>3</v>
      </c>
      <c r="M15">
        <v>0.93527700000000003</v>
      </c>
      <c r="N15">
        <v>1.07996</v>
      </c>
      <c r="O15">
        <v>1.17686</v>
      </c>
      <c r="P15">
        <v>-2.3980700000000001</v>
      </c>
      <c r="Q15">
        <v>226.625</v>
      </c>
      <c r="R15">
        <v>15.916</v>
      </c>
      <c r="S15">
        <v>2.5889600000000002</v>
      </c>
      <c r="T15">
        <v>16.609400000000001</v>
      </c>
      <c r="U15">
        <v>18.614000000000001</v>
      </c>
      <c r="V15">
        <v>18.900300000000001</v>
      </c>
      <c r="W15">
        <v>0.59361699999999995</v>
      </c>
      <c r="X15">
        <v>-0.31593900000000003</v>
      </c>
      <c r="Y15">
        <v>2</v>
      </c>
      <c r="Z15">
        <v>0.93527700000000003</v>
      </c>
      <c r="AA15">
        <v>1.07996</v>
      </c>
      <c r="AB15">
        <v>1.17686</v>
      </c>
      <c r="AC15">
        <v>-2.7777599999999998</v>
      </c>
      <c r="AD15">
        <v>211.399</v>
      </c>
      <c r="AE15">
        <v>16.209199999999999</v>
      </c>
      <c r="AF15">
        <v>2.5889600000000002</v>
      </c>
      <c r="AG15">
        <v>17.754899999999999</v>
      </c>
      <c r="AH15">
        <v>18.614000000000001</v>
      </c>
      <c r="AI15">
        <v>20.618600000000001</v>
      </c>
      <c r="AJ15">
        <v>1.3601700000000001</v>
      </c>
      <c r="AK15">
        <v>-0.785964</v>
      </c>
      <c r="AL15">
        <v>2</v>
      </c>
      <c r="AM15">
        <v>0.93527700000000003</v>
      </c>
      <c r="AN15">
        <v>1.07996</v>
      </c>
      <c r="AO15">
        <v>1.17686</v>
      </c>
      <c r="AP15">
        <v>0.85910699999999995</v>
      </c>
      <c r="AQ15">
        <v>2.29095</v>
      </c>
      <c r="AR15">
        <v>2.0045799999999998</v>
      </c>
      <c r="AS15">
        <v>2.29095</v>
      </c>
      <c r="AT15">
        <v>0.85910699999999995</v>
      </c>
      <c r="AU15">
        <v>2.8636900000000001</v>
      </c>
      <c r="AV15">
        <v>1.3272299999999999</v>
      </c>
      <c r="AW15">
        <v>0.90955600000000003</v>
      </c>
      <c r="AX15">
        <v>2.1461299999999999</v>
      </c>
    </row>
    <row r="16" spans="1:50" x14ac:dyDescent="0.25">
      <c r="A16" t="s">
        <v>169</v>
      </c>
      <c r="B16">
        <v>1</v>
      </c>
      <c r="C16">
        <v>2.2971800000000001E-2</v>
      </c>
      <c r="D16">
        <v>251.458</v>
      </c>
      <c r="E16">
        <v>19.446100000000001</v>
      </c>
      <c r="F16">
        <v>1.1932199999999999</v>
      </c>
      <c r="G16">
        <v>20.618600000000001</v>
      </c>
      <c r="H16">
        <v>20.904900000000001</v>
      </c>
      <c r="I16">
        <v>21.763999999999999</v>
      </c>
      <c r="J16">
        <v>0.88791200000000003</v>
      </c>
      <c r="K16">
        <v>-0.84477899999999995</v>
      </c>
      <c r="L16">
        <v>3</v>
      </c>
      <c r="M16">
        <v>0</v>
      </c>
      <c r="N16">
        <v>0</v>
      </c>
      <c r="O16">
        <v>0</v>
      </c>
      <c r="P16">
        <v>-0.639571</v>
      </c>
      <c r="Q16">
        <v>254.71299999999999</v>
      </c>
      <c r="R16">
        <v>21.791399999999999</v>
      </c>
      <c r="S16">
        <v>1.1932199999999999</v>
      </c>
      <c r="T16">
        <v>20.618600000000001</v>
      </c>
      <c r="U16">
        <v>20.904900000000001</v>
      </c>
      <c r="V16">
        <v>21.763999999999999</v>
      </c>
      <c r="W16">
        <v>1.1534</v>
      </c>
      <c r="X16">
        <v>-1.34016</v>
      </c>
      <c r="Y16">
        <v>2</v>
      </c>
      <c r="Z16">
        <v>0</v>
      </c>
      <c r="AA16">
        <v>0</v>
      </c>
      <c r="AB16">
        <v>0</v>
      </c>
      <c r="AC16">
        <v>-0.20616999999999999</v>
      </c>
      <c r="AD16">
        <v>224.15100000000001</v>
      </c>
      <c r="AE16">
        <v>21.993500000000001</v>
      </c>
      <c r="AF16">
        <v>1.1932199999999999</v>
      </c>
      <c r="AG16">
        <v>20.618600000000001</v>
      </c>
      <c r="AH16">
        <v>20.904900000000001</v>
      </c>
      <c r="AI16">
        <v>21.763999999999999</v>
      </c>
      <c r="AJ16">
        <v>1.0043800000000001</v>
      </c>
      <c r="AK16">
        <v>-1.4233</v>
      </c>
      <c r="AL16">
        <v>2</v>
      </c>
      <c r="AM16">
        <v>0</v>
      </c>
      <c r="AN16">
        <v>0</v>
      </c>
      <c r="AO16">
        <v>0</v>
      </c>
      <c r="AP16">
        <v>0.28636899999999998</v>
      </c>
      <c r="AQ16">
        <v>1.1454800000000001</v>
      </c>
      <c r="AR16">
        <v>0.28636899999999998</v>
      </c>
      <c r="AS16">
        <v>1.1454800000000001</v>
      </c>
      <c r="AT16">
        <v>0.28636899999999998</v>
      </c>
      <c r="AU16">
        <v>1.1454800000000001</v>
      </c>
      <c r="AV16">
        <v>1.7326900000000001</v>
      </c>
      <c r="AW16">
        <v>2.49356</v>
      </c>
      <c r="AX16">
        <v>2.4276800000000001</v>
      </c>
    </row>
    <row r="17" spans="1:50" x14ac:dyDescent="0.25">
      <c r="A17" t="s">
        <v>169</v>
      </c>
      <c r="B17">
        <v>2</v>
      </c>
      <c r="C17">
        <v>0.10761</v>
      </c>
      <c r="D17">
        <v>240.74600000000001</v>
      </c>
      <c r="E17">
        <v>27.105799999999999</v>
      </c>
      <c r="F17">
        <v>1.1553800000000001</v>
      </c>
      <c r="G17">
        <v>17.754899999999999</v>
      </c>
      <c r="H17">
        <v>19.186699999999998</v>
      </c>
      <c r="I17">
        <v>20.618600000000001</v>
      </c>
      <c r="J17">
        <v>0.96475</v>
      </c>
      <c r="K17">
        <v>-0.94712099999999999</v>
      </c>
      <c r="L17">
        <v>3</v>
      </c>
      <c r="M17">
        <v>1.23725</v>
      </c>
      <c r="N17">
        <v>1.7704500000000001</v>
      </c>
      <c r="O17">
        <v>2.1599300000000001</v>
      </c>
      <c r="P17">
        <v>0.23273199999999999</v>
      </c>
      <c r="Q17">
        <v>227.828</v>
      </c>
      <c r="R17">
        <v>36.397799999999997</v>
      </c>
      <c r="S17">
        <v>1.1553800000000001</v>
      </c>
      <c r="T17">
        <v>15.463900000000001</v>
      </c>
      <c r="U17">
        <v>15.750299999999999</v>
      </c>
      <c r="V17">
        <v>16.0367</v>
      </c>
      <c r="W17">
        <v>0.715785</v>
      </c>
      <c r="X17">
        <v>-1.79705</v>
      </c>
      <c r="Y17">
        <v>3</v>
      </c>
      <c r="Z17">
        <v>1.23725</v>
      </c>
      <c r="AA17">
        <v>1.7704500000000001</v>
      </c>
      <c r="AB17">
        <v>2.1599300000000001</v>
      </c>
      <c r="AC17">
        <v>0.18138299999999999</v>
      </c>
      <c r="AD17">
        <v>213.596</v>
      </c>
      <c r="AE17">
        <v>34.557099999999998</v>
      </c>
      <c r="AF17">
        <v>1.1553800000000001</v>
      </c>
      <c r="AG17">
        <v>14.8912</v>
      </c>
      <c r="AH17">
        <v>15.1775</v>
      </c>
      <c r="AI17">
        <v>16.0367</v>
      </c>
      <c r="AJ17">
        <v>0.44541399999999998</v>
      </c>
      <c r="AK17">
        <v>-1.6198300000000001</v>
      </c>
      <c r="AL17">
        <v>3</v>
      </c>
      <c r="AM17">
        <v>1.23725</v>
      </c>
      <c r="AN17">
        <v>1.7704500000000001</v>
      </c>
      <c r="AO17">
        <v>2.1599300000000001</v>
      </c>
      <c r="AP17">
        <v>1.43184</v>
      </c>
      <c r="AQ17">
        <v>2.8636900000000001</v>
      </c>
      <c r="AR17">
        <v>0.28636899999999998</v>
      </c>
      <c r="AS17">
        <v>0.57273799999999997</v>
      </c>
      <c r="AT17">
        <v>0.28636899999999998</v>
      </c>
      <c r="AU17">
        <v>1.1454800000000001</v>
      </c>
      <c r="AV17">
        <v>1.91187</v>
      </c>
      <c r="AW17">
        <v>2.5128400000000002</v>
      </c>
      <c r="AX17">
        <v>2.0652499999999998</v>
      </c>
    </row>
    <row r="18" spans="1:50" x14ac:dyDescent="0.25">
      <c r="A18" t="s">
        <v>169</v>
      </c>
      <c r="B18">
        <v>3</v>
      </c>
      <c r="C18">
        <v>0</v>
      </c>
      <c r="D18">
        <v>254.99</v>
      </c>
      <c r="E18">
        <v>7.6375900000000003</v>
      </c>
      <c r="F18">
        <v>1.75166</v>
      </c>
      <c r="G18">
        <v>14.8912</v>
      </c>
      <c r="H18">
        <v>16.895800000000001</v>
      </c>
      <c r="I18">
        <v>17.182099999999998</v>
      </c>
      <c r="J18">
        <v>0.337395</v>
      </c>
      <c r="K18">
        <v>-0.25439299999999998</v>
      </c>
      <c r="L18">
        <v>2</v>
      </c>
      <c r="M18">
        <v>1.7704500000000001</v>
      </c>
      <c r="N18">
        <v>1.23725</v>
      </c>
      <c r="O18">
        <v>1.7704500000000001</v>
      </c>
      <c r="P18">
        <v>-3.1110899999999999</v>
      </c>
      <c r="Q18">
        <v>286.34300000000002</v>
      </c>
      <c r="R18">
        <v>17.434799999999999</v>
      </c>
      <c r="S18">
        <v>1.75166</v>
      </c>
      <c r="T18">
        <v>18.900300000000001</v>
      </c>
      <c r="U18">
        <v>19.186699999999998</v>
      </c>
      <c r="V18">
        <v>20.618600000000001</v>
      </c>
      <c r="W18">
        <v>0.31625599999999998</v>
      </c>
      <c r="X18">
        <v>-0.55730900000000005</v>
      </c>
      <c r="Y18">
        <v>3</v>
      </c>
      <c r="Z18">
        <v>1.7704500000000001</v>
      </c>
      <c r="AA18">
        <v>1.23725</v>
      </c>
      <c r="AB18">
        <v>1.7704500000000001</v>
      </c>
      <c r="AC18">
        <v>-3.1349100000000001</v>
      </c>
      <c r="AD18">
        <v>258.363</v>
      </c>
      <c r="AE18">
        <v>17.598700000000001</v>
      </c>
      <c r="AF18">
        <v>1.75166</v>
      </c>
      <c r="AG18">
        <v>15.463900000000001</v>
      </c>
      <c r="AH18">
        <v>16.323</v>
      </c>
      <c r="AI18">
        <v>16.609400000000001</v>
      </c>
      <c r="AJ18">
        <v>0.92815899999999996</v>
      </c>
      <c r="AK18">
        <v>-1.0280899999999999</v>
      </c>
      <c r="AL18">
        <v>4</v>
      </c>
      <c r="AM18">
        <v>1.7704500000000001</v>
      </c>
      <c r="AN18">
        <v>1.23725</v>
      </c>
      <c r="AO18">
        <v>1.7704500000000001</v>
      </c>
      <c r="AP18">
        <v>2.0045799999999998</v>
      </c>
      <c r="AQ18">
        <v>2.29095</v>
      </c>
      <c r="AR18">
        <v>0.28636899999999998</v>
      </c>
      <c r="AS18">
        <v>1.71821</v>
      </c>
      <c r="AT18">
        <v>0.85910699999999995</v>
      </c>
      <c r="AU18">
        <v>1.1454800000000001</v>
      </c>
      <c r="AV18">
        <v>0.59178900000000001</v>
      </c>
      <c r="AW18">
        <v>0.87356599999999995</v>
      </c>
      <c r="AX18">
        <v>1.95625</v>
      </c>
    </row>
    <row r="19" spans="1:50" x14ac:dyDescent="0.25">
      <c r="A19" t="s">
        <v>170</v>
      </c>
      <c r="B19">
        <v>1</v>
      </c>
      <c r="C19">
        <v>7.2249999999999995E-2</v>
      </c>
      <c r="D19">
        <v>243.82300000000001</v>
      </c>
      <c r="E19">
        <v>29.944099999999999</v>
      </c>
      <c r="F19">
        <v>1.1506099999999999</v>
      </c>
      <c r="G19">
        <v>22.569400000000002</v>
      </c>
      <c r="H19">
        <v>22.858799999999999</v>
      </c>
      <c r="I19">
        <v>23.726900000000001</v>
      </c>
      <c r="J19">
        <v>0.84097299999999997</v>
      </c>
      <c r="K19">
        <v>-1.81172</v>
      </c>
      <c r="L19">
        <v>4</v>
      </c>
      <c r="M19">
        <v>3.1461199999999998</v>
      </c>
      <c r="N19">
        <v>3.0008400000000002</v>
      </c>
      <c r="O19">
        <v>2.4552299999999998</v>
      </c>
      <c r="P19">
        <v>-0.59735199999999999</v>
      </c>
      <c r="Q19">
        <v>248.57599999999999</v>
      </c>
      <c r="R19">
        <v>33.937100000000001</v>
      </c>
      <c r="S19">
        <v>1.1506099999999999</v>
      </c>
      <c r="T19">
        <v>21.9907</v>
      </c>
      <c r="U19">
        <v>22.858799999999999</v>
      </c>
      <c r="V19">
        <v>23.726900000000001</v>
      </c>
      <c r="W19">
        <v>0.82543500000000003</v>
      </c>
      <c r="X19">
        <v>-1.87741</v>
      </c>
      <c r="Y19">
        <v>2</v>
      </c>
      <c r="Z19">
        <v>3.1461199999999998</v>
      </c>
      <c r="AA19">
        <v>3.0008400000000002</v>
      </c>
      <c r="AB19">
        <v>2.4552299999999998</v>
      </c>
      <c r="AC19">
        <v>-0.47969800000000001</v>
      </c>
      <c r="AD19">
        <v>231.64400000000001</v>
      </c>
      <c r="AE19">
        <v>33.903500000000001</v>
      </c>
      <c r="AF19">
        <v>1.1506099999999999</v>
      </c>
      <c r="AG19">
        <v>15.625</v>
      </c>
      <c r="AH19">
        <v>16.493099999999998</v>
      </c>
      <c r="AI19">
        <v>18.5185</v>
      </c>
      <c r="AJ19">
        <v>1.4873499999999999</v>
      </c>
      <c r="AK19">
        <v>-0.35244399999999998</v>
      </c>
      <c r="AL19">
        <v>3</v>
      </c>
      <c r="AM19">
        <v>3.1461199999999998</v>
      </c>
      <c r="AN19">
        <v>3.0008400000000002</v>
      </c>
      <c r="AO19">
        <v>2.4552299999999998</v>
      </c>
      <c r="AP19">
        <v>0.289352</v>
      </c>
      <c r="AQ19">
        <v>1.15741</v>
      </c>
      <c r="AR19">
        <v>0.86805600000000005</v>
      </c>
      <c r="AS19">
        <v>1.73611</v>
      </c>
      <c r="AT19">
        <v>0.86805600000000005</v>
      </c>
      <c r="AU19">
        <v>2.8935200000000001</v>
      </c>
      <c r="AV19">
        <v>2.6526900000000002</v>
      </c>
      <c r="AW19">
        <v>2.7028400000000001</v>
      </c>
      <c r="AX19">
        <v>1.8398000000000001</v>
      </c>
    </row>
    <row r="20" spans="1:50" x14ac:dyDescent="0.25">
      <c r="A20" t="s">
        <v>171</v>
      </c>
      <c r="B20">
        <v>0</v>
      </c>
      <c r="C20">
        <v>-2.7291799999999999</v>
      </c>
      <c r="D20">
        <v>289.17200000000003</v>
      </c>
      <c r="E20">
        <v>14.0036</v>
      </c>
      <c r="F20">
        <v>2.81427</v>
      </c>
      <c r="G20">
        <v>21.411999999999999</v>
      </c>
      <c r="H20">
        <v>23.4375</v>
      </c>
      <c r="I20">
        <v>24.305599999999998</v>
      </c>
      <c r="J20">
        <v>0.17297399999999999</v>
      </c>
      <c r="K20">
        <v>-1.14059</v>
      </c>
      <c r="L20">
        <v>2</v>
      </c>
      <c r="M20">
        <v>2.72804</v>
      </c>
      <c r="N20">
        <v>3.2736399999999999</v>
      </c>
      <c r="O20">
        <v>3.4182199999999998</v>
      </c>
      <c r="P20">
        <v>-2.7322199999999999</v>
      </c>
      <c r="Q20">
        <v>211.06700000000001</v>
      </c>
      <c r="R20">
        <v>13.408099999999999</v>
      </c>
      <c r="S20">
        <v>2.81427</v>
      </c>
      <c r="T20">
        <v>15.625</v>
      </c>
      <c r="U20">
        <v>16.493099999999998</v>
      </c>
      <c r="V20">
        <v>17.3611</v>
      </c>
      <c r="W20">
        <v>2.0003099999999998</v>
      </c>
      <c r="X20">
        <v>-1.7542899999999999</v>
      </c>
      <c r="Y20">
        <v>2</v>
      </c>
      <c r="Z20">
        <v>2.72804</v>
      </c>
      <c r="AA20">
        <v>3.2736399999999999</v>
      </c>
      <c r="AB20">
        <v>3.4182199999999998</v>
      </c>
      <c r="AC20">
        <v>-2.8881199999999998</v>
      </c>
      <c r="AD20">
        <v>189.25299999999999</v>
      </c>
      <c r="AE20">
        <v>14.175599999999999</v>
      </c>
      <c r="AF20">
        <v>2.81427</v>
      </c>
      <c r="AG20">
        <v>15.625</v>
      </c>
      <c r="AH20">
        <v>16.493099999999998</v>
      </c>
      <c r="AI20">
        <v>16.782399999999999</v>
      </c>
      <c r="AJ20">
        <v>2.6385800000000001</v>
      </c>
      <c r="AK20">
        <v>-8.4168800000000002E-2</v>
      </c>
      <c r="AL20">
        <v>3</v>
      </c>
      <c r="AM20">
        <v>2.72804</v>
      </c>
      <c r="AN20">
        <v>3.2736399999999999</v>
      </c>
      <c r="AO20">
        <v>3.4182199999999998</v>
      </c>
      <c r="AP20">
        <v>2.0254599999999998</v>
      </c>
      <c r="AQ20">
        <v>2.8935200000000001</v>
      </c>
      <c r="AR20">
        <v>0.86805600000000005</v>
      </c>
      <c r="AS20">
        <v>1.73611</v>
      </c>
      <c r="AT20">
        <v>0.86805600000000005</v>
      </c>
      <c r="AU20">
        <v>1.15741</v>
      </c>
      <c r="AV20">
        <v>1.3135600000000001</v>
      </c>
      <c r="AW20">
        <v>3.7545999999999999</v>
      </c>
      <c r="AX20">
        <v>2.72275</v>
      </c>
    </row>
    <row r="21" spans="1:50" x14ac:dyDescent="0.25">
      <c r="A21" t="s">
        <v>171</v>
      </c>
      <c r="B21">
        <v>1</v>
      </c>
      <c r="C21">
        <v>-0.49827199999999999</v>
      </c>
      <c r="D21">
        <v>261.90800000000002</v>
      </c>
      <c r="E21">
        <v>8.2582699999999996</v>
      </c>
      <c r="F21">
        <v>2.62662</v>
      </c>
      <c r="G21">
        <v>16.782399999999999</v>
      </c>
      <c r="H21">
        <v>17.650500000000001</v>
      </c>
      <c r="I21">
        <v>19.097200000000001</v>
      </c>
      <c r="J21">
        <v>1.6696</v>
      </c>
      <c r="K21">
        <v>-0.50983400000000001</v>
      </c>
      <c r="L21">
        <v>3</v>
      </c>
      <c r="M21">
        <v>0.818411</v>
      </c>
      <c r="N21">
        <v>0.98360700000000001</v>
      </c>
      <c r="O21">
        <v>1.18912</v>
      </c>
      <c r="P21">
        <v>-1.4958499999999999</v>
      </c>
      <c r="Q21">
        <v>201.52699999999999</v>
      </c>
      <c r="R21">
        <v>14.975899999999999</v>
      </c>
      <c r="S21">
        <v>2.62662</v>
      </c>
      <c r="T21">
        <v>15.0463</v>
      </c>
      <c r="U21">
        <v>17.0718</v>
      </c>
      <c r="V21">
        <v>17.939800000000002</v>
      </c>
      <c r="W21">
        <v>2.2511199999999998</v>
      </c>
      <c r="X21">
        <v>-1.08162</v>
      </c>
      <c r="Y21">
        <v>2</v>
      </c>
      <c r="Z21">
        <v>0.818411</v>
      </c>
      <c r="AA21">
        <v>0.98360700000000001</v>
      </c>
      <c r="AB21">
        <v>1.18912</v>
      </c>
      <c r="AC21">
        <v>-1.89775</v>
      </c>
      <c r="AD21">
        <v>185.441</v>
      </c>
      <c r="AE21">
        <v>16.706099999999999</v>
      </c>
      <c r="AF21">
        <v>2.62662</v>
      </c>
      <c r="AG21">
        <v>15.0463</v>
      </c>
      <c r="AH21">
        <v>15.335599999999999</v>
      </c>
      <c r="AI21">
        <v>16.203700000000001</v>
      </c>
      <c r="AJ21">
        <v>1.6217699999999999</v>
      </c>
      <c r="AK21">
        <v>-1.51166</v>
      </c>
      <c r="AL21">
        <v>3</v>
      </c>
      <c r="AM21">
        <v>0.818411</v>
      </c>
      <c r="AN21">
        <v>0.98360700000000001</v>
      </c>
      <c r="AO21">
        <v>1.18912</v>
      </c>
      <c r="AP21">
        <v>0.86805600000000005</v>
      </c>
      <c r="AQ21">
        <v>2.31481</v>
      </c>
      <c r="AR21">
        <v>2.0254599999999998</v>
      </c>
      <c r="AS21">
        <v>2.8935200000000001</v>
      </c>
      <c r="AT21">
        <v>0.289352</v>
      </c>
      <c r="AU21">
        <v>1.15741</v>
      </c>
      <c r="AV21">
        <v>2.17944</v>
      </c>
      <c r="AW21">
        <v>3.3327399999999998</v>
      </c>
      <c r="AX21">
        <v>3.1334300000000002</v>
      </c>
    </row>
    <row r="22" spans="1:50" x14ac:dyDescent="0.25">
      <c r="A22" t="s">
        <v>171</v>
      </c>
      <c r="B22">
        <v>2</v>
      </c>
      <c r="C22">
        <v>-0.82820800000000006</v>
      </c>
      <c r="D22">
        <v>266.226</v>
      </c>
      <c r="E22">
        <v>12.6401</v>
      </c>
      <c r="F22">
        <v>2.6425900000000002</v>
      </c>
      <c r="G22">
        <v>15.0463</v>
      </c>
      <c r="H22">
        <v>17.0718</v>
      </c>
      <c r="I22">
        <v>17.3611</v>
      </c>
      <c r="J22">
        <v>1.9445600000000001</v>
      </c>
      <c r="K22">
        <v>-0.85843100000000006</v>
      </c>
      <c r="L22">
        <v>2</v>
      </c>
      <c r="M22">
        <v>3.5464500000000001</v>
      </c>
      <c r="N22">
        <v>4.1192399999999996</v>
      </c>
      <c r="O22">
        <v>4.0920500000000004</v>
      </c>
      <c r="P22">
        <v>-1.5022</v>
      </c>
      <c r="Q22">
        <v>198.21100000000001</v>
      </c>
      <c r="R22">
        <v>17.224399999999999</v>
      </c>
      <c r="S22">
        <v>2.6425900000000002</v>
      </c>
      <c r="T22">
        <v>15.0463</v>
      </c>
      <c r="U22">
        <v>15.914400000000001</v>
      </c>
      <c r="V22">
        <v>17.3611</v>
      </c>
      <c r="W22">
        <v>2.5864199999999999</v>
      </c>
      <c r="X22">
        <v>-2.0861399999999999</v>
      </c>
      <c r="Y22">
        <v>4</v>
      </c>
      <c r="Z22">
        <v>3.5464500000000001</v>
      </c>
      <c r="AA22">
        <v>4.1192399999999996</v>
      </c>
      <c r="AB22">
        <v>4.0920500000000004</v>
      </c>
      <c r="AC22">
        <v>-1.9023099999999999</v>
      </c>
      <c r="AD22">
        <v>181.31299999999999</v>
      </c>
      <c r="AE22">
        <v>18.748999999999999</v>
      </c>
      <c r="AF22">
        <v>2.6425900000000002</v>
      </c>
      <c r="AG22">
        <v>22.569400000000002</v>
      </c>
      <c r="AH22">
        <v>25.1736</v>
      </c>
      <c r="AI22">
        <v>26.041699999999999</v>
      </c>
      <c r="AJ22">
        <v>0.60980599999999996</v>
      </c>
      <c r="AK22">
        <v>-0.22201799999999999</v>
      </c>
      <c r="AL22">
        <v>3</v>
      </c>
      <c r="AM22">
        <v>3.5464500000000001</v>
      </c>
      <c r="AN22">
        <v>4.1192399999999996</v>
      </c>
      <c r="AO22">
        <v>4.0920500000000004</v>
      </c>
      <c r="AP22">
        <v>2.0254599999999998</v>
      </c>
      <c r="AQ22">
        <v>2.31481</v>
      </c>
      <c r="AR22">
        <v>0.86805600000000005</v>
      </c>
      <c r="AS22">
        <v>2.31481</v>
      </c>
      <c r="AT22">
        <v>2.6041699999999999</v>
      </c>
      <c r="AU22">
        <v>3.4722200000000001</v>
      </c>
      <c r="AV22">
        <v>2.8029899999999999</v>
      </c>
      <c r="AW22">
        <v>4.6725599999999998</v>
      </c>
      <c r="AX22">
        <v>0.83182400000000001</v>
      </c>
    </row>
    <row r="23" spans="1:50" x14ac:dyDescent="0.25">
      <c r="A23" t="s">
        <v>171</v>
      </c>
      <c r="B23">
        <v>3</v>
      </c>
      <c r="C23">
        <v>-2.5477500000000002</v>
      </c>
      <c r="D23">
        <v>284.03199999999998</v>
      </c>
      <c r="E23">
        <v>12.8706</v>
      </c>
      <c r="F23">
        <v>2.8052199999999998</v>
      </c>
      <c r="G23">
        <v>15.625</v>
      </c>
      <c r="H23">
        <v>18.229199999999999</v>
      </c>
      <c r="I23">
        <v>18.5185</v>
      </c>
      <c r="J23">
        <v>1.41622</v>
      </c>
      <c r="K23">
        <v>-0.61974899999999999</v>
      </c>
      <c r="L23">
        <v>3</v>
      </c>
      <c r="M23">
        <v>0</v>
      </c>
      <c r="N23">
        <v>1.09121</v>
      </c>
      <c r="O23">
        <v>0.818411</v>
      </c>
      <c r="P23">
        <v>-2.4100999999999999</v>
      </c>
      <c r="Q23">
        <v>202.99799999999999</v>
      </c>
      <c r="R23">
        <v>12.5113</v>
      </c>
      <c r="S23">
        <v>2.8052199999999998</v>
      </c>
      <c r="T23">
        <v>15.625</v>
      </c>
      <c r="U23">
        <v>18.229199999999999</v>
      </c>
      <c r="V23">
        <v>18.5185</v>
      </c>
      <c r="W23">
        <v>1.81549</v>
      </c>
      <c r="X23">
        <v>-1.1400999999999999</v>
      </c>
      <c r="Y23">
        <v>2</v>
      </c>
      <c r="Z23">
        <v>0</v>
      </c>
      <c r="AA23">
        <v>1.09121</v>
      </c>
      <c r="AB23">
        <v>0.818411</v>
      </c>
      <c r="AC23">
        <v>-2.8277600000000001</v>
      </c>
      <c r="AD23">
        <v>189.77699999999999</v>
      </c>
      <c r="AE23">
        <v>13.041700000000001</v>
      </c>
      <c r="AF23">
        <v>2.8052199999999998</v>
      </c>
      <c r="AG23">
        <v>15.625</v>
      </c>
      <c r="AH23">
        <v>15.914400000000001</v>
      </c>
      <c r="AI23">
        <v>16.782399999999999</v>
      </c>
      <c r="AJ23">
        <v>2.24858</v>
      </c>
      <c r="AK23">
        <v>-2.66303</v>
      </c>
      <c r="AL23">
        <v>4</v>
      </c>
      <c r="AM23">
        <v>0</v>
      </c>
      <c r="AN23">
        <v>1.09121</v>
      </c>
      <c r="AO23">
        <v>0.818411</v>
      </c>
      <c r="AP23">
        <v>2.6041699999999999</v>
      </c>
      <c r="AQ23">
        <v>2.8935200000000001</v>
      </c>
      <c r="AR23">
        <v>2.6041699999999999</v>
      </c>
      <c r="AS23">
        <v>2.8935200000000001</v>
      </c>
      <c r="AT23">
        <v>0.289352</v>
      </c>
      <c r="AU23">
        <v>1.15741</v>
      </c>
      <c r="AV23">
        <v>2.0359699999999998</v>
      </c>
      <c r="AW23">
        <v>2.9555799999999999</v>
      </c>
      <c r="AX23">
        <v>4.9116200000000001</v>
      </c>
    </row>
    <row r="24" spans="1:50" x14ac:dyDescent="0.25">
      <c r="A24" t="s">
        <v>172</v>
      </c>
      <c r="B24">
        <v>0</v>
      </c>
      <c r="C24">
        <v>-1.37086</v>
      </c>
      <c r="D24">
        <v>272.19799999999998</v>
      </c>
      <c r="E24">
        <v>17.5578</v>
      </c>
      <c r="F24">
        <v>2.67699</v>
      </c>
      <c r="G24">
        <v>15.0463</v>
      </c>
      <c r="H24">
        <v>15.914400000000001</v>
      </c>
      <c r="I24">
        <v>16.203700000000001</v>
      </c>
      <c r="J24">
        <v>0.97771600000000003</v>
      </c>
      <c r="K24">
        <v>-0.92075200000000001</v>
      </c>
      <c r="L24">
        <v>4</v>
      </c>
      <c r="M24">
        <v>0.818411</v>
      </c>
      <c r="N24">
        <v>1.09121</v>
      </c>
      <c r="O24">
        <v>1.7888900000000001</v>
      </c>
      <c r="P24">
        <v>-1.9418599999999999</v>
      </c>
      <c r="Q24">
        <v>202.61500000000001</v>
      </c>
      <c r="R24">
        <v>13.185600000000001</v>
      </c>
      <c r="S24">
        <v>2.67699</v>
      </c>
      <c r="T24">
        <v>15.0463</v>
      </c>
      <c r="U24">
        <v>15.914400000000001</v>
      </c>
      <c r="V24">
        <v>16.782399999999999</v>
      </c>
      <c r="W24">
        <v>0.84435700000000002</v>
      </c>
      <c r="X24">
        <v>-0.68008299999999999</v>
      </c>
      <c r="Y24">
        <v>4</v>
      </c>
      <c r="Z24">
        <v>0.818411</v>
      </c>
      <c r="AA24">
        <v>1.09121</v>
      </c>
      <c r="AB24">
        <v>1.7888900000000001</v>
      </c>
      <c r="AC24">
        <v>-2.1896300000000002</v>
      </c>
      <c r="AD24">
        <v>186.214</v>
      </c>
      <c r="AE24">
        <v>13.941599999999999</v>
      </c>
      <c r="AF24">
        <v>2.67699</v>
      </c>
      <c r="AG24">
        <v>16.782399999999999</v>
      </c>
      <c r="AH24">
        <v>18.229199999999999</v>
      </c>
      <c r="AI24">
        <v>20.2546</v>
      </c>
      <c r="AJ24">
        <v>1.1954400000000001</v>
      </c>
      <c r="AK24">
        <v>-0.73960700000000001</v>
      </c>
      <c r="AL24">
        <v>2</v>
      </c>
      <c r="AM24">
        <v>0.818411</v>
      </c>
      <c r="AN24">
        <v>1.09121</v>
      </c>
      <c r="AO24">
        <v>1.7888900000000001</v>
      </c>
      <c r="AP24">
        <v>0.86805600000000005</v>
      </c>
      <c r="AQ24">
        <v>1.15741</v>
      </c>
      <c r="AR24">
        <v>0.86805600000000005</v>
      </c>
      <c r="AS24">
        <v>1.73611</v>
      </c>
      <c r="AT24">
        <v>1.44676</v>
      </c>
      <c r="AU24">
        <v>3.4722200000000001</v>
      </c>
      <c r="AV24">
        <v>1.8984700000000001</v>
      </c>
      <c r="AW24">
        <v>1.52444</v>
      </c>
      <c r="AX24">
        <v>1.9350400000000001</v>
      </c>
    </row>
    <row r="25" spans="1:50" x14ac:dyDescent="0.25">
      <c r="A25" t="s">
        <v>172</v>
      </c>
      <c r="B25">
        <v>3</v>
      </c>
      <c r="C25">
        <v>-1.42459</v>
      </c>
      <c r="D25">
        <v>274.40199999999999</v>
      </c>
      <c r="E25">
        <v>15.3779</v>
      </c>
      <c r="F25">
        <v>2.59524</v>
      </c>
      <c r="G25">
        <v>15.625</v>
      </c>
      <c r="H25">
        <v>15.914400000000001</v>
      </c>
      <c r="I25">
        <v>16.782399999999999</v>
      </c>
      <c r="J25">
        <v>0.498969</v>
      </c>
      <c r="K25">
        <v>-1.0786500000000001</v>
      </c>
      <c r="L25">
        <v>3</v>
      </c>
      <c r="M25">
        <v>1.51891</v>
      </c>
      <c r="N25">
        <v>2.1824300000000001</v>
      </c>
      <c r="O25">
        <v>2.1824300000000001</v>
      </c>
      <c r="P25">
        <v>-2.19902</v>
      </c>
      <c r="Q25">
        <v>212.548</v>
      </c>
      <c r="R25">
        <v>13.372299999999999</v>
      </c>
      <c r="S25">
        <v>2.59524</v>
      </c>
      <c r="T25">
        <v>18.5185</v>
      </c>
      <c r="U25">
        <v>20.544</v>
      </c>
      <c r="V25">
        <v>21.411999999999999</v>
      </c>
      <c r="W25">
        <v>1.3210999999999999</v>
      </c>
      <c r="X25">
        <v>-0.56394200000000005</v>
      </c>
      <c r="Y25">
        <v>2</v>
      </c>
      <c r="Z25">
        <v>1.51891</v>
      </c>
      <c r="AA25">
        <v>2.1824300000000001</v>
      </c>
      <c r="AB25">
        <v>2.1824300000000001</v>
      </c>
      <c r="AC25">
        <v>-2.78044</v>
      </c>
      <c r="AD25">
        <v>202.94800000000001</v>
      </c>
      <c r="AE25">
        <v>13.497299999999999</v>
      </c>
      <c r="AF25">
        <v>2.59524</v>
      </c>
      <c r="AG25">
        <v>19.097200000000001</v>
      </c>
      <c r="AH25">
        <v>20.544</v>
      </c>
      <c r="AI25">
        <v>21.411999999999999</v>
      </c>
      <c r="AJ25">
        <v>1.1303700000000001</v>
      </c>
      <c r="AK25">
        <v>-0.67830500000000005</v>
      </c>
      <c r="AL25">
        <v>1</v>
      </c>
      <c r="AM25">
        <v>1.51891</v>
      </c>
      <c r="AN25">
        <v>2.1824300000000001</v>
      </c>
      <c r="AO25">
        <v>2.1824300000000001</v>
      </c>
      <c r="AP25">
        <v>0.289352</v>
      </c>
      <c r="AQ25">
        <v>1.15741</v>
      </c>
      <c r="AR25">
        <v>2.0254599999999998</v>
      </c>
      <c r="AS25">
        <v>2.8935200000000001</v>
      </c>
      <c r="AT25">
        <v>1.44676</v>
      </c>
      <c r="AU25">
        <v>2.31481</v>
      </c>
      <c r="AV25">
        <v>1.57762</v>
      </c>
      <c r="AW25">
        <v>1.88504</v>
      </c>
      <c r="AX25">
        <v>1.80867</v>
      </c>
    </row>
    <row r="26" spans="1:50" x14ac:dyDescent="0.25">
      <c r="A26" t="s">
        <v>173</v>
      </c>
      <c r="B26">
        <v>0</v>
      </c>
      <c r="C26">
        <v>-3.0959500000000002</v>
      </c>
      <c r="D26">
        <v>287.70499999999998</v>
      </c>
      <c r="E26">
        <v>20.274799999999999</v>
      </c>
      <c r="F26">
        <v>2.5686</v>
      </c>
      <c r="G26">
        <v>17.687100000000001</v>
      </c>
      <c r="H26">
        <v>17.857099999999999</v>
      </c>
      <c r="I26">
        <v>18.7075</v>
      </c>
      <c r="J26">
        <v>8.0385899999999996E-2</v>
      </c>
      <c r="K26">
        <v>-0.81164999999999998</v>
      </c>
      <c r="L26">
        <v>4</v>
      </c>
      <c r="M26">
        <v>2.04711</v>
      </c>
      <c r="N26">
        <v>2.3944100000000001</v>
      </c>
      <c r="O26">
        <v>2.2732399999999999</v>
      </c>
      <c r="P26">
        <v>-3.4432999999999998</v>
      </c>
      <c r="Q26">
        <v>249.4</v>
      </c>
      <c r="R26">
        <v>19.8249</v>
      </c>
      <c r="S26">
        <v>2.5686</v>
      </c>
      <c r="T26">
        <v>22.449000000000002</v>
      </c>
      <c r="U26">
        <v>23.639500000000002</v>
      </c>
      <c r="V26">
        <v>24.149699999999999</v>
      </c>
      <c r="W26">
        <v>1.0235300000000001</v>
      </c>
      <c r="X26">
        <v>-1.46698</v>
      </c>
      <c r="Y26">
        <v>5</v>
      </c>
      <c r="Z26">
        <v>2.04711</v>
      </c>
      <c r="AA26">
        <v>2.3944100000000001</v>
      </c>
      <c r="AB26">
        <v>2.2732399999999999</v>
      </c>
      <c r="AC26">
        <v>-2.96739</v>
      </c>
      <c r="AD26">
        <v>174.00700000000001</v>
      </c>
      <c r="AE26">
        <v>15.593400000000001</v>
      </c>
      <c r="AF26">
        <v>2.5686</v>
      </c>
      <c r="AG26">
        <v>18.7075</v>
      </c>
      <c r="AH26">
        <v>19.898</v>
      </c>
      <c r="AI26">
        <v>20.408200000000001</v>
      </c>
      <c r="AJ26">
        <v>0.597665</v>
      </c>
      <c r="AK26">
        <v>-1.5277400000000001</v>
      </c>
      <c r="AL26">
        <v>4</v>
      </c>
      <c r="AM26">
        <v>2.04711</v>
      </c>
      <c r="AN26">
        <v>2.3944100000000001</v>
      </c>
      <c r="AO26">
        <v>2.2732399999999999</v>
      </c>
      <c r="AP26">
        <v>0.170068</v>
      </c>
      <c r="AQ26">
        <v>1.02041</v>
      </c>
      <c r="AR26">
        <v>1.19048</v>
      </c>
      <c r="AS26">
        <v>1.70068</v>
      </c>
      <c r="AT26">
        <v>1.19048</v>
      </c>
      <c r="AU26">
        <v>1.70068</v>
      </c>
      <c r="AV26">
        <v>0.89203600000000005</v>
      </c>
      <c r="AW26">
        <v>2.49051</v>
      </c>
      <c r="AX26">
        <v>2.1254</v>
      </c>
    </row>
    <row r="27" spans="1:50" x14ac:dyDescent="0.25">
      <c r="A27" t="s">
        <v>173</v>
      </c>
      <c r="B27">
        <v>1</v>
      </c>
      <c r="C27">
        <v>-1.77755E-2</v>
      </c>
      <c r="D27">
        <v>250.96299999999999</v>
      </c>
      <c r="E27">
        <v>26.4679</v>
      </c>
      <c r="F27">
        <v>1.46739</v>
      </c>
      <c r="G27">
        <v>17.687100000000001</v>
      </c>
      <c r="H27">
        <v>18.197299999999998</v>
      </c>
      <c r="I27">
        <v>18.7075</v>
      </c>
      <c r="J27">
        <v>1.9929600000000001</v>
      </c>
      <c r="K27">
        <v>-1.27979</v>
      </c>
      <c r="L27">
        <v>5</v>
      </c>
      <c r="M27">
        <v>1.4251499999999999</v>
      </c>
      <c r="N27">
        <v>2.00908</v>
      </c>
      <c r="O27">
        <v>2.00908</v>
      </c>
      <c r="P27">
        <v>0.14693000000000001</v>
      </c>
      <c r="Q27">
        <v>231.74100000000001</v>
      </c>
      <c r="R27">
        <v>30.086300000000001</v>
      </c>
      <c r="S27">
        <v>1.46739</v>
      </c>
      <c r="T27">
        <v>20.068000000000001</v>
      </c>
      <c r="U27">
        <v>22.2789</v>
      </c>
      <c r="V27">
        <v>22.789100000000001</v>
      </c>
      <c r="W27">
        <v>1.74793</v>
      </c>
      <c r="X27">
        <v>-1.69672</v>
      </c>
      <c r="Y27">
        <v>2</v>
      </c>
      <c r="Z27">
        <v>1.4251499999999999</v>
      </c>
      <c r="AA27">
        <v>2.00908</v>
      </c>
      <c r="AB27">
        <v>2.00908</v>
      </c>
      <c r="AC27">
        <v>0.63197700000000001</v>
      </c>
      <c r="AD27">
        <v>160.41</v>
      </c>
      <c r="AE27">
        <v>30.4605</v>
      </c>
      <c r="AF27">
        <v>1.46739</v>
      </c>
      <c r="AG27">
        <v>16.666699999999999</v>
      </c>
      <c r="AH27">
        <v>17.857099999999999</v>
      </c>
      <c r="AI27">
        <v>18.3673</v>
      </c>
      <c r="AJ27">
        <v>3.0228999999999999</v>
      </c>
      <c r="AK27">
        <v>-4.6502800000000004</v>
      </c>
      <c r="AL27">
        <v>3</v>
      </c>
      <c r="AM27">
        <v>1.4251499999999999</v>
      </c>
      <c r="AN27">
        <v>2.00908</v>
      </c>
      <c r="AO27">
        <v>2.00908</v>
      </c>
      <c r="AP27">
        <v>0.51020399999999999</v>
      </c>
      <c r="AQ27">
        <v>1.02041</v>
      </c>
      <c r="AR27">
        <v>2.21088</v>
      </c>
      <c r="AS27">
        <v>2.7210899999999998</v>
      </c>
      <c r="AT27">
        <v>1.19048</v>
      </c>
      <c r="AU27">
        <v>1.70068</v>
      </c>
      <c r="AV27">
        <v>3.2727499999999998</v>
      </c>
      <c r="AW27">
        <v>3.4446500000000002</v>
      </c>
      <c r="AX27">
        <v>7.6731800000000003</v>
      </c>
    </row>
    <row r="28" spans="1:50" x14ac:dyDescent="0.25">
      <c r="A28" t="s">
        <v>173</v>
      </c>
      <c r="B28">
        <v>3</v>
      </c>
      <c r="C28">
        <v>-2.9051499999999999</v>
      </c>
      <c r="D28">
        <v>289.34699999999998</v>
      </c>
      <c r="E28">
        <v>16.8674</v>
      </c>
      <c r="F28">
        <v>2.4628399999999999</v>
      </c>
      <c r="G28">
        <v>21.0884</v>
      </c>
      <c r="H28">
        <v>22.959199999999999</v>
      </c>
      <c r="I28">
        <v>23.4694</v>
      </c>
      <c r="J28">
        <v>0.88821300000000003</v>
      </c>
      <c r="K28">
        <v>-0.66658300000000004</v>
      </c>
      <c r="L28">
        <v>4</v>
      </c>
      <c r="M28">
        <v>2.3124799999999999</v>
      </c>
      <c r="N28">
        <v>2.6492800000000001</v>
      </c>
      <c r="O28">
        <v>2.8994800000000001</v>
      </c>
      <c r="P28">
        <v>-3.5254599999999998</v>
      </c>
      <c r="Q28">
        <v>258.47899999999998</v>
      </c>
      <c r="R28">
        <v>17.209399999999999</v>
      </c>
      <c r="S28">
        <v>2.4628399999999999</v>
      </c>
      <c r="T28">
        <v>17.006799999999998</v>
      </c>
      <c r="U28">
        <v>17.516999999999999</v>
      </c>
      <c r="V28">
        <v>17.687100000000001</v>
      </c>
      <c r="W28">
        <v>0.75861599999999996</v>
      </c>
      <c r="X28">
        <v>-1.32989</v>
      </c>
      <c r="Y28">
        <v>6</v>
      </c>
      <c r="Z28">
        <v>2.3124799999999999</v>
      </c>
      <c r="AA28">
        <v>2.6492800000000001</v>
      </c>
      <c r="AB28">
        <v>2.8994800000000001</v>
      </c>
      <c r="AC28">
        <v>-3.1777199999999999</v>
      </c>
      <c r="AD28">
        <v>185.476</v>
      </c>
      <c r="AE28">
        <v>16.688199999999998</v>
      </c>
      <c r="AF28">
        <v>2.4628399999999999</v>
      </c>
      <c r="AG28">
        <v>22.449000000000002</v>
      </c>
      <c r="AH28">
        <v>23.299299999999999</v>
      </c>
      <c r="AI28">
        <v>24.149699999999999</v>
      </c>
      <c r="AJ28">
        <v>1.968</v>
      </c>
      <c r="AK28">
        <v>-1.6670700000000001</v>
      </c>
      <c r="AL28">
        <v>3</v>
      </c>
      <c r="AM28">
        <v>2.3124799999999999</v>
      </c>
      <c r="AN28">
        <v>2.6492800000000001</v>
      </c>
      <c r="AO28">
        <v>2.8994800000000001</v>
      </c>
      <c r="AP28">
        <v>1.8707499999999999</v>
      </c>
      <c r="AQ28">
        <v>2.3809499999999999</v>
      </c>
      <c r="AR28">
        <v>0.51020399999999999</v>
      </c>
      <c r="AS28">
        <v>0.68027199999999999</v>
      </c>
      <c r="AT28">
        <v>0.85033999999999998</v>
      </c>
      <c r="AU28">
        <v>1.70068</v>
      </c>
      <c r="AV28">
        <v>1.5548</v>
      </c>
      <c r="AW28">
        <v>2.0885099999999999</v>
      </c>
      <c r="AX28">
        <v>3.6350699999999998</v>
      </c>
    </row>
    <row r="29" spans="1:50" x14ac:dyDescent="0.25">
      <c r="A29" t="s">
        <v>174</v>
      </c>
      <c r="B29">
        <v>3</v>
      </c>
      <c r="C29">
        <v>-0.85239100000000001</v>
      </c>
      <c r="D29">
        <v>264.58199999999999</v>
      </c>
      <c r="E29">
        <v>18.793500000000002</v>
      </c>
      <c r="F29">
        <v>1.9819800000000001</v>
      </c>
      <c r="G29">
        <v>18.900300000000001</v>
      </c>
      <c r="H29">
        <v>19.415800000000001</v>
      </c>
      <c r="I29">
        <v>20.274899999999999</v>
      </c>
      <c r="J29">
        <v>1.48119</v>
      </c>
      <c r="K29">
        <v>-1.60398</v>
      </c>
      <c r="L29">
        <v>5</v>
      </c>
      <c r="M29">
        <v>1.4579500000000001</v>
      </c>
      <c r="N29">
        <v>1.06227</v>
      </c>
      <c r="O29">
        <v>0.97196800000000005</v>
      </c>
      <c r="P29">
        <v>-2.33162</v>
      </c>
      <c r="Q29">
        <v>268.11099999999999</v>
      </c>
      <c r="R29">
        <v>23.89</v>
      </c>
      <c r="S29">
        <v>1.9819800000000001</v>
      </c>
      <c r="T29">
        <v>18.900300000000001</v>
      </c>
      <c r="U29">
        <v>19.759399999999999</v>
      </c>
      <c r="V29">
        <v>20.274899999999999</v>
      </c>
      <c r="W29">
        <v>1.3582399999999999</v>
      </c>
      <c r="X29">
        <v>-1.6674</v>
      </c>
      <c r="Y29">
        <v>3</v>
      </c>
      <c r="Z29">
        <v>1.4579500000000001</v>
      </c>
      <c r="AA29">
        <v>1.06227</v>
      </c>
      <c r="AB29">
        <v>0.97196800000000005</v>
      </c>
      <c r="AC29">
        <v>-2.7128999999999999</v>
      </c>
      <c r="AD29">
        <v>202.745</v>
      </c>
      <c r="AE29">
        <v>23.409199999999998</v>
      </c>
      <c r="AF29">
        <v>1.9819800000000001</v>
      </c>
      <c r="AG29">
        <v>15.807600000000001</v>
      </c>
      <c r="AH29">
        <v>17.353999999999999</v>
      </c>
      <c r="AI29">
        <v>18.213100000000001</v>
      </c>
      <c r="AJ29">
        <v>1.2649300000000001</v>
      </c>
      <c r="AK29">
        <v>-1.3348199999999999</v>
      </c>
      <c r="AL29">
        <v>6</v>
      </c>
      <c r="AM29">
        <v>1.4579500000000001</v>
      </c>
      <c r="AN29">
        <v>1.06227</v>
      </c>
      <c r="AO29">
        <v>0.97196800000000005</v>
      </c>
      <c r="AP29">
        <v>0.51546400000000003</v>
      </c>
      <c r="AQ29">
        <v>1.3745700000000001</v>
      </c>
      <c r="AR29">
        <v>0.85910699999999995</v>
      </c>
      <c r="AS29">
        <v>1.3745700000000001</v>
      </c>
      <c r="AT29">
        <v>1.5463899999999999</v>
      </c>
      <c r="AU29">
        <v>2.4055</v>
      </c>
      <c r="AV29">
        <v>3.0851700000000002</v>
      </c>
      <c r="AW29">
        <v>3.02563</v>
      </c>
      <c r="AX29">
        <v>2.5997499999999998</v>
      </c>
    </row>
    <row r="30" spans="1:50" x14ac:dyDescent="0.25">
      <c r="A30" t="s">
        <v>175</v>
      </c>
      <c r="B30">
        <v>0</v>
      </c>
      <c r="C30">
        <v>-2.5874199999999998</v>
      </c>
      <c r="D30">
        <v>245.14099999999999</v>
      </c>
      <c r="E30">
        <v>19.047799999999999</v>
      </c>
      <c r="F30">
        <v>2.6161699999999999</v>
      </c>
      <c r="G30">
        <v>15.463900000000001</v>
      </c>
      <c r="H30">
        <v>17.353999999999999</v>
      </c>
      <c r="I30">
        <v>17.5258</v>
      </c>
      <c r="J30">
        <v>1.11755</v>
      </c>
      <c r="K30">
        <v>-0.135354</v>
      </c>
      <c r="L30">
        <v>5</v>
      </c>
      <c r="M30">
        <v>0.48598400000000003</v>
      </c>
      <c r="N30">
        <v>0</v>
      </c>
      <c r="O30">
        <v>0.161995</v>
      </c>
      <c r="P30">
        <v>-2.6154799999999998</v>
      </c>
      <c r="Q30">
        <v>206.78399999999999</v>
      </c>
      <c r="R30">
        <v>16.726299999999998</v>
      </c>
      <c r="S30">
        <v>2.6161699999999999</v>
      </c>
      <c r="T30">
        <v>15.463900000000001</v>
      </c>
      <c r="U30">
        <v>17.353999999999999</v>
      </c>
      <c r="V30">
        <v>17.5258</v>
      </c>
      <c r="W30">
        <v>0.92815599999999998</v>
      </c>
      <c r="X30">
        <v>-2.7468200000000002E-2</v>
      </c>
      <c r="Y30">
        <v>5</v>
      </c>
      <c r="Z30">
        <v>0.48598400000000003</v>
      </c>
      <c r="AA30">
        <v>0</v>
      </c>
      <c r="AB30">
        <v>0.161995</v>
      </c>
      <c r="AC30">
        <v>-2.37195</v>
      </c>
      <c r="AD30">
        <v>144.22499999999999</v>
      </c>
      <c r="AE30">
        <v>11.5509</v>
      </c>
      <c r="AF30">
        <v>2.6161699999999999</v>
      </c>
      <c r="AG30">
        <v>16.494800000000001</v>
      </c>
      <c r="AH30">
        <v>17.353999999999999</v>
      </c>
      <c r="AI30">
        <v>17.869399999999999</v>
      </c>
      <c r="AJ30">
        <v>0.74106899999999998</v>
      </c>
      <c r="AK30">
        <v>-0.14177899999999999</v>
      </c>
      <c r="AL30">
        <v>4</v>
      </c>
      <c r="AM30">
        <v>0.48598400000000003</v>
      </c>
      <c r="AN30">
        <v>0</v>
      </c>
      <c r="AO30">
        <v>0.161995</v>
      </c>
      <c r="AP30">
        <v>1.8900300000000001</v>
      </c>
      <c r="AQ30">
        <v>2.0618599999999998</v>
      </c>
      <c r="AR30">
        <v>1.8900300000000001</v>
      </c>
      <c r="AS30">
        <v>2.0618599999999998</v>
      </c>
      <c r="AT30">
        <v>0.85910699999999995</v>
      </c>
      <c r="AU30">
        <v>1.3745700000000001</v>
      </c>
      <c r="AV30">
        <v>1.2528999999999999</v>
      </c>
      <c r="AW30">
        <v>0.95562400000000003</v>
      </c>
      <c r="AX30">
        <v>0.88284899999999999</v>
      </c>
    </row>
    <row r="31" spans="1:50" x14ac:dyDescent="0.25">
      <c r="A31" t="s">
        <v>175</v>
      </c>
      <c r="B31">
        <v>1</v>
      </c>
      <c r="C31">
        <v>-0.54807799999999995</v>
      </c>
      <c r="D31">
        <v>244.21899999999999</v>
      </c>
      <c r="E31">
        <v>17.730899999999998</v>
      </c>
      <c r="F31">
        <v>2.20031</v>
      </c>
      <c r="G31">
        <v>16.151199999999999</v>
      </c>
      <c r="H31">
        <v>16.323</v>
      </c>
      <c r="I31">
        <v>17.869399999999999</v>
      </c>
      <c r="J31">
        <v>1.2835099999999999</v>
      </c>
      <c r="K31">
        <v>-1.15116</v>
      </c>
      <c r="L31">
        <v>2</v>
      </c>
      <c r="M31">
        <v>2.3973</v>
      </c>
      <c r="N31">
        <v>2.8383799999999999</v>
      </c>
      <c r="O31">
        <v>2.67659</v>
      </c>
      <c r="P31">
        <v>-0.79733900000000002</v>
      </c>
      <c r="Q31">
        <v>208.19499999999999</v>
      </c>
      <c r="R31">
        <v>18.655899999999999</v>
      </c>
      <c r="S31">
        <v>2.20031</v>
      </c>
      <c r="T31">
        <v>21.993099999999998</v>
      </c>
      <c r="U31">
        <v>22.508600000000001</v>
      </c>
      <c r="V31">
        <v>23.711300000000001</v>
      </c>
      <c r="W31">
        <v>1.2740899999999999</v>
      </c>
      <c r="X31">
        <v>-0.76794499999999999</v>
      </c>
      <c r="Y31">
        <v>4</v>
      </c>
      <c r="Z31">
        <v>2.3973</v>
      </c>
      <c r="AA31">
        <v>2.8383799999999999</v>
      </c>
      <c r="AB31">
        <v>2.67659</v>
      </c>
      <c r="AC31">
        <v>-1.00065</v>
      </c>
      <c r="AD31">
        <v>146.89400000000001</v>
      </c>
      <c r="AE31">
        <v>15.254200000000001</v>
      </c>
      <c r="AF31">
        <v>2.20031</v>
      </c>
      <c r="AG31">
        <v>18.556699999999999</v>
      </c>
      <c r="AH31">
        <v>22.164899999999999</v>
      </c>
      <c r="AI31">
        <v>23.367699999999999</v>
      </c>
      <c r="AJ31">
        <v>0.99132299999999995</v>
      </c>
      <c r="AK31">
        <v>-0.901864</v>
      </c>
      <c r="AL31">
        <v>3</v>
      </c>
      <c r="AM31">
        <v>2.3973</v>
      </c>
      <c r="AN31">
        <v>2.8383799999999999</v>
      </c>
      <c r="AO31">
        <v>2.67659</v>
      </c>
      <c r="AP31">
        <v>0.171821</v>
      </c>
      <c r="AQ31">
        <v>1.71821</v>
      </c>
      <c r="AR31">
        <v>0.51546400000000003</v>
      </c>
      <c r="AS31">
        <v>1.71821</v>
      </c>
      <c r="AT31">
        <v>3.60825</v>
      </c>
      <c r="AU31">
        <v>4.8109999999999999</v>
      </c>
      <c r="AV31">
        <v>2.4346700000000001</v>
      </c>
      <c r="AW31">
        <v>2.04203</v>
      </c>
      <c r="AX31">
        <v>1.8931899999999999</v>
      </c>
    </row>
    <row r="32" spans="1:50" x14ac:dyDescent="0.25">
      <c r="A32" t="s">
        <v>175</v>
      </c>
      <c r="B32">
        <v>2</v>
      </c>
      <c r="C32">
        <v>-0.83117200000000002</v>
      </c>
      <c r="D32">
        <v>234.32499999999999</v>
      </c>
      <c r="E32">
        <v>24.816099999999999</v>
      </c>
      <c r="F32">
        <v>2.2194099999999999</v>
      </c>
      <c r="G32">
        <v>15.1203</v>
      </c>
      <c r="H32">
        <v>15.2921</v>
      </c>
      <c r="I32">
        <v>16.151199999999999</v>
      </c>
      <c r="J32">
        <v>0.78077099999999999</v>
      </c>
      <c r="K32">
        <v>-3.0075799999999999</v>
      </c>
      <c r="L32">
        <v>4</v>
      </c>
      <c r="M32">
        <v>0</v>
      </c>
      <c r="N32">
        <v>0.161995</v>
      </c>
      <c r="O32">
        <v>0</v>
      </c>
      <c r="P32">
        <v>-1.1402399999999999</v>
      </c>
      <c r="Q32">
        <v>203.09700000000001</v>
      </c>
      <c r="R32">
        <v>23.075800000000001</v>
      </c>
      <c r="S32">
        <v>2.2194099999999999</v>
      </c>
      <c r="T32">
        <v>15.1203</v>
      </c>
      <c r="U32">
        <v>15.2921</v>
      </c>
      <c r="V32">
        <v>16.151199999999999</v>
      </c>
      <c r="W32">
        <v>0.86694199999999999</v>
      </c>
      <c r="X32">
        <v>-3.1032199999999999</v>
      </c>
      <c r="Y32">
        <v>5</v>
      </c>
      <c r="Z32">
        <v>0</v>
      </c>
      <c r="AA32">
        <v>0.161995</v>
      </c>
      <c r="AB32">
        <v>0</v>
      </c>
      <c r="AC32">
        <v>-1.4029199999999999</v>
      </c>
      <c r="AD32">
        <v>146.858</v>
      </c>
      <c r="AE32">
        <v>16.1556</v>
      </c>
      <c r="AF32">
        <v>2.2194099999999999</v>
      </c>
      <c r="AG32">
        <v>15.1203</v>
      </c>
      <c r="AH32">
        <v>15.6357</v>
      </c>
      <c r="AI32">
        <v>16.151199999999999</v>
      </c>
      <c r="AJ32">
        <v>1.17099</v>
      </c>
      <c r="AK32">
        <v>-1.88967</v>
      </c>
      <c r="AL32">
        <v>3</v>
      </c>
      <c r="AM32">
        <v>0</v>
      </c>
      <c r="AN32">
        <v>0.161995</v>
      </c>
      <c r="AO32">
        <v>0</v>
      </c>
      <c r="AP32">
        <v>0.171821</v>
      </c>
      <c r="AQ32">
        <v>1.0309299999999999</v>
      </c>
      <c r="AR32">
        <v>0.171821</v>
      </c>
      <c r="AS32">
        <v>1.0309299999999999</v>
      </c>
      <c r="AT32">
        <v>0.51546400000000003</v>
      </c>
      <c r="AU32">
        <v>1.0309299999999999</v>
      </c>
      <c r="AV32">
        <v>3.7883499999999999</v>
      </c>
      <c r="AW32">
        <v>3.9701599999999999</v>
      </c>
      <c r="AX32">
        <v>3.0606599999999999</v>
      </c>
    </row>
    <row r="33" spans="1:50" x14ac:dyDescent="0.25">
      <c r="A33" t="s">
        <v>175</v>
      </c>
      <c r="B33">
        <v>3</v>
      </c>
      <c r="C33">
        <v>-2.9119299999999999</v>
      </c>
      <c r="D33">
        <v>244.69300000000001</v>
      </c>
      <c r="E33">
        <v>17.894600000000001</v>
      </c>
      <c r="F33">
        <v>2.5283799999999998</v>
      </c>
      <c r="G33">
        <v>23.367699999999999</v>
      </c>
      <c r="H33">
        <v>23.883199999999999</v>
      </c>
      <c r="I33">
        <v>25.085899999999999</v>
      </c>
      <c r="J33">
        <v>1.6732899999999999</v>
      </c>
      <c r="K33">
        <v>-3.2110500000000002</v>
      </c>
      <c r="L33">
        <v>3</v>
      </c>
      <c r="M33">
        <v>0.161995</v>
      </c>
      <c r="N33">
        <v>0</v>
      </c>
      <c r="O33">
        <v>0.161995</v>
      </c>
      <c r="P33">
        <v>-2.8608699999999998</v>
      </c>
      <c r="Q33">
        <v>207.73500000000001</v>
      </c>
      <c r="R33">
        <v>15.5801</v>
      </c>
      <c r="S33">
        <v>2.5283799999999998</v>
      </c>
      <c r="T33">
        <v>23.024100000000001</v>
      </c>
      <c r="U33">
        <v>23.883199999999999</v>
      </c>
      <c r="V33">
        <v>24.7423</v>
      </c>
      <c r="W33">
        <v>2.4138600000000001</v>
      </c>
      <c r="X33">
        <v>-3.1217100000000002</v>
      </c>
      <c r="Y33">
        <v>3</v>
      </c>
      <c r="Z33">
        <v>0.161995</v>
      </c>
      <c r="AA33">
        <v>0</v>
      </c>
      <c r="AB33">
        <v>0.161995</v>
      </c>
      <c r="AC33">
        <v>-2.20539</v>
      </c>
      <c r="AD33">
        <v>139.22800000000001</v>
      </c>
      <c r="AE33">
        <v>11.691800000000001</v>
      </c>
      <c r="AF33">
        <v>2.5283799999999998</v>
      </c>
      <c r="AG33">
        <v>23.024100000000001</v>
      </c>
      <c r="AH33">
        <v>23.883199999999999</v>
      </c>
      <c r="AI33">
        <v>24.7423</v>
      </c>
      <c r="AJ33">
        <v>3.3654799999999998</v>
      </c>
      <c r="AK33">
        <v>-2.87357</v>
      </c>
      <c r="AL33">
        <v>4</v>
      </c>
      <c r="AM33">
        <v>0.161995</v>
      </c>
      <c r="AN33">
        <v>0</v>
      </c>
      <c r="AO33">
        <v>0.161995</v>
      </c>
      <c r="AP33">
        <v>0.51546400000000003</v>
      </c>
      <c r="AQ33">
        <v>1.71821</v>
      </c>
      <c r="AR33">
        <v>0.85910699999999995</v>
      </c>
      <c r="AS33">
        <v>1.71821</v>
      </c>
      <c r="AT33">
        <v>0.85910699999999995</v>
      </c>
      <c r="AU33">
        <v>1.71821</v>
      </c>
      <c r="AV33">
        <v>4.8843399999999999</v>
      </c>
      <c r="AW33">
        <v>5.5355800000000004</v>
      </c>
      <c r="AX33">
        <v>6.2390499999999998</v>
      </c>
    </row>
    <row r="34" spans="1:50" x14ac:dyDescent="0.25">
      <c r="A34" t="s">
        <v>176</v>
      </c>
      <c r="B34">
        <v>0</v>
      </c>
      <c r="C34">
        <v>-3.76206</v>
      </c>
      <c r="D34">
        <v>281.26100000000002</v>
      </c>
      <c r="E34">
        <v>18.696300000000001</v>
      </c>
      <c r="F34">
        <v>2.07403</v>
      </c>
      <c r="G34">
        <v>20.833300000000001</v>
      </c>
      <c r="H34">
        <v>24.479199999999999</v>
      </c>
      <c r="I34">
        <v>26.041699999999999</v>
      </c>
      <c r="J34">
        <v>1.56565</v>
      </c>
      <c r="K34">
        <v>-2.5751200000000001</v>
      </c>
      <c r="L34">
        <v>2</v>
      </c>
      <c r="M34">
        <v>1.8005</v>
      </c>
      <c r="N34">
        <v>0.59016400000000002</v>
      </c>
      <c r="O34">
        <v>0.98209299999999999</v>
      </c>
      <c r="P34">
        <v>-3.6162999999999998</v>
      </c>
      <c r="Q34">
        <v>251.77699999999999</v>
      </c>
      <c r="R34">
        <v>17.066199999999998</v>
      </c>
      <c r="S34">
        <v>2.07403</v>
      </c>
      <c r="T34">
        <v>20.833300000000001</v>
      </c>
      <c r="U34">
        <v>23.4375</v>
      </c>
      <c r="V34">
        <v>23.958300000000001</v>
      </c>
      <c r="W34">
        <v>1.74038</v>
      </c>
      <c r="X34">
        <v>-0.50515900000000002</v>
      </c>
      <c r="Y34">
        <v>2</v>
      </c>
      <c r="Z34">
        <v>1.8005</v>
      </c>
      <c r="AA34">
        <v>0.59016400000000002</v>
      </c>
      <c r="AB34">
        <v>0.98209299999999999</v>
      </c>
      <c r="AC34">
        <v>-2.9953699999999999</v>
      </c>
      <c r="AD34">
        <v>178.715</v>
      </c>
      <c r="AE34">
        <v>15.621499999999999</v>
      </c>
      <c r="AF34">
        <v>2.07403</v>
      </c>
      <c r="AG34">
        <v>24.652799999999999</v>
      </c>
      <c r="AH34">
        <v>24.8264</v>
      </c>
      <c r="AI34">
        <v>26.041699999999999</v>
      </c>
      <c r="AJ34">
        <v>0.91759999999999997</v>
      </c>
      <c r="AK34">
        <v>-1.21374</v>
      </c>
      <c r="AL34">
        <v>3</v>
      </c>
      <c r="AM34">
        <v>1.8005</v>
      </c>
      <c r="AN34">
        <v>0.59016400000000002</v>
      </c>
      <c r="AO34">
        <v>0.98209299999999999</v>
      </c>
      <c r="AP34">
        <v>3.6458300000000001</v>
      </c>
      <c r="AQ34">
        <v>5.2083300000000001</v>
      </c>
      <c r="AR34">
        <v>2.6041699999999999</v>
      </c>
      <c r="AS34">
        <v>3.125</v>
      </c>
      <c r="AT34">
        <v>0.17361099999999999</v>
      </c>
      <c r="AU34">
        <v>1.38889</v>
      </c>
      <c r="AV34">
        <v>4.1407800000000003</v>
      </c>
      <c r="AW34">
        <v>2.2455400000000001</v>
      </c>
      <c r="AX34">
        <v>2.1313399999999998</v>
      </c>
    </row>
    <row r="35" spans="1:50" x14ac:dyDescent="0.25">
      <c r="A35" t="s">
        <v>176</v>
      </c>
      <c r="B35">
        <v>1</v>
      </c>
      <c r="C35">
        <v>-1.6489</v>
      </c>
      <c r="D35">
        <v>277.96800000000002</v>
      </c>
      <c r="E35">
        <v>14.877700000000001</v>
      </c>
      <c r="F35">
        <v>1.81077</v>
      </c>
      <c r="G35">
        <v>19.444400000000002</v>
      </c>
      <c r="H35">
        <v>20.3125</v>
      </c>
      <c r="I35">
        <v>21.180599999999998</v>
      </c>
      <c r="J35">
        <v>0.895868</v>
      </c>
      <c r="K35">
        <v>-0.97380699999999998</v>
      </c>
      <c r="L35">
        <v>3</v>
      </c>
      <c r="M35">
        <v>0.16368199999999999</v>
      </c>
      <c r="N35">
        <v>0.16368199999999999</v>
      </c>
      <c r="O35">
        <v>0.32736399999999999</v>
      </c>
      <c r="P35">
        <v>-2.3336199999999998</v>
      </c>
      <c r="Q35">
        <v>266.68200000000002</v>
      </c>
      <c r="R35">
        <v>17.372599999999998</v>
      </c>
      <c r="S35">
        <v>1.81077</v>
      </c>
      <c r="T35">
        <v>19.791699999999999</v>
      </c>
      <c r="U35">
        <v>20.3125</v>
      </c>
      <c r="V35">
        <v>21.180599999999998</v>
      </c>
      <c r="W35">
        <v>1.9462200000000001</v>
      </c>
      <c r="X35">
        <v>-1.46089</v>
      </c>
      <c r="Y35">
        <v>3</v>
      </c>
      <c r="Z35">
        <v>0.16368199999999999</v>
      </c>
      <c r="AA35">
        <v>0.16368199999999999</v>
      </c>
      <c r="AB35">
        <v>0.32736399999999999</v>
      </c>
      <c r="AC35">
        <v>-3.4120400000000002</v>
      </c>
      <c r="AD35">
        <v>223.078</v>
      </c>
      <c r="AE35">
        <v>20.177</v>
      </c>
      <c r="AF35">
        <v>1.81077</v>
      </c>
      <c r="AG35">
        <v>19.791699999999999</v>
      </c>
      <c r="AH35">
        <v>20.659700000000001</v>
      </c>
      <c r="AI35">
        <v>21.875</v>
      </c>
      <c r="AJ35">
        <v>1.8897999999999999</v>
      </c>
      <c r="AK35">
        <v>-1.6102799999999999</v>
      </c>
      <c r="AL35">
        <v>3</v>
      </c>
      <c r="AM35">
        <v>0.16368199999999999</v>
      </c>
      <c r="AN35">
        <v>0.16368199999999999</v>
      </c>
      <c r="AO35">
        <v>0.32736399999999999</v>
      </c>
      <c r="AP35">
        <v>0.86805600000000005</v>
      </c>
      <c r="AQ35">
        <v>1.73611</v>
      </c>
      <c r="AR35">
        <v>0.52083299999999999</v>
      </c>
      <c r="AS35">
        <v>1.38889</v>
      </c>
      <c r="AT35">
        <v>0.86805600000000005</v>
      </c>
      <c r="AU35">
        <v>2.0833300000000001</v>
      </c>
      <c r="AV35">
        <v>1.8696699999999999</v>
      </c>
      <c r="AW35">
        <v>3.4071099999999999</v>
      </c>
      <c r="AX35">
        <v>3.5000800000000001</v>
      </c>
    </row>
    <row r="36" spans="1:50" x14ac:dyDescent="0.25">
      <c r="A36" t="s">
        <v>176</v>
      </c>
      <c r="B36">
        <v>2</v>
      </c>
      <c r="C36">
        <v>-1.2986599999999999</v>
      </c>
      <c r="D36">
        <v>259.48099999999999</v>
      </c>
      <c r="E36">
        <v>22.318000000000001</v>
      </c>
      <c r="F36">
        <v>1.91978</v>
      </c>
      <c r="G36">
        <v>22.916699999999999</v>
      </c>
      <c r="H36">
        <v>24.131900000000002</v>
      </c>
      <c r="I36">
        <v>25</v>
      </c>
      <c r="J36">
        <v>1.38243</v>
      </c>
      <c r="K36">
        <v>-1.1143700000000001</v>
      </c>
      <c r="L36">
        <v>6</v>
      </c>
      <c r="M36">
        <v>1.5614300000000001</v>
      </c>
      <c r="N36">
        <v>1.7244999999999999</v>
      </c>
      <c r="O36">
        <v>1.8005</v>
      </c>
      <c r="P36">
        <v>-2.0985900000000002</v>
      </c>
      <c r="Q36">
        <v>247.29400000000001</v>
      </c>
      <c r="R36">
        <v>22.132200000000001</v>
      </c>
      <c r="S36">
        <v>1.91978</v>
      </c>
      <c r="T36">
        <v>19.791699999999999</v>
      </c>
      <c r="U36">
        <v>20.659700000000001</v>
      </c>
      <c r="V36">
        <v>21.180599999999998</v>
      </c>
      <c r="W36">
        <v>0.66017400000000004</v>
      </c>
      <c r="X36">
        <v>-2.9553099999999999</v>
      </c>
      <c r="Y36">
        <v>6</v>
      </c>
      <c r="Z36">
        <v>1.5614300000000001</v>
      </c>
      <c r="AA36">
        <v>1.7244999999999999</v>
      </c>
      <c r="AB36">
        <v>1.8005</v>
      </c>
      <c r="AC36">
        <v>-2.6369799999999999</v>
      </c>
      <c r="AD36">
        <v>193.88</v>
      </c>
      <c r="AE36">
        <v>18.572199999999999</v>
      </c>
      <c r="AF36">
        <v>1.91978</v>
      </c>
      <c r="AG36">
        <v>19.444400000000002</v>
      </c>
      <c r="AH36">
        <v>20.3125</v>
      </c>
      <c r="AI36">
        <v>21.180599999999998</v>
      </c>
      <c r="AJ36">
        <v>1.9961</v>
      </c>
      <c r="AK36">
        <v>-3.5598399999999999</v>
      </c>
      <c r="AL36">
        <v>3</v>
      </c>
      <c r="AM36">
        <v>1.5614300000000001</v>
      </c>
      <c r="AN36">
        <v>1.7244999999999999</v>
      </c>
      <c r="AO36">
        <v>1.8005</v>
      </c>
      <c r="AP36">
        <v>1.2152799999999999</v>
      </c>
      <c r="AQ36">
        <v>2.0833300000000001</v>
      </c>
      <c r="AR36">
        <v>0.86805600000000005</v>
      </c>
      <c r="AS36">
        <v>1.38889</v>
      </c>
      <c r="AT36">
        <v>0.86805600000000005</v>
      </c>
      <c r="AU36">
        <v>1.73611</v>
      </c>
      <c r="AV36">
        <v>2.4967999999999999</v>
      </c>
      <c r="AW36">
        <v>3.6154899999999999</v>
      </c>
      <c r="AX36">
        <v>5.5559399999999997</v>
      </c>
    </row>
    <row r="37" spans="1:50" x14ac:dyDescent="0.25">
      <c r="A37" t="s">
        <v>176</v>
      </c>
      <c r="B37">
        <v>3</v>
      </c>
      <c r="C37">
        <v>-3.1507200000000002</v>
      </c>
      <c r="D37">
        <v>260.72899999999998</v>
      </c>
      <c r="E37">
        <v>19.8231</v>
      </c>
      <c r="F37">
        <v>2.2509899999999998</v>
      </c>
      <c r="G37">
        <v>15.972200000000001</v>
      </c>
      <c r="H37">
        <v>17.534700000000001</v>
      </c>
      <c r="I37">
        <v>18.75</v>
      </c>
      <c r="J37">
        <v>1.6107100000000001</v>
      </c>
      <c r="K37">
        <v>-1.1167400000000001</v>
      </c>
      <c r="L37">
        <v>4</v>
      </c>
      <c r="M37">
        <v>0.49104599999999998</v>
      </c>
      <c r="N37">
        <v>0.16368199999999999</v>
      </c>
      <c r="O37">
        <v>0.49104599999999998</v>
      </c>
      <c r="P37">
        <v>-3.4054700000000002</v>
      </c>
      <c r="Q37">
        <v>236.45699999999999</v>
      </c>
      <c r="R37">
        <v>17.817699999999999</v>
      </c>
      <c r="S37">
        <v>2.2509899999999998</v>
      </c>
      <c r="T37">
        <v>14.9306</v>
      </c>
      <c r="U37">
        <v>17.534700000000001</v>
      </c>
      <c r="V37">
        <v>18.75</v>
      </c>
      <c r="W37">
        <v>1.0999699999999999</v>
      </c>
      <c r="X37">
        <v>-1.40543</v>
      </c>
      <c r="Y37">
        <v>3</v>
      </c>
      <c r="Z37">
        <v>0.49104599999999998</v>
      </c>
      <c r="AA37">
        <v>0.16368199999999999</v>
      </c>
      <c r="AB37">
        <v>0.49104599999999998</v>
      </c>
      <c r="AC37">
        <v>-3.0056699999999998</v>
      </c>
      <c r="AD37">
        <v>168.893</v>
      </c>
      <c r="AE37">
        <v>12.469099999999999</v>
      </c>
      <c r="AF37">
        <v>2.2509899999999998</v>
      </c>
      <c r="AG37">
        <v>15.972200000000001</v>
      </c>
      <c r="AH37">
        <v>17.1875</v>
      </c>
      <c r="AI37">
        <v>17.708300000000001</v>
      </c>
      <c r="AJ37">
        <v>1.5571299999999999</v>
      </c>
      <c r="AK37">
        <v>-1.2737799999999999</v>
      </c>
      <c r="AL37">
        <v>4</v>
      </c>
      <c r="AM37">
        <v>0.49104599999999998</v>
      </c>
      <c r="AN37">
        <v>0.16368199999999999</v>
      </c>
      <c r="AO37">
        <v>0.49104599999999998</v>
      </c>
      <c r="AP37">
        <v>1.5625</v>
      </c>
      <c r="AQ37">
        <v>2.7777799999999999</v>
      </c>
      <c r="AR37">
        <v>2.6041699999999999</v>
      </c>
      <c r="AS37">
        <v>3.8194400000000002</v>
      </c>
      <c r="AT37">
        <v>1.2152799999999999</v>
      </c>
      <c r="AU37">
        <v>1.73611</v>
      </c>
      <c r="AV37">
        <v>2.7274500000000002</v>
      </c>
      <c r="AW37">
        <v>2.5053999999999998</v>
      </c>
      <c r="AX37">
        <v>2.8309099999999998</v>
      </c>
    </row>
    <row r="38" spans="1:50" x14ac:dyDescent="0.25">
      <c r="A38" t="s">
        <v>177</v>
      </c>
      <c r="B38">
        <v>0</v>
      </c>
      <c r="C38">
        <v>-2.54088</v>
      </c>
      <c r="D38">
        <v>294.86500000000001</v>
      </c>
      <c r="E38">
        <v>15.619899999999999</v>
      </c>
      <c r="F38">
        <v>1.83877</v>
      </c>
      <c r="G38">
        <v>18.350300000000001</v>
      </c>
      <c r="H38">
        <v>19.938400000000001</v>
      </c>
      <c r="I38">
        <v>20.114799999999999</v>
      </c>
      <c r="J38">
        <v>1.0459400000000001</v>
      </c>
      <c r="K38">
        <v>-1.2556400000000001</v>
      </c>
      <c r="L38">
        <v>3</v>
      </c>
      <c r="M38">
        <v>0.33270899999999998</v>
      </c>
      <c r="N38">
        <v>0.166354</v>
      </c>
      <c r="O38">
        <v>0.49906299999999998</v>
      </c>
      <c r="P38">
        <v>-4.0381999999999998</v>
      </c>
      <c r="Q38">
        <v>299.39600000000002</v>
      </c>
      <c r="R38">
        <v>18.9389</v>
      </c>
      <c r="S38">
        <v>1.83877</v>
      </c>
      <c r="T38">
        <v>18.350300000000001</v>
      </c>
      <c r="U38">
        <v>19.5855</v>
      </c>
      <c r="V38">
        <v>20.114799999999999</v>
      </c>
      <c r="W38">
        <v>1.95377</v>
      </c>
      <c r="X38">
        <v>-1.4370000000000001</v>
      </c>
      <c r="Y38">
        <v>3</v>
      </c>
      <c r="Z38">
        <v>0.33270899999999998</v>
      </c>
      <c r="AA38">
        <v>0.166354</v>
      </c>
      <c r="AB38">
        <v>0.49906299999999998</v>
      </c>
      <c r="AC38">
        <v>-4.4769899999999998</v>
      </c>
      <c r="AD38">
        <v>244.875</v>
      </c>
      <c r="AE38">
        <v>20.281099999999999</v>
      </c>
      <c r="AF38">
        <v>1.83877</v>
      </c>
      <c r="AG38">
        <v>19.056100000000001</v>
      </c>
      <c r="AH38">
        <v>19.938400000000001</v>
      </c>
      <c r="AI38">
        <v>21.173500000000001</v>
      </c>
      <c r="AJ38">
        <v>2.6179199999999998</v>
      </c>
      <c r="AK38">
        <v>-2.3273600000000001</v>
      </c>
      <c r="AL38">
        <v>2</v>
      </c>
      <c r="AM38">
        <v>0.33270899999999998</v>
      </c>
      <c r="AN38">
        <v>0.166354</v>
      </c>
      <c r="AO38">
        <v>0.49906299999999998</v>
      </c>
      <c r="AP38">
        <v>1.5880099999999999</v>
      </c>
      <c r="AQ38">
        <v>1.7644599999999999</v>
      </c>
      <c r="AR38">
        <v>1.23512</v>
      </c>
      <c r="AS38">
        <v>1.7644599999999999</v>
      </c>
      <c r="AT38">
        <v>0.88222800000000001</v>
      </c>
      <c r="AU38">
        <v>2.1173500000000001</v>
      </c>
      <c r="AV38">
        <v>2.30159</v>
      </c>
      <c r="AW38">
        <v>3.3907699999999998</v>
      </c>
      <c r="AX38">
        <v>4.9452800000000003</v>
      </c>
    </row>
    <row r="39" spans="1:50" x14ac:dyDescent="0.25">
      <c r="A39" t="s">
        <v>177</v>
      </c>
      <c r="B39">
        <v>3</v>
      </c>
      <c r="C39">
        <v>-3.6311800000000001</v>
      </c>
      <c r="D39">
        <v>310.952</v>
      </c>
      <c r="E39">
        <v>14.803800000000001</v>
      </c>
      <c r="F39">
        <v>2.0282900000000001</v>
      </c>
      <c r="G39">
        <v>17.291699999999999</v>
      </c>
      <c r="H39">
        <v>17.821000000000002</v>
      </c>
      <c r="I39">
        <v>19.056100000000001</v>
      </c>
      <c r="J39">
        <v>0.63390800000000003</v>
      </c>
      <c r="K39">
        <v>-2.2984300000000002</v>
      </c>
      <c r="L39">
        <v>2</v>
      </c>
      <c r="M39">
        <v>0.33270899999999998</v>
      </c>
      <c r="N39">
        <v>0.288134</v>
      </c>
      <c r="O39">
        <v>0</v>
      </c>
      <c r="P39">
        <v>-4.4501799999999996</v>
      </c>
      <c r="Q39">
        <v>295.78300000000002</v>
      </c>
      <c r="R39">
        <v>21.3628</v>
      </c>
      <c r="S39">
        <v>2.0282900000000001</v>
      </c>
      <c r="T39">
        <v>17.997399999999999</v>
      </c>
      <c r="U39">
        <v>18.526800000000001</v>
      </c>
      <c r="V39">
        <v>19.056100000000001</v>
      </c>
      <c r="W39">
        <v>0.57912399999999997</v>
      </c>
      <c r="X39">
        <v>-1.5640700000000001</v>
      </c>
      <c r="Y39">
        <v>3</v>
      </c>
      <c r="Z39">
        <v>0.33270899999999998</v>
      </c>
      <c r="AA39">
        <v>0.288134</v>
      </c>
      <c r="AB39">
        <v>0</v>
      </c>
      <c r="AC39">
        <v>-4.1356400000000004</v>
      </c>
      <c r="AD39">
        <v>222.29</v>
      </c>
      <c r="AE39">
        <v>19.528099999999998</v>
      </c>
      <c r="AF39">
        <v>2.0282900000000001</v>
      </c>
      <c r="AG39">
        <v>17.291699999999999</v>
      </c>
      <c r="AH39">
        <v>18.1739</v>
      </c>
      <c r="AI39">
        <v>19.056100000000001</v>
      </c>
      <c r="AJ39">
        <v>1.36866</v>
      </c>
      <c r="AK39">
        <v>-2.4980099999999998</v>
      </c>
      <c r="AL39">
        <v>2</v>
      </c>
      <c r="AM39">
        <v>0.33270899999999998</v>
      </c>
      <c r="AN39">
        <v>0.288134</v>
      </c>
      <c r="AO39">
        <v>0</v>
      </c>
      <c r="AP39">
        <v>0.52933699999999995</v>
      </c>
      <c r="AQ39">
        <v>1.7644599999999999</v>
      </c>
      <c r="AR39">
        <v>0.52933699999999995</v>
      </c>
      <c r="AS39">
        <v>1.05867</v>
      </c>
      <c r="AT39">
        <v>0.88222800000000001</v>
      </c>
      <c r="AU39">
        <v>1.7644599999999999</v>
      </c>
      <c r="AV39">
        <v>2.9323399999999999</v>
      </c>
      <c r="AW39">
        <v>2.1432000000000002</v>
      </c>
      <c r="AX39">
        <v>3.8666700000000001</v>
      </c>
    </row>
    <row r="40" spans="1:50" x14ac:dyDescent="0.25">
      <c r="A40" t="s">
        <v>239</v>
      </c>
      <c r="B40">
        <v>0</v>
      </c>
      <c r="C40">
        <v>-2.6050599999999999</v>
      </c>
      <c r="D40">
        <v>230.006</v>
      </c>
      <c r="E40">
        <v>14.2873</v>
      </c>
      <c r="F40">
        <v>2.1753200000000001</v>
      </c>
      <c r="G40">
        <v>19.579000000000001</v>
      </c>
      <c r="H40">
        <v>20.872</v>
      </c>
      <c r="I40">
        <v>21.426100000000002</v>
      </c>
      <c r="J40">
        <v>0.80282299999999995</v>
      </c>
      <c r="K40">
        <v>-0.676149</v>
      </c>
      <c r="L40">
        <v>3</v>
      </c>
      <c r="M40">
        <v>0.30162699999999998</v>
      </c>
      <c r="N40">
        <v>0</v>
      </c>
      <c r="O40">
        <v>0</v>
      </c>
      <c r="P40">
        <v>-2.8656999999999999</v>
      </c>
      <c r="Q40">
        <v>209.04599999999999</v>
      </c>
      <c r="R40">
        <v>14.0319</v>
      </c>
      <c r="S40">
        <v>2.1753200000000001</v>
      </c>
      <c r="T40">
        <v>19.948499999999999</v>
      </c>
      <c r="U40">
        <v>20.872</v>
      </c>
      <c r="V40">
        <v>21.426100000000002</v>
      </c>
      <c r="W40">
        <v>0.519957</v>
      </c>
      <c r="X40">
        <v>-0.65240100000000001</v>
      </c>
      <c r="Y40">
        <v>4</v>
      </c>
      <c r="Z40">
        <v>0.30162699999999998</v>
      </c>
      <c r="AA40">
        <v>0</v>
      </c>
      <c r="AB40">
        <v>0</v>
      </c>
      <c r="AC40">
        <v>-2.7634099999999999</v>
      </c>
      <c r="AD40">
        <v>160.351</v>
      </c>
      <c r="AE40">
        <v>11.5611</v>
      </c>
      <c r="AF40">
        <v>2.1753200000000001</v>
      </c>
      <c r="AG40">
        <v>20.317900000000002</v>
      </c>
      <c r="AH40">
        <v>20.872</v>
      </c>
      <c r="AI40">
        <v>21.426100000000002</v>
      </c>
      <c r="AJ40">
        <v>1.00556</v>
      </c>
      <c r="AK40">
        <v>-1.0084299999999999</v>
      </c>
      <c r="AL40">
        <v>3</v>
      </c>
      <c r="AM40">
        <v>0.30162699999999998</v>
      </c>
      <c r="AN40">
        <v>0</v>
      </c>
      <c r="AO40">
        <v>0</v>
      </c>
      <c r="AP40">
        <v>1.2929600000000001</v>
      </c>
      <c r="AQ40">
        <v>1.8470800000000001</v>
      </c>
      <c r="AR40">
        <v>0.92354000000000003</v>
      </c>
      <c r="AS40">
        <v>1.47766</v>
      </c>
      <c r="AT40">
        <v>0.55412399999999995</v>
      </c>
      <c r="AU40">
        <v>1.10825</v>
      </c>
      <c r="AV40">
        <v>1.4789699999999999</v>
      </c>
      <c r="AW40">
        <v>1.1723600000000001</v>
      </c>
      <c r="AX40">
        <v>2.0139900000000002</v>
      </c>
    </row>
    <row r="41" spans="1:50" x14ac:dyDescent="0.25">
      <c r="A41" t="s">
        <v>239</v>
      </c>
      <c r="B41">
        <v>1</v>
      </c>
      <c r="C41">
        <v>-1.8240700000000001</v>
      </c>
      <c r="D41">
        <v>258.95600000000002</v>
      </c>
      <c r="E41">
        <v>12.876200000000001</v>
      </c>
      <c r="F41">
        <v>1.8257699999999999</v>
      </c>
      <c r="G41">
        <v>19.948499999999999</v>
      </c>
      <c r="H41">
        <v>20.133199999999999</v>
      </c>
      <c r="I41">
        <v>21.426100000000002</v>
      </c>
      <c r="J41">
        <v>1.2478499999999999</v>
      </c>
      <c r="K41">
        <v>-1.22712</v>
      </c>
      <c r="L41">
        <v>4</v>
      </c>
      <c r="M41">
        <v>1.2190099999999999</v>
      </c>
      <c r="N41">
        <v>1.3147599999999999</v>
      </c>
      <c r="O41">
        <v>1.5672999999999999</v>
      </c>
      <c r="P41">
        <v>-2.7720699999999998</v>
      </c>
      <c r="Q41">
        <v>255.71199999999999</v>
      </c>
      <c r="R41">
        <v>14.457000000000001</v>
      </c>
      <c r="S41">
        <v>1.8257699999999999</v>
      </c>
      <c r="T41">
        <v>19.948499999999999</v>
      </c>
      <c r="U41">
        <v>20.502600000000001</v>
      </c>
      <c r="V41">
        <v>21.426100000000002</v>
      </c>
      <c r="W41">
        <v>1.8794900000000001</v>
      </c>
      <c r="X41">
        <v>-1.72722</v>
      </c>
      <c r="Y41">
        <v>4</v>
      </c>
      <c r="Z41">
        <v>1.2190099999999999</v>
      </c>
      <c r="AA41">
        <v>1.3147599999999999</v>
      </c>
      <c r="AB41">
        <v>1.5672999999999999</v>
      </c>
      <c r="AC41">
        <v>-3.5793699999999999</v>
      </c>
      <c r="AD41">
        <v>221.63399999999999</v>
      </c>
      <c r="AE41">
        <v>15.0572</v>
      </c>
      <c r="AF41">
        <v>1.8257699999999999</v>
      </c>
      <c r="AG41">
        <v>17.362500000000001</v>
      </c>
      <c r="AH41">
        <v>17.5473</v>
      </c>
      <c r="AI41">
        <v>18.101400000000002</v>
      </c>
      <c r="AJ41">
        <v>0.97739100000000001</v>
      </c>
      <c r="AK41">
        <v>-1.1427799999999999</v>
      </c>
      <c r="AL41">
        <v>3</v>
      </c>
      <c r="AM41">
        <v>1.2190099999999999</v>
      </c>
      <c r="AN41">
        <v>1.3147599999999999</v>
      </c>
      <c r="AO41">
        <v>1.5672999999999999</v>
      </c>
      <c r="AP41">
        <v>0.18470800000000001</v>
      </c>
      <c r="AQ41">
        <v>1.47766</v>
      </c>
      <c r="AR41">
        <v>0.55412399999999995</v>
      </c>
      <c r="AS41">
        <v>1.47766</v>
      </c>
      <c r="AT41">
        <v>0.18470800000000001</v>
      </c>
      <c r="AU41">
        <v>0.73883200000000004</v>
      </c>
      <c r="AV41">
        <v>2.4749699999999999</v>
      </c>
      <c r="AW41">
        <v>3.6067100000000001</v>
      </c>
      <c r="AX41">
        <v>2.1201699999999999</v>
      </c>
    </row>
    <row r="42" spans="1:50" x14ac:dyDescent="0.25">
      <c r="A42" t="s">
        <v>239</v>
      </c>
      <c r="B42">
        <v>2</v>
      </c>
      <c r="C42">
        <v>-1.8714299999999999</v>
      </c>
      <c r="D42">
        <v>251.93700000000001</v>
      </c>
      <c r="E42">
        <v>16.149699999999999</v>
      </c>
      <c r="F42">
        <v>1.7917000000000001</v>
      </c>
      <c r="G42">
        <v>20.6873</v>
      </c>
      <c r="H42">
        <v>22.349699999999999</v>
      </c>
      <c r="I42">
        <v>22.9038</v>
      </c>
      <c r="J42">
        <v>0.52986699999999998</v>
      </c>
      <c r="K42">
        <v>-0.14655199999999999</v>
      </c>
      <c r="L42">
        <v>2</v>
      </c>
      <c r="M42">
        <v>2.6121599999999998</v>
      </c>
      <c r="N42">
        <v>3.3087399999999998</v>
      </c>
      <c r="O42">
        <v>2.9604499999999998</v>
      </c>
      <c r="P42">
        <v>-2.5805500000000001</v>
      </c>
      <c r="Q42">
        <v>245.18</v>
      </c>
      <c r="R42">
        <v>17.350000000000001</v>
      </c>
      <c r="S42">
        <v>1.7917000000000001</v>
      </c>
      <c r="T42">
        <v>15.146000000000001</v>
      </c>
      <c r="U42">
        <v>15.3308</v>
      </c>
      <c r="V42">
        <v>16.623699999999999</v>
      </c>
      <c r="W42">
        <v>0.181034</v>
      </c>
      <c r="X42">
        <v>-1.4256800000000001</v>
      </c>
      <c r="Y42">
        <v>3</v>
      </c>
      <c r="Z42">
        <v>2.6121599999999998</v>
      </c>
      <c r="AA42">
        <v>3.3087399999999998</v>
      </c>
      <c r="AB42">
        <v>2.9604499999999998</v>
      </c>
      <c r="AC42">
        <v>-3.1696800000000001</v>
      </c>
      <c r="AD42">
        <v>207.06399999999999</v>
      </c>
      <c r="AE42">
        <v>17.570399999999999</v>
      </c>
      <c r="AF42">
        <v>1.7917000000000001</v>
      </c>
      <c r="AG42">
        <v>20.6873</v>
      </c>
      <c r="AH42">
        <v>22.349699999999999</v>
      </c>
      <c r="AI42">
        <v>22.9038</v>
      </c>
      <c r="AJ42">
        <v>1.03139</v>
      </c>
      <c r="AK42">
        <v>-0.28199099999999999</v>
      </c>
      <c r="AL42">
        <v>2</v>
      </c>
      <c r="AM42">
        <v>2.6121599999999998</v>
      </c>
      <c r="AN42">
        <v>3.3087399999999998</v>
      </c>
      <c r="AO42">
        <v>2.9604499999999998</v>
      </c>
      <c r="AP42">
        <v>1.6623699999999999</v>
      </c>
      <c r="AQ42">
        <v>2.2164899999999998</v>
      </c>
      <c r="AR42">
        <v>0.18470800000000001</v>
      </c>
      <c r="AS42">
        <v>1.47766</v>
      </c>
      <c r="AT42">
        <v>1.6623699999999999</v>
      </c>
      <c r="AU42">
        <v>2.2164899999999998</v>
      </c>
      <c r="AV42">
        <v>0.67641799999999996</v>
      </c>
      <c r="AW42">
        <v>1.6067199999999999</v>
      </c>
      <c r="AX42">
        <v>1.31338</v>
      </c>
    </row>
    <row r="43" spans="1:50" x14ac:dyDescent="0.25">
      <c r="A43" t="s">
        <v>239</v>
      </c>
      <c r="B43">
        <v>3</v>
      </c>
      <c r="C43">
        <v>-2.57951</v>
      </c>
      <c r="D43">
        <v>218.93</v>
      </c>
      <c r="E43">
        <v>12.4983</v>
      </c>
      <c r="F43">
        <v>2.1560100000000002</v>
      </c>
      <c r="G43">
        <v>16.623699999999999</v>
      </c>
      <c r="H43">
        <v>19.394300000000001</v>
      </c>
      <c r="I43">
        <v>19.579000000000001</v>
      </c>
      <c r="J43">
        <v>0.56588499999999997</v>
      </c>
      <c r="K43">
        <v>-0.401671</v>
      </c>
      <c r="L43">
        <v>2</v>
      </c>
      <c r="M43">
        <v>2.9604499999999998</v>
      </c>
      <c r="N43">
        <v>2.3557800000000002</v>
      </c>
      <c r="O43">
        <v>2.7368899999999998</v>
      </c>
      <c r="P43">
        <v>-2.5706199999999999</v>
      </c>
      <c r="Q43">
        <v>194.41</v>
      </c>
      <c r="R43">
        <v>11.859</v>
      </c>
      <c r="S43">
        <v>2.1560100000000002</v>
      </c>
      <c r="T43">
        <v>22.9038</v>
      </c>
      <c r="U43">
        <v>24.1967</v>
      </c>
      <c r="V43">
        <v>24.750900000000001</v>
      </c>
      <c r="W43">
        <v>0.75204800000000005</v>
      </c>
      <c r="X43">
        <v>-0.78528500000000001</v>
      </c>
      <c r="Y43">
        <v>3</v>
      </c>
      <c r="Z43">
        <v>2.9604499999999998</v>
      </c>
      <c r="AA43">
        <v>2.3557800000000002</v>
      </c>
      <c r="AB43">
        <v>2.7368899999999998</v>
      </c>
      <c r="AC43">
        <v>-1.9938199999999999</v>
      </c>
      <c r="AD43">
        <v>138.54599999999999</v>
      </c>
      <c r="AE43">
        <v>9.5506100000000007</v>
      </c>
      <c r="AF43">
        <v>2.1560100000000002</v>
      </c>
      <c r="AG43">
        <v>22.9038</v>
      </c>
      <c r="AH43">
        <v>24.566199999999998</v>
      </c>
      <c r="AI43">
        <v>25.859100000000002</v>
      </c>
      <c r="AJ43">
        <v>1.4917800000000001</v>
      </c>
      <c r="AK43">
        <v>-1.1385799999999999</v>
      </c>
      <c r="AL43">
        <v>3</v>
      </c>
      <c r="AM43">
        <v>2.9604499999999998</v>
      </c>
      <c r="AN43">
        <v>2.3557800000000002</v>
      </c>
      <c r="AO43">
        <v>2.7368899999999998</v>
      </c>
      <c r="AP43">
        <v>2.7706200000000001</v>
      </c>
      <c r="AQ43">
        <v>2.95533</v>
      </c>
      <c r="AR43">
        <v>1.2929600000000001</v>
      </c>
      <c r="AS43">
        <v>1.8470800000000001</v>
      </c>
      <c r="AT43">
        <v>1.6623699999999999</v>
      </c>
      <c r="AU43">
        <v>2.95533</v>
      </c>
      <c r="AV43">
        <v>0.96755599999999997</v>
      </c>
      <c r="AW43">
        <v>1.5373300000000001</v>
      </c>
      <c r="AX43">
        <v>2.63036</v>
      </c>
    </row>
    <row r="44" spans="1:50" x14ac:dyDescent="0.25">
      <c r="A44" t="s">
        <v>240</v>
      </c>
      <c r="B44">
        <v>0</v>
      </c>
      <c r="C44">
        <v>-2.5901999999999998</v>
      </c>
      <c r="D44">
        <v>229.63900000000001</v>
      </c>
      <c r="E44">
        <v>14.372299999999999</v>
      </c>
      <c r="F44">
        <v>2.1639200000000001</v>
      </c>
      <c r="G44">
        <v>20.317900000000002</v>
      </c>
      <c r="H44">
        <v>20.872</v>
      </c>
      <c r="I44">
        <v>21.795500000000001</v>
      </c>
      <c r="J44">
        <v>1.5125999999999999</v>
      </c>
      <c r="K44">
        <v>-0.83415300000000003</v>
      </c>
      <c r="L44">
        <v>3</v>
      </c>
      <c r="M44">
        <v>1.04487</v>
      </c>
      <c r="N44">
        <v>0.52243300000000004</v>
      </c>
      <c r="O44">
        <v>0.79802899999999999</v>
      </c>
      <c r="P44">
        <v>-2.90069</v>
      </c>
      <c r="Q44">
        <v>209.80699999999999</v>
      </c>
      <c r="R44">
        <v>13.9764</v>
      </c>
      <c r="S44">
        <v>2.1639200000000001</v>
      </c>
      <c r="T44">
        <v>20.317900000000002</v>
      </c>
      <c r="U44">
        <v>20.872</v>
      </c>
      <c r="V44">
        <v>21.426100000000002</v>
      </c>
      <c r="W44">
        <v>1.31507</v>
      </c>
      <c r="X44">
        <v>-0.784084</v>
      </c>
      <c r="Y44">
        <v>3</v>
      </c>
      <c r="Z44">
        <v>1.04487</v>
      </c>
      <c r="AA44">
        <v>0.52243300000000004</v>
      </c>
      <c r="AB44">
        <v>0.79802899999999999</v>
      </c>
      <c r="AC44">
        <v>-2.6881599999999999</v>
      </c>
      <c r="AD44">
        <v>159.15799999999999</v>
      </c>
      <c r="AE44">
        <v>11.5754</v>
      </c>
      <c r="AF44">
        <v>2.1639200000000001</v>
      </c>
      <c r="AG44">
        <v>18.101400000000002</v>
      </c>
      <c r="AH44">
        <v>19.7637</v>
      </c>
      <c r="AI44">
        <v>19.948499999999999</v>
      </c>
      <c r="AJ44">
        <v>0.55207600000000001</v>
      </c>
      <c r="AK44">
        <v>-4.0437299999999997E-3</v>
      </c>
      <c r="AL44">
        <v>2</v>
      </c>
      <c r="AM44">
        <v>1.04487</v>
      </c>
      <c r="AN44">
        <v>0.52243300000000004</v>
      </c>
      <c r="AO44">
        <v>0.79802899999999999</v>
      </c>
      <c r="AP44">
        <v>0.55412399999999995</v>
      </c>
      <c r="AQ44">
        <v>1.47766</v>
      </c>
      <c r="AR44">
        <v>0.55412399999999995</v>
      </c>
      <c r="AS44">
        <v>1.10825</v>
      </c>
      <c r="AT44">
        <v>1.6623699999999999</v>
      </c>
      <c r="AU44">
        <v>1.8470800000000001</v>
      </c>
      <c r="AV44">
        <v>2.3467500000000001</v>
      </c>
      <c r="AW44">
        <v>2.0991499999999998</v>
      </c>
      <c r="AX44">
        <v>0.55611900000000003</v>
      </c>
    </row>
    <row r="45" spans="1:50" x14ac:dyDescent="0.25">
      <c r="A45" t="s">
        <v>240</v>
      </c>
      <c r="B45">
        <v>1</v>
      </c>
      <c r="C45">
        <v>-1.79559</v>
      </c>
      <c r="D45">
        <v>258.34800000000001</v>
      </c>
      <c r="E45">
        <v>12.950900000000001</v>
      </c>
      <c r="F45">
        <v>1.8257099999999999</v>
      </c>
      <c r="G45">
        <v>19.948499999999999</v>
      </c>
      <c r="H45">
        <v>20.502600000000001</v>
      </c>
      <c r="I45">
        <v>21.426100000000002</v>
      </c>
      <c r="J45">
        <v>1.58073</v>
      </c>
      <c r="K45">
        <v>-2.3049300000000001</v>
      </c>
      <c r="L45">
        <v>4</v>
      </c>
      <c r="M45">
        <v>0.17414399999999999</v>
      </c>
      <c r="N45">
        <v>0.17414399999999999</v>
      </c>
      <c r="O45">
        <v>0</v>
      </c>
      <c r="P45">
        <v>-2.7486000000000002</v>
      </c>
      <c r="Q45">
        <v>255.10400000000001</v>
      </c>
      <c r="R45">
        <v>14.3948</v>
      </c>
      <c r="S45">
        <v>1.8257099999999999</v>
      </c>
      <c r="T45">
        <v>19.579000000000001</v>
      </c>
      <c r="U45">
        <v>20.502600000000001</v>
      </c>
      <c r="V45">
        <v>21.426100000000002</v>
      </c>
      <c r="W45">
        <v>2.4529899999999998</v>
      </c>
      <c r="X45">
        <v>-2.76613</v>
      </c>
      <c r="Y45">
        <v>5</v>
      </c>
      <c r="Z45">
        <v>0.17414399999999999</v>
      </c>
      <c r="AA45">
        <v>0.17414399999999999</v>
      </c>
      <c r="AB45">
        <v>0</v>
      </c>
      <c r="AC45">
        <v>-3.6051600000000001</v>
      </c>
      <c r="AD45">
        <v>222.3</v>
      </c>
      <c r="AE45">
        <v>15.0306</v>
      </c>
      <c r="AF45">
        <v>1.8257099999999999</v>
      </c>
      <c r="AG45">
        <v>19.948499999999999</v>
      </c>
      <c r="AH45">
        <v>20.872</v>
      </c>
      <c r="AI45">
        <v>21.426100000000002</v>
      </c>
      <c r="AJ45">
        <v>1.72377</v>
      </c>
      <c r="AK45">
        <v>-1.4796800000000001</v>
      </c>
      <c r="AL45">
        <v>3</v>
      </c>
      <c r="AM45">
        <v>0.17414399999999999</v>
      </c>
      <c r="AN45">
        <v>0.17414399999999999</v>
      </c>
      <c r="AO45">
        <v>0</v>
      </c>
      <c r="AP45">
        <v>0.55412399999999995</v>
      </c>
      <c r="AQ45">
        <v>1.47766</v>
      </c>
      <c r="AR45">
        <v>0.92354000000000003</v>
      </c>
      <c r="AS45">
        <v>1.8470800000000001</v>
      </c>
      <c r="AT45">
        <v>0.92354000000000003</v>
      </c>
      <c r="AU45">
        <v>1.47766</v>
      </c>
      <c r="AV45">
        <v>3.8856600000000001</v>
      </c>
      <c r="AW45">
        <v>5.2191299999999998</v>
      </c>
      <c r="AX45">
        <v>3.2034500000000001</v>
      </c>
    </row>
    <row r="46" spans="1:50" x14ac:dyDescent="0.25">
      <c r="A46" t="s">
        <v>240</v>
      </c>
      <c r="B46">
        <v>2</v>
      </c>
      <c r="C46">
        <v>-1.83728</v>
      </c>
      <c r="D46">
        <v>250.977</v>
      </c>
      <c r="E46">
        <v>16.072700000000001</v>
      </c>
      <c r="F46">
        <v>1.7853600000000001</v>
      </c>
      <c r="G46">
        <v>21.056699999999999</v>
      </c>
      <c r="H46">
        <v>22.349699999999999</v>
      </c>
      <c r="I46">
        <v>22.9038</v>
      </c>
      <c r="J46">
        <v>0.65384799999999998</v>
      </c>
      <c r="K46">
        <v>-0.79907399999999995</v>
      </c>
      <c r="L46">
        <v>2</v>
      </c>
      <c r="M46">
        <v>1.04487</v>
      </c>
      <c r="N46">
        <v>0.696577</v>
      </c>
      <c r="O46">
        <v>0.696577</v>
      </c>
      <c r="P46">
        <v>-2.5519099999999999</v>
      </c>
      <c r="Q46">
        <v>244.25299999999999</v>
      </c>
      <c r="R46">
        <v>17.232700000000001</v>
      </c>
      <c r="S46">
        <v>1.7853600000000001</v>
      </c>
      <c r="T46">
        <v>18.840199999999999</v>
      </c>
      <c r="U46">
        <v>20.872</v>
      </c>
      <c r="V46">
        <v>21.426100000000002</v>
      </c>
      <c r="W46">
        <v>0.82087100000000002</v>
      </c>
      <c r="X46">
        <v>-0.14121400000000001</v>
      </c>
      <c r="Y46">
        <v>4</v>
      </c>
      <c r="Z46">
        <v>1.04487</v>
      </c>
      <c r="AA46">
        <v>0.696577</v>
      </c>
      <c r="AB46">
        <v>0.696577</v>
      </c>
      <c r="AC46">
        <v>-3.14899</v>
      </c>
      <c r="AD46">
        <v>206.66399999999999</v>
      </c>
      <c r="AE46">
        <v>17.467600000000001</v>
      </c>
      <c r="AF46">
        <v>1.7853600000000001</v>
      </c>
      <c r="AG46">
        <v>18.840199999999999</v>
      </c>
      <c r="AH46">
        <v>22.349699999999999</v>
      </c>
      <c r="AI46">
        <v>22.9038</v>
      </c>
      <c r="AJ46">
        <v>1.12388</v>
      </c>
      <c r="AK46">
        <v>-0.223831</v>
      </c>
      <c r="AL46">
        <v>3</v>
      </c>
      <c r="AM46">
        <v>1.04487</v>
      </c>
      <c r="AN46">
        <v>0.696577</v>
      </c>
      <c r="AO46">
        <v>0.696577</v>
      </c>
      <c r="AP46">
        <v>1.2929600000000001</v>
      </c>
      <c r="AQ46">
        <v>1.8470800000000001</v>
      </c>
      <c r="AR46">
        <v>2.03179</v>
      </c>
      <c r="AS46">
        <v>2.5859100000000002</v>
      </c>
      <c r="AT46">
        <v>3.5094500000000002</v>
      </c>
      <c r="AU46">
        <v>4.0635700000000003</v>
      </c>
      <c r="AV46">
        <v>1.45292</v>
      </c>
      <c r="AW46">
        <v>0.96208499999999997</v>
      </c>
      <c r="AX46">
        <v>1.34771</v>
      </c>
    </row>
    <row r="47" spans="1:50" x14ac:dyDescent="0.25">
      <c r="A47" t="s">
        <v>240</v>
      </c>
      <c r="B47">
        <v>3</v>
      </c>
      <c r="C47">
        <v>-2.6384099999999999</v>
      </c>
      <c r="D47">
        <v>219.78100000000001</v>
      </c>
      <c r="E47">
        <v>12.595800000000001</v>
      </c>
      <c r="F47">
        <v>2.1478899999999999</v>
      </c>
      <c r="G47">
        <v>21.795500000000001</v>
      </c>
      <c r="H47">
        <v>21.9802</v>
      </c>
      <c r="I47">
        <v>22.9038</v>
      </c>
      <c r="J47">
        <v>0.30232300000000001</v>
      </c>
      <c r="K47">
        <v>-1.0197099999999999</v>
      </c>
      <c r="L47">
        <v>3</v>
      </c>
      <c r="M47">
        <v>1.04487</v>
      </c>
      <c r="N47">
        <v>1.2190099999999999</v>
      </c>
      <c r="O47">
        <v>1.2190099999999999</v>
      </c>
      <c r="P47">
        <v>-2.5305399999999998</v>
      </c>
      <c r="Q47">
        <v>193.536</v>
      </c>
      <c r="R47">
        <v>11.786099999999999</v>
      </c>
      <c r="S47">
        <v>2.1478899999999999</v>
      </c>
      <c r="T47">
        <v>24.012</v>
      </c>
      <c r="U47">
        <v>24.566199999999998</v>
      </c>
      <c r="V47">
        <v>24.750900000000001</v>
      </c>
      <c r="W47">
        <v>0.662385</v>
      </c>
      <c r="X47">
        <v>-0.72773299999999996</v>
      </c>
      <c r="Y47">
        <v>3</v>
      </c>
      <c r="Z47">
        <v>1.04487</v>
      </c>
      <c r="AA47">
        <v>1.2190099999999999</v>
      </c>
      <c r="AB47">
        <v>1.2190099999999999</v>
      </c>
      <c r="AC47">
        <v>-2.0339900000000002</v>
      </c>
      <c r="AD47">
        <v>139.68299999999999</v>
      </c>
      <c r="AE47">
        <v>9.4169999999999998</v>
      </c>
      <c r="AF47">
        <v>2.1478899999999999</v>
      </c>
      <c r="AG47">
        <v>24.012</v>
      </c>
      <c r="AH47">
        <v>24.566199999999998</v>
      </c>
      <c r="AI47">
        <v>25.859100000000002</v>
      </c>
      <c r="AJ47">
        <v>0.99029900000000004</v>
      </c>
      <c r="AK47">
        <v>-1.2273400000000001</v>
      </c>
      <c r="AL47">
        <v>3</v>
      </c>
      <c r="AM47">
        <v>1.04487</v>
      </c>
      <c r="AN47">
        <v>1.2190099999999999</v>
      </c>
      <c r="AO47">
        <v>1.2190099999999999</v>
      </c>
      <c r="AP47">
        <v>0.18470800000000001</v>
      </c>
      <c r="AQ47">
        <v>1.10825</v>
      </c>
      <c r="AR47">
        <v>0.55412399999999995</v>
      </c>
      <c r="AS47">
        <v>0.73883200000000004</v>
      </c>
      <c r="AT47">
        <v>0.55412399999999995</v>
      </c>
      <c r="AU47">
        <v>1.8470800000000001</v>
      </c>
      <c r="AV47">
        <v>1.32203</v>
      </c>
      <c r="AW47">
        <v>1.39012</v>
      </c>
      <c r="AX47">
        <v>2.2176399999999998</v>
      </c>
    </row>
    <row r="48" spans="1:50" x14ac:dyDescent="0.25">
      <c r="A48" t="s">
        <v>241</v>
      </c>
      <c r="B48">
        <v>0</v>
      </c>
      <c r="C48">
        <v>-2.53376</v>
      </c>
      <c r="D48">
        <v>227.99100000000001</v>
      </c>
      <c r="E48">
        <v>14.192299999999999</v>
      </c>
      <c r="F48">
        <v>2.1644399999999999</v>
      </c>
      <c r="G48">
        <v>21.056699999999999</v>
      </c>
      <c r="H48">
        <v>21.610800000000001</v>
      </c>
      <c r="I48">
        <v>22.9038</v>
      </c>
      <c r="J48">
        <v>0.61429800000000001</v>
      </c>
      <c r="K48">
        <v>-0.61121999999999999</v>
      </c>
      <c r="L48">
        <v>2</v>
      </c>
      <c r="M48">
        <v>1.05928</v>
      </c>
      <c r="N48">
        <v>0.79802899999999999</v>
      </c>
      <c r="O48">
        <v>1.2190099999999999</v>
      </c>
      <c r="P48">
        <v>-2.8158500000000002</v>
      </c>
      <c r="Q48">
        <v>207.40899999999999</v>
      </c>
      <c r="R48">
        <v>13.8409</v>
      </c>
      <c r="S48">
        <v>2.1644399999999999</v>
      </c>
      <c r="T48">
        <v>19.948499999999999</v>
      </c>
      <c r="U48">
        <v>21.241399999999999</v>
      </c>
      <c r="V48">
        <v>21.795500000000001</v>
      </c>
      <c r="W48">
        <v>0.76498699999999997</v>
      </c>
      <c r="X48">
        <v>-0.66357299999999997</v>
      </c>
      <c r="Y48">
        <v>4</v>
      </c>
      <c r="Z48">
        <v>1.05928</v>
      </c>
      <c r="AA48">
        <v>0.79802899999999999</v>
      </c>
      <c r="AB48">
        <v>1.2190099999999999</v>
      </c>
      <c r="AC48">
        <v>-2.67082</v>
      </c>
      <c r="AD48">
        <v>158.113</v>
      </c>
      <c r="AE48">
        <v>11.492900000000001</v>
      </c>
      <c r="AF48">
        <v>2.1644399999999999</v>
      </c>
      <c r="AG48">
        <v>18.470800000000001</v>
      </c>
      <c r="AH48">
        <v>19.7637</v>
      </c>
      <c r="AI48">
        <v>19.948499999999999</v>
      </c>
      <c r="AJ48">
        <v>0.76126099999999997</v>
      </c>
      <c r="AK48">
        <v>-0.190418</v>
      </c>
      <c r="AL48">
        <v>4</v>
      </c>
      <c r="AM48">
        <v>1.05928</v>
      </c>
      <c r="AN48">
        <v>0.79802899999999999</v>
      </c>
      <c r="AO48">
        <v>1.2190099999999999</v>
      </c>
      <c r="AP48">
        <v>0.55412399999999995</v>
      </c>
      <c r="AQ48">
        <v>1.8470800000000001</v>
      </c>
      <c r="AR48">
        <v>1.2929600000000001</v>
      </c>
      <c r="AS48">
        <v>1.8470800000000001</v>
      </c>
      <c r="AT48">
        <v>1.2929600000000001</v>
      </c>
      <c r="AU48">
        <v>1.47766</v>
      </c>
      <c r="AV48">
        <v>1.2255199999999999</v>
      </c>
      <c r="AW48">
        <v>1.4285600000000001</v>
      </c>
      <c r="AX48">
        <v>0.95167800000000002</v>
      </c>
    </row>
    <row r="49" spans="1:50" x14ac:dyDescent="0.25">
      <c r="A49" t="s">
        <v>241</v>
      </c>
      <c r="B49">
        <v>1</v>
      </c>
      <c r="C49">
        <v>-1.8269299999999999</v>
      </c>
      <c r="D49">
        <v>258.60599999999999</v>
      </c>
      <c r="E49">
        <v>12.8613</v>
      </c>
      <c r="F49">
        <v>1.82098</v>
      </c>
      <c r="G49">
        <v>19.209599999999998</v>
      </c>
      <c r="H49">
        <v>20.133199999999999</v>
      </c>
      <c r="I49">
        <v>20.6873</v>
      </c>
      <c r="J49">
        <v>2.1758500000000001</v>
      </c>
      <c r="K49">
        <v>-2.5398800000000001</v>
      </c>
      <c r="L49">
        <v>3</v>
      </c>
      <c r="M49">
        <v>0</v>
      </c>
      <c r="N49">
        <v>0.17414399999999999</v>
      </c>
      <c r="O49">
        <v>0.17414399999999999</v>
      </c>
      <c r="P49">
        <v>-2.7067000000000001</v>
      </c>
      <c r="Q49">
        <v>253.55</v>
      </c>
      <c r="R49">
        <v>14.3912</v>
      </c>
      <c r="S49">
        <v>1.82098</v>
      </c>
      <c r="T49">
        <v>19.209599999999998</v>
      </c>
      <c r="U49">
        <v>20.133199999999999</v>
      </c>
      <c r="V49">
        <v>21.056699999999999</v>
      </c>
      <c r="W49">
        <v>3.28525</v>
      </c>
      <c r="X49">
        <v>-2.9746899999999998</v>
      </c>
      <c r="Y49">
        <v>3</v>
      </c>
      <c r="Z49">
        <v>0</v>
      </c>
      <c r="AA49">
        <v>0.17414399999999999</v>
      </c>
      <c r="AB49">
        <v>0.17414399999999999</v>
      </c>
      <c r="AC49">
        <v>-3.4871599999999998</v>
      </c>
      <c r="AD49">
        <v>219.29400000000001</v>
      </c>
      <c r="AE49">
        <v>15.0419</v>
      </c>
      <c r="AF49">
        <v>1.82098</v>
      </c>
      <c r="AG49">
        <v>19.209599999999998</v>
      </c>
      <c r="AH49">
        <v>20.502600000000001</v>
      </c>
      <c r="AI49">
        <v>21.056699999999999</v>
      </c>
      <c r="AJ49">
        <v>2.56142</v>
      </c>
      <c r="AK49">
        <v>-1.98678</v>
      </c>
      <c r="AL49">
        <v>2</v>
      </c>
      <c r="AM49">
        <v>0</v>
      </c>
      <c r="AN49">
        <v>0.17414399999999999</v>
      </c>
      <c r="AO49">
        <v>0.17414399999999999</v>
      </c>
      <c r="AP49">
        <v>0.92354000000000003</v>
      </c>
      <c r="AQ49">
        <v>1.47766</v>
      </c>
      <c r="AR49">
        <v>0.92354000000000003</v>
      </c>
      <c r="AS49">
        <v>1.8470800000000001</v>
      </c>
      <c r="AT49">
        <v>1.2929600000000001</v>
      </c>
      <c r="AU49">
        <v>1.8470800000000001</v>
      </c>
      <c r="AV49">
        <v>4.7157299999999998</v>
      </c>
      <c r="AW49">
        <v>6.2599400000000003</v>
      </c>
      <c r="AX49">
        <v>4.5482100000000001</v>
      </c>
    </row>
    <row r="50" spans="1:50" x14ac:dyDescent="0.25">
      <c r="A50" t="s">
        <v>241</v>
      </c>
      <c r="B50">
        <v>2</v>
      </c>
      <c r="C50">
        <v>-1.9873400000000001</v>
      </c>
      <c r="D50">
        <v>254.71</v>
      </c>
      <c r="E50">
        <v>15.6678</v>
      </c>
      <c r="F50">
        <v>1.78454</v>
      </c>
      <c r="G50">
        <v>15.8849</v>
      </c>
      <c r="H50">
        <v>16.439</v>
      </c>
      <c r="I50">
        <v>16.623699999999999</v>
      </c>
      <c r="J50">
        <v>0.56877900000000003</v>
      </c>
      <c r="K50">
        <v>-1.0839700000000001</v>
      </c>
      <c r="L50">
        <v>4</v>
      </c>
      <c r="M50">
        <v>2.7863099999999998</v>
      </c>
      <c r="N50">
        <v>3.4828899999999998</v>
      </c>
      <c r="O50">
        <v>3.2532800000000002</v>
      </c>
      <c r="P50">
        <v>-2.7075499999999999</v>
      </c>
      <c r="Q50">
        <v>248.346</v>
      </c>
      <c r="R50">
        <v>16.888000000000002</v>
      </c>
      <c r="S50">
        <v>1.78454</v>
      </c>
      <c r="T50">
        <v>21.795500000000001</v>
      </c>
      <c r="U50">
        <v>23.827300000000001</v>
      </c>
      <c r="V50">
        <v>24.012</v>
      </c>
      <c r="W50">
        <v>0.59863</v>
      </c>
      <c r="X50">
        <v>-6.5625299999999998E-2</v>
      </c>
      <c r="Y50">
        <v>4</v>
      </c>
      <c r="Z50">
        <v>2.7863099999999998</v>
      </c>
      <c r="AA50">
        <v>3.4828899999999998</v>
      </c>
      <c r="AB50">
        <v>3.2532800000000002</v>
      </c>
      <c r="AC50">
        <v>-3.4451499999999999</v>
      </c>
      <c r="AD50">
        <v>213.858</v>
      </c>
      <c r="AE50">
        <v>17.3581</v>
      </c>
      <c r="AF50">
        <v>1.78454</v>
      </c>
      <c r="AG50">
        <v>15.8849</v>
      </c>
      <c r="AH50">
        <v>16.439</v>
      </c>
      <c r="AI50">
        <v>17.731999999999999</v>
      </c>
      <c r="AJ50">
        <v>0.75225399999999998</v>
      </c>
      <c r="AK50">
        <v>-2.1403500000000002</v>
      </c>
      <c r="AL50">
        <v>3</v>
      </c>
      <c r="AM50">
        <v>2.7863099999999998</v>
      </c>
      <c r="AN50">
        <v>3.4828899999999998</v>
      </c>
      <c r="AO50">
        <v>3.2532800000000002</v>
      </c>
      <c r="AP50">
        <v>0.55412399999999995</v>
      </c>
      <c r="AQ50">
        <v>0.73883200000000004</v>
      </c>
      <c r="AR50">
        <v>2.03179</v>
      </c>
      <c r="AS50">
        <v>2.2164899999999998</v>
      </c>
      <c r="AT50">
        <v>0.55412399999999995</v>
      </c>
      <c r="AU50">
        <v>1.8470800000000001</v>
      </c>
      <c r="AV50">
        <v>1.6527499999999999</v>
      </c>
      <c r="AW50">
        <v>0.66425599999999996</v>
      </c>
      <c r="AX50">
        <v>2.8926099999999999</v>
      </c>
    </row>
    <row r="51" spans="1:50" x14ac:dyDescent="0.25">
      <c r="A51" t="s">
        <v>241</v>
      </c>
      <c r="B51">
        <v>3</v>
      </c>
      <c r="C51">
        <v>-2.7283900000000001</v>
      </c>
      <c r="D51">
        <v>222.61199999999999</v>
      </c>
      <c r="E51">
        <v>12.697100000000001</v>
      </c>
      <c r="F51">
        <v>2.1526700000000001</v>
      </c>
      <c r="G51">
        <v>16.993099999999998</v>
      </c>
      <c r="H51">
        <v>17.916699999999999</v>
      </c>
      <c r="I51">
        <v>18.101400000000002</v>
      </c>
      <c r="J51">
        <v>1.02074</v>
      </c>
      <c r="K51">
        <v>-2.4883099999999998E-2</v>
      </c>
      <c r="L51">
        <v>4</v>
      </c>
      <c r="M51">
        <v>2.7202199999999999</v>
      </c>
      <c r="N51">
        <v>2.8667799999999999</v>
      </c>
      <c r="O51">
        <v>3.1682800000000002</v>
      </c>
      <c r="P51">
        <v>-2.7106599999999998</v>
      </c>
      <c r="Q51">
        <v>198.191</v>
      </c>
      <c r="R51">
        <v>11.9985</v>
      </c>
      <c r="S51">
        <v>2.1526700000000001</v>
      </c>
      <c r="T51">
        <v>19.948499999999999</v>
      </c>
      <c r="U51">
        <v>21.241399999999999</v>
      </c>
      <c r="V51">
        <v>21.795500000000001</v>
      </c>
      <c r="W51">
        <v>0.88713699999999995</v>
      </c>
      <c r="X51">
        <v>-0.77043799999999996</v>
      </c>
      <c r="Y51">
        <v>3</v>
      </c>
      <c r="Z51">
        <v>2.7202199999999999</v>
      </c>
      <c r="AA51">
        <v>2.8667799999999999</v>
      </c>
      <c r="AB51">
        <v>3.1682800000000002</v>
      </c>
      <c r="AC51">
        <v>-2.1929500000000002</v>
      </c>
      <c r="AD51">
        <v>143.56</v>
      </c>
      <c r="AE51">
        <v>9.5769599999999997</v>
      </c>
      <c r="AF51">
        <v>2.1526700000000001</v>
      </c>
      <c r="AG51">
        <v>23.642600000000002</v>
      </c>
      <c r="AH51">
        <v>24.935600000000001</v>
      </c>
      <c r="AI51">
        <v>25.859100000000002</v>
      </c>
      <c r="AJ51">
        <v>0.96753400000000001</v>
      </c>
      <c r="AK51">
        <v>-0.898532</v>
      </c>
      <c r="AL51">
        <v>3</v>
      </c>
      <c r="AM51">
        <v>2.7202199999999999</v>
      </c>
      <c r="AN51">
        <v>2.8667799999999999</v>
      </c>
      <c r="AO51">
        <v>3.1682800000000002</v>
      </c>
      <c r="AP51">
        <v>0.92354000000000003</v>
      </c>
      <c r="AQ51">
        <v>1.10825</v>
      </c>
      <c r="AR51">
        <v>1.2929600000000001</v>
      </c>
      <c r="AS51">
        <v>1.8470800000000001</v>
      </c>
      <c r="AT51">
        <v>1.2929600000000001</v>
      </c>
      <c r="AU51">
        <v>2.2164899999999998</v>
      </c>
      <c r="AV51">
        <v>1.04562</v>
      </c>
      <c r="AW51">
        <v>1.6575800000000001</v>
      </c>
      <c r="AX51">
        <v>1.8660699999999999</v>
      </c>
    </row>
    <row r="52" spans="1:50" x14ac:dyDescent="0.25">
      <c r="A52" t="s">
        <v>242</v>
      </c>
      <c r="B52">
        <v>0</v>
      </c>
      <c r="C52">
        <v>-2.9132199999999999</v>
      </c>
      <c r="D52">
        <v>270.09500000000003</v>
      </c>
      <c r="E52">
        <v>17.061699999999998</v>
      </c>
      <c r="F52">
        <v>2.6161799999999999</v>
      </c>
      <c r="G52">
        <v>15.666700000000001</v>
      </c>
      <c r="H52">
        <v>16.833300000000001</v>
      </c>
      <c r="I52">
        <v>17.333300000000001</v>
      </c>
      <c r="J52">
        <v>1.8584000000000001</v>
      </c>
      <c r="K52">
        <v>-2.1679400000000002</v>
      </c>
      <c r="L52">
        <v>4</v>
      </c>
      <c r="M52">
        <v>1.25708</v>
      </c>
      <c r="N52">
        <v>1.0999399999999999</v>
      </c>
      <c r="O52">
        <v>1.0999399999999999</v>
      </c>
      <c r="P52">
        <v>-3.0487700000000002</v>
      </c>
      <c r="Q52">
        <v>233.69200000000001</v>
      </c>
      <c r="R52">
        <v>16.441600000000001</v>
      </c>
      <c r="S52">
        <v>2.6161799999999999</v>
      </c>
      <c r="T52">
        <v>15.666700000000001</v>
      </c>
      <c r="U52">
        <v>16.833300000000001</v>
      </c>
      <c r="V52">
        <v>17.333300000000001</v>
      </c>
      <c r="W52">
        <v>2.13144</v>
      </c>
      <c r="X52">
        <v>-2.3984999999999999</v>
      </c>
      <c r="Y52">
        <v>4</v>
      </c>
      <c r="Z52">
        <v>1.25708</v>
      </c>
      <c r="AA52">
        <v>1.0999399999999999</v>
      </c>
      <c r="AB52">
        <v>1.0999399999999999</v>
      </c>
      <c r="AC52">
        <v>-2.6562899999999998</v>
      </c>
      <c r="AD52">
        <v>158.03700000000001</v>
      </c>
      <c r="AE52">
        <v>13.3809</v>
      </c>
      <c r="AF52">
        <v>2.6161799999999999</v>
      </c>
      <c r="AG52">
        <v>18.333300000000001</v>
      </c>
      <c r="AH52">
        <v>19.166699999999999</v>
      </c>
      <c r="AI52">
        <v>19.666699999999999</v>
      </c>
      <c r="AJ52">
        <v>1.3096399999999999</v>
      </c>
      <c r="AK52">
        <v>-2.7550400000000002</v>
      </c>
      <c r="AL52">
        <v>4</v>
      </c>
      <c r="AM52">
        <v>1.25708</v>
      </c>
      <c r="AN52">
        <v>1.0999399999999999</v>
      </c>
      <c r="AO52">
        <v>1.0999399999999999</v>
      </c>
      <c r="AP52">
        <v>1.1666700000000001</v>
      </c>
      <c r="AQ52">
        <v>1.6666700000000001</v>
      </c>
      <c r="AR52">
        <v>1.1666700000000001</v>
      </c>
      <c r="AS52">
        <v>1.6666700000000001</v>
      </c>
      <c r="AT52">
        <v>0.83333299999999999</v>
      </c>
      <c r="AU52">
        <v>1.3333299999999999</v>
      </c>
      <c r="AV52">
        <v>4.0263299999999997</v>
      </c>
      <c r="AW52">
        <v>4.5299399999999999</v>
      </c>
      <c r="AX52">
        <v>4.0646800000000001</v>
      </c>
    </row>
    <row r="53" spans="1:50" x14ac:dyDescent="0.25">
      <c r="A53" t="s">
        <v>242</v>
      </c>
      <c r="B53">
        <v>3</v>
      </c>
      <c r="C53">
        <v>-2.6242200000000002</v>
      </c>
      <c r="D53">
        <v>263.72300000000001</v>
      </c>
      <c r="E53">
        <v>17.595400000000001</v>
      </c>
      <c r="F53">
        <v>2.7159499999999999</v>
      </c>
      <c r="G53">
        <v>16.666699999999999</v>
      </c>
      <c r="H53">
        <v>16.833300000000001</v>
      </c>
      <c r="I53">
        <v>18</v>
      </c>
      <c r="J53">
        <v>1.4859500000000001</v>
      </c>
      <c r="K53">
        <v>-1.4440599999999999</v>
      </c>
      <c r="L53">
        <v>3</v>
      </c>
      <c r="M53">
        <v>0</v>
      </c>
      <c r="N53">
        <v>0.157135</v>
      </c>
      <c r="O53">
        <v>0.41574</v>
      </c>
      <c r="P53">
        <v>-2.9856600000000002</v>
      </c>
      <c r="Q53">
        <v>231.01400000000001</v>
      </c>
      <c r="R53">
        <v>15.9697</v>
      </c>
      <c r="S53">
        <v>2.7159499999999999</v>
      </c>
      <c r="T53">
        <v>16.666699999999999</v>
      </c>
      <c r="U53">
        <v>17.166699999999999</v>
      </c>
      <c r="V53">
        <v>18.333300000000001</v>
      </c>
      <c r="W53">
        <v>2.3248500000000001</v>
      </c>
      <c r="X53">
        <v>-1.4433</v>
      </c>
      <c r="Y53">
        <v>3</v>
      </c>
      <c r="Z53">
        <v>0</v>
      </c>
      <c r="AA53">
        <v>0.157135</v>
      </c>
      <c r="AB53">
        <v>0.41574</v>
      </c>
      <c r="AC53">
        <v>-2.7989000000000002</v>
      </c>
      <c r="AD53">
        <v>160.018</v>
      </c>
      <c r="AE53">
        <v>12.270799999999999</v>
      </c>
      <c r="AF53">
        <v>2.7159499999999999</v>
      </c>
      <c r="AG53">
        <v>16.666699999999999</v>
      </c>
      <c r="AH53">
        <v>17.166699999999999</v>
      </c>
      <c r="AI53">
        <v>17.333300000000001</v>
      </c>
      <c r="AJ53">
        <v>2.3987799999999999</v>
      </c>
      <c r="AK53">
        <v>-2.9360299999999999E-2</v>
      </c>
      <c r="AL53">
        <v>3</v>
      </c>
      <c r="AM53">
        <v>0</v>
      </c>
      <c r="AN53">
        <v>0.157135</v>
      </c>
      <c r="AO53">
        <v>0.41574</v>
      </c>
      <c r="AP53">
        <v>0.16666700000000001</v>
      </c>
      <c r="AQ53">
        <v>1.3333299999999999</v>
      </c>
      <c r="AR53">
        <v>0.5</v>
      </c>
      <c r="AS53">
        <v>1.6666700000000001</v>
      </c>
      <c r="AT53">
        <v>0.5</v>
      </c>
      <c r="AU53">
        <v>0.66666700000000001</v>
      </c>
      <c r="AV53">
        <v>2.9300099999999998</v>
      </c>
      <c r="AW53">
        <v>3.76816</v>
      </c>
      <c r="AX53">
        <v>2.42814</v>
      </c>
    </row>
    <row r="54" spans="1:50" x14ac:dyDescent="0.25">
      <c r="A54" t="s">
        <v>256</v>
      </c>
      <c r="B54">
        <v>3</v>
      </c>
      <c r="C54">
        <v>-2.4729899999999998</v>
      </c>
      <c r="D54">
        <v>285.262</v>
      </c>
      <c r="E54">
        <v>23.762899999999998</v>
      </c>
      <c r="F54">
        <v>1.9379599999999999</v>
      </c>
      <c r="G54">
        <v>15.333299999999999</v>
      </c>
      <c r="H54">
        <v>15.833299999999999</v>
      </c>
      <c r="I54">
        <v>16</v>
      </c>
      <c r="J54">
        <v>1.5263500000000001</v>
      </c>
      <c r="K54">
        <v>-2.4891000000000001</v>
      </c>
      <c r="L54">
        <v>4</v>
      </c>
      <c r="M54">
        <v>1.57135</v>
      </c>
      <c r="N54">
        <v>1.72848</v>
      </c>
      <c r="O54">
        <v>1.85259</v>
      </c>
      <c r="P54">
        <v>-3.3096299999999998</v>
      </c>
      <c r="Q54">
        <v>277.47000000000003</v>
      </c>
      <c r="R54">
        <v>23.389800000000001</v>
      </c>
      <c r="S54">
        <v>1.9379599999999999</v>
      </c>
      <c r="T54">
        <v>15.333299999999999</v>
      </c>
      <c r="U54">
        <v>15.833299999999999</v>
      </c>
      <c r="V54">
        <v>17</v>
      </c>
      <c r="W54">
        <v>1.68571</v>
      </c>
      <c r="X54">
        <v>-2.15408</v>
      </c>
      <c r="Y54">
        <v>4</v>
      </c>
      <c r="Z54">
        <v>1.57135</v>
      </c>
      <c r="AA54">
        <v>1.72848</v>
      </c>
      <c r="AB54">
        <v>1.85259</v>
      </c>
      <c r="AC54">
        <v>-3.6996799999999999</v>
      </c>
      <c r="AD54">
        <v>220.58099999999999</v>
      </c>
      <c r="AE54">
        <v>19.633500000000002</v>
      </c>
      <c r="AF54">
        <v>1.9379599999999999</v>
      </c>
      <c r="AG54">
        <v>18.666699999999999</v>
      </c>
      <c r="AH54">
        <v>19.5</v>
      </c>
      <c r="AI54">
        <v>20.333300000000001</v>
      </c>
      <c r="AJ54">
        <v>2.3629799999999999</v>
      </c>
      <c r="AK54">
        <v>-1.94133</v>
      </c>
      <c r="AL54">
        <v>4</v>
      </c>
      <c r="AM54">
        <v>1.57135</v>
      </c>
      <c r="AN54">
        <v>1.72848</v>
      </c>
      <c r="AO54">
        <v>1.85259</v>
      </c>
      <c r="AP54">
        <v>0.5</v>
      </c>
      <c r="AQ54">
        <v>0.66666700000000001</v>
      </c>
      <c r="AR54">
        <v>0.5</v>
      </c>
      <c r="AS54">
        <v>1.6666700000000001</v>
      </c>
      <c r="AT54">
        <v>0.83333299999999999</v>
      </c>
      <c r="AU54">
        <v>1.6666700000000001</v>
      </c>
      <c r="AV54">
        <v>4.0154399999999999</v>
      </c>
      <c r="AW54">
        <v>3.8397899999999998</v>
      </c>
      <c r="AX54">
        <v>4.3043100000000001</v>
      </c>
    </row>
    <row r="55" spans="1:50" x14ac:dyDescent="0.25">
      <c r="A55" t="s">
        <v>257</v>
      </c>
      <c r="B55">
        <v>0</v>
      </c>
      <c r="C55">
        <v>-3.2130800000000002</v>
      </c>
      <c r="D55">
        <v>298.82</v>
      </c>
      <c r="E55">
        <v>16.2315</v>
      </c>
      <c r="F55">
        <v>1.8961600000000001</v>
      </c>
      <c r="G55">
        <v>21.333300000000001</v>
      </c>
      <c r="H55">
        <v>21.833300000000001</v>
      </c>
      <c r="I55">
        <v>22.666699999999999</v>
      </c>
      <c r="J55">
        <v>0.26660600000000001</v>
      </c>
      <c r="K55">
        <v>-0.76710299999999998</v>
      </c>
      <c r="L55">
        <v>4</v>
      </c>
      <c r="M55">
        <v>1.72848</v>
      </c>
      <c r="N55">
        <v>1.6555200000000001</v>
      </c>
      <c r="O55">
        <v>1.85259</v>
      </c>
      <c r="P55">
        <v>-3.7844899999999999</v>
      </c>
      <c r="Q55">
        <v>287.34800000000001</v>
      </c>
      <c r="R55">
        <v>17.005600000000001</v>
      </c>
      <c r="S55">
        <v>1.8961600000000001</v>
      </c>
      <c r="T55">
        <v>17.666699999999999</v>
      </c>
      <c r="U55">
        <v>18.166699999999999</v>
      </c>
      <c r="V55">
        <v>18.333300000000001</v>
      </c>
      <c r="W55">
        <v>0.99036199999999996</v>
      </c>
      <c r="X55">
        <v>-0.23835600000000001</v>
      </c>
      <c r="Y55">
        <v>5</v>
      </c>
      <c r="Z55">
        <v>1.72848</v>
      </c>
      <c r="AA55">
        <v>1.6555200000000001</v>
      </c>
      <c r="AB55">
        <v>1.85259</v>
      </c>
      <c r="AC55">
        <v>-4.0441099999999999</v>
      </c>
      <c r="AD55">
        <v>227.15100000000001</v>
      </c>
      <c r="AE55">
        <v>15.813599999999999</v>
      </c>
      <c r="AF55">
        <v>1.8961600000000001</v>
      </c>
      <c r="AG55">
        <v>17.666699999999999</v>
      </c>
      <c r="AH55">
        <v>18.5</v>
      </c>
      <c r="AI55">
        <v>19.333300000000001</v>
      </c>
      <c r="AJ55">
        <v>2.4374199999999999</v>
      </c>
      <c r="AK55">
        <v>-1.77759</v>
      </c>
      <c r="AL55">
        <v>4</v>
      </c>
      <c r="AM55">
        <v>1.72848</v>
      </c>
      <c r="AN55">
        <v>1.6555200000000001</v>
      </c>
      <c r="AO55">
        <v>1.85259</v>
      </c>
      <c r="AP55">
        <v>0.5</v>
      </c>
      <c r="AQ55">
        <v>1.3333299999999999</v>
      </c>
      <c r="AR55">
        <v>0.5</v>
      </c>
      <c r="AS55">
        <v>0.66666700000000001</v>
      </c>
      <c r="AT55">
        <v>0.83333299999999999</v>
      </c>
      <c r="AU55">
        <v>1.6666700000000001</v>
      </c>
      <c r="AV55">
        <v>1.0337099999999999</v>
      </c>
      <c r="AW55">
        <v>1.22872</v>
      </c>
      <c r="AX55">
        <v>4.2150100000000004</v>
      </c>
    </row>
    <row r="56" spans="1:50" x14ac:dyDescent="0.25">
      <c r="A56" t="s">
        <v>258</v>
      </c>
      <c r="B56">
        <v>0</v>
      </c>
      <c r="C56">
        <v>-2.3717299999999999</v>
      </c>
      <c r="D56">
        <v>232.172</v>
      </c>
      <c r="E56">
        <v>11.397600000000001</v>
      </c>
      <c r="F56">
        <v>2.2032699999999998</v>
      </c>
      <c r="G56">
        <v>21</v>
      </c>
      <c r="H56">
        <v>21.833300000000001</v>
      </c>
      <c r="I56">
        <v>22.666699999999999</v>
      </c>
      <c r="J56">
        <v>1.3500799999999999</v>
      </c>
      <c r="K56">
        <v>-1.3336699999999999</v>
      </c>
      <c r="L56">
        <v>3</v>
      </c>
      <c r="M56">
        <v>0.78567399999999998</v>
      </c>
      <c r="N56">
        <v>0.94280900000000001</v>
      </c>
      <c r="O56">
        <v>1.25708</v>
      </c>
      <c r="P56">
        <v>-2.68899</v>
      </c>
      <c r="Q56">
        <v>214.88300000000001</v>
      </c>
      <c r="R56">
        <v>11.3314</v>
      </c>
      <c r="S56">
        <v>2.2032699999999998</v>
      </c>
      <c r="T56">
        <v>21</v>
      </c>
      <c r="U56">
        <v>21.833300000000001</v>
      </c>
      <c r="V56">
        <v>22.666699999999999</v>
      </c>
      <c r="W56">
        <v>1.6208</v>
      </c>
      <c r="X56">
        <v>-1.35378</v>
      </c>
      <c r="Y56">
        <v>4</v>
      </c>
      <c r="Z56">
        <v>0.78567399999999998</v>
      </c>
      <c r="AA56">
        <v>0.94280900000000001</v>
      </c>
      <c r="AB56">
        <v>1.25708</v>
      </c>
      <c r="AC56">
        <v>-2.4448500000000002</v>
      </c>
      <c r="AD56">
        <v>154.90899999999999</v>
      </c>
      <c r="AE56">
        <v>9.4999800000000008</v>
      </c>
      <c r="AF56">
        <v>2.2032699999999998</v>
      </c>
      <c r="AG56">
        <v>19.333300000000001</v>
      </c>
      <c r="AH56">
        <v>19.833300000000001</v>
      </c>
      <c r="AI56">
        <v>20</v>
      </c>
      <c r="AJ56">
        <v>1.9922800000000001</v>
      </c>
      <c r="AK56">
        <v>-1.6067499999999999</v>
      </c>
      <c r="AL56">
        <v>2</v>
      </c>
      <c r="AM56">
        <v>0.78567399999999998</v>
      </c>
      <c r="AN56">
        <v>0.94280900000000001</v>
      </c>
      <c r="AO56">
        <v>1.25708</v>
      </c>
      <c r="AP56">
        <v>0.83333299999999999</v>
      </c>
      <c r="AQ56">
        <v>1.6666700000000001</v>
      </c>
      <c r="AR56">
        <v>0.83333299999999999</v>
      </c>
      <c r="AS56">
        <v>1.6666700000000001</v>
      </c>
      <c r="AT56">
        <v>0.5</v>
      </c>
      <c r="AU56">
        <v>0.66666700000000001</v>
      </c>
      <c r="AV56">
        <v>2.6837499999999999</v>
      </c>
      <c r="AW56">
        <v>2.97458</v>
      </c>
      <c r="AX56">
        <v>3.59903</v>
      </c>
    </row>
    <row r="57" spans="1:50" x14ac:dyDescent="0.25">
      <c r="A57" t="s">
        <v>258</v>
      </c>
      <c r="B57">
        <v>1</v>
      </c>
      <c r="C57">
        <v>-1.16398</v>
      </c>
      <c r="D57">
        <v>232.69900000000001</v>
      </c>
      <c r="E57">
        <v>9.4550099999999997</v>
      </c>
      <c r="F57">
        <v>1.9353400000000001</v>
      </c>
      <c r="G57">
        <v>22</v>
      </c>
      <c r="H57">
        <v>22.5</v>
      </c>
      <c r="I57">
        <v>23.333300000000001</v>
      </c>
      <c r="J57">
        <v>1.3507</v>
      </c>
      <c r="K57">
        <v>-0.82590600000000003</v>
      </c>
      <c r="L57">
        <v>5</v>
      </c>
      <c r="M57">
        <v>0</v>
      </c>
      <c r="N57">
        <v>0</v>
      </c>
      <c r="O57">
        <v>0</v>
      </c>
      <c r="P57">
        <v>-1.74604</v>
      </c>
      <c r="Q57">
        <v>221.102</v>
      </c>
      <c r="R57">
        <v>10.673</v>
      </c>
      <c r="S57">
        <v>1.9353400000000001</v>
      </c>
      <c r="T57">
        <v>22</v>
      </c>
      <c r="U57">
        <v>22.5</v>
      </c>
      <c r="V57">
        <v>23.333300000000001</v>
      </c>
      <c r="W57">
        <v>0.99968699999999999</v>
      </c>
      <c r="X57">
        <v>-0.63194600000000001</v>
      </c>
      <c r="Y57">
        <v>4</v>
      </c>
      <c r="Z57">
        <v>0</v>
      </c>
      <c r="AA57">
        <v>0</v>
      </c>
      <c r="AB57">
        <v>0</v>
      </c>
      <c r="AC57">
        <v>-1.88724</v>
      </c>
      <c r="AD57">
        <v>162.21700000000001</v>
      </c>
      <c r="AE57">
        <v>10.1473</v>
      </c>
      <c r="AF57">
        <v>1.9353400000000001</v>
      </c>
      <c r="AG57">
        <v>22</v>
      </c>
      <c r="AH57">
        <v>22.5</v>
      </c>
      <c r="AI57">
        <v>23.333300000000001</v>
      </c>
      <c r="AJ57">
        <v>0.92948399999999998</v>
      </c>
      <c r="AK57">
        <v>-0.91019700000000003</v>
      </c>
      <c r="AL57">
        <v>5</v>
      </c>
      <c r="AM57">
        <v>0</v>
      </c>
      <c r="AN57">
        <v>0</v>
      </c>
      <c r="AO57">
        <v>0</v>
      </c>
      <c r="AP57">
        <v>0.5</v>
      </c>
      <c r="AQ57">
        <v>1.3333299999999999</v>
      </c>
      <c r="AR57">
        <v>0.5</v>
      </c>
      <c r="AS57">
        <v>1.3333299999999999</v>
      </c>
      <c r="AT57">
        <v>0.5</v>
      </c>
      <c r="AU57">
        <v>1.3333299999999999</v>
      </c>
      <c r="AV57">
        <v>2.1766100000000002</v>
      </c>
      <c r="AW57">
        <v>1.6316299999999999</v>
      </c>
      <c r="AX57">
        <v>1.83968</v>
      </c>
    </row>
    <row r="58" spans="1:50" x14ac:dyDescent="0.25">
      <c r="A58" t="s">
        <v>258</v>
      </c>
      <c r="B58">
        <v>3</v>
      </c>
      <c r="C58">
        <v>-2.6279599999999999</v>
      </c>
      <c r="D58">
        <v>232.916</v>
      </c>
      <c r="E58">
        <v>10.5405</v>
      </c>
      <c r="F58">
        <v>2.2242299999999999</v>
      </c>
      <c r="G58">
        <v>16.666699999999999</v>
      </c>
      <c r="H58">
        <v>17.833300000000001</v>
      </c>
      <c r="I58">
        <v>18</v>
      </c>
      <c r="J58">
        <v>1.3619399999999999</v>
      </c>
      <c r="K58">
        <v>-0.70274400000000004</v>
      </c>
      <c r="L58">
        <v>4</v>
      </c>
      <c r="M58">
        <v>0.157135</v>
      </c>
      <c r="N58">
        <v>0.157135</v>
      </c>
      <c r="O58">
        <v>0</v>
      </c>
      <c r="P58">
        <v>-2.99227</v>
      </c>
      <c r="Q58">
        <v>216.18899999999999</v>
      </c>
      <c r="R58">
        <v>10.7957</v>
      </c>
      <c r="S58">
        <v>2.2242299999999999</v>
      </c>
      <c r="T58">
        <v>16.333300000000001</v>
      </c>
      <c r="U58">
        <v>17.5</v>
      </c>
      <c r="V58">
        <v>18</v>
      </c>
      <c r="W58">
        <v>1.51183</v>
      </c>
      <c r="X58">
        <v>-0.99161900000000003</v>
      </c>
      <c r="Y58">
        <v>3</v>
      </c>
      <c r="Z58">
        <v>0.157135</v>
      </c>
      <c r="AA58">
        <v>0.157135</v>
      </c>
      <c r="AB58">
        <v>0</v>
      </c>
      <c r="AC58">
        <v>-2.7804799999999998</v>
      </c>
      <c r="AD58">
        <v>157.72800000000001</v>
      </c>
      <c r="AE58">
        <v>9.1983999999999995</v>
      </c>
      <c r="AF58">
        <v>2.2242299999999999</v>
      </c>
      <c r="AG58">
        <v>16.666699999999999</v>
      </c>
      <c r="AH58">
        <v>17.833300000000001</v>
      </c>
      <c r="AI58">
        <v>18</v>
      </c>
      <c r="AJ58">
        <v>1.63893</v>
      </c>
      <c r="AK58">
        <v>-0.84073200000000003</v>
      </c>
      <c r="AL58">
        <v>3</v>
      </c>
      <c r="AM58">
        <v>0.157135</v>
      </c>
      <c r="AN58">
        <v>0.157135</v>
      </c>
      <c r="AO58">
        <v>0</v>
      </c>
      <c r="AP58">
        <v>1.1666700000000001</v>
      </c>
      <c r="AQ58">
        <v>1.3333299999999999</v>
      </c>
      <c r="AR58">
        <v>1.1666700000000001</v>
      </c>
      <c r="AS58">
        <v>1.6666700000000001</v>
      </c>
      <c r="AT58">
        <v>1.1666700000000001</v>
      </c>
      <c r="AU58">
        <v>1.3333299999999999</v>
      </c>
      <c r="AV58">
        <v>2.0646800000000001</v>
      </c>
      <c r="AW58">
        <v>2.50345</v>
      </c>
      <c r="AX58">
        <v>2.47966</v>
      </c>
    </row>
    <row r="59" spans="1:50" x14ac:dyDescent="0.25">
      <c r="A59" t="s">
        <v>259</v>
      </c>
      <c r="B59">
        <v>1</v>
      </c>
      <c r="C59">
        <v>-0.99751999999999996</v>
      </c>
      <c r="D59">
        <v>273.41899999999998</v>
      </c>
      <c r="E59">
        <v>8.7586300000000001</v>
      </c>
      <c r="F59">
        <v>1.48681</v>
      </c>
      <c r="G59">
        <v>19.666699999999999</v>
      </c>
      <c r="H59">
        <v>20.166699999999999</v>
      </c>
      <c r="I59">
        <v>21.333300000000001</v>
      </c>
      <c r="J59">
        <v>0.294709</v>
      </c>
      <c r="K59">
        <v>-0.294518</v>
      </c>
      <c r="L59">
        <v>3</v>
      </c>
      <c r="M59">
        <v>1.96261</v>
      </c>
      <c r="N59">
        <v>1.5476000000000001</v>
      </c>
      <c r="O59">
        <v>1.57135</v>
      </c>
      <c r="P59">
        <v>-1.40296</v>
      </c>
      <c r="Q59">
        <v>264.41500000000002</v>
      </c>
      <c r="R59">
        <v>10.6501</v>
      </c>
      <c r="S59">
        <v>1.48681</v>
      </c>
      <c r="T59">
        <v>15</v>
      </c>
      <c r="U59">
        <v>16.5</v>
      </c>
      <c r="V59">
        <v>18</v>
      </c>
      <c r="W59">
        <v>0.67629499999999998</v>
      </c>
      <c r="X59">
        <v>-0.83498799999999995</v>
      </c>
      <c r="Y59">
        <v>3</v>
      </c>
      <c r="Z59">
        <v>1.96261</v>
      </c>
      <c r="AA59">
        <v>1.5476000000000001</v>
      </c>
      <c r="AB59">
        <v>1.57135</v>
      </c>
      <c r="AC59">
        <v>-2.35893</v>
      </c>
      <c r="AD59">
        <v>232.80799999999999</v>
      </c>
      <c r="AE59">
        <v>16.179200000000002</v>
      </c>
      <c r="AF59">
        <v>1.48681</v>
      </c>
      <c r="AG59">
        <v>16.333300000000001</v>
      </c>
      <c r="AH59">
        <v>17.5</v>
      </c>
      <c r="AI59">
        <v>18</v>
      </c>
      <c r="AJ59">
        <v>1.1062000000000001</v>
      </c>
      <c r="AK59">
        <v>-0.79231099999999999</v>
      </c>
      <c r="AL59">
        <v>4</v>
      </c>
      <c r="AM59">
        <v>1.96261</v>
      </c>
      <c r="AN59">
        <v>1.5476000000000001</v>
      </c>
      <c r="AO59">
        <v>1.57135</v>
      </c>
      <c r="AP59">
        <v>0.5</v>
      </c>
      <c r="AQ59">
        <v>1.6666700000000001</v>
      </c>
      <c r="AR59">
        <v>1.5</v>
      </c>
      <c r="AS59">
        <v>3</v>
      </c>
      <c r="AT59">
        <v>1.1666700000000001</v>
      </c>
      <c r="AU59">
        <v>1.6666700000000001</v>
      </c>
      <c r="AV59">
        <v>0.58922699999999995</v>
      </c>
      <c r="AW59">
        <v>1.51128</v>
      </c>
      <c r="AX59">
        <v>1.8985099999999999</v>
      </c>
    </row>
    <row r="60" spans="1:50" x14ac:dyDescent="0.25">
      <c r="A60" t="s">
        <v>259</v>
      </c>
      <c r="B60">
        <v>2</v>
      </c>
      <c r="C60">
        <v>-0.113479</v>
      </c>
      <c r="D60">
        <v>242.345</v>
      </c>
      <c r="E60">
        <v>31.490400000000001</v>
      </c>
      <c r="F60">
        <v>1.4475499999999999</v>
      </c>
      <c r="G60">
        <v>15</v>
      </c>
      <c r="H60">
        <v>15.166700000000001</v>
      </c>
      <c r="I60">
        <v>16</v>
      </c>
      <c r="J60">
        <v>0.17847199999999999</v>
      </c>
      <c r="K60">
        <v>-1.95261</v>
      </c>
      <c r="L60">
        <v>5</v>
      </c>
      <c r="M60">
        <v>1.24722</v>
      </c>
      <c r="N60">
        <v>1.85259</v>
      </c>
      <c r="O60">
        <v>1.5476000000000001</v>
      </c>
      <c r="P60">
        <v>-0.34938399999999997</v>
      </c>
      <c r="Q60">
        <v>231.39099999999999</v>
      </c>
      <c r="R60">
        <v>30.834800000000001</v>
      </c>
      <c r="S60">
        <v>1.4475499999999999</v>
      </c>
      <c r="T60">
        <v>18</v>
      </c>
      <c r="U60">
        <v>19.5</v>
      </c>
      <c r="V60">
        <v>19.666699999999999</v>
      </c>
      <c r="W60">
        <v>1.8690199999999999</v>
      </c>
      <c r="X60">
        <v>-0.51649599999999996</v>
      </c>
      <c r="Y60">
        <v>2</v>
      </c>
      <c r="Z60">
        <v>1.24722</v>
      </c>
      <c r="AA60">
        <v>1.85259</v>
      </c>
      <c r="AB60">
        <v>1.5476000000000001</v>
      </c>
      <c r="AC60">
        <v>-1.09548</v>
      </c>
      <c r="AD60">
        <v>198.386</v>
      </c>
      <c r="AE60">
        <v>28.791699999999999</v>
      </c>
      <c r="AF60">
        <v>1.4475499999999999</v>
      </c>
      <c r="AG60">
        <v>17</v>
      </c>
      <c r="AH60">
        <v>18.5</v>
      </c>
      <c r="AI60">
        <v>18.666699999999999</v>
      </c>
      <c r="AJ60">
        <v>1.8685</v>
      </c>
      <c r="AK60">
        <v>-0.30530800000000002</v>
      </c>
      <c r="AL60">
        <v>4</v>
      </c>
      <c r="AM60">
        <v>1.24722</v>
      </c>
      <c r="AN60">
        <v>1.85259</v>
      </c>
      <c r="AO60">
        <v>1.5476000000000001</v>
      </c>
      <c r="AP60">
        <v>0.16666700000000001</v>
      </c>
      <c r="AQ60">
        <v>1</v>
      </c>
      <c r="AR60">
        <v>1.5</v>
      </c>
      <c r="AS60">
        <v>1.6666700000000001</v>
      </c>
      <c r="AT60">
        <v>1.5</v>
      </c>
      <c r="AU60">
        <v>1.6666700000000001</v>
      </c>
      <c r="AV60">
        <v>2.1310799999999999</v>
      </c>
      <c r="AW60">
        <v>2.3855200000000001</v>
      </c>
      <c r="AX60">
        <v>2.17381</v>
      </c>
    </row>
    <row r="61" spans="1:50" x14ac:dyDescent="0.25">
      <c r="A61" t="s">
        <v>259</v>
      </c>
      <c r="B61">
        <v>3</v>
      </c>
      <c r="C61">
        <v>-4.2062900000000001</v>
      </c>
      <c r="D61">
        <v>289.46600000000001</v>
      </c>
      <c r="E61">
        <v>22.095700000000001</v>
      </c>
      <c r="F61">
        <v>1.81925</v>
      </c>
      <c r="G61">
        <v>18</v>
      </c>
      <c r="H61">
        <v>18.833300000000001</v>
      </c>
      <c r="I61">
        <v>19.666699999999999</v>
      </c>
      <c r="J61">
        <v>1.2852300000000001</v>
      </c>
      <c r="K61">
        <v>-0.34927900000000001</v>
      </c>
      <c r="L61">
        <v>2</v>
      </c>
      <c r="M61">
        <v>2.82843</v>
      </c>
      <c r="N61">
        <v>2.3726799999999999</v>
      </c>
      <c r="O61">
        <v>2.51416</v>
      </c>
      <c r="P61">
        <v>-4.3002799999999999</v>
      </c>
      <c r="Q61">
        <v>269.85000000000002</v>
      </c>
      <c r="R61">
        <v>21.7453</v>
      </c>
      <c r="S61">
        <v>1.81925</v>
      </c>
      <c r="T61">
        <v>24</v>
      </c>
      <c r="U61">
        <v>24.166699999999999</v>
      </c>
      <c r="V61">
        <v>25</v>
      </c>
      <c r="W61">
        <v>0.18002899999999999</v>
      </c>
      <c r="X61">
        <v>-0.92371300000000001</v>
      </c>
      <c r="Y61">
        <v>6</v>
      </c>
      <c r="Z61">
        <v>2.82843</v>
      </c>
      <c r="AA61">
        <v>2.3726799999999999</v>
      </c>
      <c r="AB61">
        <v>2.51416</v>
      </c>
      <c r="AC61">
        <v>-3.7000799999999998</v>
      </c>
      <c r="AD61">
        <v>204.297</v>
      </c>
      <c r="AE61">
        <v>17.5304</v>
      </c>
      <c r="AF61">
        <v>1.81925</v>
      </c>
      <c r="AG61">
        <v>18</v>
      </c>
      <c r="AH61">
        <v>19.5</v>
      </c>
      <c r="AI61">
        <v>19.666699999999999</v>
      </c>
      <c r="AJ61">
        <v>1.14547</v>
      </c>
      <c r="AK61">
        <v>-1.27872E-2</v>
      </c>
      <c r="AL61">
        <v>2</v>
      </c>
      <c r="AM61">
        <v>2.82843</v>
      </c>
      <c r="AN61">
        <v>2.3726799999999999</v>
      </c>
      <c r="AO61">
        <v>2.51416</v>
      </c>
      <c r="AP61">
        <v>0.83333299999999999</v>
      </c>
      <c r="AQ61">
        <v>1.6666700000000001</v>
      </c>
      <c r="AR61">
        <v>0.16666700000000001</v>
      </c>
      <c r="AS61">
        <v>1</v>
      </c>
      <c r="AT61">
        <v>1.5</v>
      </c>
      <c r="AU61">
        <v>1.6666700000000001</v>
      </c>
      <c r="AV61">
        <v>1.6345099999999999</v>
      </c>
      <c r="AW61">
        <v>1.1037399999999999</v>
      </c>
      <c r="AX61">
        <v>1.1582600000000001</v>
      </c>
    </row>
    <row r="62" spans="1:50" x14ac:dyDescent="0.25">
      <c r="A62" t="s">
        <v>260</v>
      </c>
      <c r="B62">
        <v>0</v>
      </c>
      <c r="C62">
        <v>-4.3536099999999998</v>
      </c>
      <c r="D62">
        <v>302.02699999999999</v>
      </c>
      <c r="E62">
        <v>16.642399999999999</v>
      </c>
      <c r="F62">
        <v>1.82965</v>
      </c>
      <c r="G62">
        <v>21</v>
      </c>
      <c r="H62">
        <v>21.833300000000001</v>
      </c>
      <c r="I62">
        <v>22.666699999999999</v>
      </c>
      <c r="J62">
        <v>1.46271</v>
      </c>
      <c r="K62">
        <v>-0.65524800000000005</v>
      </c>
      <c r="L62">
        <v>4</v>
      </c>
      <c r="M62">
        <v>2.82843</v>
      </c>
      <c r="N62">
        <v>2.82843</v>
      </c>
      <c r="O62">
        <v>3.0671499999999998</v>
      </c>
      <c r="P62">
        <v>-4.4512299999999998</v>
      </c>
      <c r="Q62">
        <v>282.11700000000002</v>
      </c>
      <c r="R62">
        <v>16.710699999999999</v>
      </c>
      <c r="S62">
        <v>1.82965</v>
      </c>
      <c r="T62">
        <v>21</v>
      </c>
      <c r="U62">
        <v>21.833300000000001</v>
      </c>
      <c r="V62">
        <v>23</v>
      </c>
      <c r="W62">
        <v>0.99846100000000004</v>
      </c>
      <c r="X62">
        <v>-0.58408899999999997</v>
      </c>
      <c r="Y62">
        <v>3</v>
      </c>
      <c r="Z62">
        <v>2.82843</v>
      </c>
      <c r="AA62">
        <v>2.82843</v>
      </c>
      <c r="AB62">
        <v>3.0671499999999998</v>
      </c>
      <c r="AC62">
        <v>-3.79392</v>
      </c>
      <c r="AD62">
        <v>213.792</v>
      </c>
      <c r="AE62">
        <v>14.3567</v>
      </c>
      <c r="AF62">
        <v>1.82965</v>
      </c>
      <c r="AG62">
        <v>15</v>
      </c>
      <c r="AH62">
        <v>15.833299999999999</v>
      </c>
      <c r="AI62">
        <v>16.333300000000001</v>
      </c>
      <c r="AJ62">
        <v>1.25963</v>
      </c>
      <c r="AK62">
        <v>-0.383023</v>
      </c>
      <c r="AL62">
        <v>5</v>
      </c>
      <c r="AM62">
        <v>2.82843</v>
      </c>
      <c r="AN62">
        <v>2.82843</v>
      </c>
      <c r="AO62">
        <v>3.0671499999999998</v>
      </c>
      <c r="AP62">
        <v>0.83333299999999999</v>
      </c>
      <c r="AQ62">
        <v>1.6666700000000001</v>
      </c>
      <c r="AR62">
        <v>0.83333299999999999</v>
      </c>
      <c r="AS62">
        <v>2</v>
      </c>
      <c r="AT62">
        <v>0.83333299999999999</v>
      </c>
      <c r="AU62">
        <v>1.3333299999999999</v>
      </c>
      <c r="AV62">
        <v>2.1179600000000001</v>
      </c>
      <c r="AW62">
        <v>1.5825499999999999</v>
      </c>
      <c r="AX62">
        <v>1.6426499999999999</v>
      </c>
    </row>
    <row r="63" spans="1:50" x14ac:dyDescent="0.25">
      <c r="A63" t="s">
        <v>264</v>
      </c>
      <c r="B63">
        <v>0</v>
      </c>
      <c r="C63">
        <v>-2.0793499999999998</v>
      </c>
      <c r="D63">
        <v>210.798</v>
      </c>
      <c r="E63">
        <v>10.9612</v>
      </c>
      <c r="F63">
        <v>2.6213500000000001</v>
      </c>
      <c r="G63">
        <v>17.306699999999999</v>
      </c>
      <c r="H63">
        <v>17.476400000000002</v>
      </c>
      <c r="I63">
        <v>18.664100000000001</v>
      </c>
      <c r="J63">
        <v>1.50928</v>
      </c>
      <c r="K63">
        <v>-1.5106200000000001</v>
      </c>
      <c r="L63">
        <v>5</v>
      </c>
      <c r="M63">
        <v>1.1197900000000001</v>
      </c>
      <c r="N63">
        <v>0.95981799999999995</v>
      </c>
      <c r="O63">
        <v>1.1197900000000001</v>
      </c>
      <c r="P63">
        <v>-2.47994</v>
      </c>
      <c r="Q63">
        <v>187.70099999999999</v>
      </c>
      <c r="R63">
        <v>10.421200000000001</v>
      </c>
      <c r="S63">
        <v>2.6213500000000001</v>
      </c>
      <c r="T63">
        <v>14.9313</v>
      </c>
      <c r="U63">
        <v>15.440300000000001</v>
      </c>
      <c r="V63">
        <v>16.288699999999999</v>
      </c>
      <c r="W63">
        <v>2.6936900000000001</v>
      </c>
      <c r="X63">
        <v>-3.1775000000000002</v>
      </c>
      <c r="Y63">
        <v>6</v>
      </c>
      <c r="Z63">
        <v>1.1197900000000001</v>
      </c>
      <c r="AA63">
        <v>0.95981799999999995</v>
      </c>
      <c r="AB63">
        <v>1.1197900000000001</v>
      </c>
      <c r="AC63">
        <v>-2.2840600000000002</v>
      </c>
      <c r="AD63">
        <v>133.11099999999999</v>
      </c>
      <c r="AE63">
        <v>8.06907</v>
      </c>
      <c r="AF63">
        <v>2.6213500000000001</v>
      </c>
      <c r="AG63">
        <v>14.9313</v>
      </c>
      <c r="AH63">
        <v>15.440300000000001</v>
      </c>
      <c r="AI63">
        <v>16.288699999999999</v>
      </c>
      <c r="AJ63">
        <v>2.4312499999999999</v>
      </c>
      <c r="AK63">
        <v>-2.94339</v>
      </c>
      <c r="AL63">
        <v>5</v>
      </c>
      <c r="AM63">
        <v>1.1197900000000001</v>
      </c>
      <c r="AN63">
        <v>0.95981799999999995</v>
      </c>
      <c r="AO63">
        <v>1.1197900000000001</v>
      </c>
      <c r="AP63">
        <v>0.16967399999999999</v>
      </c>
      <c r="AQ63">
        <v>1.3573900000000001</v>
      </c>
      <c r="AR63">
        <v>0.50902099999999995</v>
      </c>
      <c r="AS63">
        <v>1.3573900000000001</v>
      </c>
      <c r="AT63">
        <v>0.50902099999999995</v>
      </c>
      <c r="AU63">
        <v>1.3573900000000001</v>
      </c>
      <c r="AV63">
        <v>3.0198999999999998</v>
      </c>
      <c r="AW63">
        <v>5.8711900000000004</v>
      </c>
      <c r="AX63">
        <v>5.3746400000000003</v>
      </c>
    </row>
    <row r="64" spans="1:50" x14ac:dyDescent="0.25">
      <c r="A64" t="s">
        <v>264</v>
      </c>
      <c r="B64">
        <v>1</v>
      </c>
      <c r="C64">
        <v>-1.3528199999999999</v>
      </c>
      <c r="D64">
        <v>219.15299999999999</v>
      </c>
      <c r="E64">
        <v>8.0844799999999992</v>
      </c>
      <c r="F64">
        <v>2.3529100000000001</v>
      </c>
      <c r="G64">
        <v>20.700199999999999</v>
      </c>
      <c r="H64">
        <v>21.548500000000001</v>
      </c>
      <c r="I64">
        <v>22.396899999999999</v>
      </c>
      <c r="J64">
        <v>1.76111</v>
      </c>
      <c r="K64">
        <v>-1.80558</v>
      </c>
      <c r="L64">
        <v>3</v>
      </c>
      <c r="M64">
        <v>0.27707599999999999</v>
      </c>
      <c r="N64">
        <v>0</v>
      </c>
      <c r="O64">
        <v>0.27707599999999999</v>
      </c>
      <c r="P64">
        <v>-1.8326199999999999</v>
      </c>
      <c r="Q64">
        <v>197.06899999999999</v>
      </c>
      <c r="R64">
        <v>8.0209200000000003</v>
      </c>
      <c r="S64">
        <v>2.3529100000000001</v>
      </c>
      <c r="T64">
        <v>21.378900000000002</v>
      </c>
      <c r="U64">
        <v>21.548500000000001</v>
      </c>
      <c r="V64">
        <v>22.7363</v>
      </c>
      <c r="W64">
        <v>0.831148</v>
      </c>
      <c r="X64">
        <v>-1.13659</v>
      </c>
      <c r="Y64">
        <v>4</v>
      </c>
      <c r="Z64">
        <v>0.27707599999999999</v>
      </c>
      <c r="AA64">
        <v>0</v>
      </c>
      <c r="AB64">
        <v>0.27707599999999999</v>
      </c>
      <c r="AC64">
        <v>-2.1399300000000001</v>
      </c>
      <c r="AD64">
        <v>147.37200000000001</v>
      </c>
      <c r="AE64">
        <v>7.0155399999999997</v>
      </c>
      <c r="AF64">
        <v>2.3529100000000001</v>
      </c>
      <c r="AG64">
        <v>21.0395</v>
      </c>
      <c r="AH64">
        <v>21.548500000000001</v>
      </c>
      <c r="AI64">
        <v>22.057600000000001</v>
      </c>
      <c r="AJ64">
        <v>1.4706999999999999</v>
      </c>
      <c r="AK64">
        <v>-0.57357499999999995</v>
      </c>
      <c r="AL64">
        <v>4</v>
      </c>
      <c r="AM64">
        <v>0.27707599999999999</v>
      </c>
      <c r="AN64">
        <v>0</v>
      </c>
      <c r="AO64">
        <v>0.27707599999999999</v>
      </c>
      <c r="AP64">
        <v>0.84836800000000001</v>
      </c>
      <c r="AQ64">
        <v>1.6967399999999999</v>
      </c>
      <c r="AR64">
        <v>0.16967399999999999</v>
      </c>
      <c r="AS64">
        <v>1.3573900000000001</v>
      </c>
      <c r="AT64">
        <v>0.50902099999999995</v>
      </c>
      <c r="AU64">
        <v>1.0180400000000001</v>
      </c>
      <c r="AV64">
        <v>3.5666899999999999</v>
      </c>
      <c r="AW64">
        <v>1.96774</v>
      </c>
      <c r="AX64">
        <v>2.0442800000000001</v>
      </c>
    </row>
    <row r="65" spans="1:50" x14ac:dyDescent="0.25">
      <c r="A65" t="s">
        <v>264</v>
      </c>
      <c r="B65">
        <v>2</v>
      </c>
      <c r="C65">
        <v>-1.2341599999999999</v>
      </c>
      <c r="D65">
        <v>211.762</v>
      </c>
      <c r="E65">
        <v>11.2812</v>
      </c>
      <c r="F65">
        <v>2.3351899999999999</v>
      </c>
      <c r="G65">
        <v>14.9313</v>
      </c>
      <c r="H65">
        <v>15.7796</v>
      </c>
      <c r="I65">
        <v>16.288699999999999</v>
      </c>
      <c r="J65">
        <v>2.0409999999999999</v>
      </c>
      <c r="K65">
        <v>-1.12347</v>
      </c>
      <c r="L65">
        <v>7</v>
      </c>
      <c r="M65">
        <v>0.31993899999999997</v>
      </c>
      <c r="N65">
        <v>0</v>
      </c>
      <c r="O65">
        <v>0</v>
      </c>
      <c r="P65">
        <v>-1.6964699999999999</v>
      </c>
      <c r="Q65">
        <v>189.834</v>
      </c>
      <c r="R65">
        <v>11.430999999999999</v>
      </c>
      <c r="S65">
        <v>2.3351899999999999</v>
      </c>
      <c r="T65">
        <v>14.9313</v>
      </c>
      <c r="U65">
        <v>15.7796</v>
      </c>
      <c r="V65">
        <v>16.288699999999999</v>
      </c>
      <c r="W65">
        <v>1.49132</v>
      </c>
      <c r="X65">
        <v>-0.91187399999999996</v>
      </c>
      <c r="Y65">
        <v>5</v>
      </c>
      <c r="Z65">
        <v>0.31993899999999997</v>
      </c>
      <c r="AA65">
        <v>0</v>
      </c>
      <c r="AB65">
        <v>0</v>
      </c>
      <c r="AC65">
        <v>-2.0258799999999999</v>
      </c>
      <c r="AD65">
        <v>141.77500000000001</v>
      </c>
      <c r="AE65">
        <v>9.9034499999999994</v>
      </c>
      <c r="AF65">
        <v>2.3351899999999999</v>
      </c>
      <c r="AG65">
        <v>15.61</v>
      </c>
      <c r="AH65">
        <v>15.7796</v>
      </c>
      <c r="AI65">
        <v>16.288699999999999</v>
      </c>
      <c r="AJ65">
        <v>0.72721199999999997</v>
      </c>
      <c r="AK65">
        <v>-0.60337200000000002</v>
      </c>
      <c r="AL65">
        <v>4</v>
      </c>
      <c r="AM65">
        <v>0.31993899999999997</v>
      </c>
      <c r="AN65">
        <v>0</v>
      </c>
      <c r="AO65">
        <v>0</v>
      </c>
      <c r="AP65">
        <v>0.84836800000000001</v>
      </c>
      <c r="AQ65">
        <v>1.3573900000000001</v>
      </c>
      <c r="AR65">
        <v>0.84836800000000001</v>
      </c>
      <c r="AS65">
        <v>1.3573900000000001</v>
      </c>
      <c r="AT65">
        <v>0.16967399999999999</v>
      </c>
      <c r="AU65">
        <v>0.67869400000000002</v>
      </c>
      <c r="AV65">
        <v>3.1644700000000001</v>
      </c>
      <c r="AW65">
        <v>2.4031899999999999</v>
      </c>
      <c r="AX65">
        <v>1.3305800000000001</v>
      </c>
    </row>
    <row r="66" spans="1:50" x14ac:dyDescent="0.25">
      <c r="A66" t="s">
        <v>264</v>
      </c>
      <c r="B66">
        <v>3</v>
      </c>
      <c r="C66">
        <v>-1.93838</v>
      </c>
      <c r="D66">
        <v>204.20099999999999</v>
      </c>
      <c r="E66">
        <v>9.3177599999999998</v>
      </c>
      <c r="F66">
        <v>2.5933700000000002</v>
      </c>
      <c r="G66">
        <v>17.646000000000001</v>
      </c>
      <c r="H66">
        <v>18.8338</v>
      </c>
      <c r="I66">
        <v>19.3428</v>
      </c>
      <c r="J66">
        <v>1.9396100000000001</v>
      </c>
      <c r="K66">
        <v>-1.3475900000000001</v>
      </c>
      <c r="L66">
        <v>2</v>
      </c>
      <c r="M66">
        <v>2.0796100000000002</v>
      </c>
      <c r="N66">
        <v>1.7596700000000001</v>
      </c>
      <c r="O66">
        <v>2.0796100000000002</v>
      </c>
      <c r="P66">
        <v>-2.1287799999999999</v>
      </c>
      <c r="Q66">
        <v>177.21899999999999</v>
      </c>
      <c r="R66">
        <v>8.9883400000000009</v>
      </c>
      <c r="S66">
        <v>2.5933700000000002</v>
      </c>
      <c r="T66">
        <v>17.646000000000001</v>
      </c>
      <c r="U66">
        <v>18.8338</v>
      </c>
      <c r="V66">
        <v>19.3428</v>
      </c>
      <c r="W66">
        <v>1.97505</v>
      </c>
      <c r="X66">
        <v>-1.4883200000000001</v>
      </c>
      <c r="Y66">
        <v>4</v>
      </c>
      <c r="Z66">
        <v>2.0796100000000002</v>
      </c>
      <c r="AA66">
        <v>1.7596700000000001</v>
      </c>
      <c r="AB66">
        <v>2.0796100000000002</v>
      </c>
      <c r="AC66">
        <v>-1.88218</v>
      </c>
      <c r="AD66">
        <v>122.504</v>
      </c>
      <c r="AE66">
        <v>6.8615899999999996</v>
      </c>
      <c r="AF66">
        <v>2.5933700000000002</v>
      </c>
      <c r="AG66">
        <v>22.057600000000001</v>
      </c>
      <c r="AH66">
        <v>22.566600000000001</v>
      </c>
      <c r="AI66">
        <v>23.754300000000001</v>
      </c>
      <c r="AJ66">
        <v>1.0698700000000001</v>
      </c>
      <c r="AK66">
        <v>-1.1664600000000001</v>
      </c>
      <c r="AL66">
        <v>3</v>
      </c>
      <c r="AM66">
        <v>2.0796100000000002</v>
      </c>
      <c r="AN66">
        <v>1.7596700000000001</v>
      </c>
      <c r="AO66">
        <v>2.0796100000000002</v>
      </c>
      <c r="AP66">
        <v>1.18771</v>
      </c>
      <c r="AQ66">
        <v>1.6967399999999999</v>
      </c>
      <c r="AR66">
        <v>1.18771</v>
      </c>
      <c r="AS66">
        <v>1.6967399999999999</v>
      </c>
      <c r="AT66">
        <v>0.50902099999999995</v>
      </c>
      <c r="AU66">
        <v>1.6967399999999999</v>
      </c>
      <c r="AV66">
        <v>3.28721</v>
      </c>
      <c r="AW66">
        <v>3.4633799999999999</v>
      </c>
      <c r="AX66">
        <v>2.2363300000000002</v>
      </c>
    </row>
    <row r="67" spans="1:50" x14ac:dyDescent="0.25">
      <c r="A67" t="s">
        <v>265</v>
      </c>
      <c r="B67">
        <v>0</v>
      </c>
      <c r="C67">
        <v>-2.68451</v>
      </c>
      <c r="D67">
        <v>233.018</v>
      </c>
      <c r="E67">
        <v>10.4291</v>
      </c>
      <c r="F67">
        <v>2.1808200000000002</v>
      </c>
      <c r="G67">
        <v>16.967400000000001</v>
      </c>
      <c r="H67">
        <v>17.137</v>
      </c>
      <c r="I67">
        <v>17.646000000000001</v>
      </c>
      <c r="J67">
        <v>1.08992</v>
      </c>
      <c r="K67">
        <v>-1.30769</v>
      </c>
      <c r="L67">
        <v>4</v>
      </c>
      <c r="M67">
        <v>3.0394299999999999</v>
      </c>
      <c r="N67">
        <v>3.2823000000000002</v>
      </c>
      <c r="O67">
        <v>3.5193300000000001</v>
      </c>
      <c r="P67">
        <v>-3.1766399999999999</v>
      </c>
      <c r="Q67">
        <v>216.845</v>
      </c>
      <c r="R67">
        <v>10.294700000000001</v>
      </c>
      <c r="S67">
        <v>2.1808200000000002</v>
      </c>
      <c r="T67">
        <v>23.414899999999999</v>
      </c>
      <c r="U67">
        <v>23.923999999999999</v>
      </c>
      <c r="V67">
        <v>25.111699999999999</v>
      </c>
      <c r="W67">
        <v>1.34849</v>
      </c>
      <c r="X67">
        <v>-1.9802200000000001</v>
      </c>
      <c r="Y67">
        <v>3</v>
      </c>
      <c r="Z67">
        <v>3.0394299999999999</v>
      </c>
      <c r="AA67">
        <v>3.2823000000000002</v>
      </c>
      <c r="AB67">
        <v>3.5193300000000001</v>
      </c>
      <c r="AC67">
        <v>-2.8967000000000001</v>
      </c>
      <c r="AD67">
        <v>163.495</v>
      </c>
      <c r="AE67">
        <v>8.1645400000000006</v>
      </c>
      <c r="AF67">
        <v>2.1808200000000002</v>
      </c>
      <c r="AG67">
        <v>23.414899999999999</v>
      </c>
      <c r="AH67">
        <v>24.263300000000001</v>
      </c>
      <c r="AI67">
        <v>25.111699999999999</v>
      </c>
      <c r="AJ67">
        <v>1.48651</v>
      </c>
      <c r="AK67">
        <v>-1.9710399999999999</v>
      </c>
      <c r="AL67">
        <v>4</v>
      </c>
      <c r="AM67">
        <v>3.0394299999999999</v>
      </c>
      <c r="AN67">
        <v>3.2823000000000002</v>
      </c>
      <c r="AO67">
        <v>3.5193300000000001</v>
      </c>
      <c r="AP67">
        <v>0.16967399999999999</v>
      </c>
      <c r="AQ67">
        <v>0.67869400000000002</v>
      </c>
      <c r="AR67">
        <v>0.50902099999999995</v>
      </c>
      <c r="AS67">
        <v>1.6967399999999999</v>
      </c>
      <c r="AT67">
        <v>0.84836800000000001</v>
      </c>
      <c r="AU67">
        <v>1.6967399999999999</v>
      </c>
      <c r="AV67">
        <v>2.3976099999999998</v>
      </c>
      <c r="AW67">
        <v>3.3287100000000001</v>
      </c>
      <c r="AX67">
        <v>3.4575499999999999</v>
      </c>
    </row>
    <row r="68" spans="1:50" x14ac:dyDescent="0.25">
      <c r="A68" t="s">
        <v>265</v>
      </c>
      <c r="B68">
        <v>1</v>
      </c>
      <c r="C68">
        <v>-1.9213</v>
      </c>
      <c r="D68">
        <v>241.20699999999999</v>
      </c>
      <c r="E68">
        <v>7.3673799999999998</v>
      </c>
      <c r="F68">
        <v>1.9865299999999999</v>
      </c>
      <c r="G68">
        <v>16.628</v>
      </c>
      <c r="H68">
        <v>17.476400000000002</v>
      </c>
      <c r="I68">
        <v>18.664100000000001</v>
      </c>
      <c r="J68">
        <v>1.72244</v>
      </c>
      <c r="K68">
        <v>-0.78166000000000002</v>
      </c>
      <c r="L68">
        <v>2</v>
      </c>
      <c r="M68">
        <v>1.88602</v>
      </c>
      <c r="N68">
        <v>1.91964</v>
      </c>
      <c r="O68">
        <v>1.7596700000000001</v>
      </c>
      <c r="P68">
        <v>-2.5377999999999998</v>
      </c>
      <c r="Q68">
        <v>227.91300000000001</v>
      </c>
      <c r="R68">
        <v>7.4571699999999996</v>
      </c>
      <c r="S68">
        <v>1.9865299999999999</v>
      </c>
      <c r="T68">
        <v>21.0395</v>
      </c>
      <c r="U68">
        <v>21.548500000000001</v>
      </c>
      <c r="V68">
        <v>22.396899999999999</v>
      </c>
      <c r="W68">
        <v>1.42588</v>
      </c>
      <c r="X68">
        <v>-1.1309</v>
      </c>
      <c r="Y68">
        <v>2</v>
      </c>
      <c r="Z68">
        <v>1.88602</v>
      </c>
      <c r="AA68">
        <v>1.91964</v>
      </c>
      <c r="AB68">
        <v>1.7596700000000001</v>
      </c>
      <c r="AC68">
        <v>-2.7621099999999998</v>
      </c>
      <c r="AD68">
        <v>181.06200000000001</v>
      </c>
      <c r="AE68">
        <v>6.9501799999999996</v>
      </c>
      <c r="AF68">
        <v>1.9865299999999999</v>
      </c>
      <c r="AG68">
        <v>20.0215</v>
      </c>
      <c r="AH68">
        <v>21.548500000000001</v>
      </c>
      <c r="AI68">
        <v>22.396899999999999</v>
      </c>
      <c r="AJ68">
        <v>1.33707</v>
      </c>
      <c r="AK68">
        <v>-1.6042700000000001</v>
      </c>
      <c r="AL68">
        <v>2</v>
      </c>
      <c r="AM68">
        <v>1.88602</v>
      </c>
      <c r="AN68">
        <v>1.91964</v>
      </c>
      <c r="AO68">
        <v>1.7596700000000001</v>
      </c>
      <c r="AP68">
        <v>0.84836800000000001</v>
      </c>
      <c r="AQ68">
        <v>2.0360800000000001</v>
      </c>
      <c r="AR68">
        <v>0.50902099999999995</v>
      </c>
      <c r="AS68">
        <v>1.3573900000000001</v>
      </c>
      <c r="AT68">
        <v>1.5270600000000001</v>
      </c>
      <c r="AU68">
        <v>2.3754300000000002</v>
      </c>
      <c r="AV68">
        <v>2.5041000000000002</v>
      </c>
      <c r="AW68">
        <v>2.5567799999999998</v>
      </c>
      <c r="AX68">
        <v>2.9413399999999998</v>
      </c>
    </row>
    <row r="69" spans="1:50" x14ac:dyDescent="0.25">
      <c r="A69" t="s">
        <v>265</v>
      </c>
      <c r="B69">
        <v>2</v>
      </c>
      <c r="C69">
        <v>-1.6574800000000001</v>
      </c>
      <c r="D69">
        <v>226.08099999999999</v>
      </c>
      <c r="E69">
        <v>13.4642</v>
      </c>
      <c r="F69">
        <v>1.94407</v>
      </c>
      <c r="G69">
        <v>15.61</v>
      </c>
      <c r="H69">
        <v>16.797699999999999</v>
      </c>
      <c r="I69">
        <v>17.306699999999999</v>
      </c>
      <c r="J69">
        <v>2.2448899999999998</v>
      </c>
      <c r="K69">
        <v>-1.3272299999999999</v>
      </c>
      <c r="L69">
        <v>4</v>
      </c>
      <c r="M69">
        <v>0</v>
      </c>
      <c r="N69">
        <v>0.31993899999999997</v>
      </c>
      <c r="O69">
        <v>0.47990899999999997</v>
      </c>
      <c r="P69">
        <v>-2.4481299999999999</v>
      </c>
      <c r="Q69">
        <v>218.04499999999999</v>
      </c>
      <c r="R69">
        <v>15.0943</v>
      </c>
      <c r="S69">
        <v>1.94407</v>
      </c>
      <c r="T69">
        <v>15.61</v>
      </c>
      <c r="U69">
        <v>16.797699999999999</v>
      </c>
      <c r="V69">
        <v>17.306699999999999</v>
      </c>
      <c r="W69">
        <v>2.3405100000000001</v>
      </c>
      <c r="X69">
        <v>-0.88065400000000005</v>
      </c>
      <c r="Y69">
        <v>4</v>
      </c>
      <c r="Z69">
        <v>0</v>
      </c>
      <c r="AA69">
        <v>0.31993899999999997</v>
      </c>
      <c r="AB69">
        <v>0.47990899999999997</v>
      </c>
      <c r="AC69">
        <v>-2.6337999999999999</v>
      </c>
      <c r="AD69">
        <v>173.04</v>
      </c>
      <c r="AE69">
        <v>11.4664</v>
      </c>
      <c r="AF69">
        <v>1.94407</v>
      </c>
      <c r="AG69">
        <v>15.61</v>
      </c>
      <c r="AH69">
        <v>16.119</v>
      </c>
      <c r="AI69">
        <v>16.288699999999999</v>
      </c>
      <c r="AJ69">
        <v>2.2997700000000001</v>
      </c>
      <c r="AK69">
        <v>-0.15410099999999999</v>
      </c>
      <c r="AL69">
        <v>4</v>
      </c>
      <c r="AM69">
        <v>0</v>
      </c>
      <c r="AN69">
        <v>0.31993899999999997</v>
      </c>
      <c r="AO69">
        <v>0.47990899999999997</v>
      </c>
      <c r="AP69">
        <v>1.18771</v>
      </c>
      <c r="AQ69">
        <v>1.6967399999999999</v>
      </c>
      <c r="AR69">
        <v>1.18771</v>
      </c>
      <c r="AS69">
        <v>1.6967399999999999</v>
      </c>
      <c r="AT69">
        <v>0.50902099999999995</v>
      </c>
      <c r="AU69">
        <v>0.67869400000000002</v>
      </c>
      <c r="AV69">
        <v>3.5721099999999999</v>
      </c>
      <c r="AW69">
        <v>3.2211699999999999</v>
      </c>
      <c r="AX69">
        <v>2.4538700000000002</v>
      </c>
    </row>
    <row r="70" spans="1:50" x14ac:dyDescent="0.25">
      <c r="A70" t="s">
        <v>265</v>
      </c>
      <c r="B70">
        <v>3</v>
      </c>
      <c r="C70">
        <v>-2.7235200000000002</v>
      </c>
      <c r="D70">
        <v>229.88</v>
      </c>
      <c r="E70">
        <v>9.6307200000000002</v>
      </c>
      <c r="F70">
        <v>2.1540900000000001</v>
      </c>
      <c r="G70">
        <v>20.360800000000001</v>
      </c>
      <c r="H70">
        <v>21.548500000000001</v>
      </c>
      <c r="I70">
        <v>22.396899999999999</v>
      </c>
      <c r="J70">
        <v>2.6423000000000001</v>
      </c>
      <c r="K70">
        <v>-2.1571400000000001</v>
      </c>
      <c r="L70">
        <v>2</v>
      </c>
      <c r="M70">
        <v>0.15997</v>
      </c>
      <c r="N70">
        <v>0</v>
      </c>
      <c r="O70">
        <v>0</v>
      </c>
      <c r="P70">
        <v>-2.9643600000000001</v>
      </c>
      <c r="Q70">
        <v>209.44900000000001</v>
      </c>
      <c r="R70">
        <v>9.3716899999999992</v>
      </c>
      <c r="S70">
        <v>2.1540900000000001</v>
      </c>
      <c r="T70">
        <v>20.700199999999999</v>
      </c>
      <c r="U70">
        <v>21.548500000000001</v>
      </c>
      <c r="V70">
        <v>22.396899999999999</v>
      </c>
      <c r="W70">
        <v>2.72417</v>
      </c>
      <c r="X70">
        <v>-2.6861100000000002</v>
      </c>
      <c r="Y70">
        <v>2</v>
      </c>
      <c r="Z70">
        <v>0.15997</v>
      </c>
      <c r="AA70">
        <v>0</v>
      </c>
      <c r="AB70">
        <v>0</v>
      </c>
      <c r="AC70">
        <v>-2.7567699999999999</v>
      </c>
      <c r="AD70">
        <v>159.041</v>
      </c>
      <c r="AE70">
        <v>7.9367999999999999</v>
      </c>
      <c r="AF70">
        <v>2.1540900000000001</v>
      </c>
      <c r="AG70">
        <v>20.700199999999999</v>
      </c>
      <c r="AH70">
        <v>21.548500000000001</v>
      </c>
      <c r="AI70">
        <v>22.396899999999999</v>
      </c>
      <c r="AJ70">
        <v>2.71854</v>
      </c>
      <c r="AK70">
        <v>-2.5179900000000002</v>
      </c>
      <c r="AL70">
        <v>3</v>
      </c>
      <c r="AM70">
        <v>0.15997</v>
      </c>
      <c r="AN70">
        <v>0</v>
      </c>
      <c r="AO70">
        <v>0</v>
      </c>
      <c r="AP70">
        <v>1.18771</v>
      </c>
      <c r="AQ70">
        <v>2.0360800000000001</v>
      </c>
      <c r="AR70">
        <v>0.84836800000000001</v>
      </c>
      <c r="AS70">
        <v>1.6967399999999999</v>
      </c>
      <c r="AT70">
        <v>0.84836800000000001</v>
      </c>
      <c r="AU70">
        <v>1.6967399999999999</v>
      </c>
      <c r="AV70">
        <v>4.7994399999999997</v>
      </c>
      <c r="AW70">
        <v>5.4102899999999998</v>
      </c>
      <c r="AX70">
        <v>5.2365300000000001</v>
      </c>
    </row>
    <row r="71" spans="1:50" x14ac:dyDescent="0.25">
      <c r="A71" t="s">
        <v>350</v>
      </c>
      <c r="B71">
        <v>3</v>
      </c>
      <c r="C71">
        <v>-3.1589299999999998</v>
      </c>
      <c r="D71">
        <v>288.23399999999998</v>
      </c>
      <c r="E71">
        <v>18.745999999999999</v>
      </c>
      <c r="F71">
        <v>2.0384699999999998</v>
      </c>
      <c r="G71">
        <v>17.666699999999999</v>
      </c>
      <c r="H71">
        <v>18.5</v>
      </c>
      <c r="I71">
        <v>19</v>
      </c>
      <c r="J71">
        <v>1.1251</v>
      </c>
      <c r="K71">
        <v>-0.55086100000000005</v>
      </c>
      <c r="L71">
        <v>4</v>
      </c>
      <c r="M71">
        <v>1.25708</v>
      </c>
      <c r="N71">
        <v>1.41421</v>
      </c>
      <c r="O71">
        <v>1.41421</v>
      </c>
      <c r="P71">
        <v>-3.6406800000000001</v>
      </c>
      <c r="Q71">
        <v>263.77499999999998</v>
      </c>
      <c r="R71">
        <v>20.158000000000001</v>
      </c>
      <c r="S71">
        <v>2.0384699999999998</v>
      </c>
      <c r="T71">
        <v>17.666699999999999</v>
      </c>
      <c r="U71">
        <v>18.5</v>
      </c>
      <c r="V71">
        <v>19</v>
      </c>
      <c r="W71">
        <v>0.78334499999999996</v>
      </c>
      <c r="X71">
        <v>-0.22614000000000001</v>
      </c>
      <c r="Y71">
        <v>3</v>
      </c>
      <c r="Z71">
        <v>1.25708</v>
      </c>
      <c r="AA71">
        <v>1.41421</v>
      </c>
      <c r="AB71">
        <v>1.41421</v>
      </c>
      <c r="AC71">
        <v>-3.4996700000000001</v>
      </c>
      <c r="AD71">
        <v>202.36099999999999</v>
      </c>
      <c r="AE71">
        <v>18.186800000000002</v>
      </c>
      <c r="AF71">
        <v>2.0384699999999998</v>
      </c>
      <c r="AG71">
        <v>20.333300000000001</v>
      </c>
      <c r="AH71">
        <v>21.5</v>
      </c>
      <c r="AI71">
        <v>22</v>
      </c>
      <c r="AJ71">
        <v>0.66223500000000002</v>
      </c>
      <c r="AK71">
        <v>-0.56120800000000004</v>
      </c>
      <c r="AL71">
        <v>2</v>
      </c>
      <c r="AM71">
        <v>1.25708</v>
      </c>
      <c r="AN71">
        <v>1.41421</v>
      </c>
      <c r="AO71">
        <v>1.41421</v>
      </c>
      <c r="AP71">
        <v>0.83333299999999999</v>
      </c>
      <c r="AQ71">
        <v>1.3333299999999999</v>
      </c>
      <c r="AR71">
        <v>0.83333299999999999</v>
      </c>
      <c r="AS71">
        <v>1.3333299999999999</v>
      </c>
      <c r="AT71">
        <v>1.1666700000000001</v>
      </c>
      <c r="AU71">
        <v>1.6666700000000001</v>
      </c>
      <c r="AV71">
        <v>1.6759599999999999</v>
      </c>
      <c r="AW71">
        <v>1.00949</v>
      </c>
      <c r="AX71">
        <v>1.2234400000000001</v>
      </c>
    </row>
    <row r="72" spans="1:50" x14ac:dyDescent="0.25">
      <c r="A72" t="s">
        <v>351</v>
      </c>
      <c r="B72">
        <v>0</v>
      </c>
      <c r="C72">
        <v>-2.73359</v>
      </c>
      <c r="D72">
        <v>286.995</v>
      </c>
      <c r="E72">
        <v>18.566299999999998</v>
      </c>
      <c r="F72">
        <v>1.9742900000000001</v>
      </c>
      <c r="G72">
        <v>16.666699999999999</v>
      </c>
      <c r="H72">
        <v>16.833300000000001</v>
      </c>
      <c r="I72">
        <v>17.333300000000001</v>
      </c>
      <c r="J72">
        <v>0.34120499999999998</v>
      </c>
      <c r="K72">
        <v>-0.87713600000000003</v>
      </c>
      <c r="L72">
        <v>3</v>
      </c>
      <c r="M72">
        <v>1.24722</v>
      </c>
      <c r="N72">
        <v>1.8856200000000001</v>
      </c>
      <c r="O72">
        <v>1.8856200000000001</v>
      </c>
      <c r="P72">
        <v>-3.54359</v>
      </c>
      <c r="Q72">
        <v>270.34100000000001</v>
      </c>
      <c r="R72">
        <v>21.481000000000002</v>
      </c>
      <c r="S72">
        <v>1.9742900000000001</v>
      </c>
      <c r="T72">
        <v>18.666699999999999</v>
      </c>
      <c r="U72">
        <v>20.833300000000001</v>
      </c>
      <c r="V72">
        <v>21.333300000000001</v>
      </c>
      <c r="W72">
        <v>0.68402799999999997</v>
      </c>
      <c r="X72">
        <v>-0.34153899999999998</v>
      </c>
      <c r="Y72">
        <v>3</v>
      </c>
      <c r="Z72">
        <v>1.24722</v>
      </c>
      <c r="AA72">
        <v>1.8856200000000001</v>
      </c>
      <c r="AB72">
        <v>1.8856200000000001</v>
      </c>
      <c r="AC72">
        <v>-3.6267999999999998</v>
      </c>
      <c r="AD72">
        <v>213.43600000000001</v>
      </c>
      <c r="AE72">
        <v>20.9069</v>
      </c>
      <c r="AF72">
        <v>1.9742900000000001</v>
      </c>
      <c r="AG72">
        <v>15.666700000000001</v>
      </c>
      <c r="AH72">
        <v>16.833300000000001</v>
      </c>
      <c r="AI72">
        <v>17.333300000000001</v>
      </c>
      <c r="AJ72">
        <v>1.21729</v>
      </c>
      <c r="AK72">
        <v>-0.84064399999999995</v>
      </c>
      <c r="AL72">
        <v>2</v>
      </c>
      <c r="AM72">
        <v>1.24722</v>
      </c>
      <c r="AN72">
        <v>1.8856200000000001</v>
      </c>
      <c r="AO72">
        <v>1.8856200000000001</v>
      </c>
      <c r="AP72">
        <v>0.16666700000000001</v>
      </c>
      <c r="AQ72">
        <v>0.66666700000000001</v>
      </c>
      <c r="AR72">
        <v>2.1666699999999999</v>
      </c>
      <c r="AS72">
        <v>2.6666699999999999</v>
      </c>
      <c r="AT72">
        <v>1.1666700000000001</v>
      </c>
      <c r="AU72">
        <v>1.6666700000000001</v>
      </c>
      <c r="AV72">
        <v>1.21834</v>
      </c>
      <c r="AW72">
        <v>1.0255700000000001</v>
      </c>
      <c r="AX72">
        <v>2.0579399999999999</v>
      </c>
    </row>
    <row r="73" spans="1:50" x14ac:dyDescent="0.25">
      <c r="A73" t="s">
        <v>353</v>
      </c>
      <c r="B73">
        <v>0</v>
      </c>
      <c r="C73">
        <v>-2.3128799999999998</v>
      </c>
      <c r="D73">
        <v>214.96700000000001</v>
      </c>
      <c r="E73">
        <v>16.031700000000001</v>
      </c>
      <c r="F73">
        <v>2.5935700000000002</v>
      </c>
      <c r="G73">
        <v>18</v>
      </c>
      <c r="H73">
        <v>18.5</v>
      </c>
      <c r="I73">
        <v>19.666699999999999</v>
      </c>
      <c r="J73">
        <v>2.92441</v>
      </c>
      <c r="K73">
        <v>-3.09537</v>
      </c>
      <c r="L73">
        <v>3</v>
      </c>
      <c r="M73">
        <v>0</v>
      </c>
      <c r="N73">
        <v>0.27216600000000002</v>
      </c>
      <c r="O73">
        <v>0</v>
      </c>
      <c r="P73">
        <v>-2.4446400000000001</v>
      </c>
      <c r="Q73">
        <v>188.57</v>
      </c>
      <c r="R73">
        <v>15.6198</v>
      </c>
      <c r="S73">
        <v>2.5935700000000002</v>
      </c>
      <c r="T73">
        <v>18</v>
      </c>
      <c r="U73">
        <v>18.833300000000001</v>
      </c>
      <c r="V73">
        <v>19.666699999999999</v>
      </c>
      <c r="W73">
        <v>2.3575699999999999</v>
      </c>
      <c r="X73">
        <v>-2.5756299999999999</v>
      </c>
      <c r="Y73">
        <v>4</v>
      </c>
      <c r="Z73">
        <v>0</v>
      </c>
      <c r="AA73">
        <v>0.27216600000000002</v>
      </c>
      <c r="AB73">
        <v>0</v>
      </c>
      <c r="AC73">
        <v>-2.0600200000000002</v>
      </c>
      <c r="AD73">
        <v>126.446</v>
      </c>
      <c r="AE73">
        <v>11.4018</v>
      </c>
      <c r="AF73">
        <v>2.5935700000000002</v>
      </c>
      <c r="AG73">
        <v>18</v>
      </c>
      <c r="AH73">
        <v>19.166699999999999</v>
      </c>
      <c r="AI73">
        <v>19.666699999999999</v>
      </c>
      <c r="AJ73">
        <v>3.1265399999999999</v>
      </c>
      <c r="AK73">
        <v>-3.19475</v>
      </c>
      <c r="AL73">
        <v>3</v>
      </c>
      <c r="AM73">
        <v>0</v>
      </c>
      <c r="AN73">
        <v>0.27216600000000002</v>
      </c>
      <c r="AO73">
        <v>0</v>
      </c>
      <c r="AP73">
        <v>0.5</v>
      </c>
      <c r="AQ73">
        <v>1.6666700000000001</v>
      </c>
      <c r="AR73">
        <v>0.83333299999999999</v>
      </c>
      <c r="AS73">
        <v>1.6666700000000001</v>
      </c>
      <c r="AT73">
        <v>1.1666700000000001</v>
      </c>
      <c r="AU73">
        <v>1.6666700000000001</v>
      </c>
      <c r="AV73">
        <v>6.0197799999999999</v>
      </c>
      <c r="AW73">
        <v>4.9331899999999997</v>
      </c>
      <c r="AX73">
        <v>6.3212900000000003</v>
      </c>
    </row>
    <row r="74" spans="1:50" x14ac:dyDescent="0.25">
      <c r="A74" t="s">
        <v>353</v>
      </c>
      <c r="B74">
        <v>1</v>
      </c>
      <c r="C74">
        <v>-0.170957</v>
      </c>
      <c r="D74">
        <v>201.66</v>
      </c>
      <c r="E74">
        <v>17.8216</v>
      </c>
      <c r="F74">
        <v>2.1140599999999998</v>
      </c>
      <c r="G74">
        <v>20</v>
      </c>
      <c r="H74">
        <v>21.5</v>
      </c>
      <c r="I74">
        <v>22.666699999999999</v>
      </c>
      <c r="J74">
        <v>3.9266299999999998</v>
      </c>
      <c r="K74">
        <v>-3.6690399999999999</v>
      </c>
      <c r="L74">
        <v>3</v>
      </c>
      <c r="M74">
        <v>0</v>
      </c>
      <c r="N74">
        <v>0.157135</v>
      </c>
      <c r="O74">
        <v>0.157135</v>
      </c>
      <c r="P74">
        <v>-0.54088499999999995</v>
      </c>
      <c r="Q74">
        <v>182.108</v>
      </c>
      <c r="R74">
        <v>20.270299999999999</v>
      </c>
      <c r="S74">
        <v>2.1140599999999998</v>
      </c>
      <c r="T74">
        <v>20</v>
      </c>
      <c r="U74">
        <v>21.166699999999999</v>
      </c>
      <c r="V74">
        <v>23</v>
      </c>
      <c r="W74">
        <v>5.3228200000000001</v>
      </c>
      <c r="X74">
        <v>-4.6301699999999997</v>
      </c>
      <c r="Y74">
        <v>3</v>
      </c>
      <c r="Z74">
        <v>0</v>
      </c>
      <c r="AA74">
        <v>0.157135</v>
      </c>
      <c r="AB74">
        <v>0.157135</v>
      </c>
      <c r="AC74">
        <v>-0.80974199999999996</v>
      </c>
      <c r="AD74">
        <v>129.03399999999999</v>
      </c>
      <c r="AE74">
        <v>18.549800000000001</v>
      </c>
      <c r="AF74">
        <v>2.1140599999999998</v>
      </c>
      <c r="AG74">
        <v>20</v>
      </c>
      <c r="AH74">
        <v>21.166699999999999</v>
      </c>
      <c r="AI74">
        <v>23</v>
      </c>
      <c r="AJ74">
        <v>7.2710800000000004</v>
      </c>
      <c r="AK74">
        <v>-6.9324700000000004</v>
      </c>
      <c r="AL74">
        <v>2</v>
      </c>
      <c r="AM74">
        <v>0</v>
      </c>
      <c r="AN74">
        <v>0.157135</v>
      </c>
      <c r="AO74">
        <v>0.157135</v>
      </c>
      <c r="AP74">
        <v>1.5</v>
      </c>
      <c r="AQ74">
        <v>2.6666699999999999</v>
      </c>
      <c r="AR74">
        <v>1.1666700000000001</v>
      </c>
      <c r="AS74">
        <v>3</v>
      </c>
      <c r="AT74">
        <v>1.1666700000000001</v>
      </c>
      <c r="AU74">
        <v>3</v>
      </c>
      <c r="AV74">
        <v>7.5956799999999998</v>
      </c>
      <c r="AW74">
        <v>9.9529800000000002</v>
      </c>
      <c r="AX74">
        <v>14.2035</v>
      </c>
    </row>
    <row r="75" spans="1:50" x14ac:dyDescent="0.25">
      <c r="A75" t="s">
        <v>353</v>
      </c>
      <c r="B75">
        <v>2</v>
      </c>
      <c r="C75">
        <v>-0.54434400000000005</v>
      </c>
      <c r="D75">
        <v>210.15899999999999</v>
      </c>
      <c r="E75">
        <v>16.400099999999998</v>
      </c>
      <c r="F75">
        <v>2.1585100000000002</v>
      </c>
      <c r="G75">
        <v>21.333300000000001</v>
      </c>
      <c r="H75">
        <v>22.166699999999999</v>
      </c>
      <c r="I75">
        <v>23</v>
      </c>
      <c r="J75">
        <v>3.6059199999999998</v>
      </c>
      <c r="K75">
        <v>-7.95099</v>
      </c>
      <c r="L75">
        <v>3</v>
      </c>
      <c r="M75">
        <v>0.157135</v>
      </c>
      <c r="N75">
        <v>0</v>
      </c>
      <c r="O75">
        <v>0.157135</v>
      </c>
      <c r="P75">
        <v>-0.91347299999999998</v>
      </c>
      <c r="Q75">
        <v>190.596</v>
      </c>
      <c r="R75">
        <v>18.646599999999999</v>
      </c>
      <c r="S75">
        <v>2.1585100000000002</v>
      </c>
      <c r="T75">
        <v>21.333300000000001</v>
      </c>
      <c r="U75">
        <v>22.166699999999999</v>
      </c>
      <c r="V75">
        <v>23</v>
      </c>
      <c r="W75">
        <v>5.7576299999999998</v>
      </c>
      <c r="X75">
        <v>-8.8943700000000003</v>
      </c>
      <c r="Y75">
        <v>2</v>
      </c>
      <c r="Z75">
        <v>0.157135</v>
      </c>
      <c r="AA75">
        <v>0</v>
      </c>
      <c r="AB75">
        <v>0.157135</v>
      </c>
      <c r="AC75">
        <v>-1.01214</v>
      </c>
      <c r="AD75">
        <v>134.81800000000001</v>
      </c>
      <c r="AE75">
        <v>18.162299999999998</v>
      </c>
      <c r="AF75">
        <v>2.1585100000000002</v>
      </c>
      <c r="AG75">
        <v>21.666699999999999</v>
      </c>
      <c r="AH75">
        <v>22.166699999999999</v>
      </c>
      <c r="AI75">
        <v>23.333300000000001</v>
      </c>
      <c r="AJ75">
        <v>9.0982599999999998</v>
      </c>
      <c r="AK75">
        <v>-11.3172</v>
      </c>
      <c r="AL75">
        <v>2</v>
      </c>
      <c r="AM75">
        <v>0.157135</v>
      </c>
      <c r="AN75">
        <v>0</v>
      </c>
      <c r="AO75">
        <v>0.157135</v>
      </c>
      <c r="AP75">
        <v>0.83333299999999999</v>
      </c>
      <c r="AQ75">
        <v>1.6666700000000001</v>
      </c>
      <c r="AR75">
        <v>0.83333299999999999</v>
      </c>
      <c r="AS75">
        <v>1.6666700000000001</v>
      </c>
      <c r="AT75">
        <v>0.5</v>
      </c>
      <c r="AU75">
        <v>1.6666700000000001</v>
      </c>
      <c r="AV75">
        <v>11.556900000000001</v>
      </c>
      <c r="AW75">
        <v>14.651999999999999</v>
      </c>
      <c r="AX75">
        <v>20.415500000000002</v>
      </c>
    </row>
    <row r="76" spans="1:50" x14ac:dyDescent="0.25">
      <c r="A76" t="s">
        <v>353</v>
      </c>
      <c r="B76">
        <v>3</v>
      </c>
      <c r="C76">
        <v>-2.37575</v>
      </c>
      <c r="D76">
        <v>214.65899999999999</v>
      </c>
      <c r="E76">
        <v>12.585800000000001</v>
      </c>
      <c r="F76">
        <v>2.56366</v>
      </c>
      <c r="G76">
        <v>18</v>
      </c>
      <c r="H76">
        <v>18.833300000000001</v>
      </c>
      <c r="I76">
        <v>19.666699999999999</v>
      </c>
      <c r="J76">
        <v>1.7875000000000001</v>
      </c>
      <c r="K76">
        <v>-0.76095400000000002</v>
      </c>
      <c r="L76">
        <v>3</v>
      </c>
      <c r="M76">
        <v>0</v>
      </c>
      <c r="N76">
        <v>0</v>
      </c>
      <c r="O76">
        <v>0</v>
      </c>
      <c r="P76">
        <v>-2.7945899999999999</v>
      </c>
      <c r="Q76">
        <v>194.631</v>
      </c>
      <c r="R76">
        <v>12.0792</v>
      </c>
      <c r="S76">
        <v>2.56366</v>
      </c>
      <c r="T76">
        <v>18</v>
      </c>
      <c r="U76">
        <v>18.833300000000001</v>
      </c>
      <c r="V76">
        <v>19.666699999999999</v>
      </c>
      <c r="W76">
        <v>2.7061299999999999</v>
      </c>
      <c r="X76">
        <v>-1.76708</v>
      </c>
      <c r="Y76">
        <v>2</v>
      </c>
      <c r="Z76">
        <v>0</v>
      </c>
      <c r="AA76">
        <v>0</v>
      </c>
      <c r="AB76">
        <v>0</v>
      </c>
      <c r="AC76">
        <v>-2.5511599999999999</v>
      </c>
      <c r="AD76">
        <v>136.613</v>
      </c>
      <c r="AE76">
        <v>8.4376300000000004</v>
      </c>
      <c r="AF76">
        <v>2.56366</v>
      </c>
      <c r="AG76">
        <v>18</v>
      </c>
      <c r="AH76">
        <v>18.833300000000001</v>
      </c>
      <c r="AI76">
        <v>19.666699999999999</v>
      </c>
      <c r="AJ76">
        <v>2.6404299999999998</v>
      </c>
      <c r="AK76">
        <v>-1.6445700000000001</v>
      </c>
      <c r="AL76">
        <v>4</v>
      </c>
      <c r="AM76">
        <v>0</v>
      </c>
      <c r="AN76">
        <v>0</v>
      </c>
      <c r="AO76">
        <v>0</v>
      </c>
      <c r="AP76">
        <v>0.83333299999999999</v>
      </c>
      <c r="AQ76">
        <v>1.6666700000000001</v>
      </c>
      <c r="AR76">
        <v>0.83333299999999999</v>
      </c>
      <c r="AS76">
        <v>1.6666700000000001</v>
      </c>
      <c r="AT76">
        <v>0.83333299999999999</v>
      </c>
      <c r="AU76">
        <v>1.6666700000000001</v>
      </c>
      <c r="AV76">
        <v>2.5484499999999999</v>
      </c>
      <c r="AW76">
        <v>4.4732099999999999</v>
      </c>
      <c r="AX76">
        <v>4.2850000000000001</v>
      </c>
    </row>
    <row r="77" spans="1:50" x14ac:dyDescent="0.25">
      <c r="A77" t="s">
        <v>354</v>
      </c>
      <c r="B77">
        <v>0</v>
      </c>
      <c r="C77">
        <v>-3.4990600000000001</v>
      </c>
      <c r="D77">
        <v>243.33199999999999</v>
      </c>
      <c r="E77">
        <v>17.965800000000002</v>
      </c>
      <c r="F77">
        <v>2.5335399999999999</v>
      </c>
      <c r="G77">
        <v>15.333299999999999</v>
      </c>
      <c r="H77">
        <v>16.5</v>
      </c>
      <c r="I77">
        <v>17.333300000000001</v>
      </c>
      <c r="J77">
        <v>6.6687599999999998</v>
      </c>
      <c r="K77">
        <v>-6.87317</v>
      </c>
      <c r="L77">
        <v>3</v>
      </c>
      <c r="M77">
        <v>0</v>
      </c>
      <c r="N77">
        <v>0.157135</v>
      </c>
      <c r="O77">
        <v>0</v>
      </c>
      <c r="P77">
        <v>-4.1439899999999996</v>
      </c>
      <c r="Q77">
        <v>228.59899999999999</v>
      </c>
      <c r="R77">
        <v>17.949000000000002</v>
      </c>
      <c r="S77">
        <v>2.5335399999999999</v>
      </c>
      <c r="T77">
        <v>15.333299999999999</v>
      </c>
      <c r="U77">
        <v>16.5</v>
      </c>
      <c r="V77">
        <v>17.333300000000001</v>
      </c>
      <c r="W77">
        <v>8.7531499999999998</v>
      </c>
      <c r="X77">
        <v>-7.6399800000000004</v>
      </c>
      <c r="Y77">
        <v>3</v>
      </c>
      <c r="Z77">
        <v>0</v>
      </c>
      <c r="AA77">
        <v>0.157135</v>
      </c>
      <c r="AB77">
        <v>0</v>
      </c>
      <c r="AC77">
        <v>-4.4387400000000001</v>
      </c>
      <c r="AD77">
        <v>182.01300000000001</v>
      </c>
      <c r="AE77">
        <v>14.886799999999999</v>
      </c>
      <c r="AF77">
        <v>2.5335399999999999</v>
      </c>
      <c r="AG77">
        <v>15.333299999999999</v>
      </c>
      <c r="AH77">
        <v>16.166699999999999</v>
      </c>
      <c r="AI77">
        <v>17.333300000000001</v>
      </c>
      <c r="AJ77">
        <v>11.776199999999999</v>
      </c>
      <c r="AK77">
        <v>-9.8050800000000002</v>
      </c>
      <c r="AL77">
        <v>3</v>
      </c>
      <c r="AM77">
        <v>0</v>
      </c>
      <c r="AN77">
        <v>0.157135</v>
      </c>
      <c r="AO77">
        <v>0</v>
      </c>
      <c r="AP77">
        <v>1.1666700000000001</v>
      </c>
      <c r="AQ77">
        <v>2</v>
      </c>
      <c r="AR77">
        <v>1.1666700000000001</v>
      </c>
      <c r="AS77">
        <v>2</v>
      </c>
      <c r="AT77">
        <v>0.83333299999999999</v>
      </c>
      <c r="AU77">
        <v>2</v>
      </c>
      <c r="AV77">
        <v>13.5419</v>
      </c>
      <c r="AW77">
        <v>16.3931</v>
      </c>
      <c r="AX77">
        <v>21.581299999999999</v>
      </c>
    </row>
    <row r="78" spans="1:50" x14ac:dyDescent="0.25">
      <c r="A78" t="s">
        <v>357</v>
      </c>
      <c r="B78">
        <v>0</v>
      </c>
      <c r="C78">
        <v>-2.2159599999999999</v>
      </c>
      <c r="D78">
        <v>288.20600000000002</v>
      </c>
      <c r="E78">
        <v>17.7699</v>
      </c>
      <c r="F78">
        <v>1.819</v>
      </c>
      <c r="G78">
        <v>16.333300000000001</v>
      </c>
      <c r="H78">
        <v>16.5</v>
      </c>
      <c r="I78">
        <v>17.666699999999999</v>
      </c>
      <c r="J78">
        <v>1.0457700000000001</v>
      </c>
      <c r="K78">
        <v>-0.45927200000000001</v>
      </c>
      <c r="L78">
        <v>2</v>
      </c>
      <c r="M78">
        <v>0.47140500000000002</v>
      </c>
      <c r="N78">
        <v>0.47140500000000002</v>
      </c>
      <c r="O78">
        <v>0.720082</v>
      </c>
      <c r="P78">
        <v>-3.5914100000000002</v>
      </c>
      <c r="Q78">
        <v>288.99200000000002</v>
      </c>
      <c r="R78">
        <v>22.058599999999998</v>
      </c>
      <c r="S78">
        <v>1.819</v>
      </c>
      <c r="T78">
        <v>16.333300000000001</v>
      </c>
      <c r="U78">
        <v>16.5</v>
      </c>
      <c r="V78">
        <v>17.333300000000001</v>
      </c>
      <c r="W78">
        <v>0.66500899999999996</v>
      </c>
      <c r="X78">
        <v>-0.85810799999999998</v>
      </c>
      <c r="Y78">
        <v>3</v>
      </c>
      <c r="Z78">
        <v>0.47140500000000002</v>
      </c>
      <c r="AA78">
        <v>0.47140500000000002</v>
      </c>
      <c r="AB78">
        <v>0.720082</v>
      </c>
      <c r="AC78">
        <v>-4.1543099999999997</v>
      </c>
      <c r="AD78">
        <v>242.07</v>
      </c>
      <c r="AE78">
        <v>24.180499999999999</v>
      </c>
      <c r="AF78">
        <v>1.819</v>
      </c>
      <c r="AG78">
        <v>15.333299999999999</v>
      </c>
      <c r="AH78">
        <v>15.5</v>
      </c>
      <c r="AI78">
        <v>16</v>
      </c>
      <c r="AJ78">
        <v>0.40649099999999999</v>
      </c>
      <c r="AK78">
        <v>-1.04247</v>
      </c>
      <c r="AL78">
        <v>3</v>
      </c>
      <c r="AM78">
        <v>0.47140500000000002</v>
      </c>
      <c r="AN78">
        <v>0.47140500000000002</v>
      </c>
      <c r="AO78">
        <v>0.720082</v>
      </c>
      <c r="AP78">
        <v>0.16666700000000001</v>
      </c>
      <c r="AQ78">
        <v>1.3333299999999999</v>
      </c>
      <c r="AR78">
        <v>0.16666700000000001</v>
      </c>
      <c r="AS78">
        <v>1</v>
      </c>
      <c r="AT78">
        <v>0.16666700000000001</v>
      </c>
      <c r="AU78">
        <v>0.66666700000000001</v>
      </c>
      <c r="AV78">
        <v>1.5050399999999999</v>
      </c>
      <c r="AW78">
        <v>1.52312</v>
      </c>
      <c r="AX78">
        <v>1.44896</v>
      </c>
    </row>
    <row r="79" spans="1:50" x14ac:dyDescent="0.25">
      <c r="A79" t="s">
        <v>357</v>
      </c>
      <c r="B79">
        <v>3</v>
      </c>
      <c r="C79">
        <v>-2.8917899999999999</v>
      </c>
      <c r="D79">
        <v>299.74900000000002</v>
      </c>
      <c r="E79">
        <v>14.843999999999999</v>
      </c>
      <c r="F79">
        <v>1.8835</v>
      </c>
      <c r="G79">
        <v>15</v>
      </c>
      <c r="H79">
        <v>15.5</v>
      </c>
      <c r="I79">
        <v>16.333300000000001</v>
      </c>
      <c r="J79">
        <v>0.603495</v>
      </c>
      <c r="K79">
        <v>-0.75588999999999995</v>
      </c>
      <c r="L79">
        <v>3</v>
      </c>
      <c r="M79">
        <v>0.720082</v>
      </c>
      <c r="N79">
        <v>1.41421</v>
      </c>
      <c r="O79">
        <v>1.34256</v>
      </c>
      <c r="P79">
        <v>-3.95913</v>
      </c>
      <c r="Q79">
        <v>291.74400000000003</v>
      </c>
      <c r="R79">
        <v>19.150600000000001</v>
      </c>
      <c r="S79">
        <v>1.8835</v>
      </c>
      <c r="T79">
        <v>15.333299999999999</v>
      </c>
      <c r="U79">
        <v>15.5</v>
      </c>
      <c r="V79">
        <v>16</v>
      </c>
      <c r="W79">
        <v>6.9490800000000005E-2</v>
      </c>
      <c r="X79">
        <v>-0.70824900000000002</v>
      </c>
      <c r="Y79">
        <v>3</v>
      </c>
      <c r="Z79">
        <v>0.720082</v>
      </c>
      <c r="AA79">
        <v>1.41421</v>
      </c>
      <c r="AB79">
        <v>1.34256</v>
      </c>
      <c r="AC79">
        <v>-4.2170199999999998</v>
      </c>
      <c r="AD79">
        <v>236.59800000000001</v>
      </c>
      <c r="AE79">
        <v>21.098500000000001</v>
      </c>
      <c r="AF79">
        <v>1.8835</v>
      </c>
      <c r="AG79">
        <v>16.666699999999999</v>
      </c>
      <c r="AH79">
        <v>18.5</v>
      </c>
      <c r="AI79">
        <v>19</v>
      </c>
      <c r="AJ79">
        <v>1.10057</v>
      </c>
      <c r="AK79">
        <v>-0.43201600000000001</v>
      </c>
      <c r="AL79">
        <v>2</v>
      </c>
      <c r="AM79">
        <v>0.720082</v>
      </c>
      <c r="AN79">
        <v>1.41421</v>
      </c>
      <c r="AO79">
        <v>1.34256</v>
      </c>
      <c r="AP79">
        <v>0.5</v>
      </c>
      <c r="AQ79">
        <v>1.3333299999999999</v>
      </c>
      <c r="AR79">
        <v>0.16666700000000001</v>
      </c>
      <c r="AS79">
        <v>0.66666700000000001</v>
      </c>
      <c r="AT79">
        <v>1.8333299999999999</v>
      </c>
      <c r="AU79">
        <v>2.3333300000000001</v>
      </c>
      <c r="AV79">
        <v>1.3593900000000001</v>
      </c>
      <c r="AW79">
        <v>0.77773999999999999</v>
      </c>
      <c r="AX79">
        <v>1.5325800000000001</v>
      </c>
    </row>
    <row r="80" spans="1:50" x14ac:dyDescent="0.25">
      <c r="A80" t="s">
        <v>358</v>
      </c>
      <c r="B80">
        <v>0</v>
      </c>
      <c r="C80">
        <v>-3.3374299999999999</v>
      </c>
      <c r="D80">
        <v>293.38</v>
      </c>
      <c r="E80">
        <v>18.116499999999998</v>
      </c>
      <c r="F80">
        <v>1.9218599999999999</v>
      </c>
      <c r="G80">
        <v>17.333300000000001</v>
      </c>
      <c r="H80">
        <v>17.833300000000001</v>
      </c>
      <c r="I80">
        <v>18</v>
      </c>
      <c r="J80">
        <v>0.80464599999999997</v>
      </c>
      <c r="K80">
        <v>-0.54152</v>
      </c>
      <c r="L80">
        <v>3</v>
      </c>
      <c r="M80">
        <v>0.94280900000000001</v>
      </c>
      <c r="N80">
        <v>0.94280900000000001</v>
      </c>
      <c r="O80">
        <v>0.94280900000000001</v>
      </c>
      <c r="P80">
        <v>-3.8656899999999998</v>
      </c>
      <c r="Q80">
        <v>273.94799999999998</v>
      </c>
      <c r="R80">
        <v>22.4938</v>
      </c>
      <c r="S80">
        <v>1.9218599999999999</v>
      </c>
      <c r="T80">
        <v>17.333300000000001</v>
      </c>
      <c r="U80">
        <v>17.833300000000001</v>
      </c>
      <c r="V80">
        <v>18</v>
      </c>
      <c r="W80">
        <v>0.59786799999999996</v>
      </c>
      <c r="X80">
        <v>-0.51764100000000002</v>
      </c>
      <c r="Y80">
        <v>5</v>
      </c>
      <c r="Z80">
        <v>0.94280900000000001</v>
      </c>
      <c r="AA80">
        <v>0.94280900000000001</v>
      </c>
      <c r="AB80">
        <v>0.94280900000000001</v>
      </c>
      <c r="AC80">
        <v>-3.7230300000000001</v>
      </c>
      <c r="AD80">
        <v>213.386</v>
      </c>
      <c r="AE80">
        <v>20.774100000000001</v>
      </c>
      <c r="AF80">
        <v>1.9218599999999999</v>
      </c>
      <c r="AG80">
        <v>15.333299999999999</v>
      </c>
      <c r="AH80">
        <v>15.833299999999999</v>
      </c>
      <c r="AI80">
        <v>16</v>
      </c>
      <c r="AJ80">
        <v>0.36419099999999999</v>
      </c>
      <c r="AK80">
        <v>-0.85726400000000003</v>
      </c>
      <c r="AL80">
        <v>4</v>
      </c>
      <c r="AM80">
        <v>0.94280900000000001</v>
      </c>
      <c r="AN80">
        <v>0.94280900000000001</v>
      </c>
      <c r="AO80">
        <v>0.94280900000000001</v>
      </c>
      <c r="AP80">
        <v>0.5</v>
      </c>
      <c r="AQ80">
        <v>0.66666700000000001</v>
      </c>
      <c r="AR80">
        <v>0.5</v>
      </c>
      <c r="AS80">
        <v>0.66666700000000001</v>
      </c>
      <c r="AT80">
        <v>0.5</v>
      </c>
      <c r="AU80">
        <v>0.66666700000000001</v>
      </c>
      <c r="AV80">
        <v>1.3461700000000001</v>
      </c>
      <c r="AW80">
        <v>1.11551</v>
      </c>
      <c r="AX80">
        <v>1.2214499999999999</v>
      </c>
    </row>
    <row r="81" spans="1:50" x14ac:dyDescent="0.25">
      <c r="A81" t="s">
        <v>358</v>
      </c>
      <c r="B81">
        <v>3</v>
      </c>
      <c r="C81">
        <v>-3.6850900000000002</v>
      </c>
      <c r="D81">
        <v>295.048</v>
      </c>
      <c r="E81">
        <v>17.355799999999999</v>
      </c>
      <c r="F81">
        <v>1.86839</v>
      </c>
      <c r="G81">
        <v>18.333300000000001</v>
      </c>
      <c r="H81">
        <v>18.5</v>
      </c>
      <c r="I81">
        <v>19</v>
      </c>
      <c r="J81">
        <v>0.80514300000000005</v>
      </c>
      <c r="K81">
        <v>-0.39718199999999998</v>
      </c>
      <c r="L81">
        <v>2</v>
      </c>
      <c r="M81">
        <v>0</v>
      </c>
      <c r="N81">
        <v>0.41574</v>
      </c>
      <c r="O81">
        <v>0.78567399999999998</v>
      </c>
      <c r="P81">
        <v>-3.7270599999999998</v>
      </c>
      <c r="Q81">
        <v>267.73200000000003</v>
      </c>
      <c r="R81">
        <v>19.985399999999998</v>
      </c>
      <c r="S81">
        <v>1.86839</v>
      </c>
      <c r="T81">
        <v>18.333300000000001</v>
      </c>
      <c r="U81">
        <v>18.833300000000001</v>
      </c>
      <c r="V81">
        <v>19</v>
      </c>
      <c r="W81">
        <v>0.95087100000000002</v>
      </c>
      <c r="X81">
        <v>-0.216173</v>
      </c>
      <c r="Y81">
        <v>3</v>
      </c>
      <c r="Z81">
        <v>0</v>
      </c>
      <c r="AA81">
        <v>0.41574</v>
      </c>
      <c r="AB81">
        <v>0.78567399999999998</v>
      </c>
      <c r="AC81">
        <v>-3.0658799999999999</v>
      </c>
      <c r="AD81">
        <v>197.571</v>
      </c>
      <c r="AE81">
        <v>20.4892</v>
      </c>
      <c r="AF81">
        <v>1.86839</v>
      </c>
      <c r="AG81">
        <v>18.333300000000001</v>
      </c>
      <c r="AH81">
        <v>19.5</v>
      </c>
      <c r="AI81">
        <v>20.666699999999999</v>
      </c>
      <c r="AJ81">
        <v>0.81473600000000002</v>
      </c>
      <c r="AK81">
        <v>-1.0489200000000001</v>
      </c>
      <c r="AL81">
        <v>3</v>
      </c>
      <c r="AM81">
        <v>0</v>
      </c>
      <c r="AN81">
        <v>0.41574</v>
      </c>
      <c r="AO81">
        <v>0.78567399999999998</v>
      </c>
      <c r="AP81">
        <v>0.16666700000000001</v>
      </c>
      <c r="AQ81">
        <v>0.66666700000000001</v>
      </c>
      <c r="AR81">
        <v>0.5</v>
      </c>
      <c r="AS81">
        <v>0.66666700000000001</v>
      </c>
      <c r="AT81">
        <v>1.1666700000000001</v>
      </c>
      <c r="AU81">
        <v>2.3333300000000001</v>
      </c>
      <c r="AV81">
        <v>1.2023200000000001</v>
      </c>
      <c r="AW81">
        <v>1.1670400000000001</v>
      </c>
      <c r="AX81">
        <v>1.8636600000000001</v>
      </c>
    </row>
    <row r="82" spans="1:50" x14ac:dyDescent="0.25">
      <c r="A82" t="s">
        <v>362</v>
      </c>
      <c r="B82">
        <v>0</v>
      </c>
      <c r="C82">
        <v>-2.8203200000000002</v>
      </c>
      <c r="D82">
        <v>284.85399999999998</v>
      </c>
      <c r="E82">
        <v>19.9068</v>
      </c>
      <c r="F82">
        <v>2.2040899999999999</v>
      </c>
      <c r="G82">
        <v>22.333300000000001</v>
      </c>
      <c r="H82">
        <v>22.833300000000001</v>
      </c>
      <c r="I82">
        <v>23.666699999999999</v>
      </c>
      <c r="J82">
        <v>0.55656799999999995</v>
      </c>
      <c r="K82">
        <v>-0.75897300000000001</v>
      </c>
      <c r="L82">
        <v>7</v>
      </c>
      <c r="M82">
        <v>1.69967</v>
      </c>
      <c r="N82">
        <v>1.8856200000000001</v>
      </c>
      <c r="O82">
        <v>2.12568</v>
      </c>
      <c r="P82">
        <v>-3.40821</v>
      </c>
      <c r="Q82">
        <v>259.39999999999998</v>
      </c>
      <c r="R82">
        <v>22.421800000000001</v>
      </c>
      <c r="S82">
        <v>2.2040899999999999</v>
      </c>
      <c r="T82">
        <v>18.333300000000001</v>
      </c>
      <c r="U82">
        <v>18.833300000000001</v>
      </c>
      <c r="V82">
        <v>19</v>
      </c>
      <c r="W82">
        <v>1.4149499999999999</v>
      </c>
      <c r="X82">
        <v>-0.189303</v>
      </c>
      <c r="Y82">
        <v>3</v>
      </c>
      <c r="Z82">
        <v>1.69967</v>
      </c>
      <c r="AA82">
        <v>1.8856200000000001</v>
      </c>
      <c r="AB82">
        <v>2.12568</v>
      </c>
      <c r="AC82">
        <v>-3.0722700000000001</v>
      </c>
      <c r="AD82">
        <v>187.876</v>
      </c>
      <c r="AE82">
        <v>19.998899999999999</v>
      </c>
      <c r="AF82">
        <v>2.2040899999999999</v>
      </c>
      <c r="AG82">
        <v>21.333300000000001</v>
      </c>
      <c r="AH82">
        <v>22.833300000000001</v>
      </c>
      <c r="AI82">
        <v>23.333300000000001</v>
      </c>
      <c r="AJ82">
        <v>1.08995</v>
      </c>
      <c r="AK82">
        <v>-1.0903099999999999</v>
      </c>
      <c r="AL82">
        <v>3</v>
      </c>
      <c r="AM82">
        <v>1.69967</v>
      </c>
      <c r="AN82">
        <v>1.8856200000000001</v>
      </c>
      <c r="AO82">
        <v>2.12568</v>
      </c>
      <c r="AP82">
        <v>0.5</v>
      </c>
      <c r="AQ82">
        <v>1.3333299999999999</v>
      </c>
      <c r="AR82">
        <v>0.5</v>
      </c>
      <c r="AS82">
        <v>0.66666700000000001</v>
      </c>
      <c r="AT82">
        <v>1.5</v>
      </c>
      <c r="AU82">
        <v>2</v>
      </c>
      <c r="AV82">
        <v>1.3155399999999999</v>
      </c>
      <c r="AW82">
        <v>1.60425</v>
      </c>
      <c r="AX82">
        <v>2.1802600000000001</v>
      </c>
    </row>
    <row r="83" spans="1:50" x14ac:dyDescent="0.25">
      <c r="A83" t="s">
        <v>362</v>
      </c>
      <c r="B83">
        <v>1</v>
      </c>
      <c r="C83">
        <v>9.1551900000000005E-2</v>
      </c>
      <c r="D83">
        <v>250.78700000000001</v>
      </c>
      <c r="E83">
        <v>15.3409</v>
      </c>
      <c r="F83">
        <v>1.2069799999999999</v>
      </c>
      <c r="G83">
        <v>21</v>
      </c>
      <c r="H83">
        <v>21.5</v>
      </c>
      <c r="I83">
        <v>22</v>
      </c>
      <c r="J83">
        <v>0.53766800000000003</v>
      </c>
      <c r="K83">
        <v>-1.46549</v>
      </c>
      <c r="L83">
        <v>4</v>
      </c>
      <c r="M83">
        <v>1.6405400000000001</v>
      </c>
      <c r="N83">
        <v>1.6405400000000001</v>
      </c>
      <c r="O83">
        <v>1.7708200000000001</v>
      </c>
      <c r="P83">
        <v>-0.158804</v>
      </c>
      <c r="Q83">
        <v>248.88300000000001</v>
      </c>
      <c r="R83">
        <v>18.4542</v>
      </c>
      <c r="S83">
        <v>1.2069799999999999</v>
      </c>
      <c r="T83">
        <v>23.333300000000001</v>
      </c>
      <c r="U83">
        <v>23.833300000000001</v>
      </c>
      <c r="V83">
        <v>24.333300000000001</v>
      </c>
      <c r="W83">
        <v>2.5893700000000002</v>
      </c>
      <c r="X83">
        <v>-1.7012100000000001</v>
      </c>
      <c r="Y83">
        <v>4</v>
      </c>
      <c r="Z83">
        <v>1.6405400000000001</v>
      </c>
      <c r="AA83">
        <v>1.6405400000000001</v>
      </c>
      <c r="AB83">
        <v>1.7708200000000001</v>
      </c>
      <c r="AC83">
        <v>-0.74697800000000003</v>
      </c>
      <c r="AD83">
        <v>227.50899999999999</v>
      </c>
      <c r="AE83">
        <v>21.050699999999999</v>
      </c>
      <c r="AF83">
        <v>1.2069799999999999</v>
      </c>
      <c r="AG83">
        <v>19.333300000000001</v>
      </c>
      <c r="AH83">
        <v>19.833300000000001</v>
      </c>
      <c r="AI83">
        <v>20</v>
      </c>
      <c r="AJ83">
        <v>2.5118999999999998</v>
      </c>
      <c r="AK83">
        <v>-2.1839400000000002</v>
      </c>
      <c r="AL83">
        <v>5</v>
      </c>
      <c r="AM83">
        <v>1.6405400000000001</v>
      </c>
      <c r="AN83">
        <v>1.6405400000000001</v>
      </c>
      <c r="AO83">
        <v>1.7708200000000001</v>
      </c>
      <c r="AP83">
        <v>0.5</v>
      </c>
      <c r="AQ83">
        <v>1</v>
      </c>
      <c r="AR83">
        <v>0.5</v>
      </c>
      <c r="AS83">
        <v>1</v>
      </c>
      <c r="AT83">
        <v>0.5</v>
      </c>
      <c r="AU83">
        <v>0.66666700000000001</v>
      </c>
      <c r="AV83">
        <v>2.0031599999999998</v>
      </c>
      <c r="AW83">
        <v>4.2905800000000003</v>
      </c>
      <c r="AX83">
        <v>4.6958399999999996</v>
      </c>
    </row>
    <row r="84" spans="1:50" x14ac:dyDescent="0.25">
      <c r="A84" t="s">
        <v>362</v>
      </c>
      <c r="B84">
        <v>2</v>
      </c>
      <c r="C84">
        <v>8.2395999999999997E-2</v>
      </c>
      <c r="D84">
        <v>250.405</v>
      </c>
      <c r="E84">
        <v>15.446</v>
      </c>
      <c r="F84">
        <v>1.24292</v>
      </c>
      <c r="G84">
        <v>20.666699999999999</v>
      </c>
      <c r="H84">
        <v>21.5</v>
      </c>
      <c r="I84">
        <v>22</v>
      </c>
      <c r="J84">
        <v>2.78363</v>
      </c>
      <c r="K84">
        <v>-1.95784</v>
      </c>
      <c r="L84">
        <v>6</v>
      </c>
      <c r="M84">
        <v>1.8121700000000001</v>
      </c>
      <c r="N84">
        <v>2.0548000000000002</v>
      </c>
      <c r="O84">
        <v>1.7708200000000001</v>
      </c>
      <c r="P84">
        <v>-0.32691500000000001</v>
      </c>
      <c r="Q84">
        <v>250.56100000000001</v>
      </c>
      <c r="R84">
        <v>17.8048</v>
      </c>
      <c r="S84">
        <v>1.24292</v>
      </c>
      <c r="T84">
        <v>19.333300000000001</v>
      </c>
      <c r="U84">
        <v>19.5</v>
      </c>
      <c r="V84">
        <v>20</v>
      </c>
      <c r="W84">
        <v>2.4083100000000002</v>
      </c>
      <c r="X84">
        <v>-1.5201199999999999</v>
      </c>
      <c r="Y84">
        <v>4</v>
      </c>
      <c r="Z84">
        <v>1.8121700000000001</v>
      </c>
      <c r="AA84">
        <v>2.0548000000000002</v>
      </c>
      <c r="AB84">
        <v>1.7708200000000001</v>
      </c>
      <c r="AC84">
        <v>-1.1879599999999999</v>
      </c>
      <c r="AD84">
        <v>231.358</v>
      </c>
      <c r="AE84">
        <v>19.900600000000001</v>
      </c>
      <c r="AF84">
        <v>1.24292</v>
      </c>
      <c r="AG84">
        <v>16.333300000000001</v>
      </c>
      <c r="AH84">
        <v>16.5</v>
      </c>
      <c r="AI84">
        <v>17.666699999999999</v>
      </c>
      <c r="AJ84">
        <v>0.83698300000000003</v>
      </c>
      <c r="AK84">
        <v>-3.03382</v>
      </c>
      <c r="AL84">
        <v>4</v>
      </c>
      <c r="AM84">
        <v>1.8121700000000001</v>
      </c>
      <c r="AN84">
        <v>2.0548000000000002</v>
      </c>
      <c r="AO84">
        <v>1.7708200000000001</v>
      </c>
      <c r="AP84">
        <v>0.83333299999999999</v>
      </c>
      <c r="AQ84">
        <v>1.3333299999999999</v>
      </c>
      <c r="AR84">
        <v>0.16666700000000001</v>
      </c>
      <c r="AS84">
        <v>0.66666700000000001</v>
      </c>
      <c r="AT84">
        <v>0.16666700000000001</v>
      </c>
      <c r="AU84">
        <v>1.3333299999999999</v>
      </c>
      <c r="AV84">
        <v>4.7414699999999996</v>
      </c>
      <c r="AW84">
        <v>3.9284300000000001</v>
      </c>
      <c r="AX84">
        <v>3.8708</v>
      </c>
    </row>
    <row r="85" spans="1:50" x14ac:dyDescent="0.25">
      <c r="A85" t="s">
        <v>362</v>
      </c>
      <c r="B85">
        <v>3</v>
      </c>
      <c r="C85">
        <v>-3.2626400000000002</v>
      </c>
      <c r="D85">
        <v>286.73</v>
      </c>
      <c r="E85">
        <v>17.470600000000001</v>
      </c>
      <c r="F85">
        <v>2.2767900000000001</v>
      </c>
      <c r="G85">
        <v>15.666700000000001</v>
      </c>
      <c r="H85">
        <v>15.833299999999999</v>
      </c>
      <c r="I85">
        <v>16.333300000000001</v>
      </c>
      <c r="J85">
        <v>0.16883200000000001</v>
      </c>
      <c r="K85">
        <v>-0.47305900000000001</v>
      </c>
      <c r="L85">
        <v>5</v>
      </c>
      <c r="M85">
        <v>0</v>
      </c>
      <c r="N85">
        <v>0.157135</v>
      </c>
      <c r="O85">
        <v>0.47140500000000002</v>
      </c>
      <c r="P85">
        <v>-3.55857</v>
      </c>
      <c r="Q85">
        <v>254.506</v>
      </c>
      <c r="R85">
        <v>19.136299999999999</v>
      </c>
      <c r="S85">
        <v>2.2767900000000001</v>
      </c>
      <c r="T85">
        <v>15.666700000000001</v>
      </c>
      <c r="U85">
        <v>15.833299999999999</v>
      </c>
      <c r="V85">
        <v>16.333300000000001</v>
      </c>
      <c r="W85">
        <v>0.75383</v>
      </c>
      <c r="X85">
        <v>-0.47675600000000001</v>
      </c>
      <c r="Y85">
        <v>5</v>
      </c>
      <c r="Z85">
        <v>0</v>
      </c>
      <c r="AA85">
        <v>0.157135</v>
      </c>
      <c r="AB85">
        <v>0.47140500000000002</v>
      </c>
      <c r="AC85">
        <v>-3.2032099999999999</v>
      </c>
      <c r="AD85">
        <v>183.488</v>
      </c>
      <c r="AE85">
        <v>16.577300000000001</v>
      </c>
      <c r="AF85">
        <v>2.2767900000000001</v>
      </c>
      <c r="AG85">
        <v>15.666700000000001</v>
      </c>
      <c r="AH85">
        <v>16.166699999999999</v>
      </c>
      <c r="AI85">
        <v>17.333300000000001</v>
      </c>
      <c r="AJ85">
        <v>1.26241</v>
      </c>
      <c r="AK85">
        <v>-1.2498899999999999</v>
      </c>
      <c r="AL85">
        <v>4</v>
      </c>
      <c r="AM85">
        <v>0</v>
      </c>
      <c r="AN85">
        <v>0.157135</v>
      </c>
      <c r="AO85">
        <v>0.47140500000000002</v>
      </c>
      <c r="AP85">
        <v>0.16666700000000001</v>
      </c>
      <c r="AQ85">
        <v>0.66666700000000001</v>
      </c>
      <c r="AR85">
        <v>0.16666700000000001</v>
      </c>
      <c r="AS85">
        <v>0.66666700000000001</v>
      </c>
      <c r="AT85">
        <v>0.5</v>
      </c>
      <c r="AU85">
        <v>1.6666700000000001</v>
      </c>
      <c r="AV85">
        <v>0.64188999999999996</v>
      </c>
      <c r="AW85">
        <v>1.2305900000000001</v>
      </c>
      <c r="AX85">
        <v>2.5123099999999998</v>
      </c>
    </row>
    <row r="86" spans="1:50" x14ac:dyDescent="0.25">
      <c r="A86" t="s">
        <v>363</v>
      </c>
      <c r="B86">
        <v>0</v>
      </c>
      <c r="C86">
        <v>-3.9509400000000001</v>
      </c>
      <c r="D86">
        <v>297.51</v>
      </c>
      <c r="E86">
        <v>21.129100000000001</v>
      </c>
      <c r="F86">
        <v>2.1010800000000001</v>
      </c>
      <c r="G86">
        <v>16.666699999999999</v>
      </c>
      <c r="H86">
        <v>17.833300000000001</v>
      </c>
      <c r="I86">
        <v>18</v>
      </c>
      <c r="J86">
        <v>1.216</v>
      </c>
      <c r="K86">
        <v>-0.142818</v>
      </c>
      <c r="L86">
        <v>3</v>
      </c>
      <c r="M86">
        <v>0.157135</v>
      </c>
      <c r="N86">
        <v>0.31426999999999999</v>
      </c>
      <c r="O86">
        <v>0.47140500000000002</v>
      </c>
      <c r="P86">
        <v>-4.1113</v>
      </c>
      <c r="Q86">
        <v>270.09899999999999</v>
      </c>
      <c r="R86">
        <v>20.675799999999999</v>
      </c>
      <c r="S86">
        <v>2.1010800000000001</v>
      </c>
      <c r="T86">
        <v>17</v>
      </c>
      <c r="U86">
        <v>17.833300000000001</v>
      </c>
      <c r="V86">
        <v>18</v>
      </c>
      <c r="W86">
        <v>0.82680900000000002</v>
      </c>
      <c r="X86">
        <v>-0.36818299999999998</v>
      </c>
      <c r="Y86">
        <v>5</v>
      </c>
      <c r="Z86">
        <v>0.157135</v>
      </c>
      <c r="AA86">
        <v>0.31426999999999999</v>
      </c>
      <c r="AB86">
        <v>0.47140500000000002</v>
      </c>
      <c r="AC86">
        <v>-3.4893900000000002</v>
      </c>
      <c r="AD86">
        <v>194.96299999999999</v>
      </c>
      <c r="AE86">
        <v>16.552900000000001</v>
      </c>
      <c r="AF86">
        <v>2.1010800000000001</v>
      </c>
      <c r="AG86">
        <v>17</v>
      </c>
      <c r="AH86">
        <v>18.5</v>
      </c>
      <c r="AI86">
        <v>19</v>
      </c>
      <c r="AJ86">
        <v>1.06823</v>
      </c>
      <c r="AK86">
        <v>-0.85610600000000003</v>
      </c>
      <c r="AL86">
        <v>5</v>
      </c>
      <c r="AM86">
        <v>0.157135</v>
      </c>
      <c r="AN86">
        <v>0.31426999999999999</v>
      </c>
      <c r="AO86">
        <v>0.47140500000000002</v>
      </c>
      <c r="AP86">
        <v>1.1666700000000001</v>
      </c>
      <c r="AQ86">
        <v>1.3333299999999999</v>
      </c>
      <c r="AR86">
        <v>0.83333299999999999</v>
      </c>
      <c r="AS86">
        <v>1</v>
      </c>
      <c r="AT86">
        <v>1.5</v>
      </c>
      <c r="AU86">
        <v>2</v>
      </c>
      <c r="AV86">
        <v>1.3588199999999999</v>
      </c>
      <c r="AW86">
        <v>1.19499</v>
      </c>
      <c r="AX86">
        <v>1.9243399999999999</v>
      </c>
    </row>
    <row r="87" spans="1:50" x14ac:dyDescent="0.25">
      <c r="A87" t="s">
        <v>363</v>
      </c>
      <c r="B87">
        <v>3</v>
      </c>
      <c r="C87">
        <v>-4.2175399999999996</v>
      </c>
      <c r="D87">
        <v>292.20400000000001</v>
      </c>
      <c r="E87">
        <v>20.3459</v>
      </c>
      <c r="F87">
        <v>2.0907100000000001</v>
      </c>
      <c r="G87">
        <v>15.666700000000001</v>
      </c>
      <c r="H87">
        <v>16.166699999999999</v>
      </c>
      <c r="I87">
        <v>16.333300000000001</v>
      </c>
      <c r="J87">
        <v>1.3243199999999999</v>
      </c>
      <c r="K87">
        <v>-0.16411300000000001</v>
      </c>
      <c r="L87">
        <v>5</v>
      </c>
      <c r="M87">
        <v>0.157135</v>
      </c>
      <c r="N87">
        <v>0.31426999999999999</v>
      </c>
      <c r="O87">
        <v>0.47140500000000002</v>
      </c>
      <c r="P87">
        <v>-4.1824399999999997</v>
      </c>
      <c r="Q87">
        <v>263.149</v>
      </c>
      <c r="R87">
        <v>19.9283</v>
      </c>
      <c r="S87">
        <v>2.0907100000000001</v>
      </c>
      <c r="T87">
        <v>15.333299999999999</v>
      </c>
      <c r="U87">
        <v>16.833300000000001</v>
      </c>
      <c r="V87">
        <v>17.333300000000001</v>
      </c>
      <c r="W87">
        <v>1.94716</v>
      </c>
      <c r="X87">
        <v>-1.1566000000000001</v>
      </c>
      <c r="Y87">
        <v>5</v>
      </c>
      <c r="Z87">
        <v>0.157135</v>
      </c>
      <c r="AA87">
        <v>0.31426999999999999</v>
      </c>
      <c r="AB87">
        <v>0.47140500000000002</v>
      </c>
      <c r="AC87">
        <v>-3.2235200000000002</v>
      </c>
      <c r="AD87">
        <v>183.34800000000001</v>
      </c>
      <c r="AE87">
        <v>15.4223</v>
      </c>
      <c r="AF87">
        <v>2.0907100000000001</v>
      </c>
      <c r="AG87">
        <v>15.666700000000001</v>
      </c>
      <c r="AH87">
        <v>16.833300000000001</v>
      </c>
      <c r="AI87">
        <v>17.333300000000001</v>
      </c>
      <c r="AJ87">
        <v>2.0726499999999999</v>
      </c>
      <c r="AK87">
        <v>-1.3990800000000001</v>
      </c>
      <c r="AL87">
        <v>3</v>
      </c>
      <c r="AM87">
        <v>0.157135</v>
      </c>
      <c r="AN87">
        <v>0.31426999999999999</v>
      </c>
      <c r="AO87">
        <v>0.47140500000000002</v>
      </c>
      <c r="AP87">
        <v>0.5</v>
      </c>
      <c r="AQ87">
        <v>0.66666700000000001</v>
      </c>
      <c r="AR87">
        <v>1.5</v>
      </c>
      <c r="AS87">
        <v>2</v>
      </c>
      <c r="AT87">
        <v>1.1666700000000001</v>
      </c>
      <c r="AU87">
        <v>1.6666700000000001</v>
      </c>
      <c r="AV87">
        <v>1.48844</v>
      </c>
      <c r="AW87">
        <v>3.1037499999999998</v>
      </c>
      <c r="AX87">
        <v>3.47173</v>
      </c>
    </row>
    <row r="88" spans="1:50" x14ac:dyDescent="0.25">
      <c r="A88" t="s">
        <v>364</v>
      </c>
      <c r="B88">
        <v>0</v>
      </c>
      <c r="C88">
        <v>-2.22444</v>
      </c>
      <c r="D88">
        <v>217.70099999999999</v>
      </c>
      <c r="E88">
        <v>15.1843</v>
      </c>
      <c r="F88">
        <v>2.6709000000000001</v>
      </c>
      <c r="G88">
        <v>18</v>
      </c>
      <c r="H88">
        <v>19.166699999999999</v>
      </c>
      <c r="I88">
        <v>19.333300000000001</v>
      </c>
      <c r="J88">
        <v>3.0929899999999999</v>
      </c>
      <c r="K88">
        <v>-1.1776899999999999</v>
      </c>
      <c r="L88">
        <v>5</v>
      </c>
      <c r="M88">
        <v>1.41421</v>
      </c>
      <c r="N88">
        <v>1.8856200000000001</v>
      </c>
      <c r="O88">
        <v>1.57135</v>
      </c>
      <c r="P88">
        <v>-2.44109</v>
      </c>
      <c r="Q88">
        <v>190.07499999999999</v>
      </c>
      <c r="R88">
        <v>14.689399999999999</v>
      </c>
      <c r="S88">
        <v>2.6709000000000001</v>
      </c>
      <c r="T88">
        <v>15</v>
      </c>
      <c r="U88">
        <v>15.166700000000001</v>
      </c>
      <c r="V88">
        <v>16</v>
      </c>
      <c r="W88">
        <v>1.5849200000000001</v>
      </c>
      <c r="X88">
        <v>-3.4919799999999999</v>
      </c>
      <c r="Y88">
        <v>4</v>
      </c>
      <c r="Z88">
        <v>1.41421</v>
      </c>
      <c r="AA88">
        <v>1.8856200000000001</v>
      </c>
      <c r="AB88">
        <v>1.57135</v>
      </c>
      <c r="AC88">
        <v>-2.0689899999999999</v>
      </c>
      <c r="AD88">
        <v>127.26300000000001</v>
      </c>
      <c r="AE88">
        <v>11.925599999999999</v>
      </c>
      <c r="AF88">
        <v>2.6709000000000001</v>
      </c>
      <c r="AG88">
        <v>15</v>
      </c>
      <c r="AH88">
        <v>15.166700000000001</v>
      </c>
      <c r="AI88">
        <v>16</v>
      </c>
      <c r="AJ88">
        <v>1.3991199999999999</v>
      </c>
      <c r="AK88">
        <v>-2.7912599999999999</v>
      </c>
      <c r="AL88">
        <v>5</v>
      </c>
      <c r="AM88">
        <v>1.41421</v>
      </c>
      <c r="AN88">
        <v>1.8856200000000001</v>
      </c>
      <c r="AO88">
        <v>1.57135</v>
      </c>
      <c r="AP88">
        <v>1.1666700000000001</v>
      </c>
      <c r="AQ88">
        <v>1.3333299999999999</v>
      </c>
      <c r="AR88">
        <v>0.16666700000000001</v>
      </c>
      <c r="AS88">
        <v>1</v>
      </c>
      <c r="AT88">
        <v>0.16666700000000001</v>
      </c>
      <c r="AU88">
        <v>1</v>
      </c>
      <c r="AV88">
        <v>4.2706799999999996</v>
      </c>
      <c r="AW88">
        <v>5.0768899999999997</v>
      </c>
      <c r="AX88">
        <v>4.1903800000000002</v>
      </c>
    </row>
    <row r="89" spans="1:50" x14ac:dyDescent="0.25">
      <c r="A89" t="s">
        <v>364</v>
      </c>
      <c r="B89">
        <v>1</v>
      </c>
      <c r="C89">
        <v>-0.49671700000000002</v>
      </c>
      <c r="D89">
        <v>211.34100000000001</v>
      </c>
      <c r="E89">
        <v>11.322900000000001</v>
      </c>
      <c r="F89">
        <v>2.3165300000000002</v>
      </c>
      <c r="G89">
        <v>16</v>
      </c>
      <c r="H89">
        <v>18.5</v>
      </c>
      <c r="I89">
        <v>19</v>
      </c>
      <c r="J89">
        <v>1.7864100000000001</v>
      </c>
      <c r="K89">
        <v>-1.19303</v>
      </c>
      <c r="L89">
        <v>3</v>
      </c>
      <c r="M89">
        <v>1.4989699999999999</v>
      </c>
      <c r="N89">
        <v>1.0999399999999999</v>
      </c>
      <c r="O89">
        <v>1.0999399999999999</v>
      </c>
      <c r="P89">
        <v>-1.0634699999999999</v>
      </c>
      <c r="Q89">
        <v>190.203</v>
      </c>
      <c r="R89">
        <v>12.200900000000001</v>
      </c>
      <c r="S89">
        <v>2.3165300000000002</v>
      </c>
      <c r="T89">
        <v>17.666699999999999</v>
      </c>
      <c r="U89">
        <v>18.5</v>
      </c>
      <c r="V89">
        <v>19</v>
      </c>
      <c r="W89">
        <v>1.3560300000000001</v>
      </c>
      <c r="X89">
        <v>-1.2180500000000001</v>
      </c>
      <c r="Y89">
        <v>4</v>
      </c>
      <c r="Z89">
        <v>1.4989699999999999</v>
      </c>
      <c r="AA89">
        <v>1.0999399999999999</v>
      </c>
      <c r="AB89">
        <v>1.0999399999999999</v>
      </c>
      <c r="AC89">
        <v>-1.3509</v>
      </c>
      <c r="AD89">
        <v>133.566</v>
      </c>
      <c r="AE89">
        <v>11.225300000000001</v>
      </c>
      <c r="AF89">
        <v>2.3165300000000002</v>
      </c>
      <c r="AG89">
        <v>19.666699999999999</v>
      </c>
      <c r="AH89">
        <v>20.833300000000001</v>
      </c>
      <c r="AI89">
        <v>21.333300000000001</v>
      </c>
      <c r="AJ89">
        <v>1.0878099999999999</v>
      </c>
      <c r="AK89">
        <v>-0.68810499999999997</v>
      </c>
      <c r="AL89">
        <v>3</v>
      </c>
      <c r="AM89">
        <v>1.4989699999999999</v>
      </c>
      <c r="AN89">
        <v>1.0999399999999999</v>
      </c>
      <c r="AO89">
        <v>1.0999399999999999</v>
      </c>
      <c r="AP89">
        <v>2.5</v>
      </c>
      <c r="AQ89">
        <v>3</v>
      </c>
      <c r="AR89">
        <v>0.83333299999999999</v>
      </c>
      <c r="AS89">
        <v>1.3333299999999999</v>
      </c>
      <c r="AT89">
        <v>1.1666700000000001</v>
      </c>
      <c r="AU89">
        <v>1.6666700000000001</v>
      </c>
      <c r="AV89">
        <v>2.9794399999999999</v>
      </c>
      <c r="AW89">
        <v>2.5740699999999999</v>
      </c>
      <c r="AX89">
        <v>1.7759100000000001</v>
      </c>
    </row>
    <row r="90" spans="1:50" x14ac:dyDescent="0.25">
      <c r="A90" t="s">
        <v>364</v>
      </c>
      <c r="B90">
        <v>2</v>
      </c>
      <c r="C90">
        <v>-0.76012900000000005</v>
      </c>
      <c r="D90">
        <v>212.45599999999999</v>
      </c>
      <c r="E90">
        <v>13.7475</v>
      </c>
      <c r="F90">
        <v>2.3183699999999998</v>
      </c>
      <c r="G90">
        <v>20.666699999999999</v>
      </c>
      <c r="H90">
        <v>21.166699999999999</v>
      </c>
      <c r="I90">
        <v>22.333300000000001</v>
      </c>
      <c r="J90">
        <v>0.60144500000000001</v>
      </c>
      <c r="K90">
        <v>-0.88384499999999999</v>
      </c>
      <c r="L90">
        <v>3</v>
      </c>
      <c r="M90">
        <v>1.25708</v>
      </c>
      <c r="N90">
        <v>1.2862</v>
      </c>
      <c r="O90">
        <v>1.25708</v>
      </c>
      <c r="P90">
        <v>-1.28525</v>
      </c>
      <c r="Q90">
        <v>191.59</v>
      </c>
      <c r="R90">
        <v>14.1997</v>
      </c>
      <c r="S90">
        <v>2.3183699999999998</v>
      </c>
      <c r="T90">
        <v>20.666699999999999</v>
      </c>
      <c r="U90">
        <v>21.833300000000001</v>
      </c>
      <c r="V90">
        <v>22.333300000000001</v>
      </c>
      <c r="W90">
        <v>0.88405299999999998</v>
      </c>
      <c r="X90">
        <v>-0.73672199999999999</v>
      </c>
      <c r="Y90">
        <v>3</v>
      </c>
      <c r="Z90">
        <v>1.25708</v>
      </c>
      <c r="AA90">
        <v>1.2862</v>
      </c>
      <c r="AB90">
        <v>1.25708</v>
      </c>
      <c r="AC90">
        <v>-1.5792200000000001</v>
      </c>
      <c r="AD90">
        <v>135.78299999999999</v>
      </c>
      <c r="AE90">
        <v>12.9476</v>
      </c>
      <c r="AF90">
        <v>2.3183699999999998</v>
      </c>
      <c r="AG90">
        <v>23.333300000000001</v>
      </c>
      <c r="AH90">
        <v>24.166699999999999</v>
      </c>
      <c r="AI90">
        <v>25</v>
      </c>
      <c r="AJ90">
        <v>0.51688900000000004</v>
      </c>
      <c r="AK90">
        <v>-0.52793599999999996</v>
      </c>
      <c r="AL90">
        <v>3</v>
      </c>
      <c r="AM90">
        <v>1.25708</v>
      </c>
      <c r="AN90">
        <v>1.2862</v>
      </c>
      <c r="AO90">
        <v>1.25708</v>
      </c>
      <c r="AP90">
        <v>0.5</v>
      </c>
      <c r="AQ90">
        <v>1.6666700000000001</v>
      </c>
      <c r="AR90">
        <v>1.1666700000000001</v>
      </c>
      <c r="AS90">
        <v>1.6666700000000001</v>
      </c>
      <c r="AT90">
        <v>0.83333299999999999</v>
      </c>
      <c r="AU90">
        <v>1.6666700000000001</v>
      </c>
      <c r="AV90">
        <v>1.48529</v>
      </c>
      <c r="AW90">
        <v>1.62077</v>
      </c>
      <c r="AX90">
        <v>1.0448299999999999</v>
      </c>
    </row>
    <row r="91" spans="1:50" x14ac:dyDescent="0.25">
      <c r="A91" t="s">
        <v>364</v>
      </c>
      <c r="B91">
        <v>3</v>
      </c>
      <c r="C91">
        <v>-2.2095799999999999</v>
      </c>
      <c r="D91">
        <v>210.61199999999999</v>
      </c>
      <c r="E91">
        <v>12.190200000000001</v>
      </c>
      <c r="F91">
        <v>2.71353</v>
      </c>
      <c r="G91">
        <v>16.666699999999999</v>
      </c>
      <c r="H91">
        <v>17.833300000000001</v>
      </c>
      <c r="I91">
        <v>18.333300000000001</v>
      </c>
      <c r="J91">
        <v>3.1890700000000001</v>
      </c>
      <c r="K91">
        <v>-2.0725799999999999</v>
      </c>
      <c r="L91">
        <v>4</v>
      </c>
      <c r="M91">
        <v>0</v>
      </c>
      <c r="N91">
        <v>0</v>
      </c>
      <c r="O91">
        <v>0</v>
      </c>
      <c r="P91">
        <v>-2.4451700000000001</v>
      </c>
      <c r="Q91">
        <v>184.096</v>
      </c>
      <c r="R91">
        <v>11.6168</v>
      </c>
      <c r="S91">
        <v>2.71353</v>
      </c>
      <c r="T91">
        <v>16.666699999999999</v>
      </c>
      <c r="U91">
        <v>17.833300000000001</v>
      </c>
      <c r="V91">
        <v>18.333300000000001</v>
      </c>
      <c r="W91">
        <v>3.8007200000000001</v>
      </c>
      <c r="X91">
        <v>-2.7967599999999999</v>
      </c>
      <c r="Y91">
        <v>4</v>
      </c>
      <c r="Z91">
        <v>0</v>
      </c>
      <c r="AA91">
        <v>0</v>
      </c>
      <c r="AB91">
        <v>0</v>
      </c>
      <c r="AC91">
        <v>-2.2195100000000001</v>
      </c>
      <c r="AD91">
        <v>126.23</v>
      </c>
      <c r="AE91">
        <v>8.3707600000000006</v>
      </c>
      <c r="AF91">
        <v>2.71353</v>
      </c>
      <c r="AG91">
        <v>16.666699999999999</v>
      </c>
      <c r="AH91">
        <v>17.833300000000001</v>
      </c>
      <c r="AI91">
        <v>18.333300000000001</v>
      </c>
      <c r="AJ91">
        <v>3.2664300000000002</v>
      </c>
      <c r="AK91">
        <v>-2.27766</v>
      </c>
      <c r="AL91">
        <v>4</v>
      </c>
      <c r="AM91">
        <v>0</v>
      </c>
      <c r="AN91">
        <v>0</v>
      </c>
      <c r="AO91">
        <v>0</v>
      </c>
      <c r="AP91">
        <v>1.1666700000000001</v>
      </c>
      <c r="AQ91">
        <v>1.6666700000000001</v>
      </c>
      <c r="AR91">
        <v>1.1666700000000001</v>
      </c>
      <c r="AS91">
        <v>1.6666700000000001</v>
      </c>
      <c r="AT91">
        <v>1.1666700000000001</v>
      </c>
      <c r="AU91">
        <v>1.6666700000000001</v>
      </c>
      <c r="AV91">
        <v>5.2616500000000004</v>
      </c>
      <c r="AW91">
        <v>6.59748</v>
      </c>
      <c r="AX91">
        <v>5.5440899999999997</v>
      </c>
    </row>
    <row r="92" spans="1:50" x14ac:dyDescent="0.25">
      <c r="A92" t="s">
        <v>369</v>
      </c>
      <c r="B92">
        <v>0</v>
      </c>
      <c r="C92">
        <v>-2.2917399999999999</v>
      </c>
      <c r="D92">
        <v>299.02199999999999</v>
      </c>
      <c r="E92">
        <v>15.3422</v>
      </c>
      <c r="F92">
        <v>1.56779</v>
      </c>
      <c r="G92">
        <v>18.666699999999999</v>
      </c>
      <c r="H92">
        <v>19.166699999999999</v>
      </c>
      <c r="I92">
        <v>19.333300000000001</v>
      </c>
      <c r="J92">
        <v>1.2004300000000001</v>
      </c>
      <c r="K92">
        <v>-0.76899600000000001</v>
      </c>
      <c r="L92">
        <v>4</v>
      </c>
      <c r="M92">
        <v>1.41421</v>
      </c>
      <c r="N92">
        <v>1.8121700000000001</v>
      </c>
      <c r="O92">
        <v>1.8856200000000001</v>
      </c>
      <c r="P92">
        <v>-3.1979000000000002</v>
      </c>
      <c r="Q92">
        <v>297.66000000000003</v>
      </c>
      <c r="R92">
        <v>19.634499999999999</v>
      </c>
      <c r="S92">
        <v>1.56779</v>
      </c>
      <c r="T92">
        <v>18.666699999999999</v>
      </c>
      <c r="U92">
        <v>18.833300000000001</v>
      </c>
      <c r="V92">
        <v>19.333300000000001</v>
      </c>
      <c r="W92">
        <v>0.86099099999999995</v>
      </c>
      <c r="X92">
        <v>-0.77563000000000004</v>
      </c>
      <c r="Y92">
        <v>4</v>
      </c>
      <c r="Z92">
        <v>1.41421</v>
      </c>
      <c r="AA92">
        <v>1.8121700000000001</v>
      </c>
      <c r="AB92">
        <v>1.8856200000000001</v>
      </c>
      <c r="AC92">
        <v>-5.1700100000000004</v>
      </c>
      <c r="AD92">
        <v>289.36099999999999</v>
      </c>
      <c r="AE92">
        <v>23.546299999999999</v>
      </c>
      <c r="AF92">
        <v>1.56779</v>
      </c>
      <c r="AG92">
        <v>21.666699999999999</v>
      </c>
      <c r="AH92">
        <v>22.833300000000001</v>
      </c>
      <c r="AI92">
        <v>23.333300000000001</v>
      </c>
      <c r="AJ92">
        <v>0.56507099999999999</v>
      </c>
      <c r="AK92">
        <v>-1.23905</v>
      </c>
      <c r="AL92">
        <v>4</v>
      </c>
      <c r="AM92">
        <v>1.41421</v>
      </c>
      <c r="AN92">
        <v>1.8121700000000001</v>
      </c>
      <c r="AO92">
        <v>1.8856200000000001</v>
      </c>
      <c r="AP92">
        <v>0.5</v>
      </c>
      <c r="AQ92">
        <v>0.66666700000000001</v>
      </c>
      <c r="AR92">
        <v>0.16666700000000001</v>
      </c>
      <c r="AS92">
        <v>0.66666700000000001</v>
      </c>
      <c r="AT92">
        <v>1.1666700000000001</v>
      </c>
      <c r="AU92">
        <v>1.6666700000000001</v>
      </c>
      <c r="AV92">
        <v>1.9694199999999999</v>
      </c>
      <c r="AW92">
        <v>1.63662</v>
      </c>
      <c r="AX92">
        <v>1.8041199999999999</v>
      </c>
    </row>
    <row r="93" spans="1:50" x14ac:dyDescent="0.25">
      <c r="A93" t="s">
        <v>369</v>
      </c>
      <c r="B93">
        <v>3</v>
      </c>
      <c r="C93">
        <v>-1.4623299999999999</v>
      </c>
      <c r="D93">
        <v>278.31799999999998</v>
      </c>
      <c r="E93">
        <v>15.856299999999999</v>
      </c>
      <c r="F93">
        <v>1.5856600000000001</v>
      </c>
      <c r="G93">
        <v>16.666699999999999</v>
      </c>
      <c r="H93">
        <v>18.166699999999999</v>
      </c>
      <c r="I93">
        <v>19</v>
      </c>
      <c r="J93">
        <v>1.7869999999999999</v>
      </c>
      <c r="K93">
        <v>-1.3890499999999999</v>
      </c>
      <c r="L93">
        <v>4</v>
      </c>
      <c r="M93">
        <v>2.7532199999999998</v>
      </c>
      <c r="N93">
        <v>2.3726799999999999</v>
      </c>
      <c r="O93">
        <v>1.8856200000000001</v>
      </c>
      <c r="P93">
        <v>-3.2910599999999999</v>
      </c>
      <c r="Q93">
        <v>297.589</v>
      </c>
      <c r="R93">
        <v>20.265999999999998</v>
      </c>
      <c r="S93">
        <v>1.5856600000000001</v>
      </c>
      <c r="T93">
        <v>16.333300000000001</v>
      </c>
      <c r="U93">
        <v>17.5</v>
      </c>
      <c r="V93">
        <v>19</v>
      </c>
      <c r="W93">
        <v>1.6723399999999999</v>
      </c>
      <c r="X93">
        <v>-1.7644500000000001</v>
      </c>
      <c r="Y93">
        <v>4</v>
      </c>
      <c r="Z93">
        <v>2.7532199999999998</v>
      </c>
      <c r="AA93">
        <v>2.3726799999999999</v>
      </c>
      <c r="AB93">
        <v>1.8856200000000001</v>
      </c>
      <c r="AC93">
        <v>-5.2829699999999997</v>
      </c>
      <c r="AD93">
        <v>289.649</v>
      </c>
      <c r="AE93">
        <v>23.854299999999999</v>
      </c>
      <c r="AF93">
        <v>1.5856600000000001</v>
      </c>
      <c r="AG93">
        <v>22.333300000000001</v>
      </c>
      <c r="AH93">
        <v>22.833300000000001</v>
      </c>
      <c r="AI93">
        <v>23</v>
      </c>
      <c r="AJ93">
        <v>1.12283</v>
      </c>
      <c r="AK93">
        <v>-0.281532</v>
      </c>
      <c r="AL93">
        <v>4</v>
      </c>
      <c r="AM93">
        <v>2.7532199999999998</v>
      </c>
      <c r="AN93">
        <v>2.3726799999999999</v>
      </c>
      <c r="AO93">
        <v>1.8856200000000001</v>
      </c>
      <c r="AP93">
        <v>1.5</v>
      </c>
      <c r="AQ93">
        <v>2.3333300000000001</v>
      </c>
      <c r="AR93">
        <v>1.1666700000000001</v>
      </c>
      <c r="AS93">
        <v>2.6666699999999999</v>
      </c>
      <c r="AT93">
        <v>0.5</v>
      </c>
      <c r="AU93">
        <v>0.66666700000000001</v>
      </c>
      <c r="AV93">
        <v>3.17605</v>
      </c>
      <c r="AW93">
        <v>3.4367899999999998</v>
      </c>
      <c r="AX93">
        <v>1.4043699999999999</v>
      </c>
    </row>
    <row r="94" spans="1:50" x14ac:dyDescent="0.25">
      <c r="A94" t="s">
        <v>376</v>
      </c>
      <c r="B94">
        <v>0</v>
      </c>
      <c r="C94">
        <v>-3.72262</v>
      </c>
      <c r="D94">
        <v>284.64699999999999</v>
      </c>
      <c r="E94">
        <v>15.369899999999999</v>
      </c>
      <c r="F94">
        <v>2.1710600000000002</v>
      </c>
      <c r="G94">
        <v>17</v>
      </c>
      <c r="H94">
        <v>18.166699999999999</v>
      </c>
      <c r="I94">
        <v>19</v>
      </c>
      <c r="J94">
        <v>2.2466400000000002</v>
      </c>
      <c r="K94">
        <v>-1.64174</v>
      </c>
      <c r="L94">
        <v>3</v>
      </c>
      <c r="M94">
        <v>1.72848</v>
      </c>
      <c r="N94">
        <v>1.4989699999999999</v>
      </c>
      <c r="O94">
        <v>1.4989699999999999</v>
      </c>
      <c r="P94">
        <v>-3.71984</v>
      </c>
      <c r="Q94">
        <v>257.339</v>
      </c>
      <c r="R94">
        <v>15.981</v>
      </c>
      <c r="S94">
        <v>2.1710600000000002</v>
      </c>
      <c r="T94">
        <v>17</v>
      </c>
      <c r="U94">
        <v>18.5</v>
      </c>
      <c r="V94">
        <v>18.666699999999999</v>
      </c>
      <c r="W94">
        <v>2.2235999999999998</v>
      </c>
      <c r="X94">
        <v>-1.16943</v>
      </c>
      <c r="Y94">
        <v>3</v>
      </c>
      <c r="Z94">
        <v>1.72848</v>
      </c>
      <c r="AA94">
        <v>1.4989699999999999</v>
      </c>
      <c r="AB94">
        <v>1.4989699999999999</v>
      </c>
      <c r="AC94">
        <v>-2.6573600000000002</v>
      </c>
      <c r="AD94">
        <v>170.232</v>
      </c>
      <c r="AE94">
        <v>13.1182</v>
      </c>
      <c r="AF94">
        <v>2.1710600000000002</v>
      </c>
      <c r="AG94">
        <v>20.666699999999999</v>
      </c>
      <c r="AH94">
        <v>21.5</v>
      </c>
      <c r="AI94">
        <v>22</v>
      </c>
      <c r="AJ94">
        <v>2.5074000000000001</v>
      </c>
      <c r="AK94">
        <v>-1.79792</v>
      </c>
      <c r="AL94">
        <v>3</v>
      </c>
      <c r="AM94">
        <v>1.72848</v>
      </c>
      <c r="AN94">
        <v>1.4989699999999999</v>
      </c>
      <c r="AO94">
        <v>1.4989699999999999</v>
      </c>
      <c r="AP94">
        <v>1.1666700000000001</v>
      </c>
      <c r="AQ94">
        <v>2</v>
      </c>
      <c r="AR94">
        <v>1.5</v>
      </c>
      <c r="AS94">
        <v>1.6666700000000001</v>
      </c>
      <c r="AT94">
        <v>0.83333299999999999</v>
      </c>
      <c r="AU94">
        <v>1.3333299999999999</v>
      </c>
      <c r="AV94">
        <v>3.8883800000000002</v>
      </c>
      <c r="AW94">
        <v>3.3930400000000001</v>
      </c>
      <c r="AX94">
        <v>4.3053100000000004</v>
      </c>
    </row>
    <row r="95" spans="1:50" x14ac:dyDescent="0.25">
      <c r="A95" t="s">
        <v>376</v>
      </c>
      <c r="B95">
        <v>1</v>
      </c>
      <c r="C95">
        <v>-1.14056</v>
      </c>
      <c r="D95">
        <v>271.89</v>
      </c>
      <c r="E95">
        <v>8.4821299999999997</v>
      </c>
      <c r="F95">
        <v>1.73214</v>
      </c>
      <c r="G95">
        <v>19.333300000000001</v>
      </c>
      <c r="H95">
        <v>20.5</v>
      </c>
      <c r="I95">
        <v>21.333300000000001</v>
      </c>
      <c r="J95">
        <v>0.98306700000000002</v>
      </c>
      <c r="K95">
        <v>-0.59139200000000003</v>
      </c>
      <c r="L95">
        <v>2</v>
      </c>
      <c r="M95">
        <v>0</v>
      </c>
      <c r="N95">
        <v>0.157135</v>
      </c>
      <c r="O95">
        <v>0.47140500000000002</v>
      </c>
      <c r="P95">
        <v>-1.19641</v>
      </c>
      <c r="Q95">
        <v>250.49</v>
      </c>
      <c r="R95">
        <v>10.169600000000001</v>
      </c>
      <c r="S95">
        <v>1.73214</v>
      </c>
      <c r="T95">
        <v>19.333300000000001</v>
      </c>
      <c r="U95">
        <v>20.5</v>
      </c>
      <c r="V95">
        <v>22.333300000000001</v>
      </c>
      <c r="W95">
        <v>1.76929</v>
      </c>
      <c r="X95">
        <v>-0.99987400000000004</v>
      </c>
      <c r="Y95">
        <v>2</v>
      </c>
      <c r="Z95">
        <v>0</v>
      </c>
      <c r="AA95">
        <v>0.157135</v>
      </c>
      <c r="AB95">
        <v>0.47140500000000002</v>
      </c>
      <c r="AC95">
        <v>-1.3901699999999999</v>
      </c>
      <c r="AD95">
        <v>181.792</v>
      </c>
      <c r="AE95">
        <v>11.9825</v>
      </c>
      <c r="AF95">
        <v>1.73214</v>
      </c>
      <c r="AG95">
        <v>19.333300000000001</v>
      </c>
      <c r="AH95">
        <v>20.833300000000001</v>
      </c>
      <c r="AI95">
        <v>21.333300000000001</v>
      </c>
      <c r="AJ95">
        <v>2.1088</v>
      </c>
      <c r="AK95">
        <v>-0.44189400000000001</v>
      </c>
      <c r="AL95">
        <v>2</v>
      </c>
      <c r="AM95">
        <v>0</v>
      </c>
      <c r="AN95">
        <v>0.157135</v>
      </c>
      <c r="AO95">
        <v>0.47140500000000002</v>
      </c>
      <c r="AP95">
        <v>1.1666700000000001</v>
      </c>
      <c r="AQ95">
        <v>2</v>
      </c>
      <c r="AR95">
        <v>1.1666700000000001</v>
      </c>
      <c r="AS95">
        <v>3</v>
      </c>
      <c r="AT95">
        <v>1.5</v>
      </c>
      <c r="AU95">
        <v>2</v>
      </c>
      <c r="AV95">
        <v>1.57446</v>
      </c>
      <c r="AW95">
        <v>2.7691599999999998</v>
      </c>
      <c r="AX95">
        <v>2.5506899999999999</v>
      </c>
    </row>
    <row r="96" spans="1:50" x14ac:dyDescent="0.25">
      <c r="A96" t="s">
        <v>376</v>
      </c>
      <c r="B96">
        <v>2</v>
      </c>
      <c r="C96">
        <v>-1.3389899999999999</v>
      </c>
      <c r="D96">
        <v>267.39800000000002</v>
      </c>
      <c r="E96">
        <v>21.4513</v>
      </c>
      <c r="F96">
        <v>1.85084</v>
      </c>
      <c r="G96">
        <v>15</v>
      </c>
      <c r="H96">
        <v>15.5</v>
      </c>
      <c r="I96">
        <v>16</v>
      </c>
      <c r="J96">
        <v>2.0933600000000001</v>
      </c>
      <c r="K96">
        <v>-2.8656700000000002</v>
      </c>
      <c r="L96">
        <v>4</v>
      </c>
      <c r="M96">
        <v>0</v>
      </c>
      <c r="N96">
        <v>0.157135</v>
      </c>
      <c r="O96">
        <v>0</v>
      </c>
      <c r="P96">
        <v>-1.2386699999999999</v>
      </c>
      <c r="Q96">
        <v>239.36099999999999</v>
      </c>
      <c r="R96">
        <v>22.691600000000001</v>
      </c>
      <c r="S96">
        <v>1.85084</v>
      </c>
      <c r="T96">
        <v>15</v>
      </c>
      <c r="U96">
        <v>15.833299999999999</v>
      </c>
      <c r="V96">
        <v>16</v>
      </c>
      <c r="W96">
        <v>1.3910199999999999</v>
      </c>
      <c r="X96">
        <v>-0.99214400000000003</v>
      </c>
      <c r="Y96">
        <v>5</v>
      </c>
      <c r="Z96">
        <v>0</v>
      </c>
      <c r="AA96">
        <v>0.157135</v>
      </c>
      <c r="AB96">
        <v>0</v>
      </c>
      <c r="AC96">
        <v>-1.1663300000000001</v>
      </c>
      <c r="AD96">
        <v>166.59</v>
      </c>
      <c r="AE96">
        <v>17.543800000000001</v>
      </c>
      <c r="AF96">
        <v>1.85084</v>
      </c>
      <c r="AG96">
        <v>15</v>
      </c>
      <c r="AH96">
        <v>15.5</v>
      </c>
      <c r="AI96">
        <v>16</v>
      </c>
      <c r="AJ96">
        <v>2.5571799999999998</v>
      </c>
      <c r="AK96">
        <v>-2.3191099999999998</v>
      </c>
      <c r="AL96">
        <v>4</v>
      </c>
      <c r="AM96">
        <v>0</v>
      </c>
      <c r="AN96">
        <v>0.157135</v>
      </c>
      <c r="AO96">
        <v>0</v>
      </c>
      <c r="AP96">
        <v>0.5</v>
      </c>
      <c r="AQ96">
        <v>1</v>
      </c>
      <c r="AR96">
        <v>0.83333299999999999</v>
      </c>
      <c r="AS96">
        <v>1</v>
      </c>
      <c r="AT96">
        <v>0.5</v>
      </c>
      <c r="AU96">
        <v>1</v>
      </c>
      <c r="AV96">
        <v>4.9590300000000003</v>
      </c>
      <c r="AW96">
        <v>2.3831600000000002</v>
      </c>
      <c r="AX96">
        <v>4.87629</v>
      </c>
    </row>
    <row r="97" spans="1:50" x14ac:dyDescent="0.25">
      <c r="A97" t="s">
        <v>376</v>
      </c>
      <c r="B97">
        <v>3</v>
      </c>
      <c r="C97">
        <v>-4.43886</v>
      </c>
      <c r="D97">
        <v>296.41500000000002</v>
      </c>
      <c r="E97">
        <v>11.8606</v>
      </c>
      <c r="F97">
        <v>2.19922</v>
      </c>
      <c r="G97">
        <v>15.333299999999999</v>
      </c>
      <c r="H97">
        <v>15.5</v>
      </c>
      <c r="I97">
        <v>16.333300000000001</v>
      </c>
      <c r="J97">
        <v>0.42610100000000001</v>
      </c>
      <c r="K97">
        <v>-1.24119</v>
      </c>
      <c r="L97">
        <v>3</v>
      </c>
      <c r="M97">
        <v>1.25708</v>
      </c>
      <c r="N97">
        <v>1.57135</v>
      </c>
      <c r="O97">
        <v>1.41421</v>
      </c>
      <c r="P97">
        <v>-4.3642899999999996</v>
      </c>
      <c r="Q97">
        <v>267.43799999999999</v>
      </c>
      <c r="R97">
        <v>11.4108</v>
      </c>
      <c r="S97">
        <v>2.19922</v>
      </c>
      <c r="T97">
        <v>15.333299999999999</v>
      </c>
      <c r="U97">
        <v>15.5</v>
      </c>
      <c r="V97">
        <v>16.333300000000001</v>
      </c>
      <c r="W97">
        <v>1.2034499999999999</v>
      </c>
      <c r="X97">
        <v>-1.8544400000000001</v>
      </c>
      <c r="Y97">
        <v>3</v>
      </c>
      <c r="Z97">
        <v>1.25708</v>
      </c>
      <c r="AA97">
        <v>1.57135</v>
      </c>
      <c r="AB97">
        <v>1.41421</v>
      </c>
      <c r="AC97">
        <v>-3.2036799999999999</v>
      </c>
      <c r="AD97">
        <v>178.261</v>
      </c>
      <c r="AE97">
        <v>8.7192100000000003</v>
      </c>
      <c r="AF97">
        <v>2.19922</v>
      </c>
      <c r="AG97">
        <v>18</v>
      </c>
      <c r="AH97">
        <v>18.833300000000001</v>
      </c>
      <c r="AI97">
        <v>19.333300000000001</v>
      </c>
      <c r="AJ97">
        <v>0.78714899999999999</v>
      </c>
      <c r="AK97">
        <v>-0.91304399999999997</v>
      </c>
      <c r="AL97">
        <v>4</v>
      </c>
      <c r="AM97">
        <v>1.25708</v>
      </c>
      <c r="AN97">
        <v>1.57135</v>
      </c>
      <c r="AO97">
        <v>1.41421</v>
      </c>
      <c r="AP97">
        <v>0.16666700000000001</v>
      </c>
      <c r="AQ97">
        <v>1</v>
      </c>
      <c r="AR97">
        <v>0.16666700000000001</v>
      </c>
      <c r="AS97">
        <v>1</v>
      </c>
      <c r="AT97">
        <v>0.83333299999999999</v>
      </c>
      <c r="AU97">
        <v>1.3333299999999999</v>
      </c>
      <c r="AV97">
        <v>1.6672899999999999</v>
      </c>
      <c r="AW97">
        <v>3.0579000000000001</v>
      </c>
      <c r="AX97">
        <v>1.7001900000000001</v>
      </c>
    </row>
    <row r="98" spans="1:50" x14ac:dyDescent="0.25">
      <c r="A98" t="s">
        <v>377</v>
      </c>
      <c r="B98">
        <v>0</v>
      </c>
      <c r="C98">
        <v>-3.2835299999999998</v>
      </c>
      <c r="D98">
        <v>264.75599999999997</v>
      </c>
      <c r="E98">
        <v>18.093599999999999</v>
      </c>
      <c r="F98">
        <v>2.1527500000000002</v>
      </c>
      <c r="G98">
        <v>15</v>
      </c>
      <c r="H98">
        <v>15.166700000000001</v>
      </c>
      <c r="I98">
        <v>16.333300000000001</v>
      </c>
      <c r="J98">
        <v>1.2401599999999999</v>
      </c>
      <c r="K98">
        <v>-2.0071400000000001</v>
      </c>
      <c r="L98">
        <v>4</v>
      </c>
      <c r="M98">
        <v>1.8856200000000001</v>
      </c>
      <c r="N98">
        <v>2.1998899999999999</v>
      </c>
      <c r="O98">
        <v>2.2166600000000001</v>
      </c>
      <c r="P98">
        <v>-3.2383199999999999</v>
      </c>
      <c r="Q98">
        <v>235.63900000000001</v>
      </c>
      <c r="R98">
        <v>18.798300000000001</v>
      </c>
      <c r="S98">
        <v>2.1527500000000002</v>
      </c>
      <c r="T98">
        <v>15</v>
      </c>
      <c r="U98">
        <v>15.166700000000001</v>
      </c>
      <c r="V98">
        <v>15.666700000000001</v>
      </c>
      <c r="W98">
        <v>0.68495499999999998</v>
      </c>
      <c r="X98">
        <v>-1.6370800000000001</v>
      </c>
      <c r="Y98">
        <v>3</v>
      </c>
      <c r="Z98">
        <v>1.8856200000000001</v>
      </c>
      <c r="AA98">
        <v>2.1998899999999999</v>
      </c>
      <c r="AB98">
        <v>2.2166600000000001</v>
      </c>
      <c r="AC98">
        <v>-2.7766799999999998</v>
      </c>
      <c r="AD98">
        <v>168.81899999999999</v>
      </c>
      <c r="AE98">
        <v>14.697699999999999</v>
      </c>
      <c r="AF98">
        <v>2.1527500000000002</v>
      </c>
      <c r="AG98">
        <v>19</v>
      </c>
      <c r="AH98">
        <v>19.833300000000001</v>
      </c>
      <c r="AI98">
        <v>20.666699999999999</v>
      </c>
      <c r="AJ98">
        <v>1.4520999999999999</v>
      </c>
      <c r="AK98">
        <v>-0.89301200000000003</v>
      </c>
      <c r="AL98">
        <v>4</v>
      </c>
      <c r="AM98">
        <v>1.8856200000000001</v>
      </c>
      <c r="AN98">
        <v>2.1998899999999999</v>
      </c>
      <c r="AO98">
        <v>2.2166600000000001</v>
      </c>
      <c r="AP98">
        <v>0.16666700000000001</v>
      </c>
      <c r="AQ98">
        <v>1.3333299999999999</v>
      </c>
      <c r="AR98">
        <v>0.16666700000000001</v>
      </c>
      <c r="AS98">
        <v>0.66666700000000001</v>
      </c>
      <c r="AT98">
        <v>0.83333299999999999</v>
      </c>
      <c r="AU98">
        <v>1.6666700000000001</v>
      </c>
      <c r="AV98">
        <v>3.2473100000000001</v>
      </c>
      <c r="AW98">
        <v>2.3220299999999998</v>
      </c>
      <c r="AX98">
        <v>2.34511</v>
      </c>
    </row>
    <row r="99" spans="1:50" x14ac:dyDescent="0.25">
      <c r="A99" t="s">
        <v>377</v>
      </c>
      <c r="B99">
        <v>3</v>
      </c>
      <c r="C99">
        <v>-3.3571499999999999</v>
      </c>
      <c r="D99">
        <v>258.28800000000001</v>
      </c>
      <c r="E99">
        <v>14.420999999999999</v>
      </c>
      <c r="F99">
        <v>2.1298300000000001</v>
      </c>
      <c r="G99">
        <v>21</v>
      </c>
      <c r="H99">
        <v>21.5</v>
      </c>
      <c r="I99">
        <v>23</v>
      </c>
      <c r="J99">
        <v>0.249226</v>
      </c>
      <c r="K99">
        <v>-1.61493</v>
      </c>
      <c r="L99">
        <v>2</v>
      </c>
      <c r="M99">
        <v>0.31426999999999999</v>
      </c>
      <c r="N99">
        <v>0.54433100000000001</v>
      </c>
      <c r="O99">
        <v>0.31426999999999999</v>
      </c>
      <c r="P99">
        <v>-3.27529</v>
      </c>
      <c r="Q99">
        <v>230.309</v>
      </c>
      <c r="R99">
        <v>14.517300000000001</v>
      </c>
      <c r="S99">
        <v>2.1298300000000001</v>
      </c>
      <c r="T99">
        <v>21.666699999999999</v>
      </c>
      <c r="U99">
        <v>22.166699999999999</v>
      </c>
      <c r="V99">
        <v>23</v>
      </c>
      <c r="W99">
        <v>8.83018E-2</v>
      </c>
      <c r="X99">
        <v>-1.1938800000000001</v>
      </c>
      <c r="Y99">
        <v>4</v>
      </c>
      <c r="Z99">
        <v>0.31426999999999999</v>
      </c>
      <c r="AA99">
        <v>0.54433100000000001</v>
      </c>
      <c r="AB99">
        <v>0.31426999999999999</v>
      </c>
      <c r="AC99">
        <v>-2.5294599999999998</v>
      </c>
      <c r="AD99">
        <v>159.65600000000001</v>
      </c>
      <c r="AE99">
        <v>10.786</v>
      </c>
      <c r="AF99">
        <v>2.1298300000000001</v>
      </c>
      <c r="AG99">
        <v>21.666699999999999</v>
      </c>
      <c r="AH99">
        <v>22.833300000000001</v>
      </c>
      <c r="AI99">
        <v>23.666699999999999</v>
      </c>
      <c r="AJ99">
        <v>0.52766400000000002</v>
      </c>
      <c r="AK99">
        <v>-0.897725</v>
      </c>
      <c r="AL99">
        <v>3</v>
      </c>
      <c r="AM99">
        <v>0.31426999999999999</v>
      </c>
      <c r="AN99">
        <v>0.54433100000000001</v>
      </c>
      <c r="AO99">
        <v>0.31426999999999999</v>
      </c>
      <c r="AP99">
        <v>0.5</v>
      </c>
      <c r="AQ99">
        <v>2</v>
      </c>
      <c r="AR99">
        <v>0.5</v>
      </c>
      <c r="AS99">
        <v>1.3333299999999999</v>
      </c>
      <c r="AT99">
        <v>1.1666700000000001</v>
      </c>
      <c r="AU99">
        <v>2</v>
      </c>
      <c r="AV99">
        <v>1.86415</v>
      </c>
      <c r="AW99">
        <v>1.2821899999999999</v>
      </c>
      <c r="AX99">
        <v>1.4253899999999999</v>
      </c>
    </row>
    <row r="100" spans="1:50" x14ac:dyDescent="0.25">
      <c r="A100" t="s">
        <v>378</v>
      </c>
      <c r="B100">
        <v>0</v>
      </c>
      <c r="C100">
        <v>-3.5800999999999998</v>
      </c>
      <c r="D100">
        <v>283.09899999999999</v>
      </c>
      <c r="E100">
        <v>19.169799999999999</v>
      </c>
      <c r="F100">
        <v>2.26729</v>
      </c>
      <c r="G100">
        <v>15.666700000000001</v>
      </c>
      <c r="H100">
        <v>16.166699999999999</v>
      </c>
      <c r="I100">
        <v>16.333300000000001</v>
      </c>
      <c r="J100">
        <v>0.85839500000000002</v>
      </c>
      <c r="K100">
        <v>-0.29208099999999998</v>
      </c>
      <c r="L100">
        <v>6</v>
      </c>
      <c r="M100">
        <v>0</v>
      </c>
      <c r="N100">
        <v>0</v>
      </c>
      <c r="O100">
        <v>0.47140500000000002</v>
      </c>
      <c r="P100">
        <v>-3.5870500000000001</v>
      </c>
      <c r="Q100">
        <v>248.19499999999999</v>
      </c>
      <c r="R100">
        <v>18.712700000000002</v>
      </c>
      <c r="S100">
        <v>2.26729</v>
      </c>
      <c r="T100">
        <v>15.666700000000001</v>
      </c>
      <c r="U100">
        <v>16.166699999999999</v>
      </c>
      <c r="V100">
        <v>16.333300000000001</v>
      </c>
      <c r="W100">
        <v>0.87989399999999995</v>
      </c>
      <c r="X100">
        <v>-0.36681200000000003</v>
      </c>
      <c r="Y100">
        <v>5</v>
      </c>
      <c r="Z100">
        <v>0</v>
      </c>
      <c r="AA100">
        <v>0</v>
      </c>
      <c r="AB100">
        <v>0.47140500000000002</v>
      </c>
      <c r="AC100">
        <v>-2.9458299999999999</v>
      </c>
      <c r="AD100">
        <v>173.71100000000001</v>
      </c>
      <c r="AE100">
        <v>14.759499999999999</v>
      </c>
      <c r="AF100">
        <v>2.26729</v>
      </c>
      <c r="AG100">
        <v>15.666700000000001</v>
      </c>
      <c r="AH100">
        <v>16.166699999999999</v>
      </c>
      <c r="AI100">
        <v>17.333300000000001</v>
      </c>
      <c r="AJ100">
        <v>1.43563</v>
      </c>
      <c r="AK100">
        <v>-0.87246199999999996</v>
      </c>
      <c r="AL100">
        <v>3</v>
      </c>
      <c r="AM100">
        <v>0</v>
      </c>
      <c r="AN100">
        <v>0</v>
      </c>
      <c r="AO100">
        <v>0.47140500000000002</v>
      </c>
      <c r="AP100">
        <v>0.5</v>
      </c>
      <c r="AQ100">
        <v>0.66666700000000001</v>
      </c>
      <c r="AR100">
        <v>0.5</v>
      </c>
      <c r="AS100">
        <v>0.66666700000000001</v>
      </c>
      <c r="AT100">
        <v>0.5</v>
      </c>
      <c r="AU100">
        <v>1.6666700000000001</v>
      </c>
      <c r="AV100">
        <v>1.1504799999999999</v>
      </c>
      <c r="AW100">
        <v>1.24671</v>
      </c>
      <c r="AX100">
        <v>2.3081</v>
      </c>
    </row>
    <row r="101" spans="1:50" x14ac:dyDescent="0.25">
      <c r="A101" t="s">
        <v>378</v>
      </c>
      <c r="B101">
        <v>3</v>
      </c>
      <c r="C101">
        <v>-3.8105899999999999</v>
      </c>
      <c r="D101">
        <v>282.58699999999999</v>
      </c>
      <c r="E101">
        <v>22.393899999999999</v>
      </c>
      <c r="F101">
        <v>2.1992099999999999</v>
      </c>
      <c r="G101">
        <v>17</v>
      </c>
      <c r="H101">
        <v>17.833300000000001</v>
      </c>
      <c r="I101">
        <v>18</v>
      </c>
      <c r="J101">
        <v>1.3210299999999999</v>
      </c>
      <c r="K101">
        <v>-0.27607199999999998</v>
      </c>
      <c r="L101">
        <v>3</v>
      </c>
      <c r="M101">
        <v>0.157135</v>
      </c>
      <c r="N101">
        <v>0.31426999999999999</v>
      </c>
      <c r="O101">
        <v>0.47140500000000002</v>
      </c>
      <c r="P101">
        <v>-3.68302</v>
      </c>
      <c r="Q101">
        <v>247.42599999999999</v>
      </c>
      <c r="R101">
        <v>21.060700000000001</v>
      </c>
      <c r="S101">
        <v>2.1992099999999999</v>
      </c>
      <c r="T101">
        <v>16.666699999999999</v>
      </c>
      <c r="U101">
        <v>17.833300000000001</v>
      </c>
      <c r="V101">
        <v>18</v>
      </c>
      <c r="W101">
        <v>1.37405</v>
      </c>
      <c r="X101">
        <v>-0.41342499999999999</v>
      </c>
      <c r="Y101">
        <v>2</v>
      </c>
      <c r="Z101">
        <v>0.157135</v>
      </c>
      <c r="AA101">
        <v>0.31426999999999999</v>
      </c>
      <c r="AB101">
        <v>0.47140500000000002</v>
      </c>
      <c r="AC101">
        <v>-2.9887600000000001</v>
      </c>
      <c r="AD101">
        <v>172.53800000000001</v>
      </c>
      <c r="AE101">
        <v>16.217199999999998</v>
      </c>
      <c r="AF101">
        <v>2.1992099999999999</v>
      </c>
      <c r="AG101">
        <v>17</v>
      </c>
      <c r="AH101">
        <v>18.5</v>
      </c>
      <c r="AI101">
        <v>19</v>
      </c>
      <c r="AJ101">
        <v>1.4321900000000001</v>
      </c>
      <c r="AK101">
        <v>-1.0692299999999999</v>
      </c>
      <c r="AL101">
        <v>2</v>
      </c>
      <c r="AM101">
        <v>0.157135</v>
      </c>
      <c r="AN101">
        <v>0.31426999999999999</v>
      </c>
      <c r="AO101">
        <v>0.47140500000000002</v>
      </c>
      <c r="AP101">
        <v>0.83333299999999999</v>
      </c>
      <c r="AQ101">
        <v>1</v>
      </c>
      <c r="AR101">
        <v>1.1666700000000001</v>
      </c>
      <c r="AS101">
        <v>1.3333299999999999</v>
      </c>
      <c r="AT101">
        <v>1.5</v>
      </c>
      <c r="AU101">
        <v>2</v>
      </c>
      <c r="AV101">
        <v>1.5971</v>
      </c>
      <c r="AW101">
        <v>1.7874699999999999</v>
      </c>
      <c r="AX101">
        <v>2.5014099999999999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AX193"/>
  <sheetViews>
    <sheetView topLeftCell="A162" workbookViewId="0">
      <selection activeCell="A195" sqref="A195"/>
    </sheetView>
  </sheetViews>
  <sheetFormatPr defaultRowHeight="15" x14ac:dyDescent="0.25"/>
  <cols>
    <col min="1" max="1" width="58.28515625" customWidth="1"/>
    <col min="35" max="45" width="9.140625" customWidth="1"/>
  </cols>
  <sheetData>
    <row r="1" spans="1:50" s="22" customFormat="1" ht="18.75" x14ac:dyDescent="0.25">
      <c r="A1" s="20" t="str">
        <f>'Title and Descriptions'!A17</f>
        <v>HAL</v>
      </c>
      <c r="B1" s="21" t="str">
        <f>'Title and Descriptions'!C17</f>
        <v>A halo is visible around the sun. Often, this skytype will be of CS, but sometimes it may be PCL or CLR. This particular data set is only used to assign the halo score, so it is reserved for only halo-containing images.</v>
      </c>
    </row>
    <row r="2" spans="1:50" s="22" customFormat="1" ht="18.75" x14ac:dyDescent="0.25">
      <c r="A2" s="20" t="str">
        <f>'Title and Descriptions'!B17</f>
        <v>halo</v>
      </c>
    </row>
    <row r="3" spans="1:50" s="22" customFormat="1" ht="18.75" x14ac:dyDescent="0.25">
      <c r="A3" s="39" t="str">
        <f>'Title and Descriptions'!C12</f>
        <v>Please paste lines from propertyLog into these tables to refine and develop the parameter base for sky recognition. Paste as values, never as links.</v>
      </c>
    </row>
    <row r="4" spans="1:50" x14ac:dyDescent="0.25">
      <c r="A4" t="str">
        <f>[1]HALraw!A2</f>
        <v xml:space="preserve">  image</v>
      </c>
      <c r="B4" t="str">
        <f>[1]HALraw!B2</f>
        <v xml:space="preserve"> quadrant</v>
      </c>
      <c r="C4" t="str">
        <f>[1]HALraw!C2</f>
        <v xml:space="preserve"> B</v>
      </c>
      <c r="D4">
        <f>[1]HALraw!D2</f>
        <v>0</v>
      </c>
      <c r="E4">
        <f>[1]HALraw!E2</f>
        <v>0</v>
      </c>
      <c r="F4">
        <f>[1]HALraw!F2</f>
        <v>0</v>
      </c>
      <c r="G4">
        <f>[1]HALraw!G2</f>
        <v>0</v>
      </c>
      <c r="H4">
        <f>[1]HALraw!H2</f>
        <v>0</v>
      </c>
      <c r="I4">
        <f>[1]HALraw!I2</f>
        <v>0</v>
      </c>
      <c r="J4">
        <f>[1]HALraw!J2</f>
        <v>0</v>
      </c>
      <c r="K4">
        <f>[1]HALraw!K2</f>
        <v>0</v>
      </c>
      <c r="L4">
        <f>[1]HALraw!L2</f>
        <v>0</v>
      </c>
      <c r="M4">
        <f>[1]HALraw!M2</f>
        <v>0</v>
      </c>
      <c r="N4">
        <f>[1]HALraw!N2</f>
        <v>0</v>
      </c>
      <c r="O4">
        <f>[1]HALraw!O2</f>
        <v>0</v>
      </c>
      <c r="P4" t="str">
        <f>[1]HALraw!P2</f>
        <v>G</v>
      </c>
      <c r="Q4">
        <f>[1]HALraw!Q2</f>
        <v>0</v>
      </c>
      <c r="R4">
        <f>[1]HALraw!R2</f>
        <v>0</v>
      </c>
      <c r="S4">
        <f>[1]HALraw!S2</f>
        <v>0</v>
      </c>
      <c r="T4">
        <f>[1]HALraw!T2</f>
        <v>0</v>
      </c>
      <c r="U4">
        <f>[1]HALraw!U2</f>
        <v>0</v>
      </c>
      <c r="V4">
        <f>[1]HALraw!V2</f>
        <v>0</v>
      </c>
      <c r="W4">
        <f>[1]HALraw!W2</f>
        <v>0</v>
      </c>
      <c r="X4">
        <f>[1]HALraw!X2</f>
        <v>0</v>
      </c>
      <c r="Y4">
        <f>[1]HALraw!Y2</f>
        <v>0</v>
      </c>
      <c r="Z4">
        <f>[1]HALraw!Z2</f>
        <v>0</v>
      </c>
      <c r="AA4">
        <f>[1]HALraw!AA2</f>
        <v>0</v>
      </c>
      <c r="AB4">
        <f>[1]HALraw!AB2</f>
        <v>0</v>
      </c>
      <c r="AC4" t="str">
        <f>[1]HALraw!AC2</f>
        <v>R</v>
      </c>
      <c r="AD4">
        <f>[1]HALraw!AD2</f>
        <v>0</v>
      </c>
      <c r="AE4">
        <f>[1]HALraw!AE2</f>
        <v>0</v>
      </c>
      <c r="AF4">
        <f>[1]HALraw!AF2</f>
        <v>0</v>
      </c>
      <c r="AG4">
        <f>[1]HALraw!AG2</f>
        <v>0</v>
      </c>
      <c r="AH4">
        <f>[1]HALraw!AH2</f>
        <v>0</v>
      </c>
      <c r="AI4">
        <f>[1]HALraw!AI2</f>
        <v>0</v>
      </c>
      <c r="AJ4">
        <f>[1]HALraw!AJ2</f>
        <v>0</v>
      </c>
      <c r="AK4">
        <f>[1]HALraw!AK2</f>
        <v>0</v>
      </c>
      <c r="AL4">
        <f>[1]HALraw!AL2</f>
        <v>0</v>
      </c>
      <c r="AM4">
        <f>[1]HALraw!AM2</f>
        <v>0</v>
      </c>
      <c r="AN4">
        <f>[1]HALraw!AN2</f>
        <v>0</v>
      </c>
      <c r="AO4" t="str">
        <f>[1]HALraw!AO2</f>
        <v xml:space="preserve"> </v>
      </c>
      <c r="AP4" t="s">
        <v>25</v>
      </c>
      <c r="AQ4" t="s">
        <v>25</v>
      </c>
      <c r="AR4" t="s">
        <v>26</v>
      </c>
      <c r="AS4" t="s">
        <v>26</v>
      </c>
      <c r="AT4" t="s">
        <v>27</v>
      </c>
      <c r="AU4" t="s">
        <v>27</v>
      </c>
      <c r="AV4" t="s">
        <v>25</v>
      </c>
      <c r="AW4" t="s">
        <v>26</v>
      </c>
      <c r="AX4" t="s">
        <v>27</v>
      </c>
    </row>
    <row r="5" spans="1:50" x14ac:dyDescent="0.25">
      <c r="A5" t="str">
        <f>[1]HALraw!A3</f>
        <v xml:space="preserve"> </v>
      </c>
      <c r="C5" t="str">
        <f>[1]HALraw!C3</f>
        <v xml:space="preserve"> slope</v>
      </c>
      <c r="D5" t="str">
        <f>[1]HALraw!D3</f>
        <v xml:space="preserve"> intercept</v>
      </c>
      <c r="E5" t="str">
        <f>[1]HALraw!E3</f>
        <v xml:space="preserve"> ARIvar</v>
      </c>
      <c r="F5" t="str">
        <f>[1]HALraw!F3</f>
        <v xml:space="preserve"> CV</v>
      </c>
      <c r="G5" t="str">
        <f>[1]HALraw!G3</f>
        <v xml:space="preserve"> LocMaxDer</v>
      </c>
      <c r="H5" t="str">
        <f>[1]HALraw!H3</f>
        <v xml:space="preserve"> LocPMDer</v>
      </c>
      <c r="I5" t="str">
        <f>[1]HALraw!I3</f>
        <v xml:space="preserve"> LocMinDer</v>
      </c>
      <c r="J5" t="str">
        <f>[1]HALraw!J3</f>
        <v xml:space="preserve"> ValMaxDer</v>
      </c>
      <c r="K5" t="str">
        <f>[1]HALraw!K3</f>
        <v xml:space="preserve"> ValMinDer</v>
      </c>
      <c r="L5" t="str">
        <f>[1]HALraw!L3</f>
        <v xml:space="preserve"> nmax</v>
      </c>
      <c r="M5" t="str">
        <f>[1]HALraw!M3</f>
        <v xml:space="preserve"> stdLMaD</v>
      </c>
      <c r="N5" t="str">
        <f>[1]HALraw!N3</f>
        <v xml:space="preserve"> stdLPMD</v>
      </c>
      <c r="O5" t="str">
        <f>[1]HALraw!O3</f>
        <v xml:space="preserve"> stdLMiD</v>
      </c>
      <c r="P5" t="str">
        <f>[1]HALraw!P3</f>
        <v xml:space="preserve">  slope</v>
      </c>
      <c r="Q5" t="str">
        <f>[1]HALraw!Q3</f>
        <v xml:space="preserve"> intercept</v>
      </c>
      <c r="R5" t="str">
        <f>[1]HALraw!R3</f>
        <v xml:space="preserve"> ARIvar</v>
      </c>
      <c r="S5" t="str">
        <f>[1]HALraw!S3</f>
        <v xml:space="preserve"> CV</v>
      </c>
      <c r="T5" t="str">
        <f>[1]HALraw!T3</f>
        <v xml:space="preserve"> LocMaxDer</v>
      </c>
      <c r="U5" t="str">
        <f>[1]HALraw!U3</f>
        <v xml:space="preserve"> LocPMDer</v>
      </c>
      <c r="V5" t="str">
        <f>[1]HALraw!V3</f>
        <v xml:space="preserve"> LocMinDer</v>
      </c>
      <c r="W5" t="str">
        <f>[1]HALraw!W3</f>
        <v xml:space="preserve"> ValMaxDer</v>
      </c>
      <c r="X5" t="str">
        <f>[1]HALraw!X3</f>
        <v xml:space="preserve"> ValMinDer</v>
      </c>
      <c r="Y5" t="str">
        <f>[1]HALraw!Y3</f>
        <v xml:space="preserve"> nmax</v>
      </c>
      <c r="Z5" t="str">
        <f>[1]HALraw!Z3</f>
        <v xml:space="preserve"> stdLMaD</v>
      </c>
      <c r="AA5" t="str">
        <f>[1]HALraw!AA3</f>
        <v xml:space="preserve"> stdLPMD</v>
      </c>
      <c r="AB5" t="str">
        <f>[1]HALraw!AB3</f>
        <v xml:space="preserve"> stdLMiD</v>
      </c>
      <c r="AC5" t="str">
        <f>[1]HALraw!AC3</f>
        <v xml:space="preserve">  slope</v>
      </c>
      <c r="AD5" t="str">
        <f>[1]HALraw!AD3</f>
        <v xml:space="preserve"> intercept</v>
      </c>
      <c r="AE5" t="str">
        <f>[1]HALraw!AE3</f>
        <v xml:space="preserve"> ARIvar</v>
      </c>
      <c r="AF5" t="str">
        <f>[1]HALraw!AF3</f>
        <v xml:space="preserve"> CV</v>
      </c>
      <c r="AG5" t="str">
        <f>[1]HALraw!AG3</f>
        <v xml:space="preserve"> LocMaxDer</v>
      </c>
      <c r="AH5" t="str">
        <f>[1]HALraw!AH3</f>
        <v xml:space="preserve"> LocPMDer</v>
      </c>
      <c r="AI5" t="str">
        <f>[1]HALraw!AI3</f>
        <v xml:space="preserve"> LocMinDer</v>
      </c>
      <c r="AJ5" t="str">
        <f>[1]HALraw!AJ3</f>
        <v xml:space="preserve"> ValMaxDer</v>
      </c>
      <c r="AK5" t="str">
        <f>[1]HALraw!AK3</f>
        <v xml:space="preserve"> ValMinDer</v>
      </c>
      <c r="AL5" t="str">
        <f>[1]HALraw!AL3</f>
        <v xml:space="preserve"> nmax</v>
      </c>
      <c r="AM5" t="str">
        <f>[1]HALraw!AM3</f>
        <v xml:space="preserve"> stdLMaD</v>
      </c>
      <c r="AN5" t="str">
        <f>[1]HALraw!AN3</f>
        <v xml:space="preserve"> stdLPMD</v>
      </c>
      <c r="AO5" t="str">
        <f>[1]HALraw!AO3</f>
        <v xml:space="preserve"> stdLMiD</v>
      </c>
      <c r="AP5" t="s">
        <v>28</v>
      </c>
      <c r="AQ5" t="s">
        <v>29</v>
      </c>
      <c r="AR5" t="s">
        <v>28</v>
      </c>
      <c r="AS5" t="s">
        <v>29</v>
      </c>
      <c r="AT5" t="s">
        <v>28</v>
      </c>
      <c r="AU5" t="s">
        <v>29</v>
      </c>
      <c r="AV5" t="s">
        <v>30</v>
      </c>
      <c r="AW5" t="s">
        <v>30</v>
      </c>
      <c r="AX5" t="s">
        <v>30</v>
      </c>
    </row>
    <row r="6" spans="1:50" x14ac:dyDescent="0.25">
      <c r="A6" t="s">
        <v>117</v>
      </c>
      <c r="B6">
        <v>0</v>
      </c>
      <c r="C6">
        <v>-3.5868099999999998</v>
      </c>
      <c r="D6">
        <v>287.245</v>
      </c>
      <c r="E6">
        <v>17.1889</v>
      </c>
      <c r="F6">
        <v>1.3089500000000001</v>
      </c>
      <c r="G6">
        <v>16.9207</v>
      </c>
      <c r="H6">
        <v>18.154499999999999</v>
      </c>
      <c r="I6">
        <v>19.388300000000001</v>
      </c>
      <c r="J6">
        <v>3.8098999999999998</v>
      </c>
      <c r="K6">
        <v>-1.7897799999999999</v>
      </c>
      <c r="L6">
        <v>2</v>
      </c>
      <c r="M6">
        <v>0.49853199999999998</v>
      </c>
      <c r="N6">
        <v>0.287827</v>
      </c>
      <c r="O6">
        <v>0.287827</v>
      </c>
      <c r="P6">
        <v>-3.8643399999999999</v>
      </c>
      <c r="Q6">
        <v>275.17200000000003</v>
      </c>
      <c r="R6">
        <v>17.870999999999999</v>
      </c>
      <c r="S6">
        <v>1.3089500000000001</v>
      </c>
      <c r="T6">
        <v>15.863200000000001</v>
      </c>
      <c r="U6">
        <v>17.802</v>
      </c>
      <c r="V6">
        <v>19.035799999999998</v>
      </c>
      <c r="W6">
        <v>4.2638100000000003</v>
      </c>
      <c r="X6">
        <v>-1.8456600000000001</v>
      </c>
      <c r="Y6">
        <v>3</v>
      </c>
      <c r="Z6">
        <v>0.49853199999999998</v>
      </c>
      <c r="AA6">
        <v>0.287827</v>
      </c>
      <c r="AB6">
        <v>0.287827</v>
      </c>
      <c r="AC6">
        <v>-4.1123099999999999</v>
      </c>
      <c r="AD6">
        <v>270.35700000000003</v>
      </c>
      <c r="AE6">
        <v>18.316800000000001</v>
      </c>
      <c r="AF6">
        <v>1.3089500000000001</v>
      </c>
      <c r="AG6">
        <v>15.863200000000001</v>
      </c>
      <c r="AH6">
        <v>17.4495</v>
      </c>
      <c r="AI6">
        <v>18.683299999999999</v>
      </c>
      <c r="AJ6">
        <v>4.7209599999999998</v>
      </c>
      <c r="AK6">
        <v>-2.0391900000000001</v>
      </c>
      <c r="AL6">
        <v>3</v>
      </c>
      <c r="AM6">
        <v>0.49853199999999998</v>
      </c>
      <c r="AN6">
        <v>0.287827</v>
      </c>
      <c r="AO6">
        <v>0.287827</v>
      </c>
      <c r="AP6">
        <v>1.2338</v>
      </c>
      <c r="AQ6">
        <v>2.4676100000000001</v>
      </c>
      <c r="AR6">
        <v>1.9388300000000001</v>
      </c>
      <c r="AS6">
        <v>3.1726399999999999</v>
      </c>
      <c r="AT6">
        <v>1.58632</v>
      </c>
      <c r="AU6">
        <v>2.8201200000000002</v>
      </c>
      <c r="AV6">
        <v>5.5996800000000002</v>
      </c>
      <c r="AW6">
        <v>6.10947</v>
      </c>
      <c r="AX6">
        <v>6.7601399999999998</v>
      </c>
    </row>
    <row r="7" spans="1:50" x14ac:dyDescent="0.25">
      <c r="A7" t="s">
        <v>117</v>
      </c>
      <c r="B7">
        <v>2</v>
      </c>
      <c r="C7">
        <v>-5.6844599999999996</v>
      </c>
      <c r="D7">
        <v>328.733</v>
      </c>
      <c r="E7">
        <v>15.1897</v>
      </c>
      <c r="F7">
        <v>1.3579600000000001</v>
      </c>
      <c r="G7">
        <v>15.158200000000001</v>
      </c>
      <c r="H7">
        <v>16.391999999999999</v>
      </c>
      <c r="I7">
        <v>17.625800000000002</v>
      </c>
      <c r="J7">
        <v>6.7536699999999996</v>
      </c>
      <c r="K7">
        <v>-3.16751</v>
      </c>
      <c r="L7">
        <v>3</v>
      </c>
      <c r="M7">
        <v>0</v>
      </c>
      <c r="N7">
        <v>0.16617699999999999</v>
      </c>
      <c r="O7">
        <v>0</v>
      </c>
      <c r="P7">
        <v>-6.4665999999999997</v>
      </c>
      <c r="Q7">
        <v>327.30700000000002</v>
      </c>
      <c r="R7">
        <v>16.895800000000001</v>
      </c>
      <c r="S7">
        <v>1.3579600000000001</v>
      </c>
      <c r="T7">
        <v>15.158200000000001</v>
      </c>
      <c r="U7">
        <v>16.039400000000001</v>
      </c>
      <c r="V7">
        <v>17.625800000000002</v>
      </c>
      <c r="W7">
        <v>7.5973199999999999</v>
      </c>
      <c r="X7">
        <v>-2.6729400000000001</v>
      </c>
      <c r="Y7">
        <v>2</v>
      </c>
      <c r="Z7">
        <v>0</v>
      </c>
      <c r="AA7">
        <v>0.16617699999999999</v>
      </c>
      <c r="AB7">
        <v>0</v>
      </c>
      <c r="AC7">
        <v>-7.2387899999999998</v>
      </c>
      <c r="AD7">
        <v>332.02600000000001</v>
      </c>
      <c r="AE7">
        <v>19.203199999999999</v>
      </c>
      <c r="AF7">
        <v>1.3579600000000001</v>
      </c>
      <c r="AG7">
        <v>15.158200000000001</v>
      </c>
      <c r="AH7">
        <v>16.039400000000001</v>
      </c>
      <c r="AI7">
        <v>17.625800000000002</v>
      </c>
      <c r="AJ7">
        <v>9.5396900000000002</v>
      </c>
      <c r="AK7">
        <v>-3.09958</v>
      </c>
      <c r="AL7">
        <v>2</v>
      </c>
      <c r="AM7">
        <v>0</v>
      </c>
      <c r="AN7">
        <v>0.16617699999999999</v>
      </c>
      <c r="AO7">
        <v>0</v>
      </c>
      <c r="AP7">
        <v>1.2338</v>
      </c>
      <c r="AQ7">
        <v>2.4676100000000001</v>
      </c>
      <c r="AR7">
        <v>0.88128799999999996</v>
      </c>
      <c r="AS7">
        <v>2.4676100000000001</v>
      </c>
      <c r="AT7">
        <v>0.88128799999999996</v>
      </c>
      <c r="AU7">
        <v>2.4676100000000001</v>
      </c>
      <c r="AV7">
        <v>9.9211799999999997</v>
      </c>
      <c r="AW7">
        <v>10.270300000000001</v>
      </c>
      <c r="AX7">
        <v>12.6393</v>
      </c>
    </row>
    <row r="8" spans="1:50" x14ac:dyDescent="0.25">
      <c r="A8" t="s">
        <v>117</v>
      </c>
      <c r="B8">
        <v>3</v>
      </c>
      <c r="C8">
        <v>-6.9204699999999999</v>
      </c>
      <c r="D8">
        <v>326.42500000000001</v>
      </c>
      <c r="E8">
        <v>12.773300000000001</v>
      </c>
      <c r="F8">
        <v>1.3447499999999999</v>
      </c>
      <c r="G8">
        <v>16.215699999999998</v>
      </c>
      <c r="H8">
        <v>17.4495</v>
      </c>
      <c r="I8">
        <v>17.978300000000001</v>
      </c>
      <c r="J8">
        <v>8.0337999999999994</v>
      </c>
      <c r="K8">
        <v>-4.4119299999999999</v>
      </c>
      <c r="L8">
        <v>2</v>
      </c>
      <c r="M8">
        <v>0.287827</v>
      </c>
      <c r="N8">
        <v>0.16617699999999999</v>
      </c>
      <c r="O8">
        <v>0.16617699999999999</v>
      </c>
      <c r="P8">
        <v>-6.8915899999999999</v>
      </c>
      <c r="Q8">
        <v>306.94499999999999</v>
      </c>
      <c r="R8">
        <v>13.0975</v>
      </c>
      <c r="S8">
        <v>1.3447499999999999</v>
      </c>
      <c r="T8">
        <v>15.863200000000001</v>
      </c>
      <c r="U8">
        <v>17.097000000000001</v>
      </c>
      <c r="V8">
        <v>17.978300000000001</v>
      </c>
      <c r="W8">
        <v>7.3377999999999997</v>
      </c>
      <c r="X8">
        <v>-4.3334700000000002</v>
      </c>
      <c r="Y8">
        <v>2</v>
      </c>
      <c r="Z8">
        <v>0.287827</v>
      </c>
      <c r="AA8">
        <v>0.16617699999999999</v>
      </c>
      <c r="AB8">
        <v>0.16617699999999999</v>
      </c>
      <c r="AC8">
        <v>-6.5420999999999996</v>
      </c>
      <c r="AD8">
        <v>289.48</v>
      </c>
      <c r="AE8">
        <v>13.583</v>
      </c>
      <c r="AF8">
        <v>1.3447499999999999</v>
      </c>
      <c r="AG8">
        <v>15.5107</v>
      </c>
      <c r="AH8">
        <v>17.097000000000001</v>
      </c>
      <c r="AI8">
        <v>18.3308</v>
      </c>
      <c r="AJ8">
        <v>6.8271899999999999</v>
      </c>
      <c r="AK8">
        <v>-3.9371700000000001</v>
      </c>
      <c r="AL8">
        <v>2</v>
      </c>
      <c r="AM8">
        <v>0.287827</v>
      </c>
      <c r="AN8">
        <v>0.16617699999999999</v>
      </c>
      <c r="AO8">
        <v>0.16617699999999999</v>
      </c>
      <c r="AP8">
        <v>1.2338</v>
      </c>
      <c r="AQ8">
        <v>1.76258</v>
      </c>
      <c r="AR8">
        <v>1.2338</v>
      </c>
      <c r="AS8">
        <v>2.1150899999999999</v>
      </c>
      <c r="AT8">
        <v>1.58632</v>
      </c>
      <c r="AU8">
        <v>2.8201200000000002</v>
      </c>
      <c r="AV8">
        <v>12.4457</v>
      </c>
      <c r="AW8">
        <v>11.6713</v>
      </c>
      <c r="AX8">
        <v>10.7644</v>
      </c>
    </row>
    <row r="9" spans="1:50" x14ac:dyDescent="0.25">
      <c r="A9" t="s">
        <v>118</v>
      </c>
      <c r="B9">
        <v>0</v>
      </c>
      <c r="C9">
        <v>-3.1743999999999999</v>
      </c>
      <c r="D9">
        <v>221.34299999999999</v>
      </c>
      <c r="E9">
        <v>15.149900000000001</v>
      </c>
      <c r="F9">
        <v>1.8488899999999999</v>
      </c>
      <c r="G9">
        <v>17.273199999999999</v>
      </c>
      <c r="H9">
        <v>18.8596</v>
      </c>
      <c r="I9">
        <v>19.7409</v>
      </c>
      <c r="J9">
        <v>1.38561</v>
      </c>
      <c r="K9">
        <v>-1.38409</v>
      </c>
      <c r="L9">
        <v>1</v>
      </c>
      <c r="M9">
        <v>0</v>
      </c>
      <c r="N9">
        <v>0.16617699999999999</v>
      </c>
      <c r="O9">
        <v>0.16617699999999999</v>
      </c>
      <c r="P9">
        <v>-3.1015999999999999</v>
      </c>
      <c r="Q9">
        <v>191.61600000000001</v>
      </c>
      <c r="R9">
        <v>15.4079</v>
      </c>
      <c r="S9">
        <v>1.8488899999999999</v>
      </c>
      <c r="T9">
        <v>17.273199999999999</v>
      </c>
      <c r="U9">
        <v>18.8596</v>
      </c>
      <c r="V9">
        <v>19.7409</v>
      </c>
      <c r="W9">
        <v>1.3878900000000001</v>
      </c>
      <c r="X9">
        <v>-1.41228</v>
      </c>
      <c r="Y9">
        <v>1</v>
      </c>
      <c r="Z9">
        <v>0</v>
      </c>
      <c r="AA9">
        <v>0.16617699999999999</v>
      </c>
      <c r="AB9">
        <v>0.16617699999999999</v>
      </c>
      <c r="AC9">
        <v>-2.89683</v>
      </c>
      <c r="AD9">
        <v>165.08199999999999</v>
      </c>
      <c r="AE9">
        <v>14.8498</v>
      </c>
      <c r="AF9">
        <v>1.8488899999999999</v>
      </c>
      <c r="AG9">
        <v>17.273199999999999</v>
      </c>
      <c r="AH9">
        <v>18.507100000000001</v>
      </c>
      <c r="AI9">
        <v>19.388300000000001</v>
      </c>
      <c r="AJ9">
        <v>1.20096</v>
      </c>
      <c r="AK9">
        <v>-1.1724600000000001</v>
      </c>
      <c r="AL9">
        <v>1</v>
      </c>
      <c r="AM9">
        <v>0</v>
      </c>
      <c r="AN9">
        <v>0.16617699999999999</v>
      </c>
      <c r="AO9">
        <v>0.16617699999999999</v>
      </c>
      <c r="AP9">
        <v>1.58632</v>
      </c>
      <c r="AQ9">
        <v>2.4676100000000001</v>
      </c>
      <c r="AR9">
        <v>1.58632</v>
      </c>
      <c r="AS9">
        <v>2.4676100000000001</v>
      </c>
      <c r="AT9">
        <v>1.2338</v>
      </c>
      <c r="AU9">
        <v>2.1150899999999999</v>
      </c>
      <c r="AV9">
        <v>2.7696999999999998</v>
      </c>
      <c r="AW9">
        <v>2.8001800000000001</v>
      </c>
      <c r="AX9">
        <v>2.3734199999999999</v>
      </c>
    </row>
    <row r="10" spans="1:50" x14ac:dyDescent="0.25">
      <c r="A10" t="s">
        <v>118</v>
      </c>
      <c r="B10">
        <v>1</v>
      </c>
      <c r="C10">
        <v>-2.2126600000000001</v>
      </c>
      <c r="D10">
        <v>218.839</v>
      </c>
      <c r="E10">
        <v>7.2147699999999997</v>
      </c>
      <c r="F10">
        <v>1.9288700000000001</v>
      </c>
      <c r="G10">
        <v>18.3308</v>
      </c>
      <c r="H10">
        <v>19.564599999999999</v>
      </c>
      <c r="I10">
        <v>21.1509</v>
      </c>
      <c r="J10">
        <v>2.2700999999999998</v>
      </c>
      <c r="K10">
        <v>-1.7024300000000001</v>
      </c>
      <c r="L10">
        <v>2</v>
      </c>
      <c r="M10">
        <v>0</v>
      </c>
      <c r="N10">
        <v>0</v>
      </c>
      <c r="O10">
        <v>0</v>
      </c>
      <c r="P10">
        <v>-2.5045799999999998</v>
      </c>
      <c r="Q10">
        <v>195.435</v>
      </c>
      <c r="R10">
        <v>6.7706400000000002</v>
      </c>
      <c r="S10">
        <v>1.9288700000000001</v>
      </c>
      <c r="T10">
        <v>18.3308</v>
      </c>
      <c r="U10">
        <v>19.564599999999999</v>
      </c>
      <c r="V10">
        <v>21.1509</v>
      </c>
      <c r="W10">
        <v>2.2934199999999998</v>
      </c>
      <c r="X10">
        <v>-1.6426000000000001</v>
      </c>
      <c r="Y10">
        <v>3</v>
      </c>
      <c r="Z10">
        <v>0</v>
      </c>
      <c r="AA10">
        <v>0</v>
      </c>
      <c r="AB10">
        <v>0</v>
      </c>
      <c r="AC10">
        <v>-2.46583</v>
      </c>
      <c r="AD10">
        <v>167.87200000000001</v>
      </c>
      <c r="AE10">
        <v>6.1415100000000002</v>
      </c>
      <c r="AF10">
        <v>1.9288700000000001</v>
      </c>
      <c r="AG10">
        <v>18.3308</v>
      </c>
      <c r="AH10">
        <v>19.564599999999999</v>
      </c>
      <c r="AI10">
        <v>21.1509</v>
      </c>
      <c r="AJ10">
        <v>2.0447000000000002</v>
      </c>
      <c r="AK10">
        <v>-1.3894899999999999</v>
      </c>
      <c r="AL10">
        <v>2</v>
      </c>
      <c r="AM10">
        <v>0</v>
      </c>
      <c r="AN10">
        <v>0</v>
      </c>
      <c r="AO10">
        <v>0</v>
      </c>
      <c r="AP10">
        <v>1.2338</v>
      </c>
      <c r="AQ10">
        <v>2.8201200000000002</v>
      </c>
      <c r="AR10">
        <v>1.2338</v>
      </c>
      <c r="AS10">
        <v>2.8201200000000002</v>
      </c>
      <c r="AT10">
        <v>1.2338</v>
      </c>
      <c r="AU10">
        <v>2.8201200000000002</v>
      </c>
      <c r="AV10">
        <v>3.9725199999999998</v>
      </c>
      <c r="AW10">
        <v>3.9360200000000001</v>
      </c>
      <c r="AX10">
        <v>3.4341900000000001</v>
      </c>
    </row>
    <row r="11" spans="1:50" x14ac:dyDescent="0.25">
      <c r="A11" t="s">
        <v>118</v>
      </c>
      <c r="B11">
        <v>2</v>
      </c>
      <c r="C11">
        <v>2.1662000000000001E-2</v>
      </c>
      <c r="D11">
        <v>179.04599999999999</v>
      </c>
      <c r="E11">
        <v>17.3428</v>
      </c>
      <c r="F11">
        <v>1.77399</v>
      </c>
      <c r="G11">
        <v>16.568200000000001</v>
      </c>
      <c r="H11">
        <v>17.802</v>
      </c>
      <c r="I11">
        <v>19.7409</v>
      </c>
      <c r="J11">
        <v>2.3087900000000001</v>
      </c>
      <c r="K11">
        <v>-5.9775200000000002</v>
      </c>
      <c r="L11">
        <v>3</v>
      </c>
      <c r="M11">
        <v>2.3264800000000001</v>
      </c>
      <c r="N11">
        <v>2.3264800000000001</v>
      </c>
      <c r="O11">
        <v>1.7507900000000001</v>
      </c>
      <c r="P11">
        <v>0.319079</v>
      </c>
      <c r="Q11">
        <v>145.07</v>
      </c>
      <c r="R11">
        <v>18.4497</v>
      </c>
      <c r="S11">
        <v>1.77399</v>
      </c>
      <c r="T11">
        <v>21.503399999999999</v>
      </c>
      <c r="U11">
        <v>22.737200000000001</v>
      </c>
      <c r="V11">
        <v>23.265999999999998</v>
      </c>
      <c r="W11">
        <v>7.9794</v>
      </c>
      <c r="X11">
        <v>-0.99986200000000003</v>
      </c>
      <c r="Y11">
        <v>3</v>
      </c>
      <c r="Z11">
        <v>2.3264800000000001</v>
      </c>
      <c r="AA11">
        <v>2.3264800000000001</v>
      </c>
      <c r="AB11">
        <v>1.7507900000000001</v>
      </c>
      <c r="AC11">
        <v>0.37681300000000001</v>
      </c>
      <c r="AD11">
        <v>117.818</v>
      </c>
      <c r="AE11">
        <v>18.238600000000002</v>
      </c>
      <c r="AF11">
        <v>1.77399</v>
      </c>
      <c r="AG11">
        <v>21.503399999999999</v>
      </c>
      <c r="AH11">
        <v>22.737200000000001</v>
      </c>
      <c r="AI11">
        <v>23.618500000000001</v>
      </c>
      <c r="AJ11">
        <v>10.2753</v>
      </c>
      <c r="AK11">
        <v>-2.4342000000000001</v>
      </c>
      <c r="AL11">
        <v>3</v>
      </c>
      <c r="AM11">
        <v>2.3264800000000001</v>
      </c>
      <c r="AN11">
        <v>2.3264800000000001</v>
      </c>
      <c r="AO11">
        <v>1.7507900000000001</v>
      </c>
      <c r="AP11">
        <v>1.2338</v>
      </c>
      <c r="AQ11">
        <v>3.1726399999999999</v>
      </c>
      <c r="AR11">
        <v>1.2338</v>
      </c>
      <c r="AS11">
        <v>1.76258</v>
      </c>
      <c r="AT11">
        <v>1.2338</v>
      </c>
      <c r="AU11">
        <v>2.1150899999999999</v>
      </c>
      <c r="AV11">
        <v>8.2863100000000003</v>
      </c>
      <c r="AW11">
        <v>8.97926</v>
      </c>
      <c r="AX11">
        <v>12.7095</v>
      </c>
    </row>
    <row r="12" spans="1:50" x14ac:dyDescent="0.25">
      <c r="A12" t="s">
        <v>118</v>
      </c>
      <c r="B12">
        <v>3</v>
      </c>
      <c r="C12">
        <v>-3.60514</v>
      </c>
      <c r="D12">
        <v>229.548</v>
      </c>
      <c r="E12">
        <v>14.2219</v>
      </c>
      <c r="F12">
        <v>1.8829800000000001</v>
      </c>
      <c r="G12">
        <v>16.215699999999998</v>
      </c>
      <c r="H12">
        <v>17.802</v>
      </c>
      <c r="I12">
        <v>18.3308</v>
      </c>
      <c r="J12">
        <v>1.2630699999999999</v>
      </c>
      <c r="K12">
        <v>-0.76032699999999998</v>
      </c>
      <c r="L12">
        <v>3</v>
      </c>
      <c r="M12">
        <v>0</v>
      </c>
      <c r="N12">
        <v>0</v>
      </c>
      <c r="O12">
        <v>0.49853199999999998</v>
      </c>
      <c r="P12">
        <v>-3.59402</v>
      </c>
      <c r="Q12">
        <v>201.33</v>
      </c>
      <c r="R12">
        <v>13.915900000000001</v>
      </c>
      <c r="S12">
        <v>1.8829800000000001</v>
      </c>
      <c r="T12">
        <v>16.215699999999998</v>
      </c>
      <c r="U12">
        <v>17.802</v>
      </c>
      <c r="V12">
        <v>18.3308</v>
      </c>
      <c r="W12">
        <v>1.18512</v>
      </c>
      <c r="X12">
        <v>-0.75289399999999995</v>
      </c>
      <c r="Y12">
        <v>3</v>
      </c>
      <c r="Z12">
        <v>0</v>
      </c>
      <c r="AA12">
        <v>0</v>
      </c>
      <c r="AB12">
        <v>0.49853199999999998</v>
      </c>
      <c r="AC12">
        <v>-3.2468499999999998</v>
      </c>
      <c r="AD12">
        <v>171.80099999999999</v>
      </c>
      <c r="AE12">
        <v>13.016400000000001</v>
      </c>
      <c r="AF12">
        <v>1.8829800000000001</v>
      </c>
      <c r="AG12">
        <v>16.215699999999998</v>
      </c>
      <c r="AH12">
        <v>17.802</v>
      </c>
      <c r="AI12">
        <v>19.388300000000001</v>
      </c>
      <c r="AJ12">
        <v>1.09954</v>
      </c>
      <c r="AK12">
        <v>-1.1960999999999999</v>
      </c>
      <c r="AL12">
        <v>3</v>
      </c>
      <c r="AM12">
        <v>0</v>
      </c>
      <c r="AN12">
        <v>0</v>
      </c>
      <c r="AO12">
        <v>0.49853199999999998</v>
      </c>
      <c r="AP12">
        <v>1.58632</v>
      </c>
      <c r="AQ12">
        <v>2.1150899999999999</v>
      </c>
      <c r="AR12">
        <v>1.58632</v>
      </c>
      <c r="AS12">
        <v>2.1150899999999999</v>
      </c>
      <c r="AT12">
        <v>1.58632</v>
      </c>
      <c r="AU12">
        <v>3.1726399999999999</v>
      </c>
      <c r="AV12">
        <v>2.02339</v>
      </c>
      <c r="AW12">
        <v>1.93801</v>
      </c>
      <c r="AX12">
        <v>2.2956400000000001</v>
      </c>
    </row>
    <row r="13" spans="1:50" x14ac:dyDescent="0.25">
      <c r="A13" t="s">
        <v>119</v>
      </c>
      <c r="B13">
        <v>0</v>
      </c>
      <c r="C13">
        <v>-0.64077499999999998</v>
      </c>
      <c r="D13">
        <v>257.53199999999998</v>
      </c>
      <c r="E13">
        <v>3.4717699999999998</v>
      </c>
      <c r="F13">
        <v>1.2898799999999999</v>
      </c>
      <c r="G13">
        <v>19.7409</v>
      </c>
      <c r="H13">
        <v>20.974699999999999</v>
      </c>
      <c r="I13">
        <v>21.503399999999999</v>
      </c>
      <c r="J13">
        <v>1.6388100000000001</v>
      </c>
      <c r="K13">
        <v>-0.22880200000000001</v>
      </c>
      <c r="L13">
        <v>3</v>
      </c>
      <c r="M13">
        <v>0</v>
      </c>
      <c r="N13">
        <v>0</v>
      </c>
      <c r="O13">
        <v>0.287827</v>
      </c>
      <c r="P13">
        <v>-1.6882999999999999</v>
      </c>
      <c r="Q13">
        <v>260.738</v>
      </c>
      <c r="R13">
        <v>3.8956200000000001</v>
      </c>
      <c r="S13">
        <v>1.2898799999999999</v>
      </c>
      <c r="T13">
        <v>19.7409</v>
      </c>
      <c r="U13">
        <v>20.974699999999999</v>
      </c>
      <c r="V13">
        <v>21.855899999999998</v>
      </c>
      <c r="W13">
        <v>3.0943499999999999</v>
      </c>
      <c r="X13">
        <v>-1.51949</v>
      </c>
      <c r="Y13">
        <v>2</v>
      </c>
      <c r="Z13">
        <v>0</v>
      </c>
      <c r="AA13">
        <v>0</v>
      </c>
      <c r="AB13">
        <v>0.287827</v>
      </c>
      <c r="AC13">
        <v>-2.35717</v>
      </c>
      <c r="AD13">
        <v>261.54000000000002</v>
      </c>
      <c r="AE13">
        <v>4.1941699999999997</v>
      </c>
      <c r="AF13">
        <v>1.2898799999999999</v>
      </c>
      <c r="AG13">
        <v>19.7409</v>
      </c>
      <c r="AH13">
        <v>20.974699999999999</v>
      </c>
      <c r="AI13">
        <v>22.208500000000001</v>
      </c>
      <c r="AJ13">
        <v>3.4794800000000001</v>
      </c>
      <c r="AK13">
        <v>-1.98471</v>
      </c>
      <c r="AL13">
        <v>1</v>
      </c>
      <c r="AM13">
        <v>0</v>
      </c>
      <c r="AN13">
        <v>0</v>
      </c>
      <c r="AO13">
        <v>0.287827</v>
      </c>
      <c r="AP13">
        <v>1.2338</v>
      </c>
      <c r="AQ13">
        <v>1.76258</v>
      </c>
      <c r="AR13">
        <v>1.2338</v>
      </c>
      <c r="AS13">
        <v>2.1150899999999999</v>
      </c>
      <c r="AT13">
        <v>1.2338</v>
      </c>
      <c r="AU13">
        <v>2.4676100000000001</v>
      </c>
      <c r="AV13">
        <v>1.86761</v>
      </c>
      <c r="AW13">
        <v>4.6138399999999997</v>
      </c>
      <c r="AX13">
        <v>5.4641900000000003</v>
      </c>
    </row>
    <row r="14" spans="1:50" x14ac:dyDescent="0.25">
      <c r="A14" t="s">
        <v>119</v>
      </c>
      <c r="B14">
        <v>2</v>
      </c>
      <c r="C14">
        <v>-0.282864</v>
      </c>
      <c r="D14">
        <v>251.47300000000001</v>
      </c>
      <c r="E14">
        <v>17.1892</v>
      </c>
      <c r="F14">
        <v>1.1925399999999999</v>
      </c>
      <c r="G14">
        <v>24.323599999999999</v>
      </c>
      <c r="H14">
        <v>25.557400000000001</v>
      </c>
      <c r="I14">
        <v>26.086099999999998</v>
      </c>
      <c r="J14">
        <v>0.91340900000000003</v>
      </c>
      <c r="K14">
        <v>-1.4655899999999999</v>
      </c>
      <c r="L14">
        <v>4</v>
      </c>
      <c r="M14">
        <v>2.34422</v>
      </c>
      <c r="N14">
        <v>2.5797699999999999</v>
      </c>
      <c r="O14">
        <v>2.6588400000000001</v>
      </c>
      <c r="P14">
        <v>-0.85845300000000002</v>
      </c>
      <c r="Q14">
        <v>249.63399999999999</v>
      </c>
      <c r="R14">
        <v>21.891400000000001</v>
      </c>
      <c r="S14">
        <v>1.1925399999999999</v>
      </c>
      <c r="T14">
        <v>19.7409</v>
      </c>
      <c r="U14">
        <v>20.269600000000001</v>
      </c>
      <c r="V14">
        <v>20.445900000000002</v>
      </c>
      <c r="W14">
        <v>2.3219500000000002</v>
      </c>
      <c r="X14">
        <v>-1.5766500000000001</v>
      </c>
      <c r="Y14">
        <v>5</v>
      </c>
      <c r="Z14">
        <v>2.34422</v>
      </c>
      <c r="AA14">
        <v>2.5797699999999999</v>
      </c>
      <c r="AB14">
        <v>2.6588400000000001</v>
      </c>
      <c r="AC14">
        <v>-1.8640399999999999</v>
      </c>
      <c r="AD14">
        <v>259.61799999999999</v>
      </c>
      <c r="AE14">
        <v>26.4026</v>
      </c>
      <c r="AF14">
        <v>1.1925399999999999</v>
      </c>
      <c r="AG14">
        <v>19.035799999999998</v>
      </c>
      <c r="AH14">
        <v>19.917100000000001</v>
      </c>
      <c r="AI14">
        <v>20.445900000000002</v>
      </c>
      <c r="AJ14">
        <v>2.2142599999999999</v>
      </c>
      <c r="AK14">
        <v>-2.38062</v>
      </c>
      <c r="AL14">
        <v>4</v>
      </c>
      <c r="AM14">
        <v>2.34422</v>
      </c>
      <c r="AN14">
        <v>2.5797699999999999</v>
      </c>
      <c r="AO14">
        <v>2.6588400000000001</v>
      </c>
      <c r="AP14">
        <v>1.2338</v>
      </c>
      <c r="AQ14">
        <v>1.76258</v>
      </c>
      <c r="AR14">
        <v>0.52877300000000005</v>
      </c>
      <c r="AS14">
        <v>0.70503000000000005</v>
      </c>
      <c r="AT14">
        <v>0.88128799999999996</v>
      </c>
      <c r="AU14">
        <v>1.4100600000000001</v>
      </c>
      <c r="AV14">
        <v>2.379</v>
      </c>
      <c r="AW14">
        <v>3.8986000000000001</v>
      </c>
      <c r="AX14">
        <v>4.5948799999999999</v>
      </c>
    </row>
    <row r="15" spans="1:50" x14ac:dyDescent="0.25">
      <c r="A15" t="s">
        <v>119</v>
      </c>
      <c r="B15">
        <v>3</v>
      </c>
      <c r="C15">
        <v>-0.43124099999999999</v>
      </c>
      <c r="D15">
        <v>253.786</v>
      </c>
      <c r="E15">
        <v>14.191700000000001</v>
      </c>
      <c r="F15">
        <v>1.2759</v>
      </c>
      <c r="G15">
        <v>21.503399999999999</v>
      </c>
      <c r="H15">
        <v>22.0322</v>
      </c>
      <c r="I15">
        <v>22.208500000000001</v>
      </c>
      <c r="J15">
        <v>1.0468500000000001</v>
      </c>
      <c r="K15">
        <v>-0.174071</v>
      </c>
      <c r="L15">
        <v>3</v>
      </c>
      <c r="M15">
        <v>0.66470899999999999</v>
      </c>
      <c r="N15">
        <v>0.16617699999999999</v>
      </c>
      <c r="O15">
        <v>0.49853199999999998</v>
      </c>
      <c r="P15">
        <v>-1.5014700000000001</v>
      </c>
      <c r="Q15">
        <v>260.91000000000003</v>
      </c>
      <c r="R15">
        <v>15.488099999999999</v>
      </c>
      <c r="S15">
        <v>1.2759</v>
      </c>
      <c r="T15">
        <v>20.093399999999999</v>
      </c>
      <c r="U15">
        <v>21.6797</v>
      </c>
      <c r="V15">
        <v>23.265999999999998</v>
      </c>
      <c r="W15">
        <v>3.3169599999999999</v>
      </c>
      <c r="X15">
        <v>-1.5579799999999999</v>
      </c>
      <c r="Y15">
        <v>2</v>
      </c>
      <c r="Z15">
        <v>0.66470899999999999</v>
      </c>
      <c r="AA15">
        <v>0.16617699999999999</v>
      </c>
      <c r="AB15">
        <v>0.49853199999999998</v>
      </c>
      <c r="AC15">
        <v>-2.2764199999999999</v>
      </c>
      <c r="AD15">
        <v>264.54000000000002</v>
      </c>
      <c r="AE15">
        <v>19.085000000000001</v>
      </c>
      <c r="AF15">
        <v>1.2759</v>
      </c>
      <c r="AG15">
        <v>20.093399999999999</v>
      </c>
      <c r="AH15">
        <v>21.6797</v>
      </c>
      <c r="AI15">
        <v>22.208500000000001</v>
      </c>
      <c r="AJ15">
        <v>3.8936000000000002</v>
      </c>
      <c r="AK15">
        <v>-1.74776</v>
      </c>
      <c r="AL15">
        <v>2</v>
      </c>
      <c r="AM15">
        <v>0.66470899999999999</v>
      </c>
      <c r="AN15">
        <v>0.16617699999999999</v>
      </c>
      <c r="AO15">
        <v>0.49853199999999998</v>
      </c>
      <c r="AP15">
        <v>0.52877300000000005</v>
      </c>
      <c r="AQ15">
        <v>0.70503000000000005</v>
      </c>
      <c r="AR15">
        <v>1.58632</v>
      </c>
      <c r="AS15">
        <v>3.1726399999999999</v>
      </c>
      <c r="AT15">
        <v>1.58632</v>
      </c>
      <c r="AU15">
        <v>2.1150899999999999</v>
      </c>
      <c r="AV15">
        <v>1.22092</v>
      </c>
      <c r="AW15">
        <v>4.87493</v>
      </c>
      <c r="AX15">
        <v>5.6413599999999997</v>
      </c>
    </row>
    <row r="16" spans="1:50" x14ac:dyDescent="0.25">
      <c r="A16" t="s">
        <v>31</v>
      </c>
      <c r="B16">
        <v>1</v>
      </c>
      <c r="C16">
        <v>-2.4823400000000002</v>
      </c>
      <c r="D16">
        <v>282.21899999999999</v>
      </c>
      <c r="E16">
        <v>4.75136</v>
      </c>
      <c r="F16">
        <v>1.29989</v>
      </c>
      <c r="G16">
        <v>17.978300000000001</v>
      </c>
      <c r="H16">
        <v>19.2121</v>
      </c>
      <c r="I16">
        <v>20.093399999999999</v>
      </c>
      <c r="J16">
        <v>2.5208900000000001</v>
      </c>
      <c r="K16">
        <v>-1.8283100000000001</v>
      </c>
      <c r="L16">
        <v>2</v>
      </c>
      <c r="M16">
        <v>0</v>
      </c>
      <c r="N16">
        <v>0</v>
      </c>
      <c r="O16">
        <v>0.16617699999999999</v>
      </c>
      <c r="P16">
        <v>-2.4403000000000001</v>
      </c>
      <c r="Q16">
        <v>260.75900000000001</v>
      </c>
      <c r="R16">
        <v>5.46441</v>
      </c>
      <c r="S16">
        <v>1.29989</v>
      </c>
      <c r="T16">
        <v>17.978300000000001</v>
      </c>
      <c r="U16">
        <v>19.2121</v>
      </c>
      <c r="V16">
        <v>19.7409</v>
      </c>
      <c r="W16">
        <v>2.5907499999999999</v>
      </c>
      <c r="X16">
        <v>-1.2902100000000001</v>
      </c>
      <c r="Y16">
        <v>2</v>
      </c>
      <c r="Z16">
        <v>0</v>
      </c>
      <c r="AA16">
        <v>0</v>
      </c>
      <c r="AB16">
        <v>0.16617699999999999</v>
      </c>
      <c r="AC16">
        <v>-2.70878</v>
      </c>
      <c r="AD16">
        <v>251.16900000000001</v>
      </c>
      <c r="AE16">
        <v>5.7750599999999999</v>
      </c>
      <c r="AF16">
        <v>1.29989</v>
      </c>
      <c r="AG16">
        <v>17.978300000000001</v>
      </c>
      <c r="AH16">
        <v>19.2121</v>
      </c>
      <c r="AI16">
        <v>19.7409</v>
      </c>
      <c r="AJ16">
        <v>2.5853600000000001</v>
      </c>
      <c r="AK16">
        <v>-1.3728800000000001</v>
      </c>
      <c r="AL16">
        <v>2</v>
      </c>
      <c r="AM16">
        <v>0</v>
      </c>
      <c r="AN16">
        <v>0</v>
      </c>
      <c r="AO16">
        <v>0.16617699999999999</v>
      </c>
      <c r="AP16">
        <v>1.2338</v>
      </c>
      <c r="AQ16">
        <v>2.1150899999999999</v>
      </c>
      <c r="AR16">
        <v>1.2338</v>
      </c>
      <c r="AS16">
        <v>1.76258</v>
      </c>
      <c r="AT16">
        <v>1.2338</v>
      </c>
      <c r="AU16">
        <v>1.76258</v>
      </c>
      <c r="AV16">
        <v>4.3491999999999997</v>
      </c>
      <c r="AW16">
        <v>3.88096</v>
      </c>
      <c r="AX16">
        <v>3.95825</v>
      </c>
    </row>
    <row r="17" spans="1:50" x14ac:dyDescent="0.25">
      <c r="A17" t="s">
        <v>31</v>
      </c>
      <c r="B17">
        <v>2</v>
      </c>
      <c r="C17">
        <v>-2.4277899999999999</v>
      </c>
      <c r="D17">
        <v>282.935</v>
      </c>
      <c r="E17">
        <v>12.888500000000001</v>
      </c>
      <c r="F17">
        <v>1.2735000000000001</v>
      </c>
      <c r="G17">
        <v>24.676100000000002</v>
      </c>
      <c r="H17">
        <v>25.204799999999999</v>
      </c>
      <c r="I17">
        <v>25.3811</v>
      </c>
      <c r="J17">
        <v>2.0876000000000001</v>
      </c>
      <c r="K17">
        <v>-0.25820900000000002</v>
      </c>
      <c r="L17">
        <v>4</v>
      </c>
      <c r="M17">
        <v>2.99119</v>
      </c>
      <c r="N17">
        <v>2.4926599999999999</v>
      </c>
      <c r="O17">
        <v>2.4926599999999999</v>
      </c>
      <c r="P17">
        <v>-2.2356500000000001</v>
      </c>
      <c r="Q17">
        <v>259.52800000000002</v>
      </c>
      <c r="R17">
        <v>13.819900000000001</v>
      </c>
      <c r="S17">
        <v>1.2735000000000001</v>
      </c>
      <c r="T17">
        <v>18.3308</v>
      </c>
      <c r="U17">
        <v>19.917100000000001</v>
      </c>
      <c r="V17">
        <v>20.093399999999999</v>
      </c>
      <c r="W17">
        <v>1.4342600000000001</v>
      </c>
      <c r="X17">
        <v>-0.349715</v>
      </c>
      <c r="Y17">
        <v>2</v>
      </c>
      <c r="Z17">
        <v>2.99119</v>
      </c>
      <c r="AA17">
        <v>2.4926599999999999</v>
      </c>
      <c r="AB17">
        <v>2.4926599999999999</v>
      </c>
      <c r="AC17">
        <v>-2.8425699999999998</v>
      </c>
      <c r="AD17">
        <v>255.911</v>
      </c>
      <c r="AE17">
        <v>17.2469</v>
      </c>
      <c r="AF17">
        <v>1.2735000000000001</v>
      </c>
      <c r="AG17">
        <v>18.3308</v>
      </c>
      <c r="AH17">
        <v>19.917100000000001</v>
      </c>
      <c r="AI17">
        <v>20.093399999999999</v>
      </c>
      <c r="AJ17">
        <v>2.1029800000000001</v>
      </c>
      <c r="AK17">
        <v>-0.26982600000000001</v>
      </c>
      <c r="AL17">
        <v>2</v>
      </c>
      <c r="AM17">
        <v>2.99119</v>
      </c>
      <c r="AN17">
        <v>2.4926599999999999</v>
      </c>
      <c r="AO17">
        <v>2.4926599999999999</v>
      </c>
      <c r="AP17">
        <v>0.52877300000000005</v>
      </c>
      <c r="AQ17">
        <v>0.70503000000000005</v>
      </c>
      <c r="AR17">
        <v>1.58632</v>
      </c>
      <c r="AS17">
        <v>1.76258</v>
      </c>
      <c r="AT17">
        <v>1.58632</v>
      </c>
      <c r="AU17">
        <v>1.76258</v>
      </c>
      <c r="AV17">
        <v>2.3458100000000002</v>
      </c>
      <c r="AW17">
        <v>1.7839700000000001</v>
      </c>
      <c r="AX17">
        <v>2.3728099999999999</v>
      </c>
    </row>
    <row r="18" spans="1:50" x14ac:dyDescent="0.25">
      <c r="A18" t="s">
        <v>31</v>
      </c>
      <c r="B18">
        <v>3</v>
      </c>
      <c r="C18">
        <v>-3.46448</v>
      </c>
      <c r="D18">
        <v>294.77100000000002</v>
      </c>
      <c r="E18">
        <v>12.336</v>
      </c>
      <c r="F18">
        <v>1.3143199999999999</v>
      </c>
      <c r="G18">
        <v>18.683299999999999</v>
      </c>
      <c r="H18">
        <v>19.2121</v>
      </c>
      <c r="I18">
        <v>20.093399999999999</v>
      </c>
      <c r="J18">
        <v>0.98987099999999995</v>
      </c>
      <c r="K18">
        <v>-1.41404</v>
      </c>
      <c r="L18">
        <v>4</v>
      </c>
      <c r="M18">
        <v>0.879328</v>
      </c>
      <c r="N18">
        <v>0</v>
      </c>
      <c r="O18">
        <v>0.16617699999999999</v>
      </c>
      <c r="P18">
        <v>-3.27976</v>
      </c>
      <c r="Q18">
        <v>270.73</v>
      </c>
      <c r="R18">
        <v>12.5762</v>
      </c>
      <c r="S18">
        <v>1.3143199999999999</v>
      </c>
      <c r="T18">
        <v>16.568200000000001</v>
      </c>
      <c r="U18">
        <v>19.2121</v>
      </c>
      <c r="V18">
        <v>20.093399999999999</v>
      </c>
      <c r="W18">
        <v>1.38859</v>
      </c>
      <c r="X18">
        <v>-1.55315</v>
      </c>
      <c r="Y18">
        <v>3</v>
      </c>
      <c r="Z18">
        <v>0.879328</v>
      </c>
      <c r="AA18">
        <v>0</v>
      </c>
      <c r="AB18">
        <v>0.16617699999999999</v>
      </c>
      <c r="AC18">
        <v>-3.2825500000000001</v>
      </c>
      <c r="AD18">
        <v>254.625</v>
      </c>
      <c r="AE18">
        <v>14.367100000000001</v>
      </c>
      <c r="AF18">
        <v>1.3143199999999999</v>
      </c>
      <c r="AG18">
        <v>17.978300000000001</v>
      </c>
      <c r="AH18">
        <v>19.2121</v>
      </c>
      <c r="AI18">
        <v>19.7409</v>
      </c>
      <c r="AJ18">
        <v>1.9054199999999999</v>
      </c>
      <c r="AK18">
        <v>-2.62019</v>
      </c>
      <c r="AL18">
        <v>3</v>
      </c>
      <c r="AM18">
        <v>0.879328</v>
      </c>
      <c r="AN18">
        <v>0</v>
      </c>
      <c r="AO18">
        <v>0.16617699999999999</v>
      </c>
      <c r="AP18">
        <v>0.52877300000000005</v>
      </c>
      <c r="AQ18">
        <v>1.4100600000000001</v>
      </c>
      <c r="AR18">
        <v>2.6438600000000001</v>
      </c>
      <c r="AS18">
        <v>3.52515</v>
      </c>
      <c r="AT18">
        <v>1.2338</v>
      </c>
      <c r="AU18">
        <v>1.76258</v>
      </c>
      <c r="AV18">
        <v>2.4039100000000002</v>
      </c>
      <c r="AW18">
        <v>2.9417399999999998</v>
      </c>
      <c r="AX18">
        <v>4.5256100000000004</v>
      </c>
    </row>
    <row r="19" spans="1:50" x14ac:dyDescent="0.25">
      <c r="A19" t="s">
        <v>120</v>
      </c>
      <c r="B19">
        <v>0</v>
      </c>
      <c r="C19">
        <v>-3.1526900000000002</v>
      </c>
      <c r="D19">
        <v>216.67</v>
      </c>
      <c r="E19">
        <v>7.9817499999999999</v>
      </c>
      <c r="F19">
        <v>1.7915000000000001</v>
      </c>
      <c r="G19">
        <v>17.273199999999999</v>
      </c>
      <c r="H19">
        <v>18.8596</v>
      </c>
      <c r="I19">
        <v>19.388300000000001</v>
      </c>
      <c r="J19">
        <v>1.8953199999999999</v>
      </c>
      <c r="K19">
        <v>-0.94443299999999997</v>
      </c>
      <c r="L19">
        <v>1</v>
      </c>
      <c r="M19">
        <v>0.16617699999999999</v>
      </c>
      <c r="N19">
        <v>0.16617699999999999</v>
      </c>
      <c r="O19">
        <v>0</v>
      </c>
      <c r="P19">
        <v>-3.1309200000000001</v>
      </c>
      <c r="Q19">
        <v>192.08500000000001</v>
      </c>
      <c r="R19">
        <v>7.1657500000000001</v>
      </c>
      <c r="S19">
        <v>1.7915000000000001</v>
      </c>
      <c r="T19">
        <v>17.273199999999999</v>
      </c>
      <c r="U19">
        <v>18.507100000000001</v>
      </c>
      <c r="V19">
        <v>19.388300000000001</v>
      </c>
      <c r="W19">
        <v>1.7391799999999999</v>
      </c>
      <c r="X19">
        <v>-0.87538000000000005</v>
      </c>
      <c r="Y19">
        <v>1</v>
      </c>
      <c r="Z19">
        <v>0.16617699999999999</v>
      </c>
      <c r="AA19">
        <v>0.16617699999999999</v>
      </c>
      <c r="AB19">
        <v>0</v>
      </c>
      <c r="AC19">
        <v>-3.00848</v>
      </c>
      <c r="AD19">
        <v>168.827</v>
      </c>
      <c r="AE19">
        <v>6.3866399999999999</v>
      </c>
      <c r="AF19">
        <v>1.7915000000000001</v>
      </c>
      <c r="AG19">
        <v>16.9207</v>
      </c>
      <c r="AH19">
        <v>18.507100000000001</v>
      </c>
      <c r="AI19">
        <v>19.388300000000001</v>
      </c>
      <c r="AJ19">
        <v>1.73959</v>
      </c>
      <c r="AK19">
        <v>-0.98690299999999997</v>
      </c>
      <c r="AL19">
        <v>1</v>
      </c>
      <c r="AM19">
        <v>0.16617699999999999</v>
      </c>
      <c r="AN19">
        <v>0.16617699999999999</v>
      </c>
      <c r="AO19">
        <v>0</v>
      </c>
      <c r="AP19">
        <v>1.58632</v>
      </c>
      <c r="AQ19">
        <v>2.1150899999999999</v>
      </c>
      <c r="AR19">
        <v>1.2338</v>
      </c>
      <c r="AS19">
        <v>2.1150899999999999</v>
      </c>
      <c r="AT19">
        <v>1.58632</v>
      </c>
      <c r="AU19">
        <v>2.4676100000000001</v>
      </c>
      <c r="AV19">
        <v>2.83975</v>
      </c>
      <c r="AW19">
        <v>2.61456</v>
      </c>
      <c r="AX19">
        <v>2.7264900000000001</v>
      </c>
    </row>
    <row r="20" spans="1:50" x14ac:dyDescent="0.25">
      <c r="A20" t="s">
        <v>120</v>
      </c>
      <c r="B20">
        <v>1</v>
      </c>
      <c r="C20">
        <v>-1.50911</v>
      </c>
      <c r="D20">
        <v>199.51499999999999</v>
      </c>
      <c r="E20">
        <v>8.85853</v>
      </c>
      <c r="F20">
        <v>1.77386</v>
      </c>
      <c r="G20">
        <v>18.3308</v>
      </c>
      <c r="H20">
        <v>19.917100000000001</v>
      </c>
      <c r="I20">
        <v>20.445900000000002</v>
      </c>
      <c r="J20">
        <v>3.2618900000000002</v>
      </c>
      <c r="K20">
        <v>-0.81560200000000005</v>
      </c>
      <c r="L20">
        <v>2</v>
      </c>
      <c r="M20">
        <v>0</v>
      </c>
      <c r="N20">
        <v>0.16617699999999999</v>
      </c>
      <c r="O20">
        <v>0</v>
      </c>
      <c r="P20">
        <v>-1.81385</v>
      </c>
      <c r="Q20">
        <v>179.583</v>
      </c>
      <c r="R20">
        <v>8.9167400000000008</v>
      </c>
      <c r="S20">
        <v>1.77386</v>
      </c>
      <c r="T20">
        <v>18.3308</v>
      </c>
      <c r="U20">
        <v>19.564599999999999</v>
      </c>
      <c r="V20">
        <v>20.445900000000002</v>
      </c>
      <c r="W20">
        <v>3.3947699999999998</v>
      </c>
      <c r="X20">
        <v>-1.1315599999999999</v>
      </c>
      <c r="Y20">
        <v>1</v>
      </c>
      <c r="Z20">
        <v>0</v>
      </c>
      <c r="AA20">
        <v>0.16617699999999999</v>
      </c>
      <c r="AB20">
        <v>0</v>
      </c>
      <c r="AC20">
        <v>-1.9405600000000001</v>
      </c>
      <c r="AD20">
        <v>156.529</v>
      </c>
      <c r="AE20">
        <v>8.2700800000000001</v>
      </c>
      <c r="AF20">
        <v>1.77386</v>
      </c>
      <c r="AG20">
        <v>18.3308</v>
      </c>
      <c r="AH20">
        <v>19.564599999999999</v>
      </c>
      <c r="AI20">
        <v>20.445900000000002</v>
      </c>
      <c r="AJ20">
        <v>2.82104</v>
      </c>
      <c r="AK20">
        <v>-0.69414200000000004</v>
      </c>
      <c r="AL20">
        <v>1</v>
      </c>
      <c r="AM20">
        <v>0</v>
      </c>
      <c r="AN20">
        <v>0.16617699999999999</v>
      </c>
      <c r="AO20">
        <v>0</v>
      </c>
      <c r="AP20">
        <v>1.58632</v>
      </c>
      <c r="AQ20">
        <v>2.1150899999999999</v>
      </c>
      <c r="AR20">
        <v>1.2338</v>
      </c>
      <c r="AS20">
        <v>2.1150899999999999</v>
      </c>
      <c r="AT20">
        <v>1.2338</v>
      </c>
      <c r="AU20">
        <v>2.1150899999999999</v>
      </c>
      <c r="AV20">
        <v>4.0774900000000001</v>
      </c>
      <c r="AW20">
        <v>4.5263200000000001</v>
      </c>
      <c r="AX20">
        <v>3.51519</v>
      </c>
    </row>
    <row r="21" spans="1:50" x14ac:dyDescent="0.25">
      <c r="A21" t="s">
        <v>120</v>
      </c>
      <c r="B21">
        <v>2</v>
      </c>
      <c r="C21">
        <v>-1.8219399999999999</v>
      </c>
      <c r="D21">
        <v>208.96799999999999</v>
      </c>
      <c r="E21">
        <v>11.714700000000001</v>
      </c>
      <c r="F21">
        <v>1.82019</v>
      </c>
      <c r="G21">
        <v>20.093399999999999</v>
      </c>
      <c r="H21">
        <v>21.327200000000001</v>
      </c>
      <c r="I21">
        <v>21.855899999999998</v>
      </c>
      <c r="J21">
        <v>1.42178</v>
      </c>
      <c r="K21">
        <v>-1.04857</v>
      </c>
      <c r="L21">
        <v>2</v>
      </c>
      <c r="M21">
        <v>0.16617699999999999</v>
      </c>
      <c r="N21">
        <v>0</v>
      </c>
      <c r="O21">
        <v>0</v>
      </c>
      <c r="P21">
        <v>-2.0073500000000002</v>
      </c>
      <c r="Q21">
        <v>186.34800000000001</v>
      </c>
      <c r="R21">
        <v>11.5867</v>
      </c>
      <c r="S21">
        <v>1.82019</v>
      </c>
      <c r="T21">
        <v>20.093399999999999</v>
      </c>
      <c r="U21">
        <v>21.327200000000001</v>
      </c>
      <c r="V21">
        <v>21.855899999999998</v>
      </c>
      <c r="W21">
        <v>1.40801</v>
      </c>
      <c r="X21">
        <v>-0.71382599999999996</v>
      </c>
      <c r="Y21">
        <v>2</v>
      </c>
      <c r="Z21">
        <v>0.16617699999999999</v>
      </c>
      <c r="AA21">
        <v>0</v>
      </c>
      <c r="AB21">
        <v>0</v>
      </c>
      <c r="AC21">
        <v>-2.1196299999999999</v>
      </c>
      <c r="AD21">
        <v>163.226</v>
      </c>
      <c r="AE21">
        <v>10.411799999999999</v>
      </c>
      <c r="AF21">
        <v>1.82019</v>
      </c>
      <c r="AG21">
        <v>19.7409</v>
      </c>
      <c r="AH21">
        <v>21.327200000000001</v>
      </c>
      <c r="AI21">
        <v>21.855899999999998</v>
      </c>
      <c r="AJ21">
        <v>1.51267</v>
      </c>
      <c r="AK21">
        <v>-0.75673800000000002</v>
      </c>
      <c r="AL21">
        <v>2</v>
      </c>
      <c r="AM21">
        <v>0.16617699999999999</v>
      </c>
      <c r="AN21">
        <v>0</v>
      </c>
      <c r="AO21">
        <v>0</v>
      </c>
      <c r="AP21">
        <v>1.2338</v>
      </c>
      <c r="AQ21">
        <v>1.76258</v>
      </c>
      <c r="AR21">
        <v>1.2338</v>
      </c>
      <c r="AS21">
        <v>1.76258</v>
      </c>
      <c r="AT21">
        <v>1.58632</v>
      </c>
      <c r="AU21">
        <v>2.1150899999999999</v>
      </c>
      <c r="AV21">
        <v>2.4703499999999998</v>
      </c>
      <c r="AW21">
        <v>2.1218400000000002</v>
      </c>
      <c r="AX21">
        <v>2.2694100000000001</v>
      </c>
    </row>
    <row r="22" spans="1:50" x14ac:dyDescent="0.25">
      <c r="A22" t="s">
        <v>120</v>
      </c>
      <c r="B22">
        <v>3</v>
      </c>
      <c r="C22">
        <v>-3.1441400000000002</v>
      </c>
      <c r="D22">
        <v>208.21100000000001</v>
      </c>
      <c r="E22">
        <v>7.4538200000000003</v>
      </c>
      <c r="F22">
        <v>1.88561</v>
      </c>
      <c r="G22">
        <v>15.158200000000001</v>
      </c>
      <c r="H22">
        <v>16.391999999999999</v>
      </c>
      <c r="I22">
        <v>16.9207</v>
      </c>
      <c r="J22">
        <v>3.92205</v>
      </c>
      <c r="K22">
        <v>-1.0747899999999999</v>
      </c>
      <c r="L22">
        <v>3</v>
      </c>
      <c r="M22">
        <v>0</v>
      </c>
      <c r="N22">
        <v>0</v>
      </c>
      <c r="O22">
        <v>0.33235500000000001</v>
      </c>
      <c r="P22">
        <v>-3.16533</v>
      </c>
      <c r="Q22">
        <v>184.05</v>
      </c>
      <c r="R22">
        <v>6.5463800000000001</v>
      </c>
      <c r="S22">
        <v>1.88561</v>
      </c>
      <c r="T22">
        <v>15.158200000000001</v>
      </c>
      <c r="U22">
        <v>16.391999999999999</v>
      </c>
      <c r="V22">
        <v>16.9207</v>
      </c>
      <c r="W22">
        <v>3.6538900000000001</v>
      </c>
      <c r="X22">
        <v>-1.1462300000000001</v>
      </c>
      <c r="Y22">
        <v>3</v>
      </c>
      <c r="Z22">
        <v>0</v>
      </c>
      <c r="AA22">
        <v>0</v>
      </c>
      <c r="AB22">
        <v>0.33235500000000001</v>
      </c>
      <c r="AC22">
        <v>-2.9287700000000001</v>
      </c>
      <c r="AD22">
        <v>158.98599999999999</v>
      </c>
      <c r="AE22">
        <v>5.6113400000000002</v>
      </c>
      <c r="AF22">
        <v>1.88561</v>
      </c>
      <c r="AG22">
        <v>15.158200000000001</v>
      </c>
      <c r="AH22">
        <v>16.391999999999999</v>
      </c>
      <c r="AI22">
        <v>17.625800000000002</v>
      </c>
      <c r="AJ22">
        <v>3.10039</v>
      </c>
      <c r="AK22">
        <v>-0.65532900000000005</v>
      </c>
      <c r="AL22">
        <v>3</v>
      </c>
      <c r="AM22">
        <v>0</v>
      </c>
      <c r="AN22">
        <v>0</v>
      </c>
      <c r="AO22">
        <v>0.33235500000000001</v>
      </c>
      <c r="AP22">
        <v>1.2338</v>
      </c>
      <c r="AQ22">
        <v>1.76258</v>
      </c>
      <c r="AR22">
        <v>1.2338</v>
      </c>
      <c r="AS22">
        <v>1.76258</v>
      </c>
      <c r="AT22">
        <v>1.2338</v>
      </c>
      <c r="AU22">
        <v>2.4676100000000001</v>
      </c>
      <c r="AV22">
        <v>4.9968399999999997</v>
      </c>
      <c r="AW22">
        <v>4.8001199999999997</v>
      </c>
      <c r="AX22">
        <v>3.7557200000000002</v>
      </c>
    </row>
    <row r="23" spans="1:50" x14ac:dyDescent="0.25">
      <c r="A23" t="s">
        <v>121</v>
      </c>
      <c r="B23">
        <v>0</v>
      </c>
      <c r="C23">
        <v>-1.6854499999999999</v>
      </c>
      <c r="D23">
        <v>286.78199999999998</v>
      </c>
      <c r="E23">
        <v>2.53226</v>
      </c>
      <c r="F23">
        <v>1.2659800000000001</v>
      </c>
      <c r="G23">
        <v>19.8767</v>
      </c>
      <c r="H23">
        <v>21.3825</v>
      </c>
      <c r="I23">
        <v>22.888300000000001</v>
      </c>
      <c r="J23">
        <v>0.56389500000000004</v>
      </c>
      <c r="K23">
        <v>-0.437697</v>
      </c>
      <c r="L23">
        <v>2</v>
      </c>
      <c r="M23">
        <v>0.28393800000000002</v>
      </c>
      <c r="N23">
        <v>0.75122999999999995</v>
      </c>
      <c r="O23">
        <v>0.85181499999999999</v>
      </c>
      <c r="P23">
        <v>-2.40422</v>
      </c>
      <c r="Q23">
        <v>284.78899999999999</v>
      </c>
      <c r="R23">
        <v>4.3663600000000002</v>
      </c>
      <c r="S23">
        <v>1.2659800000000001</v>
      </c>
      <c r="T23">
        <v>19.8767</v>
      </c>
      <c r="U23">
        <v>22.587199999999999</v>
      </c>
      <c r="V23">
        <v>22.888300000000001</v>
      </c>
      <c r="W23">
        <v>0.76258700000000001</v>
      </c>
      <c r="X23">
        <v>-0.30025400000000002</v>
      </c>
      <c r="Y23">
        <v>2</v>
      </c>
      <c r="Z23">
        <v>0.28393800000000002</v>
      </c>
      <c r="AA23">
        <v>0.75122999999999995</v>
      </c>
      <c r="AB23">
        <v>0.85181499999999999</v>
      </c>
      <c r="AC23">
        <v>-2.9490400000000001</v>
      </c>
      <c r="AD23">
        <v>291.44499999999999</v>
      </c>
      <c r="AE23">
        <v>6.7090300000000003</v>
      </c>
      <c r="AF23">
        <v>1.2659800000000001</v>
      </c>
      <c r="AG23">
        <v>19.2744</v>
      </c>
      <c r="AH23">
        <v>20.780200000000001</v>
      </c>
      <c r="AI23">
        <v>21.081299999999999</v>
      </c>
      <c r="AJ23">
        <v>0.73181499999999999</v>
      </c>
      <c r="AK23">
        <v>-2.8634400000000001E-3</v>
      </c>
      <c r="AL23">
        <v>3</v>
      </c>
      <c r="AM23">
        <v>0.28393800000000002</v>
      </c>
      <c r="AN23">
        <v>0.75122999999999995</v>
      </c>
      <c r="AO23">
        <v>0.85181499999999999</v>
      </c>
      <c r="AP23">
        <v>1.5058100000000001</v>
      </c>
      <c r="AQ23">
        <v>3.0116200000000002</v>
      </c>
      <c r="AR23">
        <v>2.7104599999999999</v>
      </c>
      <c r="AS23">
        <v>3.0116200000000002</v>
      </c>
      <c r="AT23">
        <v>1.5058100000000001</v>
      </c>
      <c r="AU23">
        <v>1.80697</v>
      </c>
      <c r="AV23">
        <v>1.00159</v>
      </c>
      <c r="AW23">
        <v>1.06284</v>
      </c>
      <c r="AX23">
        <v>0.73467899999999997</v>
      </c>
    </row>
    <row r="24" spans="1:50" x14ac:dyDescent="0.25">
      <c r="A24" t="s">
        <v>121</v>
      </c>
      <c r="B24">
        <v>3</v>
      </c>
      <c r="C24">
        <v>-1.1243399999999999</v>
      </c>
      <c r="D24">
        <v>274.94499999999999</v>
      </c>
      <c r="E24">
        <v>3.0249199999999998</v>
      </c>
      <c r="F24">
        <v>1.25553</v>
      </c>
      <c r="G24">
        <v>19.2744</v>
      </c>
      <c r="H24">
        <v>21.9848</v>
      </c>
      <c r="I24">
        <v>25.297599999999999</v>
      </c>
      <c r="J24">
        <v>0.76305000000000001</v>
      </c>
      <c r="K24">
        <v>-0.522478</v>
      </c>
      <c r="L24">
        <v>1</v>
      </c>
      <c r="M24">
        <v>0</v>
      </c>
      <c r="N24">
        <v>0.75122999999999995</v>
      </c>
      <c r="O24">
        <v>1.4196899999999999</v>
      </c>
      <c r="P24">
        <v>-2.1211899999999999</v>
      </c>
      <c r="Q24">
        <v>282.57</v>
      </c>
      <c r="R24">
        <v>6.3610699999999998</v>
      </c>
      <c r="S24">
        <v>1.25553</v>
      </c>
      <c r="T24">
        <v>19.2744</v>
      </c>
      <c r="U24">
        <v>20.177900000000001</v>
      </c>
      <c r="V24">
        <v>22.286000000000001</v>
      </c>
      <c r="W24">
        <v>1.49871</v>
      </c>
      <c r="X24">
        <v>-1.0442899999999999</v>
      </c>
      <c r="Y24">
        <v>1</v>
      </c>
      <c r="Z24">
        <v>0</v>
      </c>
      <c r="AA24">
        <v>0.75122999999999995</v>
      </c>
      <c r="AB24">
        <v>1.4196899999999999</v>
      </c>
      <c r="AC24">
        <v>-2.7361599999999999</v>
      </c>
      <c r="AD24">
        <v>290.25700000000001</v>
      </c>
      <c r="AE24">
        <v>9.5008900000000001</v>
      </c>
      <c r="AF24">
        <v>1.25553</v>
      </c>
      <c r="AG24">
        <v>19.2744</v>
      </c>
      <c r="AH24">
        <v>20.780200000000001</v>
      </c>
      <c r="AI24">
        <v>22.286000000000001</v>
      </c>
      <c r="AJ24">
        <v>1.5047999999999999</v>
      </c>
      <c r="AK24">
        <v>-1.4241900000000001</v>
      </c>
      <c r="AL24">
        <v>1</v>
      </c>
      <c r="AM24">
        <v>0</v>
      </c>
      <c r="AN24">
        <v>0.75122999999999995</v>
      </c>
      <c r="AO24">
        <v>1.4196899999999999</v>
      </c>
      <c r="AP24">
        <v>2.7104599999999999</v>
      </c>
      <c r="AQ24">
        <v>6.0232400000000004</v>
      </c>
      <c r="AR24">
        <v>0.90348600000000001</v>
      </c>
      <c r="AS24">
        <v>3.0116200000000002</v>
      </c>
      <c r="AT24">
        <v>1.5058100000000001</v>
      </c>
      <c r="AU24">
        <v>3.0116200000000002</v>
      </c>
      <c r="AV24">
        <v>1.2855300000000001</v>
      </c>
      <c r="AW24">
        <v>2.5430000000000001</v>
      </c>
      <c r="AX24">
        <v>2.9289900000000002</v>
      </c>
    </row>
    <row r="25" spans="1:50" x14ac:dyDescent="0.25">
      <c r="A25" t="s">
        <v>32</v>
      </c>
      <c r="B25">
        <v>0</v>
      </c>
      <c r="C25">
        <v>-3.1855099999999998</v>
      </c>
      <c r="D25">
        <v>298.29599999999999</v>
      </c>
      <c r="E25">
        <v>22.932600000000001</v>
      </c>
      <c r="F25">
        <v>1.4590099999999999</v>
      </c>
      <c r="G25">
        <v>18.229199999999999</v>
      </c>
      <c r="H25">
        <v>19.2925</v>
      </c>
      <c r="I25">
        <v>19.7483</v>
      </c>
      <c r="J25">
        <v>3.1520600000000001</v>
      </c>
      <c r="K25">
        <v>-1.51193</v>
      </c>
      <c r="L25">
        <v>4</v>
      </c>
      <c r="M25">
        <v>2.7212200000000002</v>
      </c>
      <c r="N25">
        <v>2.7955800000000002</v>
      </c>
      <c r="O25">
        <v>3.00766</v>
      </c>
      <c r="P25">
        <v>-3.3640300000000001</v>
      </c>
      <c r="Q25">
        <v>290.94099999999997</v>
      </c>
      <c r="R25">
        <v>24.314399999999999</v>
      </c>
      <c r="S25">
        <v>1.4590099999999999</v>
      </c>
      <c r="T25">
        <v>24.0017</v>
      </c>
      <c r="U25">
        <v>25.065100000000001</v>
      </c>
      <c r="V25">
        <v>26.128499999999999</v>
      </c>
      <c r="W25">
        <v>2.1657199999999999</v>
      </c>
      <c r="X25">
        <v>-2.8637600000000001</v>
      </c>
      <c r="Y25">
        <v>3</v>
      </c>
      <c r="Z25">
        <v>2.7212200000000002</v>
      </c>
      <c r="AA25">
        <v>2.7955800000000002</v>
      </c>
      <c r="AB25">
        <v>3.00766</v>
      </c>
      <c r="AC25">
        <v>-4.5667900000000001</v>
      </c>
      <c r="AD25">
        <v>284.31799999999998</v>
      </c>
      <c r="AE25">
        <v>26.0017</v>
      </c>
      <c r="AF25">
        <v>1.4590099999999999</v>
      </c>
      <c r="AG25">
        <v>18.229199999999999</v>
      </c>
      <c r="AH25">
        <v>18.988700000000001</v>
      </c>
      <c r="AI25">
        <v>19.7483</v>
      </c>
      <c r="AJ25">
        <v>3.7861199999999999</v>
      </c>
      <c r="AK25">
        <v>-2.6271499999999999</v>
      </c>
      <c r="AL25">
        <v>3</v>
      </c>
      <c r="AM25">
        <v>2.7212200000000002</v>
      </c>
      <c r="AN25">
        <v>2.7955800000000002</v>
      </c>
      <c r="AO25">
        <v>3.00766</v>
      </c>
      <c r="AP25">
        <v>1.0633699999999999</v>
      </c>
      <c r="AQ25">
        <v>1.5190999999999999</v>
      </c>
      <c r="AR25">
        <v>1.0633699999999999</v>
      </c>
      <c r="AS25">
        <v>2.1267399999999999</v>
      </c>
      <c r="AT25">
        <v>0.75954900000000003</v>
      </c>
      <c r="AU25">
        <v>1.5190999999999999</v>
      </c>
      <c r="AV25">
        <v>4.6639900000000001</v>
      </c>
      <c r="AW25">
        <v>5.0294800000000004</v>
      </c>
      <c r="AX25">
        <v>6.4132699999999998</v>
      </c>
    </row>
    <row r="26" spans="1:50" x14ac:dyDescent="0.25">
      <c r="A26" t="s">
        <v>32</v>
      </c>
      <c r="B26">
        <v>3</v>
      </c>
      <c r="C26">
        <v>-2.2755999999999998</v>
      </c>
      <c r="D26">
        <v>263.60300000000001</v>
      </c>
      <c r="E26">
        <v>21.2729</v>
      </c>
      <c r="F26">
        <v>1.61317</v>
      </c>
      <c r="G26">
        <v>18.533000000000001</v>
      </c>
      <c r="H26">
        <v>20.5078</v>
      </c>
      <c r="I26">
        <v>21.267399999999999</v>
      </c>
      <c r="J26">
        <v>4.7993899999999998</v>
      </c>
      <c r="K26">
        <v>-2.96699</v>
      </c>
      <c r="L26">
        <v>1</v>
      </c>
      <c r="M26">
        <v>0.14322199999999999</v>
      </c>
      <c r="N26">
        <v>0.14322199999999999</v>
      </c>
      <c r="O26">
        <v>0</v>
      </c>
      <c r="P26">
        <v>-2.4125700000000001</v>
      </c>
      <c r="Q26">
        <v>252.096</v>
      </c>
      <c r="R26">
        <v>24.377199999999998</v>
      </c>
      <c r="S26">
        <v>1.61317</v>
      </c>
      <c r="T26">
        <v>18.533000000000001</v>
      </c>
      <c r="U26">
        <v>20.5078</v>
      </c>
      <c r="V26">
        <v>21.267399999999999</v>
      </c>
      <c r="W26">
        <v>5.5199499999999997</v>
      </c>
      <c r="X26">
        <v>-3.6360000000000001</v>
      </c>
      <c r="Y26">
        <v>3</v>
      </c>
      <c r="Z26">
        <v>0.14322199999999999</v>
      </c>
      <c r="AA26">
        <v>0.14322199999999999</v>
      </c>
      <c r="AB26">
        <v>0</v>
      </c>
      <c r="AC26">
        <v>-2.8476499999999998</v>
      </c>
      <c r="AD26">
        <v>219.774</v>
      </c>
      <c r="AE26">
        <v>21.384</v>
      </c>
      <c r="AF26">
        <v>1.61317</v>
      </c>
      <c r="AG26">
        <v>18.229199999999999</v>
      </c>
      <c r="AH26">
        <v>20.204000000000001</v>
      </c>
      <c r="AI26">
        <v>21.267399999999999</v>
      </c>
      <c r="AJ26">
        <v>4.4473000000000003</v>
      </c>
      <c r="AK26">
        <v>-3.8273100000000002</v>
      </c>
      <c r="AL26">
        <v>2</v>
      </c>
      <c r="AM26">
        <v>0.14322199999999999</v>
      </c>
      <c r="AN26">
        <v>0.14322199999999999</v>
      </c>
      <c r="AO26">
        <v>0</v>
      </c>
      <c r="AP26">
        <v>1.9748300000000001</v>
      </c>
      <c r="AQ26">
        <v>2.7343799999999998</v>
      </c>
      <c r="AR26">
        <v>1.9748300000000001</v>
      </c>
      <c r="AS26">
        <v>2.7343799999999998</v>
      </c>
      <c r="AT26">
        <v>1.9748300000000001</v>
      </c>
      <c r="AU26">
        <v>3.0381900000000002</v>
      </c>
      <c r="AV26">
        <v>7.7663799999999998</v>
      </c>
      <c r="AW26">
        <v>9.1559500000000007</v>
      </c>
      <c r="AX26">
        <v>8.2746099999999991</v>
      </c>
    </row>
    <row r="27" spans="1:50" x14ac:dyDescent="0.25">
      <c r="A27" t="s">
        <v>33</v>
      </c>
      <c r="B27">
        <v>0</v>
      </c>
      <c r="C27">
        <v>-3.9334899999999999</v>
      </c>
      <c r="D27">
        <v>344.15499999999997</v>
      </c>
      <c r="E27">
        <v>3.0913900000000001</v>
      </c>
      <c r="F27">
        <v>1.14859</v>
      </c>
      <c r="G27">
        <v>21.411999999999999</v>
      </c>
      <c r="H27">
        <v>23.4375</v>
      </c>
      <c r="I27">
        <v>25.463000000000001</v>
      </c>
      <c r="J27">
        <v>0.88748300000000002</v>
      </c>
      <c r="K27">
        <v>-1.2172000000000001</v>
      </c>
      <c r="L27">
        <v>2</v>
      </c>
      <c r="M27">
        <v>0.47250999999999999</v>
      </c>
      <c r="N27">
        <v>0.72177000000000002</v>
      </c>
      <c r="O27">
        <v>0.72177000000000002</v>
      </c>
      <c r="P27">
        <v>-5.0761700000000003</v>
      </c>
      <c r="Q27">
        <v>365.27699999999999</v>
      </c>
      <c r="R27">
        <v>4.8179299999999996</v>
      </c>
      <c r="S27">
        <v>1.14859</v>
      </c>
      <c r="T27">
        <v>20.833300000000001</v>
      </c>
      <c r="U27">
        <v>22.858799999999999</v>
      </c>
      <c r="V27">
        <v>24.8843</v>
      </c>
      <c r="W27">
        <v>0.90612000000000004</v>
      </c>
      <c r="X27">
        <v>-1.3667800000000001</v>
      </c>
      <c r="Y27">
        <v>1</v>
      </c>
      <c r="Z27">
        <v>0.47250999999999999</v>
      </c>
      <c r="AA27">
        <v>0.72177000000000002</v>
      </c>
      <c r="AB27">
        <v>0.72177000000000002</v>
      </c>
      <c r="AC27">
        <v>-2.2041499999999998</v>
      </c>
      <c r="AD27">
        <v>289.04899999999998</v>
      </c>
      <c r="AE27">
        <v>5.6765600000000003</v>
      </c>
      <c r="AF27">
        <v>1.14859</v>
      </c>
      <c r="AG27">
        <v>20.2546</v>
      </c>
      <c r="AH27">
        <v>21.7014</v>
      </c>
      <c r="AI27">
        <v>23.726900000000001</v>
      </c>
      <c r="AJ27">
        <v>1.17455</v>
      </c>
      <c r="AK27">
        <v>-1.1546700000000001</v>
      </c>
      <c r="AL27">
        <v>2</v>
      </c>
      <c r="AM27">
        <v>0.47250999999999999</v>
      </c>
      <c r="AN27">
        <v>0.72177000000000002</v>
      </c>
      <c r="AO27">
        <v>0.72177000000000002</v>
      </c>
      <c r="AP27">
        <v>2.0254599999999998</v>
      </c>
      <c r="AQ27">
        <v>4.0509300000000001</v>
      </c>
      <c r="AR27">
        <v>2.0254599999999998</v>
      </c>
      <c r="AS27">
        <v>4.0509300000000001</v>
      </c>
      <c r="AT27">
        <v>1.44676</v>
      </c>
      <c r="AU27">
        <v>3.4722200000000001</v>
      </c>
      <c r="AV27">
        <v>2.1046800000000001</v>
      </c>
      <c r="AW27">
        <v>2.2728999999999999</v>
      </c>
      <c r="AX27">
        <v>2.3292099999999998</v>
      </c>
    </row>
    <row r="28" spans="1:50" x14ac:dyDescent="0.25">
      <c r="A28" t="s">
        <v>33</v>
      </c>
      <c r="B28">
        <v>1</v>
      </c>
      <c r="C28">
        <v>-2.8306499999999999</v>
      </c>
      <c r="D28">
        <v>304.74</v>
      </c>
      <c r="E28">
        <v>8.0216899999999995</v>
      </c>
      <c r="F28">
        <v>0.94376300000000002</v>
      </c>
      <c r="G28">
        <v>21.411999999999999</v>
      </c>
      <c r="H28">
        <v>23.4375</v>
      </c>
      <c r="I28">
        <v>25.463000000000001</v>
      </c>
      <c r="J28">
        <v>0.404196</v>
      </c>
      <c r="K28">
        <v>-0.66901900000000003</v>
      </c>
      <c r="L28">
        <v>2</v>
      </c>
      <c r="M28">
        <v>0.27280399999999999</v>
      </c>
      <c r="N28">
        <v>0.47250999999999999</v>
      </c>
      <c r="O28">
        <v>0</v>
      </c>
      <c r="P28">
        <v>-2.9139699999999999</v>
      </c>
      <c r="Q28">
        <v>316.50599999999997</v>
      </c>
      <c r="R28">
        <v>4.78498</v>
      </c>
      <c r="S28">
        <v>0.94376300000000002</v>
      </c>
      <c r="T28">
        <v>20.833300000000001</v>
      </c>
      <c r="U28">
        <v>22.858799999999999</v>
      </c>
      <c r="V28">
        <v>25.463000000000001</v>
      </c>
      <c r="W28">
        <v>0.616483</v>
      </c>
      <c r="X28">
        <v>-0.66758799999999996</v>
      </c>
      <c r="Y28">
        <v>2</v>
      </c>
      <c r="Z28">
        <v>0.27280399999999999</v>
      </c>
      <c r="AA28">
        <v>0.47250999999999999</v>
      </c>
      <c r="AB28">
        <v>0</v>
      </c>
      <c r="AC28">
        <v>-0.51011600000000001</v>
      </c>
      <c r="AD28">
        <v>258.464</v>
      </c>
      <c r="AE28">
        <v>3.7591999999999999</v>
      </c>
      <c r="AF28">
        <v>0.94376300000000002</v>
      </c>
      <c r="AG28">
        <v>21.411999999999999</v>
      </c>
      <c r="AH28">
        <v>24.016200000000001</v>
      </c>
      <c r="AI28">
        <v>25.463000000000001</v>
      </c>
      <c r="AJ28">
        <v>0.63241599999999998</v>
      </c>
      <c r="AK28">
        <v>-0.64032900000000004</v>
      </c>
      <c r="AL28">
        <v>2</v>
      </c>
      <c r="AM28">
        <v>0.27280399999999999</v>
      </c>
      <c r="AN28">
        <v>0.47250999999999999</v>
      </c>
      <c r="AO28">
        <v>0</v>
      </c>
      <c r="AP28">
        <v>2.0254599999999998</v>
      </c>
      <c r="AQ28">
        <v>4.0509300000000001</v>
      </c>
      <c r="AR28">
        <v>2.0254599999999998</v>
      </c>
      <c r="AS28">
        <v>4.6296299999999997</v>
      </c>
      <c r="AT28">
        <v>2.6041699999999999</v>
      </c>
      <c r="AU28">
        <v>4.0509300000000001</v>
      </c>
      <c r="AV28">
        <v>1.0732200000000001</v>
      </c>
      <c r="AW28">
        <v>1.28407</v>
      </c>
      <c r="AX28">
        <v>1.27275</v>
      </c>
    </row>
    <row r="29" spans="1:50" x14ac:dyDescent="0.25">
      <c r="A29" t="s">
        <v>33</v>
      </c>
      <c r="B29">
        <v>2</v>
      </c>
      <c r="C29">
        <v>-4.4601600000000001</v>
      </c>
      <c r="D29">
        <v>322.75799999999998</v>
      </c>
      <c r="E29">
        <v>16.977599999999999</v>
      </c>
      <c r="F29">
        <v>0.972055</v>
      </c>
      <c r="G29">
        <v>16.203700000000001</v>
      </c>
      <c r="H29">
        <v>17.0718</v>
      </c>
      <c r="I29">
        <v>18.5185</v>
      </c>
      <c r="J29">
        <v>1.1227799999999999</v>
      </c>
      <c r="K29">
        <v>-2.1607400000000001</v>
      </c>
      <c r="L29">
        <v>1</v>
      </c>
      <c r="M29">
        <v>0.54560699999999995</v>
      </c>
      <c r="N29">
        <v>0.27280399999999999</v>
      </c>
      <c r="O29">
        <v>0</v>
      </c>
      <c r="P29">
        <v>-4.2257699999999998</v>
      </c>
      <c r="Q29">
        <v>321.26900000000001</v>
      </c>
      <c r="R29">
        <v>19.071400000000001</v>
      </c>
      <c r="S29">
        <v>0.972055</v>
      </c>
      <c r="T29">
        <v>15.0463</v>
      </c>
      <c r="U29">
        <v>17.0718</v>
      </c>
      <c r="V29">
        <v>18.5185</v>
      </c>
      <c r="W29">
        <v>0.86212599999999995</v>
      </c>
      <c r="X29">
        <v>-2.1482399999999999</v>
      </c>
      <c r="Y29">
        <v>1</v>
      </c>
      <c r="Z29">
        <v>0.54560699999999995</v>
      </c>
      <c r="AA29">
        <v>0.27280399999999999</v>
      </c>
      <c r="AB29">
        <v>0</v>
      </c>
      <c r="AC29">
        <v>-3.3353700000000002</v>
      </c>
      <c r="AD29">
        <v>301.89499999999998</v>
      </c>
      <c r="AE29">
        <v>20.7623</v>
      </c>
      <c r="AF29">
        <v>0.972055</v>
      </c>
      <c r="AG29">
        <v>15.0463</v>
      </c>
      <c r="AH29">
        <v>16.493099999999998</v>
      </c>
      <c r="AI29">
        <v>18.5185</v>
      </c>
      <c r="AJ29">
        <v>0.63880800000000004</v>
      </c>
      <c r="AK29">
        <v>-1.8494200000000001</v>
      </c>
      <c r="AL29">
        <v>1</v>
      </c>
      <c r="AM29">
        <v>0.54560699999999995</v>
      </c>
      <c r="AN29">
        <v>0.27280399999999999</v>
      </c>
      <c r="AO29">
        <v>0</v>
      </c>
      <c r="AP29">
        <v>0.86805600000000005</v>
      </c>
      <c r="AQ29">
        <v>2.31481</v>
      </c>
      <c r="AR29">
        <v>2.0254599999999998</v>
      </c>
      <c r="AS29">
        <v>3.4722200000000001</v>
      </c>
      <c r="AT29">
        <v>1.44676</v>
      </c>
      <c r="AU29">
        <v>3.4722200000000001</v>
      </c>
      <c r="AV29">
        <v>3.2835200000000002</v>
      </c>
      <c r="AW29">
        <v>3.0103599999999999</v>
      </c>
      <c r="AX29">
        <v>2.4882200000000001</v>
      </c>
    </row>
    <row r="30" spans="1:50" x14ac:dyDescent="0.25">
      <c r="A30" t="s">
        <v>122</v>
      </c>
      <c r="B30">
        <v>0</v>
      </c>
      <c r="C30">
        <v>-2.0540500000000002</v>
      </c>
      <c r="D30">
        <v>280.08499999999998</v>
      </c>
      <c r="E30">
        <v>5.2519299999999998</v>
      </c>
      <c r="F30">
        <v>1.0992200000000001</v>
      </c>
      <c r="G30">
        <v>17.3611</v>
      </c>
      <c r="H30">
        <v>19.386600000000001</v>
      </c>
      <c r="I30">
        <v>20.833300000000001</v>
      </c>
      <c r="J30">
        <v>1.4046000000000001</v>
      </c>
      <c r="K30">
        <v>-0.86559399999999997</v>
      </c>
      <c r="L30">
        <v>1</v>
      </c>
      <c r="M30">
        <v>0</v>
      </c>
      <c r="N30">
        <v>0</v>
      </c>
      <c r="O30">
        <v>0</v>
      </c>
      <c r="P30">
        <v>-2.4311600000000002</v>
      </c>
      <c r="Q30">
        <v>280.16899999999998</v>
      </c>
      <c r="R30">
        <v>5.1825000000000001</v>
      </c>
      <c r="S30">
        <v>1.0992200000000001</v>
      </c>
      <c r="T30">
        <v>17.3611</v>
      </c>
      <c r="U30">
        <v>19.386600000000001</v>
      </c>
      <c r="V30">
        <v>20.833300000000001</v>
      </c>
      <c r="W30">
        <v>1.45184</v>
      </c>
      <c r="X30">
        <v>-0.89380899999999996</v>
      </c>
      <c r="Y30">
        <v>2</v>
      </c>
      <c r="Z30">
        <v>0</v>
      </c>
      <c r="AA30">
        <v>0</v>
      </c>
      <c r="AB30">
        <v>0</v>
      </c>
      <c r="AC30">
        <v>-2.5666600000000002</v>
      </c>
      <c r="AD30">
        <v>281.84800000000001</v>
      </c>
      <c r="AE30">
        <v>5.7709700000000002</v>
      </c>
      <c r="AF30">
        <v>1.0992200000000001</v>
      </c>
      <c r="AG30">
        <v>17.3611</v>
      </c>
      <c r="AH30">
        <v>19.386600000000001</v>
      </c>
      <c r="AI30">
        <v>20.833300000000001</v>
      </c>
      <c r="AJ30">
        <v>1.56423</v>
      </c>
      <c r="AK30">
        <v>-1.15605</v>
      </c>
      <c r="AL30">
        <v>2</v>
      </c>
      <c r="AM30">
        <v>0</v>
      </c>
      <c r="AN30">
        <v>0</v>
      </c>
      <c r="AO30">
        <v>0</v>
      </c>
      <c r="AP30">
        <v>2.0254599999999998</v>
      </c>
      <c r="AQ30">
        <v>3.4722200000000001</v>
      </c>
      <c r="AR30">
        <v>2.0254599999999998</v>
      </c>
      <c r="AS30">
        <v>3.4722200000000001</v>
      </c>
      <c r="AT30">
        <v>2.0254599999999998</v>
      </c>
      <c r="AU30">
        <v>3.4722200000000001</v>
      </c>
      <c r="AV30">
        <v>2.2702</v>
      </c>
      <c r="AW30">
        <v>2.34565</v>
      </c>
      <c r="AX30">
        <v>2.7202799999999998</v>
      </c>
    </row>
    <row r="31" spans="1:50" x14ac:dyDescent="0.25">
      <c r="A31" t="s">
        <v>122</v>
      </c>
      <c r="B31">
        <v>1</v>
      </c>
      <c r="C31">
        <v>-3.2609400000000002</v>
      </c>
      <c r="D31">
        <v>295.56299999999999</v>
      </c>
      <c r="E31">
        <v>9.7057099999999998</v>
      </c>
      <c r="F31">
        <v>1.04579</v>
      </c>
      <c r="G31">
        <v>18.5185</v>
      </c>
      <c r="H31">
        <v>19.965299999999999</v>
      </c>
      <c r="I31">
        <v>22.569400000000002</v>
      </c>
      <c r="J31">
        <v>1.09188</v>
      </c>
      <c r="K31">
        <v>-0.96366700000000005</v>
      </c>
      <c r="L31">
        <v>1</v>
      </c>
      <c r="M31">
        <v>0</v>
      </c>
      <c r="N31">
        <v>0.27280399999999999</v>
      </c>
      <c r="O31">
        <v>0.72177000000000002</v>
      </c>
      <c r="P31">
        <v>-3.36252</v>
      </c>
      <c r="Q31">
        <v>295.19400000000002</v>
      </c>
      <c r="R31">
        <v>8.5467099999999991</v>
      </c>
      <c r="S31">
        <v>1.04579</v>
      </c>
      <c r="T31">
        <v>18.5185</v>
      </c>
      <c r="U31">
        <v>20.544</v>
      </c>
      <c r="V31">
        <v>23.148099999999999</v>
      </c>
      <c r="W31">
        <v>1.0106200000000001</v>
      </c>
      <c r="X31">
        <v>-0.753112</v>
      </c>
      <c r="Y31">
        <v>1</v>
      </c>
      <c r="Z31">
        <v>0</v>
      </c>
      <c r="AA31">
        <v>0.27280399999999999</v>
      </c>
      <c r="AB31">
        <v>0.72177000000000002</v>
      </c>
      <c r="AC31">
        <v>-3.3958599999999999</v>
      </c>
      <c r="AD31">
        <v>298.38600000000002</v>
      </c>
      <c r="AE31">
        <v>8.6716599999999993</v>
      </c>
      <c r="AF31">
        <v>1.04579</v>
      </c>
      <c r="AG31">
        <v>18.5185</v>
      </c>
      <c r="AH31">
        <v>19.965299999999999</v>
      </c>
      <c r="AI31">
        <v>21.411999999999999</v>
      </c>
      <c r="AJ31">
        <v>1.72519</v>
      </c>
      <c r="AK31">
        <v>-1.2615499999999999</v>
      </c>
      <c r="AL31">
        <v>1</v>
      </c>
      <c r="AM31">
        <v>0</v>
      </c>
      <c r="AN31">
        <v>0.27280399999999999</v>
      </c>
      <c r="AO31">
        <v>0.72177000000000002</v>
      </c>
      <c r="AP31">
        <v>1.44676</v>
      </c>
      <c r="AQ31">
        <v>4.0509300000000001</v>
      </c>
      <c r="AR31">
        <v>2.0254599999999998</v>
      </c>
      <c r="AS31">
        <v>4.6296299999999997</v>
      </c>
      <c r="AT31">
        <v>1.44676</v>
      </c>
      <c r="AU31">
        <v>2.8935200000000001</v>
      </c>
      <c r="AV31">
        <v>2.0555500000000002</v>
      </c>
      <c r="AW31">
        <v>1.76373</v>
      </c>
      <c r="AX31">
        <v>2.9867400000000002</v>
      </c>
    </row>
    <row r="32" spans="1:50" x14ac:dyDescent="0.25">
      <c r="A32" t="s">
        <v>122</v>
      </c>
      <c r="B32">
        <v>3</v>
      </c>
      <c r="C32">
        <v>-2.2065000000000001</v>
      </c>
      <c r="D32">
        <v>273.14999999999998</v>
      </c>
      <c r="E32">
        <v>6.1055000000000001</v>
      </c>
      <c r="F32">
        <v>1.1041700000000001</v>
      </c>
      <c r="G32">
        <v>16.203700000000001</v>
      </c>
      <c r="H32">
        <v>17.0718</v>
      </c>
      <c r="I32">
        <v>19.097200000000001</v>
      </c>
      <c r="J32">
        <v>0.681531</v>
      </c>
      <c r="K32">
        <v>-0.399837</v>
      </c>
      <c r="L32">
        <v>2</v>
      </c>
      <c r="M32">
        <v>1.25014</v>
      </c>
      <c r="N32">
        <v>1.36402</v>
      </c>
      <c r="O32">
        <v>1.36402</v>
      </c>
      <c r="P32">
        <v>-2.8462800000000001</v>
      </c>
      <c r="Q32">
        <v>278.99099999999999</v>
      </c>
      <c r="R32">
        <v>5.54087</v>
      </c>
      <c r="S32">
        <v>1.1041700000000001</v>
      </c>
      <c r="T32">
        <v>15.625</v>
      </c>
      <c r="U32">
        <v>17.0718</v>
      </c>
      <c r="V32">
        <v>19.097200000000001</v>
      </c>
      <c r="W32">
        <v>0.90012599999999998</v>
      </c>
      <c r="X32">
        <v>-0.60717900000000002</v>
      </c>
      <c r="Y32">
        <v>2</v>
      </c>
      <c r="Z32">
        <v>1.25014</v>
      </c>
      <c r="AA32">
        <v>1.36402</v>
      </c>
      <c r="AB32">
        <v>1.36402</v>
      </c>
      <c r="AC32">
        <v>-2.9757899999999999</v>
      </c>
      <c r="AD32">
        <v>281.12900000000002</v>
      </c>
      <c r="AE32">
        <v>6.4857300000000002</v>
      </c>
      <c r="AF32">
        <v>1.1041700000000001</v>
      </c>
      <c r="AG32">
        <v>18.5185</v>
      </c>
      <c r="AH32">
        <v>19.965299999999999</v>
      </c>
      <c r="AI32">
        <v>21.9907</v>
      </c>
      <c r="AJ32">
        <v>0.77107400000000004</v>
      </c>
      <c r="AK32">
        <v>-0.74403699999999995</v>
      </c>
      <c r="AL32">
        <v>1</v>
      </c>
      <c r="AM32">
        <v>1.25014</v>
      </c>
      <c r="AN32">
        <v>1.36402</v>
      </c>
      <c r="AO32">
        <v>1.36402</v>
      </c>
      <c r="AP32">
        <v>0.86805600000000005</v>
      </c>
      <c r="AQ32">
        <v>2.8935200000000001</v>
      </c>
      <c r="AR32">
        <v>1.44676</v>
      </c>
      <c r="AS32">
        <v>3.4722200000000001</v>
      </c>
      <c r="AT32">
        <v>1.44676</v>
      </c>
      <c r="AU32">
        <v>3.4722200000000001</v>
      </c>
      <c r="AV32">
        <v>1.0813699999999999</v>
      </c>
      <c r="AW32">
        <v>1.5073099999999999</v>
      </c>
      <c r="AX32">
        <v>1.51511</v>
      </c>
    </row>
    <row r="33" spans="1:50" x14ac:dyDescent="0.25">
      <c r="A33" t="s">
        <v>34</v>
      </c>
      <c r="B33">
        <v>0</v>
      </c>
      <c r="C33">
        <v>-4.8679500000000004</v>
      </c>
      <c r="D33">
        <v>348.79399999999998</v>
      </c>
      <c r="E33">
        <v>14.431900000000001</v>
      </c>
      <c r="F33">
        <v>1.43068</v>
      </c>
      <c r="G33">
        <v>19.675899999999999</v>
      </c>
      <c r="H33">
        <v>20.544</v>
      </c>
      <c r="I33">
        <v>22.569400000000002</v>
      </c>
      <c r="J33">
        <v>0.91708400000000001</v>
      </c>
      <c r="K33">
        <v>-1.41496</v>
      </c>
      <c r="L33">
        <v>1</v>
      </c>
      <c r="M33">
        <v>2.0596199999999998</v>
      </c>
      <c r="N33">
        <v>2.0596199999999998</v>
      </c>
      <c r="O33">
        <v>2.4247299999999998</v>
      </c>
      <c r="P33">
        <v>-5.7960599999999998</v>
      </c>
      <c r="Q33">
        <v>344.589</v>
      </c>
      <c r="R33">
        <v>15.950900000000001</v>
      </c>
      <c r="S33">
        <v>1.43068</v>
      </c>
      <c r="T33">
        <v>15.0463</v>
      </c>
      <c r="U33">
        <v>15.914400000000001</v>
      </c>
      <c r="V33">
        <v>16.782399999999999</v>
      </c>
      <c r="W33">
        <v>0.24287900000000001</v>
      </c>
      <c r="X33">
        <v>-0.39277000000000001</v>
      </c>
      <c r="Y33">
        <v>2</v>
      </c>
      <c r="Z33">
        <v>2.0596199999999998</v>
      </c>
      <c r="AA33">
        <v>2.0596199999999998</v>
      </c>
      <c r="AB33">
        <v>2.4247299999999998</v>
      </c>
      <c r="AC33">
        <v>-6.5815200000000003</v>
      </c>
      <c r="AD33">
        <v>351.81799999999998</v>
      </c>
      <c r="AE33">
        <v>22.225100000000001</v>
      </c>
      <c r="AF33">
        <v>1.43068</v>
      </c>
      <c r="AG33">
        <v>15.625</v>
      </c>
      <c r="AH33">
        <v>16.493099999999998</v>
      </c>
      <c r="AI33">
        <v>18.5185</v>
      </c>
      <c r="AJ33">
        <v>0.54264000000000001</v>
      </c>
      <c r="AK33">
        <v>-0.63134000000000001</v>
      </c>
      <c r="AL33">
        <v>2</v>
      </c>
      <c r="AM33">
        <v>2.0596199999999998</v>
      </c>
      <c r="AN33">
        <v>2.0596199999999998</v>
      </c>
      <c r="AO33">
        <v>2.4247299999999998</v>
      </c>
      <c r="AP33">
        <v>0.86805600000000005</v>
      </c>
      <c r="AQ33">
        <v>2.8935200000000001</v>
      </c>
      <c r="AR33">
        <v>0.86805600000000005</v>
      </c>
      <c r="AS33">
        <v>1.73611</v>
      </c>
      <c r="AT33">
        <v>0.86805600000000005</v>
      </c>
      <c r="AU33">
        <v>2.8935200000000001</v>
      </c>
      <c r="AV33">
        <v>2.3320400000000001</v>
      </c>
      <c r="AW33">
        <v>0.63564900000000002</v>
      </c>
      <c r="AX33">
        <v>1.17398</v>
      </c>
    </row>
    <row r="34" spans="1:50" x14ac:dyDescent="0.25">
      <c r="A34" t="s">
        <v>34</v>
      </c>
      <c r="B34">
        <v>2</v>
      </c>
      <c r="C34">
        <v>-3.3043</v>
      </c>
      <c r="D34">
        <v>323.61700000000002</v>
      </c>
      <c r="E34">
        <v>7.7556799999999999</v>
      </c>
      <c r="F34">
        <v>1.26284</v>
      </c>
      <c r="G34">
        <v>16.203700000000001</v>
      </c>
      <c r="H34">
        <v>22.280100000000001</v>
      </c>
      <c r="I34">
        <v>26.041699999999999</v>
      </c>
      <c r="J34">
        <v>0.494925</v>
      </c>
      <c r="K34">
        <v>-0.68522300000000003</v>
      </c>
      <c r="L34">
        <v>1</v>
      </c>
      <c r="M34">
        <v>0</v>
      </c>
      <c r="N34">
        <v>1.9096200000000001</v>
      </c>
      <c r="O34">
        <v>3.1461199999999998</v>
      </c>
      <c r="P34">
        <v>-2.3788499999999999</v>
      </c>
      <c r="Q34">
        <v>281.03100000000001</v>
      </c>
      <c r="R34">
        <v>11.6296</v>
      </c>
      <c r="S34">
        <v>1.26284</v>
      </c>
      <c r="T34">
        <v>16.203700000000001</v>
      </c>
      <c r="U34">
        <v>18.229199999999999</v>
      </c>
      <c r="V34">
        <v>19.097200000000001</v>
      </c>
      <c r="W34">
        <v>2.7205599999999999</v>
      </c>
      <c r="X34">
        <v>-1.46408</v>
      </c>
      <c r="Y34">
        <v>2</v>
      </c>
      <c r="Z34">
        <v>0</v>
      </c>
      <c r="AA34">
        <v>1.9096200000000001</v>
      </c>
      <c r="AB34">
        <v>3.1461199999999998</v>
      </c>
      <c r="AC34">
        <v>-2.2335099999999999</v>
      </c>
      <c r="AD34">
        <v>272.07799999999997</v>
      </c>
      <c r="AE34">
        <v>15.583399999999999</v>
      </c>
      <c r="AF34">
        <v>1.26284</v>
      </c>
      <c r="AG34">
        <v>16.203700000000001</v>
      </c>
      <c r="AH34">
        <v>18.229199999999999</v>
      </c>
      <c r="AI34">
        <v>19.675899999999999</v>
      </c>
      <c r="AJ34">
        <v>2.9959600000000002</v>
      </c>
      <c r="AK34">
        <v>-1.87616</v>
      </c>
      <c r="AL34">
        <v>2</v>
      </c>
      <c r="AM34">
        <v>0</v>
      </c>
      <c r="AN34">
        <v>1.9096200000000001</v>
      </c>
      <c r="AO34">
        <v>3.1461199999999998</v>
      </c>
      <c r="AP34">
        <v>6.07639</v>
      </c>
      <c r="AQ34">
        <v>9.8379600000000007</v>
      </c>
      <c r="AR34">
        <v>2.0254599999999998</v>
      </c>
      <c r="AS34">
        <v>2.8935200000000001</v>
      </c>
      <c r="AT34">
        <v>2.0254599999999998</v>
      </c>
      <c r="AU34">
        <v>3.4722200000000001</v>
      </c>
      <c r="AV34">
        <v>1.18015</v>
      </c>
      <c r="AW34">
        <v>4.1846500000000004</v>
      </c>
      <c r="AX34">
        <v>4.8721199999999998</v>
      </c>
    </row>
    <row r="35" spans="1:50" x14ac:dyDescent="0.25">
      <c r="A35" t="s">
        <v>35</v>
      </c>
      <c r="B35">
        <v>2</v>
      </c>
      <c r="C35">
        <v>-2.6032700000000002</v>
      </c>
      <c r="D35">
        <v>268.36099999999999</v>
      </c>
      <c r="E35">
        <v>15.4918</v>
      </c>
      <c r="F35">
        <v>1.06873</v>
      </c>
      <c r="G35">
        <v>15.880100000000001</v>
      </c>
      <c r="H35">
        <v>21.467500000000001</v>
      </c>
      <c r="I35">
        <v>22.349799999999998</v>
      </c>
      <c r="J35">
        <v>1.13059</v>
      </c>
      <c r="K35">
        <v>-0.51290400000000003</v>
      </c>
      <c r="L35">
        <v>1</v>
      </c>
      <c r="M35">
        <v>1.2085399999999999</v>
      </c>
      <c r="N35">
        <v>0.27725699999999998</v>
      </c>
      <c r="O35">
        <v>0.27725699999999998</v>
      </c>
      <c r="P35">
        <v>-2.00352</v>
      </c>
      <c r="Q35">
        <v>238.94399999999999</v>
      </c>
      <c r="R35">
        <v>14.485099999999999</v>
      </c>
      <c r="S35">
        <v>1.06873</v>
      </c>
      <c r="T35">
        <v>17.0564</v>
      </c>
      <c r="U35">
        <v>20.8794</v>
      </c>
      <c r="V35">
        <v>22.937899999999999</v>
      </c>
      <c r="W35">
        <v>1.2262</v>
      </c>
      <c r="X35">
        <v>-0.79441700000000004</v>
      </c>
      <c r="Y35">
        <v>1</v>
      </c>
      <c r="Z35">
        <v>1.2085399999999999</v>
      </c>
      <c r="AA35">
        <v>0.27725699999999998</v>
      </c>
      <c r="AB35">
        <v>0.27725699999999998</v>
      </c>
      <c r="AC35">
        <v>-1.2573000000000001</v>
      </c>
      <c r="AD35">
        <v>247.738</v>
      </c>
      <c r="AE35">
        <v>14.936199999999999</v>
      </c>
      <c r="AF35">
        <v>1.06873</v>
      </c>
      <c r="AG35">
        <v>18.820900000000002</v>
      </c>
      <c r="AH35">
        <v>20.8794</v>
      </c>
      <c r="AI35">
        <v>22.937899999999999</v>
      </c>
      <c r="AJ35">
        <v>1.60029</v>
      </c>
      <c r="AK35">
        <v>-0.98694800000000005</v>
      </c>
      <c r="AL35">
        <v>1</v>
      </c>
      <c r="AM35">
        <v>1.2085399999999999</v>
      </c>
      <c r="AN35">
        <v>0.27725699999999998</v>
      </c>
      <c r="AO35">
        <v>0.27725699999999998</v>
      </c>
      <c r="AP35">
        <v>5.58744</v>
      </c>
      <c r="AQ35">
        <v>6.4696699999999998</v>
      </c>
      <c r="AR35">
        <v>3.8229899999999999</v>
      </c>
      <c r="AS35">
        <v>5.8815200000000001</v>
      </c>
      <c r="AT35">
        <v>2.0585300000000002</v>
      </c>
      <c r="AU35">
        <v>4.1170600000000004</v>
      </c>
      <c r="AV35">
        <v>1.6435</v>
      </c>
      <c r="AW35">
        <v>2.0206200000000001</v>
      </c>
      <c r="AX35">
        <v>2.58724</v>
      </c>
    </row>
    <row r="36" spans="1:50" x14ac:dyDescent="0.25">
      <c r="A36" t="s">
        <v>35</v>
      </c>
      <c r="B36">
        <v>3</v>
      </c>
      <c r="C36">
        <v>-1.3862399999999999</v>
      </c>
      <c r="D36">
        <v>271.399</v>
      </c>
      <c r="E36">
        <v>9.4321999999999999</v>
      </c>
      <c r="F36">
        <v>1.2902899999999999</v>
      </c>
      <c r="G36">
        <v>20.5853</v>
      </c>
      <c r="H36">
        <v>22.055700000000002</v>
      </c>
      <c r="I36">
        <v>23.5261</v>
      </c>
      <c r="J36">
        <v>0.58983099999999999</v>
      </c>
      <c r="K36">
        <v>-0.55719300000000005</v>
      </c>
      <c r="L36">
        <v>2</v>
      </c>
      <c r="M36">
        <v>1.38629</v>
      </c>
      <c r="N36">
        <v>1.38629</v>
      </c>
      <c r="O36">
        <v>1.38629</v>
      </c>
      <c r="P36">
        <v>-2.7497400000000001</v>
      </c>
      <c r="Q36">
        <v>273.512</v>
      </c>
      <c r="R36">
        <v>11.9138</v>
      </c>
      <c r="S36">
        <v>1.2902899999999999</v>
      </c>
      <c r="T36">
        <v>17.644600000000001</v>
      </c>
      <c r="U36">
        <v>19.114899999999999</v>
      </c>
      <c r="V36">
        <v>20.5853</v>
      </c>
      <c r="W36">
        <v>1.3111900000000001</v>
      </c>
      <c r="X36">
        <v>-0.926728</v>
      </c>
      <c r="Y36">
        <v>1</v>
      </c>
      <c r="Z36">
        <v>1.38629</v>
      </c>
      <c r="AA36">
        <v>1.38629</v>
      </c>
      <c r="AB36">
        <v>1.38629</v>
      </c>
      <c r="AC36">
        <v>-2.90584</v>
      </c>
      <c r="AD36">
        <v>289.017</v>
      </c>
      <c r="AE36">
        <v>9.8986499999999999</v>
      </c>
      <c r="AF36">
        <v>1.2902899999999999</v>
      </c>
      <c r="AG36">
        <v>17.644600000000001</v>
      </c>
      <c r="AH36">
        <v>19.114899999999999</v>
      </c>
      <c r="AI36">
        <v>20.5853</v>
      </c>
      <c r="AJ36">
        <v>0.88653700000000002</v>
      </c>
      <c r="AK36">
        <v>-0.52173499999999995</v>
      </c>
      <c r="AL36">
        <v>1</v>
      </c>
      <c r="AM36">
        <v>1.38629</v>
      </c>
      <c r="AN36">
        <v>1.38629</v>
      </c>
      <c r="AO36">
        <v>1.38629</v>
      </c>
      <c r="AP36">
        <v>1.47038</v>
      </c>
      <c r="AQ36">
        <v>2.94076</v>
      </c>
      <c r="AR36">
        <v>1.47038</v>
      </c>
      <c r="AS36">
        <v>2.94076</v>
      </c>
      <c r="AT36">
        <v>1.47038</v>
      </c>
      <c r="AU36">
        <v>2.94076</v>
      </c>
      <c r="AV36">
        <v>1.1470199999999999</v>
      </c>
      <c r="AW36">
        <v>2.2379099999999998</v>
      </c>
      <c r="AX36">
        <v>1.4082699999999999</v>
      </c>
    </row>
    <row r="37" spans="1:50" x14ac:dyDescent="0.25">
      <c r="A37" t="s">
        <v>36</v>
      </c>
      <c r="B37">
        <v>1</v>
      </c>
      <c r="C37">
        <v>-1.98417</v>
      </c>
      <c r="D37">
        <v>299.83100000000002</v>
      </c>
      <c r="E37">
        <v>6.9304500000000004</v>
      </c>
      <c r="F37">
        <v>1.62592</v>
      </c>
      <c r="G37">
        <v>21.761600000000001</v>
      </c>
      <c r="H37">
        <v>23.8202</v>
      </c>
      <c r="I37">
        <v>24.702400000000001</v>
      </c>
      <c r="J37">
        <v>0.47175800000000001</v>
      </c>
      <c r="K37">
        <v>-0.58780399999999999</v>
      </c>
      <c r="L37">
        <v>2</v>
      </c>
      <c r="M37">
        <v>1.9408000000000001</v>
      </c>
      <c r="N37">
        <v>2.0932499999999998</v>
      </c>
      <c r="O37">
        <v>1.8181</v>
      </c>
      <c r="P37">
        <v>-2.1190099999999998</v>
      </c>
      <c r="Q37">
        <v>254.655</v>
      </c>
      <c r="R37">
        <v>12.7471</v>
      </c>
      <c r="S37">
        <v>1.62592</v>
      </c>
      <c r="T37">
        <v>17.644600000000001</v>
      </c>
      <c r="U37">
        <v>19.703099999999999</v>
      </c>
      <c r="V37">
        <v>21.173500000000001</v>
      </c>
      <c r="W37">
        <v>1.6882900000000001</v>
      </c>
      <c r="X37">
        <v>-1.02321</v>
      </c>
      <c r="Y37">
        <v>2</v>
      </c>
      <c r="Z37">
        <v>1.9408000000000001</v>
      </c>
      <c r="AA37">
        <v>2.0932499999999998</v>
      </c>
      <c r="AB37">
        <v>1.8181</v>
      </c>
      <c r="AC37">
        <v>-2.2474699999999999</v>
      </c>
      <c r="AD37">
        <v>254.66</v>
      </c>
      <c r="AE37">
        <v>16.354299999999999</v>
      </c>
      <c r="AF37">
        <v>1.62592</v>
      </c>
      <c r="AG37">
        <v>17.644600000000001</v>
      </c>
      <c r="AH37">
        <v>19.114899999999999</v>
      </c>
      <c r="AI37">
        <v>20.5853</v>
      </c>
      <c r="AJ37">
        <v>2.0164399999999998</v>
      </c>
      <c r="AK37">
        <v>-1.51281</v>
      </c>
      <c r="AL37">
        <v>2</v>
      </c>
      <c r="AM37">
        <v>1.9408000000000001</v>
      </c>
      <c r="AN37">
        <v>2.0932499999999998</v>
      </c>
      <c r="AO37">
        <v>1.8181</v>
      </c>
      <c r="AP37">
        <v>2.0585300000000002</v>
      </c>
      <c r="AQ37">
        <v>2.94076</v>
      </c>
      <c r="AR37">
        <v>2.0585300000000002</v>
      </c>
      <c r="AS37">
        <v>3.5289100000000002</v>
      </c>
      <c r="AT37">
        <v>1.47038</v>
      </c>
      <c r="AU37">
        <v>2.94076</v>
      </c>
      <c r="AV37">
        <v>1.0595600000000001</v>
      </c>
      <c r="AW37">
        <v>2.7115</v>
      </c>
      <c r="AX37">
        <v>3.5292500000000002</v>
      </c>
    </row>
    <row r="38" spans="1:50" x14ac:dyDescent="0.25">
      <c r="A38" t="s">
        <v>36</v>
      </c>
      <c r="B38">
        <v>2</v>
      </c>
      <c r="C38">
        <v>-2.1609799999999999</v>
      </c>
      <c r="D38">
        <v>300.29000000000002</v>
      </c>
      <c r="E38">
        <v>7.9205699999999997</v>
      </c>
      <c r="F38">
        <v>1.9944900000000001</v>
      </c>
      <c r="G38">
        <v>19.997199999999999</v>
      </c>
      <c r="H38">
        <v>22.055700000000002</v>
      </c>
      <c r="I38">
        <v>24.702400000000001</v>
      </c>
      <c r="J38">
        <v>0.42266500000000001</v>
      </c>
      <c r="K38">
        <v>-0.53848200000000002</v>
      </c>
      <c r="L38">
        <v>2</v>
      </c>
      <c r="M38">
        <v>0.73355400000000004</v>
      </c>
      <c r="N38">
        <v>0.83177199999999996</v>
      </c>
      <c r="O38">
        <v>1.4671099999999999</v>
      </c>
      <c r="P38">
        <v>-2.9378099999999998</v>
      </c>
      <c r="Q38">
        <v>253.96899999999999</v>
      </c>
      <c r="R38">
        <v>11.1464</v>
      </c>
      <c r="S38">
        <v>1.9944900000000001</v>
      </c>
      <c r="T38">
        <v>18.232700000000001</v>
      </c>
      <c r="U38">
        <v>20.2912</v>
      </c>
      <c r="V38">
        <v>21.173500000000001</v>
      </c>
      <c r="W38">
        <v>0.83690699999999996</v>
      </c>
      <c r="X38">
        <v>-0.97594800000000004</v>
      </c>
      <c r="Y38">
        <v>2</v>
      </c>
      <c r="Z38">
        <v>0.73355400000000004</v>
      </c>
      <c r="AA38">
        <v>0.83177199999999996</v>
      </c>
      <c r="AB38">
        <v>1.4671099999999999</v>
      </c>
      <c r="AC38">
        <v>-3.5666799999999999</v>
      </c>
      <c r="AD38">
        <v>254.00200000000001</v>
      </c>
      <c r="AE38">
        <v>13.829700000000001</v>
      </c>
      <c r="AF38">
        <v>1.9944900000000001</v>
      </c>
      <c r="AG38">
        <v>19.408999999999999</v>
      </c>
      <c r="AH38">
        <v>20.2912</v>
      </c>
      <c r="AI38">
        <v>22.349799999999998</v>
      </c>
      <c r="AJ38">
        <v>1.09311</v>
      </c>
      <c r="AK38">
        <v>-1.60877</v>
      </c>
      <c r="AL38">
        <v>1</v>
      </c>
      <c r="AM38">
        <v>0.73355400000000004</v>
      </c>
      <c r="AN38">
        <v>0.83177199999999996</v>
      </c>
      <c r="AO38">
        <v>1.4671099999999999</v>
      </c>
      <c r="AP38">
        <v>2.0585300000000002</v>
      </c>
      <c r="AQ38">
        <v>4.7052199999999997</v>
      </c>
      <c r="AR38">
        <v>2.0585300000000002</v>
      </c>
      <c r="AS38">
        <v>2.94076</v>
      </c>
      <c r="AT38">
        <v>0.88222800000000001</v>
      </c>
      <c r="AU38">
        <v>2.94076</v>
      </c>
      <c r="AV38">
        <v>0.96114699999999997</v>
      </c>
      <c r="AW38">
        <v>1.8128500000000001</v>
      </c>
      <c r="AX38">
        <v>2.7018800000000001</v>
      </c>
    </row>
    <row r="39" spans="1:50" x14ac:dyDescent="0.25">
      <c r="A39" t="s">
        <v>37</v>
      </c>
      <c r="B39">
        <v>0</v>
      </c>
      <c r="C39">
        <v>-4.2350099999999999</v>
      </c>
      <c r="D39">
        <v>309.49299999999999</v>
      </c>
      <c r="E39">
        <v>14.2387</v>
      </c>
      <c r="F39">
        <v>1.64489</v>
      </c>
      <c r="G39">
        <v>16.3628</v>
      </c>
      <c r="H39">
        <v>18.337700000000002</v>
      </c>
      <c r="I39">
        <v>19.184000000000001</v>
      </c>
      <c r="J39">
        <v>2.1824300000000001</v>
      </c>
      <c r="K39">
        <v>-1.0835600000000001</v>
      </c>
      <c r="L39">
        <v>2</v>
      </c>
      <c r="M39">
        <v>3.1918000000000002</v>
      </c>
      <c r="N39">
        <v>2.6598299999999999</v>
      </c>
      <c r="O39">
        <v>3.1918000000000002</v>
      </c>
      <c r="P39">
        <v>-3.9324400000000002</v>
      </c>
      <c r="Q39">
        <v>255.215</v>
      </c>
      <c r="R39">
        <v>12.8428</v>
      </c>
      <c r="S39">
        <v>1.64489</v>
      </c>
      <c r="T39">
        <v>16.3628</v>
      </c>
      <c r="U39">
        <v>18.337700000000002</v>
      </c>
      <c r="V39">
        <v>19.184000000000001</v>
      </c>
      <c r="W39">
        <v>1.8906799999999999</v>
      </c>
      <c r="X39">
        <v>-1.2174499999999999</v>
      </c>
      <c r="Y39">
        <v>2</v>
      </c>
      <c r="Z39">
        <v>3.1918000000000002</v>
      </c>
      <c r="AA39">
        <v>2.6598299999999999</v>
      </c>
      <c r="AB39">
        <v>3.1918000000000002</v>
      </c>
      <c r="AC39">
        <v>-4.8366100000000003</v>
      </c>
      <c r="AD39">
        <v>276.82600000000002</v>
      </c>
      <c r="AE39">
        <v>17.305700000000002</v>
      </c>
      <c r="AF39">
        <v>1.64489</v>
      </c>
      <c r="AG39">
        <v>23.133700000000001</v>
      </c>
      <c r="AH39">
        <v>23.98</v>
      </c>
      <c r="AI39">
        <v>25.954899999999999</v>
      </c>
      <c r="AJ39">
        <v>0.84267899999999996</v>
      </c>
      <c r="AK39">
        <v>-1.01058</v>
      </c>
      <c r="AL39">
        <v>2</v>
      </c>
      <c r="AM39">
        <v>3.1918000000000002</v>
      </c>
      <c r="AN39">
        <v>2.6598299999999999</v>
      </c>
      <c r="AO39">
        <v>3.1918000000000002</v>
      </c>
      <c r="AP39">
        <v>1.9748300000000001</v>
      </c>
      <c r="AQ39">
        <v>2.82118</v>
      </c>
      <c r="AR39">
        <v>1.9748300000000001</v>
      </c>
      <c r="AS39">
        <v>2.82118</v>
      </c>
      <c r="AT39">
        <v>0.84635400000000005</v>
      </c>
      <c r="AU39">
        <v>2.82118</v>
      </c>
      <c r="AV39">
        <v>3.2659899999999999</v>
      </c>
      <c r="AW39">
        <v>3.1081300000000001</v>
      </c>
      <c r="AX39">
        <v>1.8532599999999999</v>
      </c>
    </row>
    <row r="40" spans="1:50" x14ac:dyDescent="0.25">
      <c r="A40" t="s">
        <v>37</v>
      </c>
      <c r="B40">
        <v>1</v>
      </c>
      <c r="C40">
        <v>-2.3114699999999999</v>
      </c>
      <c r="D40">
        <v>289.59399999999999</v>
      </c>
      <c r="E40">
        <v>7.97492</v>
      </c>
      <c r="F40">
        <v>1.4533100000000001</v>
      </c>
      <c r="G40">
        <v>18.055599999999998</v>
      </c>
      <c r="H40">
        <v>20.5946</v>
      </c>
      <c r="I40">
        <v>21.440999999999999</v>
      </c>
      <c r="J40">
        <v>1.9912700000000001</v>
      </c>
      <c r="K40">
        <v>-1.0046900000000001</v>
      </c>
      <c r="L40">
        <v>1</v>
      </c>
      <c r="M40">
        <v>0</v>
      </c>
      <c r="N40">
        <v>0.26598300000000002</v>
      </c>
      <c r="O40">
        <v>0</v>
      </c>
      <c r="P40">
        <v>-2.5167899999999999</v>
      </c>
      <c r="Q40">
        <v>249.268</v>
      </c>
      <c r="R40">
        <v>7.89358</v>
      </c>
      <c r="S40">
        <v>1.4533100000000001</v>
      </c>
      <c r="T40">
        <v>18.055599999999998</v>
      </c>
      <c r="U40">
        <v>20.0304</v>
      </c>
      <c r="V40">
        <v>21.440999999999999</v>
      </c>
      <c r="W40">
        <v>2.7047500000000002</v>
      </c>
      <c r="X40">
        <v>-1.5818000000000001</v>
      </c>
      <c r="Y40">
        <v>2</v>
      </c>
      <c r="Z40">
        <v>0</v>
      </c>
      <c r="AA40">
        <v>0.26598300000000002</v>
      </c>
      <c r="AB40">
        <v>0</v>
      </c>
      <c r="AC40">
        <v>-3.0999599999999998</v>
      </c>
      <c r="AD40">
        <v>273.19299999999998</v>
      </c>
      <c r="AE40">
        <v>12.042899999999999</v>
      </c>
      <c r="AF40">
        <v>1.4533100000000001</v>
      </c>
      <c r="AG40">
        <v>18.055599999999998</v>
      </c>
      <c r="AH40">
        <v>20.0304</v>
      </c>
      <c r="AI40">
        <v>21.440999999999999</v>
      </c>
      <c r="AJ40">
        <v>2.8603000000000001</v>
      </c>
      <c r="AK40">
        <v>-1.1349499999999999</v>
      </c>
      <c r="AL40">
        <v>1</v>
      </c>
      <c r="AM40">
        <v>0</v>
      </c>
      <c r="AN40">
        <v>0.26598300000000002</v>
      </c>
      <c r="AO40">
        <v>0</v>
      </c>
      <c r="AP40">
        <v>2.5390600000000001</v>
      </c>
      <c r="AQ40">
        <v>3.3854199999999999</v>
      </c>
      <c r="AR40">
        <v>1.9748300000000001</v>
      </c>
      <c r="AS40">
        <v>3.3854199999999999</v>
      </c>
      <c r="AT40">
        <v>1.9748300000000001</v>
      </c>
      <c r="AU40">
        <v>3.3854199999999999</v>
      </c>
      <c r="AV40">
        <v>2.9959600000000002</v>
      </c>
      <c r="AW40">
        <v>4.2865500000000001</v>
      </c>
      <c r="AX40">
        <v>3.99525</v>
      </c>
    </row>
    <row r="41" spans="1:50" x14ac:dyDescent="0.25">
      <c r="A41" t="s">
        <v>37</v>
      </c>
      <c r="B41">
        <v>2</v>
      </c>
      <c r="C41">
        <v>-2.6839499999999998</v>
      </c>
      <c r="D41">
        <v>296.39299999999997</v>
      </c>
      <c r="E41">
        <v>10.963800000000001</v>
      </c>
      <c r="F41">
        <v>1.4739</v>
      </c>
      <c r="G41">
        <v>17.491299999999999</v>
      </c>
      <c r="H41">
        <v>18.901900000000001</v>
      </c>
      <c r="I41">
        <v>20.3125</v>
      </c>
      <c r="J41">
        <v>2.1377199999999998</v>
      </c>
      <c r="K41">
        <v>-2.0831200000000001</v>
      </c>
      <c r="L41">
        <v>2</v>
      </c>
      <c r="M41">
        <v>0.26598300000000002</v>
      </c>
      <c r="N41">
        <v>0.26598300000000002</v>
      </c>
      <c r="O41">
        <v>0</v>
      </c>
      <c r="P41">
        <v>-3.3354599999999999</v>
      </c>
      <c r="Q41">
        <v>263.334</v>
      </c>
      <c r="R41">
        <v>13.5967</v>
      </c>
      <c r="S41">
        <v>1.4739</v>
      </c>
      <c r="T41">
        <v>16.927099999999999</v>
      </c>
      <c r="U41">
        <v>18.337700000000002</v>
      </c>
      <c r="V41">
        <v>20.3125</v>
      </c>
      <c r="W41">
        <v>2.536</v>
      </c>
      <c r="X41">
        <v>-2.9719899999999999</v>
      </c>
      <c r="Y41">
        <v>2</v>
      </c>
      <c r="Z41">
        <v>0.26598300000000002</v>
      </c>
      <c r="AA41">
        <v>0.26598300000000002</v>
      </c>
      <c r="AB41">
        <v>0</v>
      </c>
      <c r="AC41">
        <v>-4.1365800000000004</v>
      </c>
      <c r="AD41">
        <v>287.21699999999998</v>
      </c>
      <c r="AE41">
        <v>18.1084</v>
      </c>
      <c r="AF41">
        <v>1.4739</v>
      </c>
      <c r="AG41">
        <v>16.927099999999999</v>
      </c>
      <c r="AH41">
        <v>18.337700000000002</v>
      </c>
      <c r="AI41">
        <v>20.3125</v>
      </c>
      <c r="AJ41">
        <v>2.7286100000000002</v>
      </c>
      <c r="AK41">
        <v>-3.1955</v>
      </c>
      <c r="AL41">
        <v>2</v>
      </c>
      <c r="AM41">
        <v>0.26598300000000002</v>
      </c>
      <c r="AN41">
        <v>0.26598300000000002</v>
      </c>
      <c r="AO41">
        <v>0</v>
      </c>
      <c r="AP41">
        <v>1.41059</v>
      </c>
      <c r="AQ41">
        <v>2.82118</v>
      </c>
      <c r="AR41">
        <v>1.41059</v>
      </c>
      <c r="AS41">
        <v>3.3854199999999999</v>
      </c>
      <c r="AT41">
        <v>1.41059</v>
      </c>
      <c r="AU41">
        <v>3.3854199999999999</v>
      </c>
      <c r="AV41">
        <v>4.2208399999999999</v>
      </c>
      <c r="AW41">
        <v>5.5079900000000004</v>
      </c>
      <c r="AX41">
        <v>5.9241099999999998</v>
      </c>
    </row>
    <row r="42" spans="1:50" x14ac:dyDescent="0.25">
      <c r="A42" t="s">
        <v>37</v>
      </c>
      <c r="B42">
        <v>3</v>
      </c>
      <c r="C42">
        <v>-4.7835700000000001</v>
      </c>
      <c r="D42">
        <v>313.83199999999999</v>
      </c>
      <c r="E42">
        <v>10.5868</v>
      </c>
      <c r="F42">
        <v>1.75363</v>
      </c>
      <c r="G42">
        <v>16.3628</v>
      </c>
      <c r="H42">
        <v>17.773399999999999</v>
      </c>
      <c r="I42">
        <v>19.184000000000001</v>
      </c>
      <c r="J42">
        <v>2.1050300000000002</v>
      </c>
      <c r="K42">
        <v>-1.37968</v>
      </c>
      <c r="L42">
        <v>1</v>
      </c>
      <c r="M42">
        <v>0</v>
      </c>
      <c r="N42">
        <v>0</v>
      </c>
      <c r="O42">
        <v>0.26598300000000002</v>
      </c>
      <c r="P42">
        <v>-4.2471300000000003</v>
      </c>
      <c r="Q42">
        <v>253.72800000000001</v>
      </c>
      <c r="R42">
        <v>10.284000000000001</v>
      </c>
      <c r="S42">
        <v>1.75363</v>
      </c>
      <c r="T42">
        <v>16.3628</v>
      </c>
      <c r="U42">
        <v>17.773399999999999</v>
      </c>
      <c r="V42">
        <v>19.184000000000001</v>
      </c>
      <c r="W42">
        <v>2.4999899999999999</v>
      </c>
      <c r="X42">
        <v>-1.7533000000000001</v>
      </c>
      <c r="Y42">
        <v>3</v>
      </c>
      <c r="Z42">
        <v>0</v>
      </c>
      <c r="AA42">
        <v>0</v>
      </c>
      <c r="AB42">
        <v>0.26598300000000002</v>
      </c>
      <c r="AC42">
        <v>-5.6417799999999998</v>
      </c>
      <c r="AD42">
        <v>281.33699999999999</v>
      </c>
      <c r="AE42">
        <v>12.162800000000001</v>
      </c>
      <c r="AF42">
        <v>1.75363</v>
      </c>
      <c r="AG42">
        <v>16.3628</v>
      </c>
      <c r="AH42">
        <v>17.773399999999999</v>
      </c>
      <c r="AI42">
        <v>18.619800000000001</v>
      </c>
      <c r="AJ42">
        <v>2.4510100000000001</v>
      </c>
      <c r="AK42">
        <v>-1.2374400000000001</v>
      </c>
      <c r="AL42">
        <v>1</v>
      </c>
      <c r="AM42">
        <v>0</v>
      </c>
      <c r="AN42">
        <v>0</v>
      </c>
      <c r="AO42">
        <v>0.26598300000000002</v>
      </c>
      <c r="AP42">
        <v>1.41059</v>
      </c>
      <c r="AQ42">
        <v>2.82118</v>
      </c>
      <c r="AR42">
        <v>1.41059</v>
      </c>
      <c r="AS42">
        <v>2.82118</v>
      </c>
      <c r="AT42">
        <v>1.41059</v>
      </c>
      <c r="AU42">
        <v>2.2569400000000002</v>
      </c>
      <c r="AV42">
        <v>3.4847100000000002</v>
      </c>
      <c r="AW42">
        <v>4.2532899999999998</v>
      </c>
      <c r="AX42">
        <v>3.68845</v>
      </c>
    </row>
    <row r="43" spans="1:50" x14ac:dyDescent="0.25">
      <c r="A43" t="s">
        <v>123</v>
      </c>
      <c r="B43">
        <v>0</v>
      </c>
      <c r="C43">
        <v>-4.3894099999999998</v>
      </c>
      <c r="D43">
        <v>328.04199999999997</v>
      </c>
      <c r="E43">
        <v>6.7129200000000004</v>
      </c>
      <c r="F43">
        <v>1.2938099999999999</v>
      </c>
      <c r="G43">
        <v>16.3628</v>
      </c>
      <c r="H43">
        <v>18.337700000000002</v>
      </c>
      <c r="I43">
        <v>19.7483</v>
      </c>
      <c r="J43">
        <v>1.51322</v>
      </c>
      <c r="K43">
        <v>-1.1289800000000001</v>
      </c>
      <c r="L43">
        <v>1</v>
      </c>
      <c r="M43">
        <v>0.26598300000000002</v>
      </c>
      <c r="N43">
        <v>0.26598300000000002</v>
      </c>
      <c r="O43">
        <v>0.53196699999999997</v>
      </c>
      <c r="P43">
        <v>-5.3118499999999997</v>
      </c>
      <c r="Q43">
        <v>314.15199999999999</v>
      </c>
      <c r="R43">
        <v>6.9831200000000004</v>
      </c>
      <c r="S43">
        <v>1.2938099999999999</v>
      </c>
      <c r="T43">
        <v>15.7986</v>
      </c>
      <c r="U43">
        <v>17.773399999999999</v>
      </c>
      <c r="V43">
        <v>18.619800000000001</v>
      </c>
      <c r="W43">
        <v>3.6009899999999999</v>
      </c>
      <c r="X43">
        <v>-2.9032800000000001</v>
      </c>
      <c r="Y43">
        <v>2</v>
      </c>
      <c r="Z43">
        <v>0.26598300000000002</v>
      </c>
      <c r="AA43">
        <v>0.26598300000000002</v>
      </c>
      <c r="AB43">
        <v>0.53196699999999997</v>
      </c>
      <c r="AC43">
        <v>-5.0309200000000001</v>
      </c>
      <c r="AD43">
        <v>329.93200000000002</v>
      </c>
      <c r="AE43">
        <v>7.7128500000000004</v>
      </c>
      <c r="AF43">
        <v>1.2938099999999999</v>
      </c>
      <c r="AG43">
        <v>16.3628</v>
      </c>
      <c r="AH43">
        <v>18.337700000000002</v>
      </c>
      <c r="AI43">
        <v>19.7483</v>
      </c>
      <c r="AJ43">
        <v>1.18598</v>
      </c>
      <c r="AK43">
        <v>-1.0421400000000001</v>
      </c>
      <c r="AL43">
        <v>1</v>
      </c>
      <c r="AM43">
        <v>0.26598300000000002</v>
      </c>
      <c r="AN43">
        <v>0.26598300000000002</v>
      </c>
      <c r="AO43">
        <v>0.53196699999999997</v>
      </c>
      <c r="AP43">
        <v>1.9748300000000001</v>
      </c>
      <c r="AQ43">
        <v>3.3854199999999999</v>
      </c>
      <c r="AR43">
        <v>1.9748300000000001</v>
      </c>
      <c r="AS43">
        <v>2.82118</v>
      </c>
      <c r="AT43">
        <v>1.9748300000000001</v>
      </c>
      <c r="AU43">
        <v>3.3854199999999999</v>
      </c>
      <c r="AV43">
        <v>2.6422099999999999</v>
      </c>
      <c r="AW43">
        <v>6.50427</v>
      </c>
      <c r="AX43">
        <v>2.2281200000000001</v>
      </c>
    </row>
    <row r="44" spans="1:50" x14ac:dyDescent="0.25">
      <c r="A44" t="s">
        <v>123</v>
      </c>
      <c r="B44">
        <v>1</v>
      </c>
      <c r="C44">
        <v>-4.2550999999999997</v>
      </c>
      <c r="D44">
        <v>319.59399999999999</v>
      </c>
      <c r="E44">
        <v>9.29941</v>
      </c>
      <c r="F44">
        <v>1.3060099999999999</v>
      </c>
      <c r="G44">
        <v>17.491299999999999</v>
      </c>
      <c r="H44">
        <v>18.901900000000001</v>
      </c>
      <c r="I44">
        <v>20.8767</v>
      </c>
      <c r="J44">
        <v>4.2715199999999998</v>
      </c>
      <c r="K44">
        <v>-2.8364400000000001</v>
      </c>
      <c r="L44">
        <v>1</v>
      </c>
      <c r="M44">
        <v>0.26598300000000002</v>
      </c>
      <c r="N44">
        <v>0</v>
      </c>
      <c r="O44">
        <v>0.26598300000000002</v>
      </c>
      <c r="P44">
        <v>-4.98034</v>
      </c>
      <c r="Q44">
        <v>301.512</v>
      </c>
      <c r="R44">
        <v>9.5549800000000005</v>
      </c>
      <c r="S44">
        <v>1.3060099999999999</v>
      </c>
      <c r="T44">
        <v>17.491299999999999</v>
      </c>
      <c r="U44">
        <v>18.901900000000001</v>
      </c>
      <c r="V44">
        <v>20.3125</v>
      </c>
      <c r="W44">
        <v>4.6358499999999996</v>
      </c>
      <c r="X44">
        <v>-2.9990100000000002</v>
      </c>
      <c r="Y44">
        <v>1</v>
      </c>
      <c r="Z44">
        <v>0.26598300000000002</v>
      </c>
      <c r="AA44">
        <v>0</v>
      </c>
      <c r="AB44">
        <v>0.26598300000000002</v>
      </c>
      <c r="AC44">
        <v>-5.8061600000000002</v>
      </c>
      <c r="AD44">
        <v>340.79599999999999</v>
      </c>
      <c r="AE44">
        <v>12.6541</v>
      </c>
      <c r="AF44">
        <v>1.3060099999999999</v>
      </c>
      <c r="AG44">
        <v>18.055599999999998</v>
      </c>
      <c r="AH44">
        <v>18.901900000000001</v>
      </c>
      <c r="AI44">
        <v>20.8767</v>
      </c>
      <c r="AJ44">
        <v>3.1509999999999998</v>
      </c>
      <c r="AK44">
        <v>-2.6296200000000001</v>
      </c>
      <c r="AL44">
        <v>1</v>
      </c>
      <c r="AM44">
        <v>0.26598300000000002</v>
      </c>
      <c r="AN44">
        <v>0</v>
      </c>
      <c r="AO44">
        <v>0.26598300000000002</v>
      </c>
      <c r="AP44">
        <v>1.41059</v>
      </c>
      <c r="AQ44">
        <v>3.3854199999999999</v>
      </c>
      <c r="AR44">
        <v>1.41059</v>
      </c>
      <c r="AS44">
        <v>2.82118</v>
      </c>
      <c r="AT44">
        <v>0.84635400000000005</v>
      </c>
      <c r="AU44">
        <v>2.82118</v>
      </c>
      <c r="AV44">
        <v>7.1079499999999998</v>
      </c>
      <c r="AW44">
        <v>7.6348599999999998</v>
      </c>
      <c r="AX44">
        <v>5.7806199999999999</v>
      </c>
    </row>
    <row r="45" spans="1:50" x14ac:dyDescent="0.25">
      <c r="A45" t="s">
        <v>123</v>
      </c>
      <c r="B45">
        <v>3</v>
      </c>
      <c r="C45">
        <v>-3.4047399999999999</v>
      </c>
      <c r="D45">
        <v>289.00400000000002</v>
      </c>
      <c r="E45">
        <v>9.7102799999999991</v>
      </c>
      <c r="F45">
        <v>1.3825000000000001</v>
      </c>
      <c r="G45">
        <v>16.927099999999999</v>
      </c>
      <c r="H45">
        <v>18.901900000000001</v>
      </c>
      <c r="I45">
        <v>19.7483</v>
      </c>
      <c r="J45">
        <v>3.4647899999999998</v>
      </c>
      <c r="K45">
        <v>-2.5198100000000001</v>
      </c>
      <c r="L45">
        <v>2</v>
      </c>
      <c r="M45">
        <v>0</v>
      </c>
      <c r="N45">
        <v>0.26598300000000002</v>
      </c>
      <c r="O45">
        <v>0</v>
      </c>
      <c r="P45">
        <v>-3.6442899999999998</v>
      </c>
      <c r="Q45">
        <v>259.74700000000001</v>
      </c>
      <c r="R45">
        <v>9.3414300000000008</v>
      </c>
      <c r="S45">
        <v>1.3825000000000001</v>
      </c>
      <c r="T45">
        <v>16.927099999999999</v>
      </c>
      <c r="U45">
        <v>18.901900000000001</v>
      </c>
      <c r="V45">
        <v>19.7483</v>
      </c>
      <c r="W45">
        <v>3.5259200000000002</v>
      </c>
      <c r="X45">
        <v>-2.3979699999999999</v>
      </c>
      <c r="Y45">
        <v>2</v>
      </c>
      <c r="Z45">
        <v>0</v>
      </c>
      <c r="AA45">
        <v>0.26598300000000002</v>
      </c>
      <c r="AB45">
        <v>0</v>
      </c>
      <c r="AC45">
        <v>-4.9140899999999998</v>
      </c>
      <c r="AD45">
        <v>301.95600000000002</v>
      </c>
      <c r="AE45">
        <v>11.0617</v>
      </c>
      <c r="AF45">
        <v>1.3825000000000001</v>
      </c>
      <c r="AG45">
        <v>16.927099999999999</v>
      </c>
      <c r="AH45">
        <v>18.337700000000002</v>
      </c>
      <c r="AI45">
        <v>19.7483</v>
      </c>
      <c r="AJ45">
        <v>3.7401499999999999</v>
      </c>
      <c r="AK45">
        <v>-2.80721</v>
      </c>
      <c r="AL45">
        <v>2</v>
      </c>
      <c r="AM45">
        <v>0</v>
      </c>
      <c r="AN45">
        <v>0.26598300000000002</v>
      </c>
      <c r="AO45">
        <v>0</v>
      </c>
      <c r="AP45">
        <v>1.9748300000000001</v>
      </c>
      <c r="AQ45">
        <v>2.82118</v>
      </c>
      <c r="AR45">
        <v>1.9748300000000001</v>
      </c>
      <c r="AS45">
        <v>2.82118</v>
      </c>
      <c r="AT45">
        <v>1.41059</v>
      </c>
      <c r="AU45">
        <v>2.82118</v>
      </c>
      <c r="AV45">
        <v>5.9845899999999999</v>
      </c>
      <c r="AW45">
        <v>5.9238900000000001</v>
      </c>
      <c r="AX45">
        <v>6.5473499999999998</v>
      </c>
    </row>
    <row r="46" spans="1:50" x14ac:dyDescent="0.25">
      <c r="A46" t="s">
        <v>38</v>
      </c>
      <c r="B46">
        <v>3</v>
      </c>
      <c r="C46">
        <v>-3.47492</v>
      </c>
      <c r="D46">
        <v>296.52600000000001</v>
      </c>
      <c r="E46">
        <v>16.662400000000002</v>
      </c>
      <c r="F46">
        <v>1.1595599999999999</v>
      </c>
      <c r="G46">
        <v>18.762899999999998</v>
      </c>
      <c r="H46">
        <v>19.6005</v>
      </c>
      <c r="I46">
        <v>21.443300000000001</v>
      </c>
      <c r="J46">
        <v>2.7092200000000002</v>
      </c>
      <c r="K46">
        <v>-2.1039400000000001</v>
      </c>
      <c r="L46">
        <v>3</v>
      </c>
      <c r="M46">
        <v>0.157945</v>
      </c>
      <c r="N46">
        <v>0</v>
      </c>
      <c r="O46">
        <v>0.417883</v>
      </c>
      <c r="P46">
        <v>-2.9908899999999998</v>
      </c>
      <c r="Q46">
        <v>287.892</v>
      </c>
      <c r="R46">
        <v>21.416499999999999</v>
      </c>
      <c r="S46">
        <v>1.1595599999999999</v>
      </c>
      <c r="T46">
        <v>19.097899999999999</v>
      </c>
      <c r="U46">
        <v>19.6005</v>
      </c>
      <c r="V46">
        <v>21.778400000000001</v>
      </c>
      <c r="W46">
        <v>1.7621899999999999</v>
      </c>
      <c r="X46">
        <v>-1.4564299999999999</v>
      </c>
      <c r="Y46">
        <v>3</v>
      </c>
      <c r="Z46">
        <v>0.157945</v>
      </c>
      <c r="AA46">
        <v>0</v>
      </c>
      <c r="AB46">
        <v>0.417883</v>
      </c>
      <c r="AC46">
        <v>-4.1588799999999999</v>
      </c>
      <c r="AD46">
        <v>281.61900000000003</v>
      </c>
      <c r="AE46">
        <v>22.317599999999999</v>
      </c>
      <c r="AF46">
        <v>1.1595599999999999</v>
      </c>
      <c r="AG46">
        <v>18.762899999999998</v>
      </c>
      <c r="AH46">
        <v>19.6005</v>
      </c>
      <c r="AI46">
        <v>20.773199999999999</v>
      </c>
      <c r="AJ46">
        <v>2.7483399999999998</v>
      </c>
      <c r="AK46">
        <v>-2.6440100000000002</v>
      </c>
      <c r="AL46">
        <v>3</v>
      </c>
      <c r="AM46">
        <v>0.157945</v>
      </c>
      <c r="AN46">
        <v>0</v>
      </c>
      <c r="AO46">
        <v>0.417883</v>
      </c>
      <c r="AP46">
        <v>0.83762899999999996</v>
      </c>
      <c r="AQ46">
        <v>2.6804100000000002</v>
      </c>
      <c r="AR46">
        <v>0.50257700000000005</v>
      </c>
      <c r="AS46">
        <v>2.6804100000000002</v>
      </c>
      <c r="AT46">
        <v>0.83762899999999996</v>
      </c>
      <c r="AU46">
        <v>2.01031</v>
      </c>
      <c r="AV46">
        <v>4.8131500000000003</v>
      </c>
      <c r="AW46">
        <v>3.2186300000000001</v>
      </c>
      <c r="AX46">
        <v>5.3923500000000004</v>
      </c>
    </row>
    <row r="47" spans="1:50" x14ac:dyDescent="0.25">
      <c r="A47" t="s">
        <v>124</v>
      </c>
      <c r="B47">
        <v>0</v>
      </c>
      <c r="C47">
        <v>-3.42496</v>
      </c>
      <c r="D47">
        <v>256.62200000000001</v>
      </c>
      <c r="E47">
        <v>25.4145</v>
      </c>
      <c r="F47">
        <v>1.3892599999999999</v>
      </c>
      <c r="G47">
        <v>18.0928</v>
      </c>
      <c r="H47">
        <v>19.265499999999999</v>
      </c>
      <c r="I47">
        <v>19.768000000000001</v>
      </c>
      <c r="J47">
        <v>5.9374700000000002</v>
      </c>
      <c r="K47">
        <v>-3.1017800000000002</v>
      </c>
      <c r="L47">
        <v>2</v>
      </c>
      <c r="M47">
        <v>0</v>
      </c>
      <c r="N47">
        <v>0</v>
      </c>
      <c r="O47">
        <v>0</v>
      </c>
      <c r="P47">
        <v>-4.1708100000000004</v>
      </c>
      <c r="Q47">
        <v>268.10700000000003</v>
      </c>
      <c r="R47">
        <v>28.8736</v>
      </c>
      <c r="S47">
        <v>1.3892599999999999</v>
      </c>
      <c r="T47">
        <v>18.0928</v>
      </c>
      <c r="U47">
        <v>19.265499999999999</v>
      </c>
      <c r="V47">
        <v>19.768000000000001</v>
      </c>
      <c r="W47">
        <v>6.94754</v>
      </c>
      <c r="X47">
        <v>-3.7161499999999998</v>
      </c>
      <c r="Y47">
        <v>3</v>
      </c>
      <c r="Z47">
        <v>0</v>
      </c>
      <c r="AA47">
        <v>0</v>
      </c>
      <c r="AB47">
        <v>0</v>
      </c>
      <c r="AC47">
        <v>-3.9990199999999998</v>
      </c>
      <c r="AD47">
        <v>231.33</v>
      </c>
      <c r="AE47">
        <v>27.370799999999999</v>
      </c>
      <c r="AF47">
        <v>1.3892599999999999</v>
      </c>
      <c r="AG47">
        <v>18.0928</v>
      </c>
      <c r="AH47">
        <v>19.265499999999999</v>
      </c>
      <c r="AI47">
        <v>19.768000000000001</v>
      </c>
      <c r="AJ47">
        <v>6.3304</v>
      </c>
      <c r="AK47">
        <v>-2.85778</v>
      </c>
      <c r="AL47">
        <v>2</v>
      </c>
      <c r="AM47">
        <v>0</v>
      </c>
      <c r="AN47">
        <v>0</v>
      </c>
      <c r="AO47">
        <v>0</v>
      </c>
      <c r="AP47">
        <v>1.1726799999999999</v>
      </c>
      <c r="AQ47">
        <v>1.67526</v>
      </c>
      <c r="AR47">
        <v>1.1726799999999999</v>
      </c>
      <c r="AS47">
        <v>1.67526</v>
      </c>
      <c r="AT47">
        <v>1.1726799999999999</v>
      </c>
      <c r="AU47">
        <v>1.67526</v>
      </c>
      <c r="AV47">
        <v>9.0392499999999991</v>
      </c>
      <c r="AW47">
        <v>10.6637</v>
      </c>
      <c r="AX47">
        <v>9.1881799999999991</v>
      </c>
    </row>
    <row r="48" spans="1:50" x14ac:dyDescent="0.25">
      <c r="A48" t="s">
        <v>124</v>
      </c>
      <c r="B48">
        <v>3</v>
      </c>
      <c r="C48">
        <v>-3.58725</v>
      </c>
      <c r="D48">
        <v>229.84800000000001</v>
      </c>
      <c r="E48">
        <v>29.122299999999999</v>
      </c>
      <c r="F48">
        <v>1.53033</v>
      </c>
      <c r="G48">
        <v>15.747400000000001</v>
      </c>
      <c r="H48">
        <v>17.255199999999999</v>
      </c>
      <c r="I48">
        <v>17.7577</v>
      </c>
      <c r="J48">
        <v>3.4929899999999998</v>
      </c>
      <c r="K48">
        <v>-1.5067299999999999</v>
      </c>
      <c r="L48">
        <v>2</v>
      </c>
      <c r="M48">
        <v>0</v>
      </c>
      <c r="N48">
        <v>0</v>
      </c>
      <c r="O48">
        <v>0</v>
      </c>
      <c r="P48">
        <v>-4.1170299999999997</v>
      </c>
      <c r="Q48">
        <v>229.80199999999999</v>
      </c>
      <c r="R48">
        <v>32.646099999999997</v>
      </c>
      <c r="S48">
        <v>1.53033</v>
      </c>
      <c r="T48">
        <v>15.747400000000001</v>
      </c>
      <c r="U48">
        <v>17.255199999999999</v>
      </c>
      <c r="V48">
        <v>17.7577</v>
      </c>
      <c r="W48">
        <v>4.5818399999999997</v>
      </c>
      <c r="X48">
        <v>-1.9691399999999999</v>
      </c>
      <c r="Y48">
        <v>2</v>
      </c>
      <c r="Z48">
        <v>0</v>
      </c>
      <c r="AA48">
        <v>0</v>
      </c>
      <c r="AB48">
        <v>0</v>
      </c>
      <c r="AC48">
        <v>-3.9262800000000002</v>
      </c>
      <c r="AD48">
        <v>192.316</v>
      </c>
      <c r="AE48">
        <v>30.622</v>
      </c>
      <c r="AF48">
        <v>1.53033</v>
      </c>
      <c r="AG48">
        <v>15.747400000000001</v>
      </c>
      <c r="AH48">
        <v>17.255199999999999</v>
      </c>
      <c r="AI48">
        <v>17.7577</v>
      </c>
      <c r="AJ48">
        <v>4.8053699999999999</v>
      </c>
      <c r="AK48">
        <v>-1.7243900000000001</v>
      </c>
      <c r="AL48">
        <v>2</v>
      </c>
      <c r="AM48">
        <v>0</v>
      </c>
      <c r="AN48">
        <v>0</v>
      </c>
      <c r="AO48">
        <v>0</v>
      </c>
      <c r="AP48">
        <v>1.50773</v>
      </c>
      <c r="AQ48">
        <v>2.01031</v>
      </c>
      <c r="AR48">
        <v>1.50773</v>
      </c>
      <c r="AS48">
        <v>2.01031</v>
      </c>
      <c r="AT48">
        <v>1.50773</v>
      </c>
      <c r="AU48">
        <v>2.01031</v>
      </c>
      <c r="AV48">
        <v>4.9997199999999999</v>
      </c>
      <c r="AW48">
        <v>6.55098</v>
      </c>
      <c r="AX48">
        <v>6.5297700000000001</v>
      </c>
    </row>
    <row r="49" spans="1:50" x14ac:dyDescent="0.25">
      <c r="A49" t="s">
        <v>125</v>
      </c>
      <c r="B49">
        <v>0</v>
      </c>
      <c r="C49">
        <v>-2.8458999999999999</v>
      </c>
      <c r="D49">
        <v>247.19499999999999</v>
      </c>
      <c r="E49">
        <v>20.202200000000001</v>
      </c>
      <c r="F49">
        <v>1.27963</v>
      </c>
      <c r="G49">
        <v>18.191600000000001</v>
      </c>
      <c r="H49">
        <v>20.0107</v>
      </c>
      <c r="I49">
        <v>21.168399999999998</v>
      </c>
      <c r="J49">
        <v>2.5627300000000002</v>
      </c>
      <c r="K49">
        <v>-1.34337</v>
      </c>
      <c r="L49">
        <v>2</v>
      </c>
      <c r="M49">
        <v>0.93551899999999999</v>
      </c>
      <c r="N49">
        <v>0.41252499999999998</v>
      </c>
      <c r="O49">
        <v>0.62368000000000001</v>
      </c>
      <c r="P49">
        <v>-3.3733900000000001</v>
      </c>
      <c r="Q49">
        <v>262.15899999999999</v>
      </c>
      <c r="R49">
        <v>23.655999999999999</v>
      </c>
      <c r="S49">
        <v>1.27963</v>
      </c>
      <c r="T49">
        <v>18.191600000000001</v>
      </c>
      <c r="U49">
        <v>19.68</v>
      </c>
      <c r="V49">
        <v>19.845400000000001</v>
      </c>
      <c r="W49">
        <v>2.1737099999999998</v>
      </c>
      <c r="X49">
        <v>-9.0661900000000004E-2</v>
      </c>
      <c r="Y49">
        <v>3</v>
      </c>
      <c r="Z49">
        <v>0.93551899999999999</v>
      </c>
      <c r="AA49">
        <v>0.41252499999999998</v>
      </c>
      <c r="AB49">
        <v>0.62368000000000001</v>
      </c>
      <c r="AC49">
        <v>-3.3137400000000001</v>
      </c>
      <c r="AD49">
        <v>220.71700000000001</v>
      </c>
      <c r="AE49">
        <v>22.569700000000001</v>
      </c>
      <c r="AF49">
        <v>1.27963</v>
      </c>
      <c r="AG49">
        <v>20.176100000000002</v>
      </c>
      <c r="AH49">
        <v>20.6723</v>
      </c>
      <c r="AI49">
        <v>21.168399999999998</v>
      </c>
      <c r="AJ49">
        <v>0.95715300000000003</v>
      </c>
      <c r="AK49">
        <v>-0.80945900000000004</v>
      </c>
      <c r="AL49">
        <v>2</v>
      </c>
      <c r="AM49">
        <v>0.93551899999999999</v>
      </c>
      <c r="AN49">
        <v>0.41252499999999998</v>
      </c>
      <c r="AO49">
        <v>0.62368000000000001</v>
      </c>
      <c r="AP49">
        <v>1.8191600000000001</v>
      </c>
      <c r="AQ49">
        <v>2.9767999999999999</v>
      </c>
      <c r="AR49">
        <v>1.4883999999999999</v>
      </c>
      <c r="AS49">
        <v>1.65378</v>
      </c>
      <c r="AT49">
        <v>0.49613400000000002</v>
      </c>
      <c r="AU49">
        <v>0.99226800000000004</v>
      </c>
      <c r="AV49">
        <v>3.9060999999999999</v>
      </c>
      <c r="AW49">
        <v>2.26437</v>
      </c>
      <c r="AX49">
        <v>1.76661</v>
      </c>
    </row>
    <row r="50" spans="1:50" x14ac:dyDescent="0.25">
      <c r="A50" t="s">
        <v>39</v>
      </c>
      <c r="B50">
        <v>0</v>
      </c>
      <c r="C50">
        <v>-3.2718600000000002</v>
      </c>
      <c r="D50">
        <v>266.23099999999999</v>
      </c>
      <c r="E50">
        <v>9.2466600000000003</v>
      </c>
      <c r="F50">
        <v>1.0588500000000001</v>
      </c>
      <c r="G50">
        <v>17.860800000000001</v>
      </c>
      <c r="H50">
        <v>19.3492</v>
      </c>
      <c r="I50">
        <v>20.506900000000002</v>
      </c>
      <c r="J50">
        <v>3.30762</v>
      </c>
      <c r="K50">
        <v>-2.8285399999999998</v>
      </c>
      <c r="L50">
        <v>4</v>
      </c>
      <c r="M50">
        <v>0.15592</v>
      </c>
      <c r="N50">
        <v>0.15592</v>
      </c>
      <c r="O50">
        <v>0.15592</v>
      </c>
      <c r="P50">
        <v>-3.3037200000000002</v>
      </c>
      <c r="Q50">
        <v>281.31099999999998</v>
      </c>
      <c r="R50">
        <v>10.684699999999999</v>
      </c>
      <c r="S50">
        <v>1.0588500000000001</v>
      </c>
      <c r="T50">
        <v>17.860800000000001</v>
      </c>
      <c r="U50">
        <v>19.3492</v>
      </c>
      <c r="V50">
        <v>20.837599999999998</v>
      </c>
      <c r="W50">
        <v>3.47193</v>
      </c>
      <c r="X50">
        <v>-2.4201199999999998</v>
      </c>
      <c r="Y50">
        <v>4</v>
      </c>
      <c r="Z50">
        <v>0.15592</v>
      </c>
      <c r="AA50">
        <v>0.15592</v>
      </c>
      <c r="AB50">
        <v>0.15592</v>
      </c>
      <c r="AC50">
        <v>-3.92041</v>
      </c>
      <c r="AD50">
        <v>264.07499999999999</v>
      </c>
      <c r="AE50">
        <v>11.088200000000001</v>
      </c>
      <c r="AF50">
        <v>1.0588500000000001</v>
      </c>
      <c r="AG50">
        <v>17.530100000000001</v>
      </c>
      <c r="AH50">
        <v>19.0185</v>
      </c>
      <c r="AI50">
        <v>20.506900000000002</v>
      </c>
      <c r="AJ50">
        <v>3.8831899999999999</v>
      </c>
      <c r="AK50">
        <v>-2.7483499999999998</v>
      </c>
      <c r="AL50">
        <v>3</v>
      </c>
      <c r="AM50">
        <v>0.15592</v>
      </c>
      <c r="AN50">
        <v>0.15592</v>
      </c>
      <c r="AO50">
        <v>0.15592</v>
      </c>
      <c r="AP50">
        <v>1.4883999999999999</v>
      </c>
      <c r="AQ50">
        <v>2.6460499999999998</v>
      </c>
      <c r="AR50">
        <v>1.4883999999999999</v>
      </c>
      <c r="AS50">
        <v>2.9767999999999999</v>
      </c>
      <c r="AT50">
        <v>1.4883999999999999</v>
      </c>
      <c r="AU50">
        <v>2.9767999999999999</v>
      </c>
      <c r="AV50">
        <v>6.1361600000000003</v>
      </c>
      <c r="AW50">
        <v>5.8920500000000002</v>
      </c>
      <c r="AX50">
        <v>6.6315400000000002</v>
      </c>
    </row>
    <row r="51" spans="1:50" x14ac:dyDescent="0.25">
      <c r="A51" t="s">
        <v>39</v>
      </c>
      <c r="B51">
        <v>2</v>
      </c>
      <c r="C51">
        <v>-1.7594700000000001</v>
      </c>
      <c r="D51">
        <v>246.80600000000001</v>
      </c>
      <c r="E51">
        <v>12.0389</v>
      </c>
      <c r="F51">
        <v>0.99257700000000004</v>
      </c>
      <c r="G51">
        <v>17.530100000000001</v>
      </c>
      <c r="H51">
        <v>19.68</v>
      </c>
      <c r="I51">
        <v>19.845400000000001</v>
      </c>
      <c r="J51">
        <v>2.4376600000000002</v>
      </c>
      <c r="K51">
        <v>-0.14735599999999999</v>
      </c>
      <c r="L51">
        <v>3</v>
      </c>
      <c r="M51">
        <v>1.7362500000000001</v>
      </c>
      <c r="N51">
        <v>1.17717</v>
      </c>
      <c r="O51">
        <v>1.27626</v>
      </c>
      <c r="P51">
        <v>-1.41425</v>
      </c>
      <c r="Q51">
        <v>255.29300000000001</v>
      </c>
      <c r="R51">
        <v>16.219000000000001</v>
      </c>
      <c r="S51">
        <v>0.99257700000000004</v>
      </c>
      <c r="T51">
        <v>21.499099999999999</v>
      </c>
      <c r="U51">
        <v>21.9953</v>
      </c>
      <c r="V51">
        <v>22.822199999999999</v>
      </c>
      <c r="W51">
        <v>0.87052399999999996</v>
      </c>
      <c r="X51">
        <v>-1.0785400000000001</v>
      </c>
      <c r="Y51">
        <v>3</v>
      </c>
      <c r="Z51">
        <v>1.7362500000000001</v>
      </c>
      <c r="AA51">
        <v>1.17717</v>
      </c>
      <c r="AB51">
        <v>1.27626</v>
      </c>
      <c r="AC51">
        <v>-1.78651</v>
      </c>
      <c r="AD51">
        <v>235.142</v>
      </c>
      <c r="AE51">
        <v>17.457999999999998</v>
      </c>
      <c r="AF51">
        <v>0.99257700000000004</v>
      </c>
      <c r="AG51">
        <v>18.191600000000001</v>
      </c>
      <c r="AH51">
        <v>19.3492</v>
      </c>
      <c r="AI51">
        <v>20.506900000000002</v>
      </c>
      <c r="AJ51">
        <v>2.4285800000000002</v>
      </c>
      <c r="AK51">
        <v>-1.82087</v>
      </c>
      <c r="AL51">
        <v>4</v>
      </c>
      <c r="AM51">
        <v>1.7362500000000001</v>
      </c>
      <c r="AN51">
        <v>1.17717</v>
      </c>
      <c r="AO51">
        <v>1.27626</v>
      </c>
      <c r="AP51">
        <v>2.1499100000000002</v>
      </c>
      <c r="AQ51">
        <v>2.3152900000000001</v>
      </c>
      <c r="AR51">
        <v>0.49613400000000002</v>
      </c>
      <c r="AS51">
        <v>1.3230200000000001</v>
      </c>
      <c r="AT51">
        <v>1.1576500000000001</v>
      </c>
      <c r="AU51">
        <v>2.3152900000000001</v>
      </c>
      <c r="AV51">
        <v>2.5850200000000001</v>
      </c>
      <c r="AW51">
        <v>1.94906</v>
      </c>
      <c r="AX51">
        <v>4.2494500000000004</v>
      </c>
    </row>
    <row r="52" spans="1:50" x14ac:dyDescent="0.25">
      <c r="A52" t="s">
        <v>39</v>
      </c>
      <c r="B52">
        <v>3</v>
      </c>
      <c r="C52">
        <v>-3.2627799999999998</v>
      </c>
      <c r="D52">
        <v>261.08199999999999</v>
      </c>
      <c r="E52">
        <v>13.107200000000001</v>
      </c>
      <c r="F52">
        <v>1.0539799999999999</v>
      </c>
      <c r="G52">
        <v>16.868600000000001</v>
      </c>
      <c r="H52">
        <v>18.6877</v>
      </c>
      <c r="I52">
        <v>20.176100000000002</v>
      </c>
      <c r="J52">
        <v>0.98633999999999999</v>
      </c>
      <c r="K52">
        <v>-0.86844100000000002</v>
      </c>
      <c r="L52">
        <v>4</v>
      </c>
      <c r="M52">
        <v>2.4504700000000001</v>
      </c>
      <c r="N52">
        <v>2.4751500000000002</v>
      </c>
      <c r="O52">
        <v>2.29684</v>
      </c>
      <c r="P52">
        <v>-3.39167</v>
      </c>
      <c r="Q52">
        <v>278.16399999999999</v>
      </c>
      <c r="R52">
        <v>15.966699999999999</v>
      </c>
      <c r="S52">
        <v>1.0539799999999999</v>
      </c>
      <c r="T52">
        <v>21.499099999999999</v>
      </c>
      <c r="U52">
        <v>22.6568</v>
      </c>
      <c r="V52">
        <v>22.822199999999999</v>
      </c>
      <c r="W52">
        <v>0.55135699999999999</v>
      </c>
      <c r="X52">
        <v>-0.34844999999999998</v>
      </c>
      <c r="Y52">
        <v>4</v>
      </c>
      <c r="Z52">
        <v>2.4504700000000001</v>
      </c>
      <c r="AA52">
        <v>2.4751500000000002</v>
      </c>
      <c r="AB52">
        <v>2.29684</v>
      </c>
      <c r="AC52">
        <v>-3.9095200000000001</v>
      </c>
      <c r="AD52">
        <v>258.94499999999999</v>
      </c>
      <c r="AE52">
        <v>15.887600000000001</v>
      </c>
      <c r="AF52">
        <v>1.0539799999999999</v>
      </c>
      <c r="AG52">
        <v>15.876300000000001</v>
      </c>
      <c r="AH52">
        <v>16.703199999999999</v>
      </c>
      <c r="AI52">
        <v>17.199300000000001</v>
      </c>
      <c r="AJ52">
        <v>1.3050900000000001</v>
      </c>
      <c r="AK52">
        <v>-0.65843600000000002</v>
      </c>
      <c r="AL52">
        <v>4</v>
      </c>
      <c r="AM52">
        <v>2.4504700000000001</v>
      </c>
      <c r="AN52">
        <v>2.4751500000000002</v>
      </c>
      <c r="AO52">
        <v>2.29684</v>
      </c>
      <c r="AP52">
        <v>1.8191600000000001</v>
      </c>
      <c r="AQ52">
        <v>3.3075600000000001</v>
      </c>
      <c r="AR52">
        <v>1.1576500000000001</v>
      </c>
      <c r="AS52">
        <v>1.3230200000000001</v>
      </c>
      <c r="AT52">
        <v>0.82689000000000001</v>
      </c>
      <c r="AU52">
        <v>1.3230200000000001</v>
      </c>
      <c r="AV52">
        <v>1.8547800000000001</v>
      </c>
      <c r="AW52">
        <v>0.89980800000000005</v>
      </c>
      <c r="AX52">
        <v>1.96353</v>
      </c>
    </row>
    <row r="53" spans="1:50" x14ac:dyDescent="0.25">
      <c r="A53" t="s">
        <v>126</v>
      </c>
      <c r="B53">
        <v>0</v>
      </c>
      <c r="C53">
        <v>-2.8980100000000002</v>
      </c>
      <c r="D53">
        <v>252.82599999999999</v>
      </c>
      <c r="E53">
        <v>11.938599999999999</v>
      </c>
      <c r="F53">
        <v>1.08771</v>
      </c>
      <c r="G53">
        <v>18.191600000000001</v>
      </c>
      <c r="H53">
        <v>20.0107</v>
      </c>
      <c r="I53">
        <v>21.168399999999998</v>
      </c>
      <c r="J53">
        <v>2.3840499999999998</v>
      </c>
      <c r="K53">
        <v>-1.2723899999999999</v>
      </c>
      <c r="L53">
        <v>4</v>
      </c>
      <c r="M53">
        <v>0.15592</v>
      </c>
      <c r="N53">
        <v>0.15592</v>
      </c>
      <c r="O53">
        <v>0.15592</v>
      </c>
      <c r="P53">
        <v>-3.5089800000000002</v>
      </c>
      <c r="Q53">
        <v>278.37200000000001</v>
      </c>
      <c r="R53">
        <v>13.881500000000001</v>
      </c>
      <c r="S53">
        <v>1.08771</v>
      </c>
      <c r="T53">
        <v>17.860800000000001</v>
      </c>
      <c r="U53">
        <v>20.0107</v>
      </c>
      <c r="V53">
        <v>21.168399999999998</v>
      </c>
      <c r="W53">
        <v>2.0882299999999998</v>
      </c>
      <c r="X53">
        <v>-1.54952</v>
      </c>
      <c r="Y53">
        <v>2</v>
      </c>
      <c r="Z53">
        <v>0.15592</v>
      </c>
      <c r="AA53">
        <v>0.15592</v>
      </c>
      <c r="AB53">
        <v>0.15592</v>
      </c>
      <c r="AC53">
        <v>-3.7761</v>
      </c>
      <c r="AD53">
        <v>251.01</v>
      </c>
      <c r="AE53">
        <v>14.2232</v>
      </c>
      <c r="AF53">
        <v>1.08771</v>
      </c>
      <c r="AG53">
        <v>17.860800000000001</v>
      </c>
      <c r="AH53">
        <v>19.68</v>
      </c>
      <c r="AI53">
        <v>20.837599999999998</v>
      </c>
      <c r="AJ53">
        <v>2.2435299999999998</v>
      </c>
      <c r="AK53">
        <v>-1.13584</v>
      </c>
      <c r="AL53">
        <v>1</v>
      </c>
      <c r="AM53">
        <v>0.15592</v>
      </c>
      <c r="AN53">
        <v>0.15592</v>
      </c>
      <c r="AO53">
        <v>0.15592</v>
      </c>
      <c r="AP53">
        <v>1.8191600000000001</v>
      </c>
      <c r="AQ53">
        <v>2.9767999999999999</v>
      </c>
      <c r="AR53">
        <v>2.1499100000000002</v>
      </c>
      <c r="AS53">
        <v>3.3075600000000001</v>
      </c>
      <c r="AT53">
        <v>1.8191600000000001</v>
      </c>
      <c r="AU53">
        <v>2.9767999999999999</v>
      </c>
      <c r="AV53">
        <v>3.6564399999999999</v>
      </c>
      <c r="AW53">
        <v>3.63774</v>
      </c>
      <c r="AX53">
        <v>3.3793600000000001</v>
      </c>
    </row>
    <row r="54" spans="1:50" x14ac:dyDescent="0.25">
      <c r="A54" t="s">
        <v>126</v>
      </c>
      <c r="B54">
        <v>1</v>
      </c>
      <c r="C54">
        <v>-3.0954600000000001</v>
      </c>
      <c r="D54">
        <v>270.93200000000002</v>
      </c>
      <c r="E54">
        <v>7.1897799999999998</v>
      </c>
      <c r="F54">
        <v>0.98882000000000003</v>
      </c>
      <c r="G54">
        <v>17.860800000000001</v>
      </c>
      <c r="H54">
        <v>20.0107</v>
      </c>
      <c r="I54">
        <v>20.176100000000002</v>
      </c>
      <c r="J54">
        <v>1.71776</v>
      </c>
      <c r="K54">
        <v>-0.11533</v>
      </c>
      <c r="L54">
        <v>2</v>
      </c>
      <c r="M54">
        <v>0</v>
      </c>
      <c r="N54">
        <v>0.31184000000000001</v>
      </c>
      <c r="O54">
        <v>0.15592</v>
      </c>
      <c r="P54">
        <v>-2.72322</v>
      </c>
      <c r="Q54">
        <v>280.60399999999998</v>
      </c>
      <c r="R54">
        <v>6.7722899999999999</v>
      </c>
      <c r="S54">
        <v>0.98882000000000003</v>
      </c>
      <c r="T54">
        <v>17.860800000000001</v>
      </c>
      <c r="U54">
        <v>19.3492</v>
      </c>
      <c r="V54">
        <v>20.176100000000002</v>
      </c>
      <c r="W54">
        <v>2.0118900000000002</v>
      </c>
      <c r="X54">
        <v>-0.86170400000000003</v>
      </c>
      <c r="Y54">
        <v>2</v>
      </c>
      <c r="Z54">
        <v>0</v>
      </c>
      <c r="AA54">
        <v>0.31184000000000001</v>
      </c>
      <c r="AB54">
        <v>0.15592</v>
      </c>
      <c r="AC54">
        <v>-3.2988499999999998</v>
      </c>
      <c r="AD54">
        <v>264.02800000000002</v>
      </c>
      <c r="AE54">
        <v>7.1837499999999999</v>
      </c>
      <c r="AF54">
        <v>0.98882000000000003</v>
      </c>
      <c r="AG54">
        <v>17.860800000000001</v>
      </c>
      <c r="AH54">
        <v>19.3492</v>
      </c>
      <c r="AI54">
        <v>19.845400000000001</v>
      </c>
      <c r="AJ54">
        <v>2.93431</v>
      </c>
      <c r="AK54">
        <v>-0.82741100000000001</v>
      </c>
      <c r="AL54">
        <v>2</v>
      </c>
      <c r="AM54">
        <v>0</v>
      </c>
      <c r="AN54">
        <v>0.31184000000000001</v>
      </c>
      <c r="AO54">
        <v>0.15592</v>
      </c>
      <c r="AP54">
        <v>2.1499100000000002</v>
      </c>
      <c r="AQ54">
        <v>2.3152900000000001</v>
      </c>
      <c r="AR54">
        <v>1.4883999999999999</v>
      </c>
      <c r="AS54">
        <v>2.3152900000000001</v>
      </c>
      <c r="AT54">
        <v>1.4883999999999999</v>
      </c>
      <c r="AU54">
        <v>1.98454</v>
      </c>
      <c r="AV54">
        <v>1.8330900000000001</v>
      </c>
      <c r="AW54">
        <v>2.8735900000000001</v>
      </c>
      <c r="AX54">
        <v>3.76172</v>
      </c>
    </row>
    <row r="55" spans="1:50" x14ac:dyDescent="0.25">
      <c r="A55" t="s">
        <v>126</v>
      </c>
      <c r="B55">
        <v>2</v>
      </c>
      <c r="C55">
        <v>-3.0231300000000001</v>
      </c>
      <c r="D55">
        <v>268.93700000000001</v>
      </c>
      <c r="E55">
        <v>14.5214</v>
      </c>
      <c r="F55">
        <v>0.99442600000000003</v>
      </c>
      <c r="G55">
        <v>18.191600000000001</v>
      </c>
      <c r="H55">
        <v>19.68</v>
      </c>
      <c r="I55">
        <v>20.506900000000002</v>
      </c>
      <c r="J55">
        <v>2.8802599999999998</v>
      </c>
      <c r="K55">
        <v>-2.1082700000000001</v>
      </c>
      <c r="L55">
        <v>2</v>
      </c>
      <c r="M55">
        <v>0</v>
      </c>
      <c r="N55">
        <v>0.270061</v>
      </c>
      <c r="O55">
        <v>0.41252499999999998</v>
      </c>
      <c r="P55">
        <v>-2.6765400000000001</v>
      </c>
      <c r="Q55">
        <v>277.18</v>
      </c>
      <c r="R55">
        <v>18.6188</v>
      </c>
      <c r="S55">
        <v>0.99442600000000003</v>
      </c>
      <c r="T55">
        <v>18.191600000000001</v>
      </c>
      <c r="U55">
        <v>19.3492</v>
      </c>
      <c r="V55">
        <v>21.168399999999998</v>
      </c>
      <c r="W55">
        <v>3.7705899999999999</v>
      </c>
      <c r="X55">
        <v>-1.3182700000000001</v>
      </c>
      <c r="Y55">
        <v>1</v>
      </c>
      <c r="Z55">
        <v>0</v>
      </c>
      <c r="AA55">
        <v>0.270061</v>
      </c>
      <c r="AB55">
        <v>0.41252499999999998</v>
      </c>
      <c r="AC55">
        <v>-3.0783100000000001</v>
      </c>
      <c r="AD55">
        <v>255.89699999999999</v>
      </c>
      <c r="AE55">
        <v>20.590900000000001</v>
      </c>
      <c r="AF55">
        <v>0.99442600000000003</v>
      </c>
      <c r="AG55">
        <v>18.191600000000001</v>
      </c>
      <c r="AH55">
        <v>19.0185</v>
      </c>
      <c r="AI55">
        <v>20.176100000000002</v>
      </c>
      <c r="AJ55">
        <v>6.0780399999999997</v>
      </c>
      <c r="AK55">
        <v>-4.0389200000000001</v>
      </c>
      <c r="AL55">
        <v>2</v>
      </c>
      <c r="AM55">
        <v>0</v>
      </c>
      <c r="AN55">
        <v>0.270061</v>
      </c>
      <c r="AO55">
        <v>0.41252499999999998</v>
      </c>
      <c r="AP55">
        <v>1.4883999999999999</v>
      </c>
      <c r="AQ55">
        <v>2.3152900000000001</v>
      </c>
      <c r="AR55">
        <v>1.1576500000000001</v>
      </c>
      <c r="AS55">
        <v>2.9767999999999999</v>
      </c>
      <c r="AT55">
        <v>0.82689000000000001</v>
      </c>
      <c r="AU55">
        <v>1.98454</v>
      </c>
      <c r="AV55">
        <v>4.9885200000000003</v>
      </c>
      <c r="AW55">
        <v>5.0888600000000004</v>
      </c>
      <c r="AX55">
        <v>10.117000000000001</v>
      </c>
    </row>
    <row r="56" spans="1:50" x14ac:dyDescent="0.25">
      <c r="A56" t="s">
        <v>126</v>
      </c>
      <c r="B56">
        <v>3</v>
      </c>
      <c r="C56">
        <v>-2.48488</v>
      </c>
      <c r="D56">
        <v>237.99199999999999</v>
      </c>
      <c r="E56">
        <v>12.569699999999999</v>
      </c>
      <c r="F56">
        <v>1.1164000000000001</v>
      </c>
      <c r="G56">
        <v>18.522300000000001</v>
      </c>
      <c r="H56">
        <v>20.0107</v>
      </c>
      <c r="I56">
        <v>21.829899999999999</v>
      </c>
      <c r="J56">
        <v>2.3069600000000001</v>
      </c>
      <c r="K56">
        <v>-1.3540399999999999</v>
      </c>
      <c r="L56">
        <v>3</v>
      </c>
      <c r="M56">
        <v>2.8065600000000002</v>
      </c>
      <c r="N56">
        <v>2.3388</v>
      </c>
      <c r="O56">
        <v>2.1092499999999998</v>
      </c>
      <c r="P56">
        <v>-2.9445100000000002</v>
      </c>
      <c r="Q56">
        <v>258.39800000000002</v>
      </c>
      <c r="R56">
        <v>16.494900000000001</v>
      </c>
      <c r="S56">
        <v>1.1164000000000001</v>
      </c>
      <c r="T56">
        <v>18.522300000000001</v>
      </c>
      <c r="U56">
        <v>20.0107</v>
      </c>
      <c r="V56">
        <v>21.499099999999999</v>
      </c>
      <c r="W56">
        <v>2.9228100000000001</v>
      </c>
      <c r="X56">
        <v>-1.2547699999999999</v>
      </c>
      <c r="Y56">
        <v>3</v>
      </c>
      <c r="Z56">
        <v>2.8065600000000002</v>
      </c>
      <c r="AA56">
        <v>2.3388</v>
      </c>
      <c r="AB56">
        <v>2.1092499999999998</v>
      </c>
      <c r="AC56">
        <v>-3.0366599999999999</v>
      </c>
      <c r="AD56">
        <v>226.08600000000001</v>
      </c>
      <c r="AE56">
        <v>16.835599999999999</v>
      </c>
      <c r="AF56">
        <v>1.1164000000000001</v>
      </c>
      <c r="AG56">
        <v>24.475899999999999</v>
      </c>
      <c r="AH56">
        <v>24.972100000000001</v>
      </c>
      <c r="AI56">
        <v>26.1297</v>
      </c>
      <c r="AJ56">
        <v>0.96146299999999996</v>
      </c>
      <c r="AK56">
        <v>-0.93173399999999995</v>
      </c>
      <c r="AL56">
        <v>4</v>
      </c>
      <c r="AM56">
        <v>2.8065600000000002</v>
      </c>
      <c r="AN56">
        <v>2.3388</v>
      </c>
      <c r="AO56">
        <v>2.1092499999999998</v>
      </c>
      <c r="AP56">
        <v>1.4883999999999999</v>
      </c>
      <c r="AQ56">
        <v>3.3075600000000001</v>
      </c>
      <c r="AR56">
        <v>1.4883999999999999</v>
      </c>
      <c r="AS56">
        <v>2.9767999999999999</v>
      </c>
      <c r="AT56">
        <v>0.49613400000000002</v>
      </c>
      <c r="AU56">
        <v>1.65378</v>
      </c>
      <c r="AV56">
        <v>3.66099</v>
      </c>
      <c r="AW56">
        <v>4.1775700000000002</v>
      </c>
      <c r="AX56">
        <v>1.8932</v>
      </c>
    </row>
    <row r="57" spans="1:50" x14ac:dyDescent="0.25">
      <c r="A57" t="s">
        <v>40</v>
      </c>
      <c r="B57">
        <v>0</v>
      </c>
      <c r="C57">
        <v>-3.3904999999999998</v>
      </c>
      <c r="D57">
        <v>260.47500000000002</v>
      </c>
      <c r="E57">
        <v>14.8432</v>
      </c>
      <c r="F57">
        <v>1.2181200000000001</v>
      </c>
      <c r="G57">
        <v>17.530100000000001</v>
      </c>
      <c r="H57">
        <v>20.0107</v>
      </c>
      <c r="I57">
        <v>20.506900000000002</v>
      </c>
      <c r="J57">
        <v>1.39635</v>
      </c>
      <c r="K57">
        <v>-0.51670300000000002</v>
      </c>
      <c r="L57">
        <v>2</v>
      </c>
      <c r="M57">
        <v>0.15592</v>
      </c>
      <c r="N57">
        <v>0.270061</v>
      </c>
      <c r="O57">
        <v>0.15592</v>
      </c>
      <c r="P57">
        <v>-3.97296</v>
      </c>
      <c r="Q57">
        <v>278.61200000000002</v>
      </c>
      <c r="R57">
        <v>17.047799999999999</v>
      </c>
      <c r="S57">
        <v>1.2181200000000001</v>
      </c>
      <c r="T57">
        <v>17.530100000000001</v>
      </c>
      <c r="U57">
        <v>19.68</v>
      </c>
      <c r="V57">
        <v>20.176100000000002</v>
      </c>
      <c r="W57">
        <v>1.8645400000000001</v>
      </c>
      <c r="X57">
        <v>-0.60692900000000005</v>
      </c>
      <c r="Y57">
        <v>2</v>
      </c>
      <c r="Z57">
        <v>0.15592</v>
      </c>
      <c r="AA57">
        <v>0.270061</v>
      </c>
      <c r="AB57">
        <v>0.15592</v>
      </c>
      <c r="AC57">
        <v>-4.0144099999999998</v>
      </c>
      <c r="AD57">
        <v>242.65100000000001</v>
      </c>
      <c r="AE57">
        <v>16.9937</v>
      </c>
      <c r="AF57">
        <v>1.2181200000000001</v>
      </c>
      <c r="AG57">
        <v>17.860800000000001</v>
      </c>
      <c r="AH57">
        <v>19.3492</v>
      </c>
      <c r="AI57">
        <v>20.176100000000002</v>
      </c>
      <c r="AJ57">
        <v>2.5731000000000002</v>
      </c>
      <c r="AK57">
        <v>-0.57469099999999995</v>
      </c>
      <c r="AL57">
        <v>3</v>
      </c>
      <c r="AM57">
        <v>0.15592</v>
      </c>
      <c r="AN57">
        <v>0.270061</v>
      </c>
      <c r="AO57">
        <v>0.15592</v>
      </c>
      <c r="AP57">
        <v>2.4806699999999999</v>
      </c>
      <c r="AQ57">
        <v>2.9767999999999999</v>
      </c>
      <c r="AR57">
        <v>2.1499100000000002</v>
      </c>
      <c r="AS57">
        <v>2.6460499999999998</v>
      </c>
      <c r="AT57">
        <v>1.4883999999999999</v>
      </c>
      <c r="AU57">
        <v>2.3152900000000001</v>
      </c>
      <c r="AV57">
        <v>1.9130499999999999</v>
      </c>
      <c r="AW57">
        <v>2.4714700000000001</v>
      </c>
      <c r="AX57">
        <v>3.1477900000000001</v>
      </c>
    </row>
    <row r="58" spans="1:50" x14ac:dyDescent="0.25">
      <c r="A58" t="s">
        <v>40</v>
      </c>
      <c r="B58">
        <v>2</v>
      </c>
      <c r="C58">
        <v>-1.5243199999999999</v>
      </c>
      <c r="D58">
        <v>257.83600000000001</v>
      </c>
      <c r="E58">
        <v>17.256</v>
      </c>
      <c r="F58">
        <v>1.0518799999999999</v>
      </c>
      <c r="G58">
        <v>17.860800000000001</v>
      </c>
      <c r="H58">
        <v>19.3492</v>
      </c>
      <c r="I58">
        <v>19.514600000000002</v>
      </c>
      <c r="J58">
        <v>2.8541599999999998</v>
      </c>
      <c r="K58">
        <v>-0.33582299999999998</v>
      </c>
      <c r="L58">
        <v>3</v>
      </c>
      <c r="M58">
        <v>0.62368000000000001</v>
      </c>
      <c r="N58">
        <v>0.15592</v>
      </c>
      <c r="O58">
        <v>0.15592</v>
      </c>
      <c r="P58">
        <v>-0.327488</v>
      </c>
      <c r="Q58">
        <v>236.59200000000001</v>
      </c>
      <c r="R58">
        <v>25.691299999999998</v>
      </c>
      <c r="S58">
        <v>1.0518799999999999</v>
      </c>
      <c r="T58">
        <v>17.860800000000001</v>
      </c>
      <c r="U58">
        <v>19.0185</v>
      </c>
      <c r="V58">
        <v>19.183800000000002</v>
      </c>
      <c r="W58">
        <v>1.6640600000000001</v>
      </c>
      <c r="X58">
        <v>-2.1440299999999999</v>
      </c>
      <c r="Y58">
        <v>6</v>
      </c>
      <c r="Z58">
        <v>0.62368000000000001</v>
      </c>
      <c r="AA58">
        <v>0.15592</v>
      </c>
      <c r="AB58">
        <v>0.15592</v>
      </c>
      <c r="AC58">
        <v>-1.0033799999999999</v>
      </c>
      <c r="AD58">
        <v>223.28700000000001</v>
      </c>
      <c r="AE58">
        <v>26.391400000000001</v>
      </c>
      <c r="AF58">
        <v>1.0518799999999999</v>
      </c>
      <c r="AG58">
        <v>16.537800000000001</v>
      </c>
      <c r="AH58">
        <v>19.0185</v>
      </c>
      <c r="AI58">
        <v>19.183800000000002</v>
      </c>
      <c r="AJ58">
        <v>3.0813000000000001</v>
      </c>
      <c r="AK58">
        <v>-1.5918099999999999</v>
      </c>
      <c r="AL58">
        <v>4</v>
      </c>
      <c r="AM58">
        <v>0.62368000000000001</v>
      </c>
      <c r="AN58">
        <v>0.15592</v>
      </c>
      <c r="AO58">
        <v>0.15592</v>
      </c>
      <c r="AP58">
        <v>1.4883999999999999</v>
      </c>
      <c r="AQ58">
        <v>1.65378</v>
      </c>
      <c r="AR58">
        <v>1.1576500000000001</v>
      </c>
      <c r="AS58">
        <v>1.3230200000000001</v>
      </c>
      <c r="AT58">
        <v>2.4806699999999999</v>
      </c>
      <c r="AU58">
        <v>2.6460499999999998</v>
      </c>
      <c r="AV58">
        <v>3.1899899999999999</v>
      </c>
      <c r="AW58">
        <v>3.8081</v>
      </c>
      <c r="AX58">
        <v>4.6731100000000003</v>
      </c>
    </row>
    <row r="59" spans="1:50" x14ac:dyDescent="0.25">
      <c r="A59" t="s">
        <v>41</v>
      </c>
      <c r="B59">
        <v>3</v>
      </c>
      <c r="C59">
        <v>-3.7512599999999998</v>
      </c>
      <c r="D59">
        <v>282.66500000000002</v>
      </c>
      <c r="E59">
        <v>12.575100000000001</v>
      </c>
      <c r="F59">
        <v>1.04983</v>
      </c>
      <c r="G59">
        <v>18.191600000000001</v>
      </c>
      <c r="H59">
        <v>19.68</v>
      </c>
      <c r="I59">
        <v>20.176100000000002</v>
      </c>
      <c r="J59">
        <v>2.5019999999999998</v>
      </c>
      <c r="K59">
        <v>-1.27582</v>
      </c>
      <c r="L59">
        <v>2</v>
      </c>
      <c r="M59">
        <v>0.46776000000000001</v>
      </c>
      <c r="N59">
        <v>0.41252499999999998</v>
      </c>
      <c r="O59">
        <v>0.56217700000000004</v>
      </c>
      <c r="P59">
        <v>-3.6882600000000001</v>
      </c>
      <c r="Q59">
        <v>293.64</v>
      </c>
      <c r="R59">
        <v>17.4298</v>
      </c>
      <c r="S59">
        <v>1.04983</v>
      </c>
      <c r="T59">
        <v>18.191600000000001</v>
      </c>
      <c r="U59">
        <v>19.3492</v>
      </c>
      <c r="V59">
        <v>19.845400000000001</v>
      </c>
      <c r="W59">
        <v>2.55017</v>
      </c>
      <c r="X59">
        <v>-2.0672199999999998</v>
      </c>
      <c r="Y59">
        <v>3</v>
      </c>
      <c r="Z59">
        <v>0.46776000000000001</v>
      </c>
      <c r="AA59">
        <v>0.41252499999999998</v>
      </c>
      <c r="AB59">
        <v>0.56217700000000004</v>
      </c>
      <c r="AC59">
        <v>-4.2801600000000004</v>
      </c>
      <c r="AD59">
        <v>278.70499999999998</v>
      </c>
      <c r="AE59">
        <v>18.793600000000001</v>
      </c>
      <c r="AF59">
        <v>1.04983</v>
      </c>
      <c r="AG59">
        <v>17.199300000000001</v>
      </c>
      <c r="AH59">
        <v>18.6877</v>
      </c>
      <c r="AI59">
        <v>18.853100000000001</v>
      </c>
      <c r="AJ59">
        <v>2.3653599999999999</v>
      </c>
      <c r="AK59">
        <v>-0.14039599999999999</v>
      </c>
      <c r="AL59">
        <v>2</v>
      </c>
      <c r="AM59">
        <v>0.46776000000000001</v>
      </c>
      <c r="AN59">
        <v>0.41252499999999998</v>
      </c>
      <c r="AO59">
        <v>0.56217700000000004</v>
      </c>
      <c r="AP59">
        <v>1.4883999999999999</v>
      </c>
      <c r="AQ59">
        <v>1.98454</v>
      </c>
      <c r="AR59">
        <v>1.1576500000000001</v>
      </c>
      <c r="AS59">
        <v>1.65378</v>
      </c>
      <c r="AT59">
        <v>1.4883999999999999</v>
      </c>
      <c r="AU59">
        <v>1.65378</v>
      </c>
      <c r="AV59">
        <v>3.7778200000000002</v>
      </c>
      <c r="AW59">
        <v>4.6173900000000003</v>
      </c>
      <c r="AX59">
        <v>2.5057499999999999</v>
      </c>
    </row>
    <row r="60" spans="1:50" x14ac:dyDescent="0.25">
      <c r="A60" t="s">
        <v>42</v>
      </c>
      <c r="B60">
        <v>3</v>
      </c>
      <c r="C60">
        <v>-3.28071</v>
      </c>
      <c r="D60">
        <v>271.79000000000002</v>
      </c>
      <c r="E60">
        <v>19.0474</v>
      </c>
      <c r="F60">
        <v>1.0755699999999999</v>
      </c>
      <c r="G60">
        <v>18.522300000000001</v>
      </c>
      <c r="H60">
        <v>20.0107</v>
      </c>
      <c r="I60">
        <v>21.829899999999999</v>
      </c>
      <c r="J60">
        <v>1.93252</v>
      </c>
      <c r="K60">
        <v>-1.8428500000000001</v>
      </c>
      <c r="L60">
        <v>3</v>
      </c>
      <c r="M60">
        <v>1.5036400000000001</v>
      </c>
      <c r="N60">
        <v>2.04487</v>
      </c>
      <c r="O60">
        <v>2.5950199999999999</v>
      </c>
      <c r="P60">
        <v>-3.28484</v>
      </c>
      <c r="Q60">
        <v>282.92099999999999</v>
      </c>
      <c r="R60">
        <v>23.686</v>
      </c>
      <c r="S60">
        <v>1.0755699999999999</v>
      </c>
      <c r="T60">
        <v>14.884</v>
      </c>
      <c r="U60">
        <v>15.3802</v>
      </c>
      <c r="V60">
        <v>15.545500000000001</v>
      </c>
      <c r="W60">
        <v>0.93167199999999994</v>
      </c>
      <c r="X60">
        <v>-1.56172</v>
      </c>
      <c r="Y60">
        <v>5</v>
      </c>
      <c r="Z60">
        <v>1.5036400000000001</v>
      </c>
      <c r="AA60">
        <v>2.04487</v>
      </c>
      <c r="AB60">
        <v>2.5950199999999999</v>
      </c>
      <c r="AC60">
        <v>-3.7227999999999999</v>
      </c>
      <c r="AD60">
        <v>262.15600000000001</v>
      </c>
      <c r="AE60">
        <v>25.285299999999999</v>
      </c>
      <c r="AF60">
        <v>1.0755699999999999</v>
      </c>
      <c r="AG60">
        <v>16.207000000000001</v>
      </c>
      <c r="AH60">
        <v>19.3492</v>
      </c>
      <c r="AI60">
        <v>19.514600000000002</v>
      </c>
      <c r="AJ60">
        <v>2.03321</v>
      </c>
      <c r="AK60">
        <v>-0.10732700000000001</v>
      </c>
      <c r="AL60">
        <v>5</v>
      </c>
      <c r="AM60">
        <v>1.5036400000000001</v>
      </c>
      <c r="AN60">
        <v>2.04487</v>
      </c>
      <c r="AO60">
        <v>2.5950199999999999</v>
      </c>
      <c r="AP60">
        <v>1.4883999999999999</v>
      </c>
      <c r="AQ60">
        <v>3.3075600000000001</v>
      </c>
      <c r="AR60">
        <v>0.49613400000000002</v>
      </c>
      <c r="AS60">
        <v>0.66151199999999999</v>
      </c>
      <c r="AT60">
        <v>3.1421800000000002</v>
      </c>
      <c r="AU60">
        <v>3.3075600000000001</v>
      </c>
      <c r="AV60">
        <v>3.7753700000000001</v>
      </c>
      <c r="AW60">
        <v>2.4933900000000002</v>
      </c>
      <c r="AX60">
        <v>2.1405400000000001</v>
      </c>
    </row>
    <row r="61" spans="1:50" x14ac:dyDescent="0.25">
      <c r="A61" t="s">
        <v>43</v>
      </c>
      <c r="B61">
        <v>0</v>
      </c>
      <c r="C61">
        <v>-0.78405100000000005</v>
      </c>
      <c r="D61">
        <v>246.779</v>
      </c>
      <c r="E61">
        <v>10.547700000000001</v>
      </c>
      <c r="F61">
        <v>0.89718100000000001</v>
      </c>
      <c r="G61">
        <v>15.629</v>
      </c>
      <c r="H61">
        <v>16.4603</v>
      </c>
      <c r="I61">
        <v>16.959099999999999</v>
      </c>
      <c r="J61">
        <v>1.7631300000000001</v>
      </c>
      <c r="K61">
        <v>-0.90398299999999998</v>
      </c>
      <c r="L61">
        <v>4</v>
      </c>
      <c r="M61">
        <v>0.94054300000000002</v>
      </c>
      <c r="N61">
        <v>0.78378599999999998</v>
      </c>
      <c r="O61">
        <v>0.78378599999999998</v>
      </c>
      <c r="P61">
        <v>-0.9466</v>
      </c>
      <c r="Q61">
        <v>254.626</v>
      </c>
      <c r="R61">
        <v>14.5313</v>
      </c>
      <c r="S61">
        <v>0.89718100000000001</v>
      </c>
      <c r="T61">
        <v>17.624199999999998</v>
      </c>
      <c r="U61">
        <v>18.123000000000001</v>
      </c>
      <c r="V61">
        <v>18.6218</v>
      </c>
      <c r="W61">
        <v>1.11792</v>
      </c>
      <c r="X61">
        <v>-0.64004700000000003</v>
      </c>
      <c r="Y61">
        <v>5</v>
      </c>
      <c r="Z61">
        <v>0.94054300000000002</v>
      </c>
      <c r="AA61">
        <v>0.78378599999999998</v>
      </c>
      <c r="AB61">
        <v>0.78378599999999998</v>
      </c>
      <c r="AC61">
        <v>-0.49062699999999998</v>
      </c>
      <c r="AD61">
        <v>256.15699999999998</v>
      </c>
      <c r="AE61">
        <v>28.494299999999999</v>
      </c>
      <c r="AF61">
        <v>0.89718100000000001</v>
      </c>
      <c r="AG61">
        <v>17.624199999999998</v>
      </c>
      <c r="AH61">
        <v>18.123000000000001</v>
      </c>
      <c r="AI61">
        <v>18.6218</v>
      </c>
      <c r="AJ61">
        <v>2.8502200000000002</v>
      </c>
      <c r="AK61">
        <v>-0.53594799999999998</v>
      </c>
      <c r="AL61">
        <v>5</v>
      </c>
      <c r="AM61">
        <v>0.94054300000000002</v>
      </c>
      <c r="AN61">
        <v>0.78378599999999998</v>
      </c>
      <c r="AO61">
        <v>0.78378599999999998</v>
      </c>
      <c r="AP61">
        <v>0.83133000000000001</v>
      </c>
      <c r="AQ61">
        <v>1.33013</v>
      </c>
      <c r="AR61">
        <v>0.49879800000000002</v>
      </c>
      <c r="AS61">
        <v>0.99759600000000004</v>
      </c>
      <c r="AT61">
        <v>0.49879800000000002</v>
      </c>
      <c r="AU61">
        <v>0.99759600000000004</v>
      </c>
      <c r="AV61">
        <v>2.6671200000000002</v>
      </c>
      <c r="AW61">
        <v>1.75797</v>
      </c>
      <c r="AX61">
        <v>3.3861699999999999</v>
      </c>
    </row>
    <row r="62" spans="1:50" x14ac:dyDescent="0.25">
      <c r="A62" t="s">
        <v>43</v>
      </c>
      <c r="B62">
        <v>2</v>
      </c>
      <c r="C62">
        <v>-3.0822099999999999</v>
      </c>
      <c r="D62">
        <v>263.11700000000002</v>
      </c>
      <c r="E62">
        <v>10.8591</v>
      </c>
      <c r="F62">
        <v>0.82071799999999995</v>
      </c>
      <c r="G62">
        <v>15.2965</v>
      </c>
      <c r="H62">
        <v>15.4627</v>
      </c>
      <c r="I62">
        <v>15.961499999999999</v>
      </c>
      <c r="J62">
        <v>0.27392</v>
      </c>
      <c r="K62">
        <v>-0.30655399999999999</v>
      </c>
      <c r="L62">
        <v>6</v>
      </c>
      <c r="M62">
        <v>2.1089500000000001</v>
      </c>
      <c r="N62">
        <v>2.3721700000000001</v>
      </c>
      <c r="O62">
        <v>2.3408799999999998</v>
      </c>
      <c r="P62">
        <v>-2.62141</v>
      </c>
      <c r="Q62">
        <v>268.37700000000001</v>
      </c>
      <c r="R62">
        <v>11.172800000000001</v>
      </c>
      <c r="S62">
        <v>0.82071799999999995</v>
      </c>
      <c r="T62">
        <v>18.9543</v>
      </c>
      <c r="U62">
        <v>19.453099999999999</v>
      </c>
      <c r="V62">
        <v>19.619399999999999</v>
      </c>
      <c r="W62">
        <v>0.66246000000000005</v>
      </c>
      <c r="X62">
        <v>-0.17344899999999999</v>
      </c>
      <c r="Y62">
        <v>4</v>
      </c>
      <c r="Z62">
        <v>2.1089500000000001</v>
      </c>
      <c r="AA62">
        <v>2.3721700000000001</v>
      </c>
      <c r="AB62">
        <v>2.3408799999999998</v>
      </c>
      <c r="AC62">
        <v>-3.246</v>
      </c>
      <c r="AD62">
        <v>290.65199999999999</v>
      </c>
      <c r="AE62">
        <v>12.7402</v>
      </c>
      <c r="AF62">
        <v>0.82071799999999995</v>
      </c>
      <c r="AG62">
        <v>20.284500000000001</v>
      </c>
      <c r="AH62">
        <v>21.1158</v>
      </c>
      <c r="AI62">
        <v>21.614599999999999</v>
      </c>
      <c r="AJ62">
        <v>0.83908499999999997</v>
      </c>
      <c r="AK62">
        <v>-0.32302500000000001</v>
      </c>
      <c r="AL62">
        <v>4</v>
      </c>
      <c r="AM62">
        <v>2.1089500000000001</v>
      </c>
      <c r="AN62">
        <v>2.3721700000000001</v>
      </c>
      <c r="AO62">
        <v>2.3408799999999998</v>
      </c>
      <c r="AP62">
        <v>0.166266</v>
      </c>
      <c r="AQ62">
        <v>0.66506399999999999</v>
      </c>
      <c r="AR62">
        <v>0.49879800000000002</v>
      </c>
      <c r="AS62">
        <v>0.66506399999999999</v>
      </c>
      <c r="AT62">
        <v>0.83133000000000001</v>
      </c>
      <c r="AU62">
        <v>1.33013</v>
      </c>
      <c r="AV62">
        <v>0.58047300000000002</v>
      </c>
      <c r="AW62">
        <v>0.83590900000000001</v>
      </c>
      <c r="AX62">
        <v>1.16211</v>
      </c>
    </row>
    <row r="63" spans="1:50" x14ac:dyDescent="0.25">
      <c r="A63" t="s">
        <v>127</v>
      </c>
      <c r="B63">
        <v>0</v>
      </c>
      <c r="C63">
        <v>-5.8989500000000001</v>
      </c>
      <c r="D63">
        <v>343.02199999999999</v>
      </c>
      <c r="E63">
        <v>20.080400000000001</v>
      </c>
      <c r="F63">
        <v>1.4135800000000001</v>
      </c>
      <c r="G63">
        <v>17.396899999999999</v>
      </c>
      <c r="H63">
        <v>18.2668</v>
      </c>
      <c r="I63">
        <v>20.296399999999998</v>
      </c>
      <c r="J63">
        <v>1.8003</v>
      </c>
      <c r="K63">
        <v>-3.6261000000000001</v>
      </c>
      <c r="L63">
        <v>2</v>
      </c>
      <c r="M63">
        <v>0.82009799999999999</v>
      </c>
      <c r="N63">
        <v>0.273366</v>
      </c>
      <c r="O63">
        <v>0.273366</v>
      </c>
      <c r="P63">
        <v>-7.7320500000000001</v>
      </c>
      <c r="Q63">
        <v>351.30200000000002</v>
      </c>
      <c r="R63">
        <v>24.419599999999999</v>
      </c>
      <c r="S63">
        <v>1.4135800000000001</v>
      </c>
      <c r="T63">
        <v>15.6572</v>
      </c>
      <c r="U63">
        <v>17.686900000000001</v>
      </c>
      <c r="V63">
        <v>20.296399999999998</v>
      </c>
      <c r="W63">
        <v>1.8722799999999999</v>
      </c>
      <c r="X63">
        <v>-3.1508799999999999</v>
      </c>
      <c r="Y63">
        <v>2</v>
      </c>
      <c r="Z63">
        <v>0.82009799999999999</v>
      </c>
      <c r="AA63">
        <v>0.273366</v>
      </c>
      <c r="AB63">
        <v>0.273366</v>
      </c>
      <c r="AC63">
        <v>-7.7542499999999999</v>
      </c>
      <c r="AD63">
        <v>353.58699999999999</v>
      </c>
      <c r="AE63">
        <v>30.599499999999999</v>
      </c>
      <c r="AF63">
        <v>1.4135800000000001</v>
      </c>
      <c r="AG63">
        <v>15.6572</v>
      </c>
      <c r="AH63">
        <v>17.686900000000001</v>
      </c>
      <c r="AI63">
        <v>20.876300000000001</v>
      </c>
      <c r="AJ63">
        <v>1.5861000000000001</v>
      </c>
      <c r="AK63">
        <v>-3.8290799999999998</v>
      </c>
      <c r="AL63">
        <v>2</v>
      </c>
      <c r="AM63">
        <v>0.82009799999999999</v>
      </c>
      <c r="AN63">
        <v>0.273366</v>
      </c>
      <c r="AO63">
        <v>0.273366</v>
      </c>
      <c r="AP63">
        <v>0.86984499999999998</v>
      </c>
      <c r="AQ63">
        <v>2.8994800000000001</v>
      </c>
      <c r="AR63">
        <v>2.0296400000000001</v>
      </c>
      <c r="AS63">
        <v>4.6391799999999996</v>
      </c>
      <c r="AT63">
        <v>2.0296400000000001</v>
      </c>
      <c r="AU63">
        <v>5.2190700000000003</v>
      </c>
      <c r="AV63">
        <v>5.4263899999999996</v>
      </c>
      <c r="AW63">
        <v>5.0231599999999998</v>
      </c>
      <c r="AX63">
        <v>5.4151800000000003</v>
      </c>
    </row>
    <row r="64" spans="1:50" x14ac:dyDescent="0.25">
      <c r="A64" t="s">
        <v>127</v>
      </c>
      <c r="B64">
        <v>2</v>
      </c>
      <c r="C64">
        <v>-3.9585400000000002</v>
      </c>
      <c r="D64">
        <v>306.16500000000002</v>
      </c>
      <c r="E64">
        <v>9.8038299999999996</v>
      </c>
      <c r="F64">
        <v>1.59429</v>
      </c>
      <c r="G64">
        <v>15.6572</v>
      </c>
      <c r="H64">
        <v>17.686900000000001</v>
      </c>
      <c r="I64">
        <v>19.136600000000001</v>
      </c>
      <c r="J64">
        <v>2.0943499999999999</v>
      </c>
      <c r="K64">
        <v>-0.96379499999999996</v>
      </c>
      <c r="L64">
        <v>2</v>
      </c>
      <c r="M64">
        <v>0</v>
      </c>
      <c r="N64">
        <v>0</v>
      </c>
      <c r="O64">
        <v>0.273366</v>
      </c>
      <c r="P64">
        <v>-3.8675899999999999</v>
      </c>
      <c r="Q64">
        <v>263.01100000000002</v>
      </c>
      <c r="R64">
        <v>11.0838</v>
      </c>
      <c r="S64">
        <v>1.59429</v>
      </c>
      <c r="T64">
        <v>15.6572</v>
      </c>
      <c r="U64">
        <v>17.686900000000001</v>
      </c>
      <c r="V64">
        <v>18.556699999999999</v>
      </c>
      <c r="W64">
        <v>2.7197300000000002</v>
      </c>
      <c r="X64">
        <v>-1.3629800000000001</v>
      </c>
      <c r="Y64">
        <v>2</v>
      </c>
      <c r="Z64">
        <v>0</v>
      </c>
      <c r="AA64">
        <v>0</v>
      </c>
      <c r="AB64">
        <v>0.273366</v>
      </c>
      <c r="AC64">
        <v>-3.9846499999999998</v>
      </c>
      <c r="AD64">
        <v>271.065</v>
      </c>
      <c r="AE64">
        <v>14.0327</v>
      </c>
      <c r="AF64">
        <v>1.59429</v>
      </c>
      <c r="AG64">
        <v>15.6572</v>
      </c>
      <c r="AH64">
        <v>17.686900000000001</v>
      </c>
      <c r="AI64">
        <v>19.136600000000001</v>
      </c>
      <c r="AJ64">
        <v>3.3011900000000001</v>
      </c>
      <c r="AK64">
        <v>-1.87107</v>
      </c>
      <c r="AL64">
        <v>2</v>
      </c>
      <c r="AM64">
        <v>0</v>
      </c>
      <c r="AN64">
        <v>0</v>
      </c>
      <c r="AO64">
        <v>0.273366</v>
      </c>
      <c r="AP64">
        <v>2.0296400000000001</v>
      </c>
      <c r="AQ64">
        <v>3.4793799999999999</v>
      </c>
      <c r="AR64">
        <v>2.0296400000000001</v>
      </c>
      <c r="AS64">
        <v>2.8994800000000001</v>
      </c>
      <c r="AT64">
        <v>2.0296400000000001</v>
      </c>
      <c r="AU64">
        <v>3.4793799999999999</v>
      </c>
      <c r="AV64">
        <v>3.0581499999999999</v>
      </c>
      <c r="AW64">
        <v>4.0827</v>
      </c>
      <c r="AX64">
        <v>5.1722599999999996</v>
      </c>
    </row>
    <row r="65" spans="1:50" x14ac:dyDescent="0.25">
      <c r="A65" t="s">
        <v>127</v>
      </c>
      <c r="B65">
        <v>3</v>
      </c>
      <c r="C65">
        <v>-6.2125899999999996</v>
      </c>
      <c r="D65">
        <v>314.00099999999998</v>
      </c>
      <c r="E65">
        <v>9.8836399999999998</v>
      </c>
      <c r="F65">
        <v>1.91378</v>
      </c>
      <c r="G65">
        <v>15.077299999999999</v>
      </c>
      <c r="H65">
        <v>16.527100000000001</v>
      </c>
      <c r="I65">
        <v>17.976800000000001</v>
      </c>
      <c r="J65">
        <v>1.8804700000000001</v>
      </c>
      <c r="K65">
        <v>-1.6254999999999999</v>
      </c>
      <c r="L65">
        <v>3</v>
      </c>
      <c r="M65">
        <v>0.273366</v>
      </c>
      <c r="N65">
        <v>0.273366</v>
      </c>
      <c r="O65">
        <v>0.273366</v>
      </c>
      <c r="P65">
        <v>-5.61564</v>
      </c>
      <c r="Q65">
        <v>258.75799999999998</v>
      </c>
      <c r="R65">
        <v>10.309100000000001</v>
      </c>
      <c r="S65">
        <v>1.91378</v>
      </c>
      <c r="T65">
        <v>15.6572</v>
      </c>
      <c r="U65">
        <v>17.106999999999999</v>
      </c>
      <c r="V65">
        <v>18.556699999999999</v>
      </c>
      <c r="W65">
        <v>2.7700300000000002</v>
      </c>
      <c r="X65">
        <v>-1.4468300000000001</v>
      </c>
      <c r="Y65">
        <v>3</v>
      </c>
      <c r="Z65">
        <v>0.273366</v>
      </c>
      <c r="AA65">
        <v>0.273366</v>
      </c>
      <c r="AB65">
        <v>0.273366</v>
      </c>
      <c r="AC65">
        <v>-6.1724600000000001</v>
      </c>
      <c r="AD65">
        <v>260.16899999999998</v>
      </c>
      <c r="AE65">
        <v>12.5623</v>
      </c>
      <c r="AF65">
        <v>1.91378</v>
      </c>
      <c r="AG65">
        <v>15.077299999999999</v>
      </c>
      <c r="AH65">
        <v>16.527100000000001</v>
      </c>
      <c r="AI65">
        <v>17.976800000000001</v>
      </c>
      <c r="AJ65">
        <v>3.4774500000000002</v>
      </c>
      <c r="AK65">
        <v>-2.5404</v>
      </c>
      <c r="AL65">
        <v>2</v>
      </c>
      <c r="AM65">
        <v>0.273366</v>
      </c>
      <c r="AN65">
        <v>0.273366</v>
      </c>
      <c r="AO65">
        <v>0.273366</v>
      </c>
      <c r="AP65">
        <v>1.44974</v>
      </c>
      <c r="AQ65">
        <v>2.8994800000000001</v>
      </c>
      <c r="AR65">
        <v>1.44974</v>
      </c>
      <c r="AS65">
        <v>2.8994800000000001</v>
      </c>
      <c r="AT65">
        <v>1.44974</v>
      </c>
      <c r="AU65">
        <v>2.8994800000000001</v>
      </c>
      <c r="AV65">
        <v>3.50597</v>
      </c>
      <c r="AW65">
        <v>4.2168599999999996</v>
      </c>
      <c r="AX65">
        <v>6.0178599999999998</v>
      </c>
    </row>
    <row r="66" spans="1:50" x14ac:dyDescent="0.25">
      <c r="A66" t="s">
        <v>228</v>
      </c>
      <c r="B66">
        <v>0</v>
      </c>
      <c r="C66">
        <v>-2.9066299999999998</v>
      </c>
      <c r="D66">
        <v>299.39800000000002</v>
      </c>
      <c r="E66">
        <v>6.88598</v>
      </c>
      <c r="F66">
        <v>1.1470100000000001</v>
      </c>
      <c r="G66">
        <v>17.202000000000002</v>
      </c>
      <c r="H66">
        <v>18.684899999999999</v>
      </c>
      <c r="I66">
        <v>20.760999999999999</v>
      </c>
      <c r="J66">
        <v>0.56028199999999995</v>
      </c>
      <c r="K66">
        <v>-1.0996300000000001</v>
      </c>
      <c r="L66">
        <v>2</v>
      </c>
      <c r="M66">
        <v>0.739815</v>
      </c>
      <c r="N66">
        <v>0.55924700000000005</v>
      </c>
      <c r="O66">
        <v>0.48432199999999997</v>
      </c>
      <c r="P66">
        <v>-4.3340399999999999</v>
      </c>
      <c r="Q66">
        <v>320.80099999999999</v>
      </c>
      <c r="R66">
        <v>7.7661600000000002</v>
      </c>
      <c r="S66">
        <v>1.1470100000000001</v>
      </c>
      <c r="T66">
        <v>16.015599999999999</v>
      </c>
      <c r="U66">
        <v>17.4986</v>
      </c>
      <c r="V66">
        <v>20.1678</v>
      </c>
      <c r="W66">
        <v>0.52077600000000002</v>
      </c>
      <c r="X66">
        <v>-1.16919</v>
      </c>
      <c r="Y66">
        <v>2</v>
      </c>
      <c r="Z66">
        <v>0.739815</v>
      </c>
      <c r="AA66">
        <v>0.55924700000000005</v>
      </c>
      <c r="AB66">
        <v>0.48432199999999997</v>
      </c>
      <c r="AC66">
        <v>-4.3545999999999996</v>
      </c>
      <c r="AD66">
        <v>315.91000000000003</v>
      </c>
      <c r="AE66">
        <v>9.6166300000000007</v>
      </c>
      <c r="AF66">
        <v>1.1470100000000001</v>
      </c>
      <c r="AG66">
        <v>15.422499999999999</v>
      </c>
      <c r="AH66">
        <v>17.4986</v>
      </c>
      <c r="AI66">
        <v>19.5747</v>
      </c>
      <c r="AJ66">
        <v>0.51791399999999999</v>
      </c>
      <c r="AK66">
        <v>-1.01522</v>
      </c>
      <c r="AL66">
        <v>2</v>
      </c>
      <c r="AM66">
        <v>0.739815</v>
      </c>
      <c r="AN66">
        <v>0.55924700000000005</v>
      </c>
      <c r="AO66">
        <v>0.48432199999999997</v>
      </c>
      <c r="AP66">
        <v>1.4829300000000001</v>
      </c>
      <c r="AQ66">
        <v>3.5590299999999999</v>
      </c>
      <c r="AR66">
        <v>1.4829300000000001</v>
      </c>
      <c r="AS66">
        <v>4.1521999999999997</v>
      </c>
      <c r="AT66">
        <v>2.0760999999999998</v>
      </c>
      <c r="AU66">
        <v>4.1521999999999997</v>
      </c>
      <c r="AV66">
        <v>1.65991</v>
      </c>
      <c r="AW66">
        <v>1.68997</v>
      </c>
      <c r="AX66">
        <v>1.5331399999999999</v>
      </c>
    </row>
    <row r="67" spans="1:50" x14ac:dyDescent="0.25">
      <c r="A67" t="s">
        <v>229</v>
      </c>
      <c r="B67">
        <v>1</v>
      </c>
      <c r="C67">
        <v>-3.9157999999999999</v>
      </c>
      <c r="D67">
        <v>282.93099999999998</v>
      </c>
      <c r="E67">
        <v>23.082999999999998</v>
      </c>
      <c r="F67">
        <v>0.85668800000000001</v>
      </c>
      <c r="G67">
        <v>18.388300000000001</v>
      </c>
      <c r="H67">
        <v>18.684899999999999</v>
      </c>
      <c r="I67">
        <v>19.5747</v>
      </c>
      <c r="J67">
        <v>1.0036</v>
      </c>
      <c r="K67">
        <v>-1.8213900000000001</v>
      </c>
      <c r="L67">
        <v>2</v>
      </c>
      <c r="M67">
        <v>2.0163899999999999</v>
      </c>
      <c r="N67">
        <v>2.4216099999999998</v>
      </c>
      <c r="O67">
        <v>1.93729</v>
      </c>
      <c r="P67">
        <v>-4.0927100000000003</v>
      </c>
      <c r="Q67">
        <v>301.25</v>
      </c>
      <c r="R67">
        <v>28.419899999999998</v>
      </c>
      <c r="S67">
        <v>0.85668800000000001</v>
      </c>
      <c r="T67">
        <v>14.8293</v>
      </c>
      <c r="U67">
        <v>15.718999999999999</v>
      </c>
      <c r="V67">
        <v>17.202000000000002</v>
      </c>
      <c r="W67">
        <v>1.8763700000000001</v>
      </c>
      <c r="X67">
        <v>-1.78433</v>
      </c>
      <c r="Y67">
        <v>2</v>
      </c>
      <c r="Z67">
        <v>2.0163899999999999</v>
      </c>
      <c r="AA67">
        <v>2.4216099999999998</v>
      </c>
      <c r="AB67">
        <v>1.93729</v>
      </c>
      <c r="AC67">
        <v>-2.3753500000000001</v>
      </c>
      <c r="AD67">
        <v>270.38499999999999</v>
      </c>
      <c r="AE67">
        <v>33.283900000000003</v>
      </c>
      <c r="AF67">
        <v>0.85668800000000001</v>
      </c>
      <c r="AG67">
        <v>19.5747</v>
      </c>
      <c r="AH67">
        <v>21.6508</v>
      </c>
      <c r="AI67">
        <v>21.947299999999998</v>
      </c>
      <c r="AJ67">
        <v>3.7633200000000002</v>
      </c>
      <c r="AK67">
        <v>-3.0941200000000002</v>
      </c>
      <c r="AL67">
        <v>2</v>
      </c>
      <c r="AM67">
        <v>2.0163899999999999</v>
      </c>
      <c r="AN67">
        <v>2.4216099999999998</v>
      </c>
      <c r="AO67">
        <v>1.93729</v>
      </c>
      <c r="AP67">
        <v>0.29658600000000002</v>
      </c>
      <c r="AQ67">
        <v>1.18634</v>
      </c>
      <c r="AR67">
        <v>0.88975700000000002</v>
      </c>
      <c r="AS67">
        <v>2.37269</v>
      </c>
      <c r="AT67">
        <v>2.0760999999999998</v>
      </c>
      <c r="AU67">
        <v>2.37269</v>
      </c>
      <c r="AV67">
        <v>2.8249900000000001</v>
      </c>
      <c r="AW67">
        <v>3.6606999999999998</v>
      </c>
      <c r="AX67">
        <v>6.8574400000000004</v>
      </c>
    </row>
    <row r="68" spans="1:50" x14ac:dyDescent="0.25">
      <c r="A68" t="s">
        <v>230</v>
      </c>
      <c r="B68">
        <v>0</v>
      </c>
      <c r="C68">
        <v>-3.7989000000000002</v>
      </c>
      <c r="D68">
        <v>315.47800000000001</v>
      </c>
      <c r="E68">
        <v>4.3431199999999999</v>
      </c>
      <c r="F68">
        <v>1.15642</v>
      </c>
      <c r="G68">
        <v>16.608799999999999</v>
      </c>
      <c r="H68">
        <v>18.091699999999999</v>
      </c>
      <c r="I68">
        <v>20.1678</v>
      </c>
      <c r="J68">
        <v>0.80715700000000001</v>
      </c>
      <c r="K68">
        <v>-1.2871900000000001</v>
      </c>
      <c r="L68">
        <v>2</v>
      </c>
      <c r="M68">
        <v>0.48432199999999997</v>
      </c>
      <c r="N68">
        <v>0.48432199999999997</v>
      </c>
      <c r="O68">
        <v>1.0082</v>
      </c>
      <c r="P68">
        <v>-4.9850000000000003</v>
      </c>
      <c r="Q68">
        <v>332.38499999999999</v>
      </c>
      <c r="R68">
        <v>6.31806</v>
      </c>
      <c r="S68">
        <v>1.15642</v>
      </c>
      <c r="T68">
        <v>16.015599999999999</v>
      </c>
      <c r="U68">
        <v>17.4986</v>
      </c>
      <c r="V68">
        <v>19.5747</v>
      </c>
      <c r="W68">
        <v>0.79361700000000002</v>
      </c>
      <c r="X68">
        <v>-1.1771199999999999</v>
      </c>
      <c r="Y68">
        <v>1</v>
      </c>
      <c r="Z68">
        <v>0.48432199999999997</v>
      </c>
      <c r="AA68">
        <v>0.48432199999999997</v>
      </c>
      <c r="AB68">
        <v>1.0082</v>
      </c>
      <c r="AC68">
        <v>-5.0560299999999998</v>
      </c>
      <c r="AD68">
        <v>328.065</v>
      </c>
      <c r="AE68">
        <v>11.745900000000001</v>
      </c>
      <c r="AF68">
        <v>1.15642</v>
      </c>
      <c r="AG68">
        <v>15.422499999999999</v>
      </c>
      <c r="AH68">
        <v>16.9054</v>
      </c>
      <c r="AI68">
        <v>17.795100000000001</v>
      </c>
      <c r="AJ68">
        <v>0.77547699999999997</v>
      </c>
      <c r="AK68">
        <v>-0.72178200000000003</v>
      </c>
      <c r="AL68">
        <v>1</v>
      </c>
      <c r="AM68">
        <v>0.48432199999999997</v>
      </c>
      <c r="AN68">
        <v>0.48432199999999997</v>
      </c>
      <c r="AO68">
        <v>1.0082</v>
      </c>
      <c r="AP68">
        <v>1.4829300000000001</v>
      </c>
      <c r="AQ68">
        <v>3.5590299999999999</v>
      </c>
      <c r="AR68">
        <v>1.4829300000000001</v>
      </c>
      <c r="AS68">
        <v>3.5590299999999999</v>
      </c>
      <c r="AT68">
        <v>1.4829300000000001</v>
      </c>
      <c r="AU68">
        <v>2.37269</v>
      </c>
      <c r="AV68">
        <v>2.0943399999999999</v>
      </c>
      <c r="AW68">
        <v>1.9707399999999999</v>
      </c>
      <c r="AX68">
        <v>1.49726</v>
      </c>
    </row>
    <row r="69" spans="1:50" x14ac:dyDescent="0.25">
      <c r="A69" t="s">
        <v>230</v>
      </c>
      <c r="B69">
        <v>1</v>
      </c>
      <c r="C69">
        <v>-3.3660299999999999</v>
      </c>
      <c r="D69">
        <v>272.44200000000001</v>
      </c>
      <c r="E69">
        <v>23.380299999999998</v>
      </c>
      <c r="F69">
        <v>0.85646900000000004</v>
      </c>
      <c r="G69">
        <v>20.760999999999999</v>
      </c>
      <c r="H69">
        <v>22.2439</v>
      </c>
      <c r="I69">
        <v>23.133700000000001</v>
      </c>
      <c r="J69">
        <v>2.2936800000000002</v>
      </c>
      <c r="K69">
        <v>-1.69492</v>
      </c>
      <c r="L69">
        <v>2</v>
      </c>
      <c r="M69">
        <v>0.27962399999999998</v>
      </c>
      <c r="N69">
        <v>0</v>
      </c>
      <c r="O69">
        <v>0.27962399999999998</v>
      </c>
      <c r="P69">
        <v>-4.4130500000000001</v>
      </c>
      <c r="Q69">
        <v>307.51900000000001</v>
      </c>
      <c r="R69">
        <v>28.732399999999998</v>
      </c>
      <c r="S69">
        <v>0.85646900000000004</v>
      </c>
      <c r="T69">
        <v>21.354199999999999</v>
      </c>
      <c r="U69">
        <v>22.2439</v>
      </c>
      <c r="V69">
        <v>23.133700000000001</v>
      </c>
      <c r="W69">
        <v>3.1471900000000002</v>
      </c>
      <c r="X69">
        <v>-2.44509</v>
      </c>
      <c r="Y69">
        <v>2</v>
      </c>
      <c r="Z69">
        <v>0.27962399999999998</v>
      </c>
      <c r="AA69">
        <v>0</v>
      </c>
      <c r="AB69">
        <v>0.27962399999999998</v>
      </c>
      <c r="AC69">
        <v>-2.9844300000000001</v>
      </c>
      <c r="AD69">
        <v>284.47300000000001</v>
      </c>
      <c r="AE69">
        <v>32.802</v>
      </c>
      <c r="AF69">
        <v>0.85646900000000004</v>
      </c>
      <c r="AG69">
        <v>21.354199999999999</v>
      </c>
      <c r="AH69">
        <v>22.2439</v>
      </c>
      <c r="AI69">
        <v>22.540500000000002</v>
      </c>
      <c r="AJ69">
        <v>4.4117199999999999</v>
      </c>
      <c r="AK69">
        <v>-2.8228900000000001</v>
      </c>
      <c r="AL69">
        <v>3</v>
      </c>
      <c r="AM69">
        <v>0.27962399999999998</v>
      </c>
      <c r="AN69">
        <v>0</v>
      </c>
      <c r="AO69">
        <v>0.27962399999999998</v>
      </c>
      <c r="AP69">
        <v>1.4829300000000001</v>
      </c>
      <c r="AQ69">
        <v>2.37269</v>
      </c>
      <c r="AR69">
        <v>0.88975700000000002</v>
      </c>
      <c r="AS69">
        <v>1.7795099999999999</v>
      </c>
      <c r="AT69">
        <v>0.88975700000000002</v>
      </c>
      <c r="AU69">
        <v>1.18634</v>
      </c>
      <c r="AV69">
        <v>3.9885999999999999</v>
      </c>
      <c r="AW69">
        <v>5.5922700000000001</v>
      </c>
      <c r="AX69">
        <v>7.23461</v>
      </c>
    </row>
    <row r="70" spans="1:50" x14ac:dyDescent="0.25">
      <c r="A70" t="s">
        <v>235</v>
      </c>
      <c r="B70">
        <v>2</v>
      </c>
      <c r="C70">
        <v>-5.3508500000000003</v>
      </c>
      <c r="D70">
        <v>317.61200000000002</v>
      </c>
      <c r="E70">
        <v>21.963999999999999</v>
      </c>
      <c r="F70">
        <v>0.98177700000000001</v>
      </c>
      <c r="G70">
        <v>18.388300000000001</v>
      </c>
      <c r="H70">
        <v>19.278099999999998</v>
      </c>
      <c r="I70">
        <v>20.760999999999999</v>
      </c>
      <c r="J70">
        <v>1.2258199999999999</v>
      </c>
      <c r="K70">
        <v>-1.76433</v>
      </c>
      <c r="L70">
        <v>2</v>
      </c>
      <c r="M70">
        <v>1.39812</v>
      </c>
      <c r="N70">
        <v>1.21885</v>
      </c>
      <c r="O70">
        <v>1.67774</v>
      </c>
      <c r="P70">
        <v>-6.3408199999999999</v>
      </c>
      <c r="Q70">
        <v>338.75</v>
      </c>
      <c r="R70">
        <v>27.471800000000002</v>
      </c>
      <c r="S70">
        <v>0.98177700000000001</v>
      </c>
      <c r="T70">
        <v>15.422499999999999</v>
      </c>
      <c r="U70">
        <v>16.312200000000001</v>
      </c>
      <c r="V70">
        <v>17.202000000000002</v>
      </c>
      <c r="W70">
        <v>1.8870400000000001</v>
      </c>
      <c r="X70">
        <v>-0.77582700000000004</v>
      </c>
      <c r="Y70">
        <v>2</v>
      </c>
      <c r="Z70">
        <v>1.39812</v>
      </c>
      <c r="AA70">
        <v>1.21885</v>
      </c>
      <c r="AB70">
        <v>1.67774</v>
      </c>
      <c r="AC70">
        <v>-7.2763</v>
      </c>
      <c r="AD70">
        <v>359.34199999999998</v>
      </c>
      <c r="AE70">
        <v>31.578299999999999</v>
      </c>
      <c r="AF70">
        <v>0.98177700000000001</v>
      </c>
      <c r="AG70">
        <v>15.422499999999999</v>
      </c>
      <c r="AH70">
        <v>18.091699999999999</v>
      </c>
      <c r="AI70">
        <v>20.760999999999999</v>
      </c>
      <c r="AJ70">
        <v>2.1234099999999998</v>
      </c>
      <c r="AK70">
        <v>-2.1248300000000002</v>
      </c>
      <c r="AL70">
        <v>2</v>
      </c>
      <c r="AM70">
        <v>1.39812</v>
      </c>
      <c r="AN70">
        <v>1.21885</v>
      </c>
      <c r="AO70">
        <v>1.67774</v>
      </c>
      <c r="AP70">
        <v>0.88975700000000002</v>
      </c>
      <c r="AQ70">
        <v>2.37269</v>
      </c>
      <c r="AR70">
        <v>0.88975700000000002</v>
      </c>
      <c r="AS70">
        <v>1.7795099999999999</v>
      </c>
      <c r="AT70">
        <v>2.66927</v>
      </c>
      <c r="AU70">
        <v>5.3385400000000001</v>
      </c>
      <c r="AV70">
        <v>2.9901499999999999</v>
      </c>
      <c r="AW70">
        <v>2.6628699999999998</v>
      </c>
      <c r="AX70">
        <v>4.24824</v>
      </c>
    </row>
    <row r="71" spans="1:50" x14ac:dyDescent="0.25">
      <c r="A71" t="s">
        <v>303</v>
      </c>
      <c r="B71">
        <v>1</v>
      </c>
      <c r="C71">
        <v>-4.5568799999999996</v>
      </c>
      <c r="D71">
        <v>275.959</v>
      </c>
      <c r="E71">
        <v>6.41838</v>
      </c>
      <c r="F71">
        <v>1.7296899999999999</v>
      </c>
      <c r="G71">
        <v>16.0367</v>
      </c>
      <c r="H71">
        <v>18.614000000000001</v>
      </c>
      <c r="I71">
        <v>19.473099999999999</v>
      </c>
      <c r="J71">
        <v>1.9662200000000001</v>
      </c>
      <c r="K71">
        <v>-0.87902999999999998</v>
      </c>
      <c r="L71">
        <v>2</v>
      </c>
      <c r="M71">
        <v>0.26999099999999998</v>
      </c>
      <c r="N71">
        <v>0.26999099999999998</v>
      </c>
      <c r="O71">
        <v>0</v>
      </c>
      <c r="P71">
        <v>-5.29366</v>
      </c>
      <c r="Q71">
        <v>265.846</v>
      </c>
      <c r="R71">
        <v>6.34049</v>
      </c>
      <c r="S71">
        <v>1.7296899999999999</v>
      </c>
      <c r="T71">
        <v>16.0367</v>
      </c>
      <c r="U71">
        <v>18.614000000000001</v>
      </c>
      <c r="V71">
        <v>19.473099999999999</v>
      </c>
      <c r="W71">
        <v>1.4316899999999999</v>
      </c>
      <c r="X71">
        <v>-0.94323000000000001</v>
      </c>
      <c r="Y71">
        <v>2</v>
      </c>
      <c r="Z71">
        <v>0.26999099999999998</v>
      </c>
      <c r="AA71">
        <v>0.26999099999999998</v>
      </c>
      <c r="AB71">
        <v>0</v>
      </c>
      <c r="AC71">
        <v>-6.7349800000000002</v>
      </c>
      <c r="AD71">
        <v>287.096</v>
      </c>
      <c r="AE71">
        <v>7.2213700000000003</v>
      </c>
      <c r="AF71">
        <v>1.7296899999999999</v>
      </c>
      <c r="AG71">
        <v>15.463900000000001</v>
      </c>
      <c r="AH71">
        <v>18.0412</v>
      </c>
      <c r="AI71">
        <v>19.473099999999999</v>
      </c>
      <c r="AJ71">
        <v>2.2708699999999999</v>
      </c>
      <c r="AK71">
        <v>-1.7206399999999999</v>
      </c>
      <c r="AL71">
        <v>2</v>
      </c>
      <c r="AM71">
        <v>0.26999099999999998</v>
      </c>
      <c r="AN71">
        <v>0.26999099999999998</v>
      </c>
      <c r="AO71">
        <v>0</v>
      </c>
      <c r="AP71">
        <v>2.5773199999999998</v>
      </c>
      <c r="AQ71">
        <v>3.4364300000000001</v>
      </c>
      <c r="AR71">
        <v>2.5773199999999998</v>
      </c>
      <c r="AS71">
        <v>3.4364300000000001</v>
      </c>
      <c r="AT71">
        <v>2.5773199999999998</v>
      </c>
      <c r="AU71">
        <v>4.0091599999999996</v>
      </c>
      <c r="AV71">
        <v>2.8452500000000001</v>
      </c>
      <c r="AW71">
        <v>2.3749199999999999</v>
      </c>
      <c r="AX71">
        <v>3.9915099999999999</v>
      </c>
    </row>
    <row r="72" spans="1:50" x14ac:dyDescent="0.25">
      <c r="A72" t="s">
        <v>305</v>
      </c>
      <c r="B72">
        <v>2</v>
      </c>
      <c r="C72">
        <v>-2.9889999999999999</v>
      </c>
      <c r="D72">
        <v>273.404</v>
      </c>
      <c r="E72">
        <v>6.9081200000000003</v>
      </c>
      <c r="F72">
        <v>1.7013499999999999</v>
      </c>
      <c r="G72">
        <v>17.754899999999999</v>
      </c>
      <c r="H72">
        <v>19.759499999999999</v>
      </c>
      <c r="I72">
        <v>21.191299999999998</v>
      </c>
      <c r="J72">
        <v>1.12154</v>
      </c>
      <c r="K72">
        <v>-1.3547100000000001</v>
      </c>
      <c r="L72">
        <v>2</v>
      </c>
      <c r="M72">
        <v>0.97346699999999997</v>
      </c>
      <c r="N72">
        <v>0.26999099999999998</v>
      </c>
      <c r="O72">
        <v>0</v>
      </c>
      <c r="P72">
        <v>-3.17828</v>
      </c>
      <c r="Q72">
        <v>244.398</v>
      </c>
      <c r="R72">
        <v>6.4352799999999997</v>
      </c>
      <c r="S72">
        <v>1.7013499999999999</v>
      </c>
      <c r="T72">
        <v>16.0367</v>
      </c>
      <c r="U72">
        <v>20.3322</v>
      </c>
      <c r="V72">
        <v>21.191299999999998</v>
      </c>
      <c r="W72">
        <v>0.91512899999999997</v>
      </c>
      <c r="X72">
        <v>-0.66159299999999999</v>
      </c>
      <c r="Y72">
        <v>1</v>
      </c>
      <c r="Z72">
        <v>0.97346699999999997</v>
      </c>
      <c r="AA72">
        <v>0.26999099999999998</v>
      </c>
      <c r="AB72">
        <v>0</v>
      </c>
      <c r="AC72">
        <v>-3.80613</v>
      </c>
      <c r="AD72">
        <v>240.79499999999999</v>
      </c>
      <c r="AE72">
        <v>7.3415400000000002</v>
      </c>
      <c r="AF72">
        <v>1.7013499999999999</v>
      </c>
      <c r="AG72">
        <v>15.463900000000001</v>
      </c>
      <c r="AH72">
        <v>19.759499999999999</v>
      </c>
      <c r="AI72">
        <v>21.191299999999998</v>
      </c>
      <c r="AJ72">
        <v>0.84750499999999995</v>
      </c>
      <c r="AK72">
        <v>-1.10745</v>
      </c>
      <c r="AL72">
        <v>2</v>
      </c>
      <c r="AM72">
        <v>0.97346699999999997</v>
      </c>
      <c r="AN72">
        <v>0.26999099999999998</v>
      </c>
      <c r="AO72">
        <v>0</v>
      </c>
      <c r="AP72">
        <v>2.0045799999999998</v>
      </c>
      <c r="AQ72">
        <v>3.4364300000000001</v>
      </c>
      <c r="AR72">
        <v>4.2955300000000003</v>
      </c>
      <c r="AS72">
        <v>5.1546399999999997</v>
      </c>
      <c r="AT72">
        <v>4.2955300000000003</v>
      </c>
      <c r="AU72">
        <v>5.7273800000000001</v>
      </c>
      <c r="AV72">
        <v>2.4762499999999998</v>
      </c>
      <c r="AW72">
        <v>1.5767199999999999</v>
      </c>
      <c r="AX72">
        <v>1.95496</v>
      </c>
    </row>
    <row r="73" spans="1:50" x14ac:dyDescent="0.25">
      <c r="A73" t="s">
        <v>305</v>
      </c>
      <c r="B73">
        <v>3</v>
      </c>
      <c r="C73">
        <v>-4.4441699999999997</v>
      </c>
      <c r="D73">
        <v>294.88799999999998</v>
      </c>
      <c r="E73">
        <v>7.5632200000000003</v>
      </c>
      <c r="F73">
        <v>1.74715</v>
      </c>
      <c r="G73">
        <v>18.3276</v>
      </c>
      <c r="H73">
        <v>19.186699999999998</v>
      </c>
      <c r="I73">
        <v>19.473099999999999</v>
      </c>
      <c r="J73">
        <v>0.67055200000000004</v>
      </c>
      <c r="K73">
        <v>-0.80187200000000003</v>
      </c>
      <c r="L73">
        <v>2</v>
      </c>
      <c r="M73">
        <v>0.71432899999999999</v>
      </c>
      <c r="N73">
        <v>0.26999099999999998</v>
      </c>
      <c r="O73">
        <v>0</v>
      </c>
      <c r="P73">
        <v>-4.5397499999999997</v>
      </c>
      <c r="Q73">
        <v>264.18200000000002</v>
      </c>
      <c r="R73">
        <v>6.7286000000000001</v>
      </c>
      <c r="S73">
        <v>1.74715</v>
      </c>
      <c r="T73">
        <v>16.609400000000001</v>
      </c>
      <c r="U73">
        <v>18.614000000000001</v>
      </c>
      <c r="V73">
        <v>19.473099999999999</v>
      </c>
      <c r="W73">
        <v>0.83752099999999996</v>
      </c>
      <c r="X73">
        <v>-1.2417400000000001</v>
      </c>
      <c r="Y73">
        <v>2</v>
      </c>
      <c r="Z73">
        <v>0.71432899999999999</v>
      </c>
      <c r="AA73">
        <v>0.26999099999999998</v>
      </c>
      <c r="AB73">
        <v>0</v>
      </c>
      <c r="AC73">
        <v>-4.7367999999999997</v>
      </c>
      <c r="AD73">
        <v>251.334</v>
      </c>
      <c r="AE73">
        <v>7.6875600000000004</v>
      </c>
      <c r="AF73">
        <v>1.74715</v>
      </c>
      <c r="AG73">
        <v>17.754899999999999</v>
      </c>
      <c r="AH73">
        <v>18.614000000000001</v>
      </c>
      <c r="AI73">
        <v>19.473099999999999</v>
      </c>
      <c r="AJ73">
        <v>1.03807</v>
      </c>
      <c r="AK73">
        <v>-1.13828</v>
      </c>
      <c r="AL73">
        <v>1</v>
      </c>
      <c r="AM73">
        <v>0.71432899999999999</v>
      </c>
      <c r="AN73">
        <v>0.26999099999999998</v>
      </c>
      <c r="AO73">
        <v>0</v>
      </c>
      <c r="AP73">
        <v>0.85910699999999995</v>
      </c>
      <c r="AQ73">
        <v>1.1454800000000001</v>
      </c>
      <c r="AR73">
        <v>2.0045799999999998</v>
      </c>
      <c r="AS73">
        <v>2.8636900000000001</v>
      </c>
      <c r="AT73">
        <v>0.85910699999999995</v>
      </c>
      <c r="AU73">
        <v>1.71821</v>
      </c>
      <c r="AV73">
        <v>1.4724200000000001</v>
      </c>
      <c r="AW73">
        <v>2.0792600000000001</v>
      </c>
      <c r="AX73">
        <v>2.1763599999999999</v>
      </c>
    </row>
    <row r="74" spans="1:50" x14ac:dyDescent="0.25">
      <c r="A74" t="s">
        <v>306</v>
      </c>
      <c r="B74">
        <v>1</v>
      </c>
      <c r="C74">
        <v>-3.8546299999999998</v>
      </c>
      <c r="D74">
        <v>299.39999999999998</v>
      </c>
      <c r="E74">
        <v>9.7955500000000004</v>
      </c>
      <c r="F74">
        <v>1.7975699999999999</v>
      </c>
      <c r="G74">
        <v>19.473099999999999</v>
      </c>
      <c r="H74">
        <v>20.904900000000001</v>
      </c>
      <c r="I74">
        <v>22.3368</v>
      </c>
      <c r="J74">
        <v>0.91048200000000001</v>
      </c>
      <c r="K74">
        <v>-2.3733599999999999</v>
      </c>
      <c r="L74">
        <v>1</v>
      </c>
      <c r="M74">
        <v>0.467638</v>
      </c>
      <c r="N74">
        <v>0</v>
      </c>
      <c r="O74">
        <v>0</v>
      </c>
      <c r="P74">
        <v>-5.1232899999999999</v>
      </c>
      <c r="Q74">
        <v>291.505</v>
      </c>
      <c r="R74">
        <v>9.7557600000000004</v>
      </c>
      <c r="S74">
        <v>1.7975699999999999</v>
      </c>
      <c r="T74">
        <v>18.900300000000001</v>
      </c>
      <c r="U74">
        <v>20.904900000000001</v>
      </c>
      <c r="V74">
        <v>22.3368</v>
      </c>
      <c r="W74">
        <v>0.70828800000000003</v>
      </c>
      <c r="X74">
        <v>-2.4328699999999999</v>
      </c>
      <c r="Y74">
        <v>2</v>
      </c>
      <c r="Z74">
        <v>0.467638</v>
      </c>
      <c r="AA74">
        <v>0</v>
      </c>
      <c r="AB74">
        <v>0</v>
      </c>
      <c r="AC74">
        <v>-6.3053600000000003</v>
      </c>
      <c r="AD74">
        <v>297.94900000000001</v>
      </c>
      <c r="AE74">
        <v>10.5505</v>
      </c>
      <c r="AF74">
        <v>1.7975699999999999</v>
      </c>
      <c r="AG74">
        <v>20.0458</v>
      </c>
      <c r="AH74">
        <v>20.904900000000001</v>
      </c>
      <c r="AI74">
        <v>22.3368</v>
      </c>
      <c r="AJ74">
        <v>0.56262800000000002</v>
      </c>
      <c r="AK74">
        <v>-2.5392199999999998</v>
      </c>
      <c r="AL74">
        <v>2</v>
      </c>
      <c r="AM74">
        <v>0.467638</v>
      </c>
      <c r="AN74">
        <v>0</v>
      </c>
      <c r="AO74">
        <v>0</v>
      </c>
      <c r="AP74">
        <v>1.43184</v>
      </c>
      <c r="AQ74">
        <v>2.8636900000000001</v>
      </c>
      <c r="AR74">
        <v>2.0045799999999998</v>
      </c>
      <c r="AS74">
        <v>3.4364300000000001</v>
      </c>
      <c r="AT74">
        <v>0.85910699999999995</v>
      </c>
      <c r="AU74">
        <v>2.29095</v>
      </c>
      <c r="AV74">
        <v>3.2838500000000002</v>
      </c>
      <c r="AW74">
        <v>3.1411600000000002</v>
      </c>
      <c r="AX74">
        <v>3.1018400000000002</v>
      </c>
    </row>
    <row r="75" spans="1:50" x14ac:dyDescent="0.25">
      <c r="A75" t="s">
        <v>306</v>
      </c>
      <c r="B75">
        <v>2</v>
      </c>
      <c r="C75">
        <v>-3.22187</v>
      </c>
      <c r="D75">
        <v>298.98399999999998</v>
      </c>
      <c r="E75">
        <v>7.1780200000000001</v>
      </c>
      <c r="F75">
        <v>1.51125</v>
      </c>
      <c r="G75">
        <v>17.182099999999998</v>
      </c>
      <c r="H75">
        <v>20.904900000000001</v>
      </c>
      <c r="I75">
        <v>22.909500000000001</v>
      </c>
      <c r="J75">
        <v>0.725024</v>
      </c>
      <c r="K75">
        <v>-1.07433</v>
      </c>
      <c r="L75">
        <v>1</v>
      </c>
      <c r="M75">
        <v>0.467638</v>
      </c>
      <c r="N75">
        <v>1.4029199999999999</v>
      </c>
      <c r="O75">
        <v>1.88994</v>
      </c>
      <c r="P75">
        <v>-4.4529699999999997</v>
      </c>
      <c r="Q75">
        <v>298.11900000000003</v>
      </c>
      <c r="R75">
        <v>7.2529899999999996</v>
      </c>
      <c r="S75">
        <v>1.51125</v>
      </c>
      <c r="T75">
        <v>16.609400000000001</v>
      </c>
      <c r="U75">
        <v>17.468499999999999</v>
      </c>
      <c r="V75">
        <v>18.3276</v>
      </c>
      <c r="W75">
        <v>0.62548199999999998</v>
      </c>
      <c r="X75">
        <v>-0.41822399999999998</v>
      </c>
      <c r="Y75">
        <v>1</v>
      </c>
      <c r="Z75">
        <v>0.467638</v>
      </c>
      <c r="AA75">
        <v>1.4029199999999999</v>
      </c>
      <c r="AB75">
        <v>1.88994</v>
      </c>
      <c r="AC75">
        <v>-5.5112500000000004</v>
      </c>
      <c r="AD75">
        <v>309.18</v>
      </c>
      <c r="AE75">
        <v>8.3456399999999995</v>
      </c>
      <c r="AF75">
        <v>1.51125</v>
      </c>
      <c r="AG75">
        <v>17.754899999999999</v>
      </c>
      <c r="AH75">
        <v>19.186699999999998</v>
      </c>
      <c r="AI75">
        <v>21.191299999999998</v>
      </c>
      <c r="AJ75">
        <v>0.42967300000000003</v>
      </c>
      <c r="AK75">
        <v>-1.10049</v>
      </c>
      <c r="AL75">
        <v>2</v>
      </c>
      <c r="AM75">
        <v>0.467638</v>
      </c>
      <c r="AN75">
        <v>1.4029199999999999</v>
      </c>
      <c r="AO75">
        <v>1.88994</v>
      </c>
      <c r="AP75">
        <v>3.7227999999999999</v>
      </c>
      <c r="AQ75">
        <v>5.7273800000000001</v>
      </c>
      <c r="AR75">
        <v>0.85910699999999995</v>
      </c>
      <c r="AS75">
        <v>1.71821</v>
      </c>
      <c r="AT75">
        <v>1.43184</v>
      </c>
      <c r="AU75">
        <v>3.4364300000000001</v>
      </c>
      <c r="AV75">
        <v>1.79935</v>
      </c>
      <c r="AW75">
        <v>1.0437099999999999</v>
      </c>
      <c r="AX75">
        <v>1.53016</v>
      </c>
    </row>
    <row r="76" spans="1:50" x14ac:dyDescent="0.25">
      <c r="A76" t="s">
        <v>306</v>
      </c>
      <c r="B76">
        <v>3</v>
      </c>
      <c r="C76">
        <v>-5.03728</v>
      </c>
      <c r="D76">
        <v>320.947</v>
      </c>
      <c r="E76">
        <v>8.3555100000000007</v>
      </c>
      <c r="F76">
        <v>1.64794</v>
      </c>
      <c r="G76">
        <v>19.473099999999999</v>
      </c>
      <c r="H76">
        <v>20.3322</v>
      </c>
      <c r="I76">
        <v>20.618600000000001</v>
      </c>
      <c r="J76">
        <v>0.195797</v>
      </c>
      <c r="K76">
        <v>-0.34917900000000002</v>
      </c>
      <c r="L76">
        <v>2</v>
      </c>
      <c r="M76">
        <v>1.7704500000000001</v>
      </c>
      <c r="N76">
        <v>1.61995</v>
      </c>
      <c r="O76">
        <v>1.64229</v>
      </c>
      <c r="P76">
        <v>-5.52</v>
      </c>
      <c r="Q76">
        <v>300.64999999999998</v>
      </c>
      <c r="R76">
        <v>8.3268500000000003</v>
      </c>
      <c r="S76">
        <v>1.64794</v>
      </c>
      <c r="T76">
        <v>20.0458</v>
      </c>
      <c r="U76">
        <v>20.3322</v>
      </c>
      <c r="V76">
        <v>22.3368</v>
      </c>
      <c r="W76">
        <v>0.468057</v>
      </c>
      <c r="X76">
        <v>-0.38729200000000003</v>
      </c>
      <c r="Y76">
        <v>1</v>
      </c>
      <c r="Z76">
        <v>1.7704500000000001</v>
      </c>
      <c r="AA76">
        <v>1.61995</v>
      </c>
      <c r="AB76">
        <v>1.64229</v>
      </c>
      <c r="AC76">
        <v>-6.2386900000000001</v>
      </c>
      <c r="AD76">
        <v>302.61700000000002</v>
      </c>
      <c r="AE76">
        <v>9.2750699999999995</v>
      </c>
      <c r="AF76">
        <v>1.64794</v>
      </c>
      <c r="AG76">
        <v>16.0367</v>
      </c>
      <c r="AH76">
        <v>16.895800000000001</v>
      </c>
      <c r="AI76">
        <v>18.3276</v>
      </c>
      <c r="AJ76">
        <v>0.42179100000000003</v>
      </c>
      <c r="AK76">
        <v>-0.51525600000000005</v>
      </c>
      <c r="AL76">
        <v>1</v>
      </c>
      <c r="AM76">
        <v>1.7704500000000001</v>
      </c>
      <c r="AN76">
        <v>1.61995</v>
      </c>
      <c r="AO76">
        <v>1.64229</v>
      </c>
      <c r="AP76">
        <v>0.85910699999999995</v>
      </c>
      <c r="AQ76">
        <v>1.1454800000000001</v>
      </c>
      <c r="AR76">
        <v>0.28636899999999998</v>
      </c>
      <c r="AS76">
        <v>2.29095</v>
      </c>
      <c r="AT76">
        <v>0.85910699999999995</v>
      </c>
      <c r="AU76">
        <v>2.29095</v>
      </c>
      <c r="AV76">
        <v>0.54497499999999999</v>
      </c>
      <c r="AW76">
        <v>0.85535000000000005</v>
      </c>
      <c r="AX76">
        <v>0.93704699999999996</v>
      </c>
    </row>
    <row r="77" spans="1:50" x14ac:dyDescent="0.25">
      <c r="A77" t="s">
        <v>309</v>
      </c>
      <c r="B77">
        <v>2</v>
      </c>
      <c r="C77">
        <v>-2.05457</v>
      </c>
      <c r="D77">
        <v>276.642</v>
      </c>
      <c r="E77">
        <v>10.0642</v>
      </c>
      <c r="F77">
        <v>1.16316</v>
      </c>
      <c r="G77">
        <v>17.306699999999999</v>
      </c>
      <c r="H77">
        <v>18.8338</v>
      </c>
      <c r="I77">
        <v>20.0215</v>
      </c>
      <c r="J77">
        <v>2.3255300000000001</v>
      </c>
      <c r="K77">
        <v>-2.25536</v>
      </c>
      <c r="L77">
        <v>3</v>
      </c>
      <c r="M77">
        <v>0.15997</v>
      </c>
      <c r="N77">
        <v>0.27707599999999999</v>
      </c>
      <c r="O77">
        <v>0.55415099999999995</v>
      </c>
      <c r="P77">
        <v>-1.4178500000000001</v>
      </c>
      <c r="Q77">
        <v>263.40600000000001</v>
      </c>
      <c r="R77">
        <v>10.895300000000001</v>
      </c>
      <c r="S77">
        <v>1.16316</v>
      </c>
      <c r="T77">
        <v>17.646000000000001</v>
      </c>
      <c r="U77">
        <v>18.155100000000001</v>
      </c>
      <c r="V77">
        <v>18.664100000000001</v>
      </c>
      <c r="W77">
        <v>1.75027</v>
      </c>
      <c r="X77">
        <v>-0.54810300000000001</v>
      </c>
      <c r="Y77">
        <v>4</v>
      </c>
      <c r="Z77">
        <v>0.15997</v>
      </c>
      <c r="AA77">
        <v>0.27707599999999999</v>
      </c>
      <c r="AB77">
        <v>0.55415099999999995</v>
      </c>
      <c r="AC77">
        <v>-2.1326100000000001</v>
      </c>
      <c r="AD77">
        <v>245.28</v>
      </c>
      <c r="AE77">
        <v>11.9474</v>
      </c>
      <c r="AF77">
        <v>1.16316</v>
      </c>
      <c r="AG77">
        <v>17.306699999999999</v>
      </c>
      <c r="AH77">
        <v>18.494399999999999</v>
      </c>
      <c r="AI77">
        <v>19.3428</v>
      </c>
      <c r="AJ77">
        <v>2.3546100000000001</v>
      </c>
      <c r="AK77">
        <v>-1.18388</v>
      </c>
      <c r="AL77">
        <v>3</v>
      </c>
      <c r="AM77">
        <v>0.15997</v>
      </c>
      <c r="AN77">
        <v>0.27707599999999999</v>
      </c>
      <c r="AO77">
        <v>0.55415099999999995</v>
      </c>
      <c r="AP77">
        <v>1.5270600000000001</v>
      </c>
      <c r="AQ77">
        <v>2.7147800000000002</v>
      </c>
      <c r="AR77">
        <v>0.50902099999999995</v>
      </c>
      <c r="AS77">
        <v>1.0180400000000001</v>
      </c>
      <c r="AT77">
        <v>1.18771</v>
      </c>
      <c r="AU77">
        <v>2.0360800000000001</v>
      </c>
      <c r="AV77">
        <v>4.5808900000000001</v>
      </c>
      <c r="AW77">
        <v>2.2983799999999999</v>
      </c>
      <c r="AX77">
        <v>3.5384899999999999</v>
      </c>
    </row>
    <row r="78" spans="1:50" x14ac:dyDescent="0.25">
      <c r="A78" t="s">
        <v>310</v>
      </c>
      <c r="B78">
        <v>2</v>
      </c>
      <c r="C78">
        <v>-4.5513199999999996</v>
      </c>
      <c r="D78">
        <v>301.56</v>
      </c>
      <c r="E78">
        <v>15.5387</v>
      </c>
      <c r="F78">
        <v>1.0175099999999999</v>
      </c>
      <c r="G78">
        <v>17.306699999999999</v>
      </c>
      <c r="H78">
        <v>18.494399999999999</v>
      </c>
      <c r="I78">
        <v>19.3428</v>
      </c>
      <c r="J78">
        <v>2.7993800000000002</v>
      </c>
      <c r="K78">
        <v>-3.1387</v>
      </c>
      <c r="L78">
        <v>4</v>
      </c>
      <c r="M78">
        <v>1.0489900000000001</v>
      </c>
      <c r="N78">
        <v>0.95981799999999995</v>
      </c>
      <c r="O78">
        <v>1.2077500000000001</v>
      </c>
      <c r="P78">
        <v>-4.0386699999999998</v>
      </c>
      <c r="Q78">
        <v>300.88499999999999</v>
      </c>
      <c r="R78">
        <v>18.73</v>
      </c>
      <c r="S78">
        <v>1.0175099999999999</v>
      </c>
      <c r="T78">
        <v>16.967400000000001</v>
      </c>
      <c r="U78">
        <v>18.494399999999999</v>
      </c>
      <c r="V78">
        <v>19.003399999999999</v>
      </c>
      <c r="W78">
        <v>2.4674900000000002</v>
      </c>
      <c r="X78">
        <v>-1.59636</v>
      </c>
      <c r="Y78">
        <v>4</v>
      </c>
      <c r="Z78">
        <v>1.0489900000000001</v>
      </c>
      <c r="AA78">
        <v>0.95981799999999995</v>
      </c>
      <c r="AB78">
        <v>1.2077500000000001</v>
      </c>
      <c r="AC78">
        <v>-5.3299399999999997</v>
      </c>
      <c r="AD78">
        <v>310.48200000000003</v>
      </c>
      <c r="AE78">
        <v>21.4693</v>
      </c>
      <c r="AF78">
        <v>1.0175099999999999</v>
      </c>
      <c r="AG78">
        <v>14.9313</v>
      </c>
      <c r="AH78">
        <v>16.458300000000001</v>
      </c>
      <c r="AI78">
        <v>16.628</v>
      </c>
      <c r="AJ78">
        <v>2.3137099999999999</v>
      </c>
      <c r="AK78">
        <v>-0.22606100000000001</v>
      </c>
      <c r="AL78">
        <v>5</v>
      </c>
      <c r="AM78">
        <v>1.0489900000000001</v>
      </c>
      <c r="AN78">
        <v>0.95981799999999995</v>
      </c>
      <c r="AO78">
        <v>1.2077500000000001</v>
      </c>
      <c r="AP78">
        <v>1.18771</v>
      </c>
      <c r="AQ78">
        <v>2.0360800000000001</v>
      </c>
      <c r="AR78">
        <v>1.5270600000000001</v>
      </c>
      <c r="AS78">
        <v>2.0360800000000001</v>
      </c>
      <c r="AT78">
        <v>1.5270600000000001</v>
      </c>
      <c r="AU78">
        <v>1.6967399999999999</v>
      </c>
      <c r="AV78">
        <v>5.9380800000000002</v>
      </c>
      <c r="AW78">
        <v>4.0638399999999999</v>
      </c>
      <c r="AX78">
        <v>2.5397699999999999</v>
      </c>
    </row>
    <row r="79" spans="1:50" x14ac:dyDescent="0.25">
      <c r="A79" t="s">
        <v>311</v>
      </c>
      <c r="B79">
        <v>2</v>
      </c>
      <c r="C79">
        <v>-5.0223899999999997</v>
      </c>
      <c r="D79">
        <v>321.19799999999998</v>
      </c>
      <c r="E79">
        <v>13.5868</v>
      </c>
      <c r="F79">
        <v>1.234</v>
      </c>
      <c r="G79">
        <v>19.3428</v>
      </c>
      <c r="H79">
        <v>20.869800000000001</v>
      </c>
      <c r="I79">
        <v>22.396899999999999</v>
      </c>
      <c r="J79">
        <v>3.6111599999999999</v>
      </c>
      <c r="K79">
        <v>-3.7557299999999998</v>
      </c>
      <c r="L79">
        <v>2</v>
      </c>
      <c r="M79">
        <v>0</v>
      </c>
      <c r="N79">
        <v>0</v>
      </c>
      <c r="O79">
        <v>0</v>
      </c>
      <c r="P79">
        <v>-4.9882900000000001</v>
      </c>
      <c r="Q79">
        <v>325.77300000000002</v>
      </c>
      <c r="R79">
        <v>15.2189</v>
      </c>
      <c r="S79">
        <v>1.234</v>
      </c>
      <c r="T79">
        <v>19.3428</v>
      </c>
      <c r="U79">
        <v>20.869800000000001</v>
      </c>
      <c r="V79">
        <v>22.396899999999999</v>
      </c>
      <c r="W79">
        <v>2.7028500000000002</v>
      </c>
      <c r="X79">
        <v>-3.05</v>
      </c>
      <c r="Y79">
        <v>3</v>
      </c>
      <c r="Z79">
        <v>0</v>
      </c>
      <c r="AA79">
        <v>0</v>
      </c>
      <c r="AB79">
        <v>0</v>
      </c>
      <c r="AC79">
        <v>-6.3182299999999998</v>
      </c>
      <c r="AD79">
        <v>326.85199999999998</v>
      </c>
      <c r="AE79">
        <v>16.433900000000001</v>
      </c>
      <c r="AF79">
        <v>1.234</v>
      </c>
      <c r="AG79">
        <v>19.3428</v>
      </c>
      <c r="AH79">
        <v>20.869800000000001</v>
      </c>
      <c r="AI79">
        <v>22.396899999999999</v>
      </c>
      <c r="AJ79">
        <v>2.77007</v>
      </c>
      <c r="AK79">
        <v>-3.6134300000000001</v>
      </c>
      <c r="AL79">
        <v>3</v>
      </c>
      <c r="AM79">
        <v>0</v>
      </c>
      <c r="AN79">
        <v>0</v>
      </c>
      <c r="AO79">
        <v>0</v>
      </c>
      <c r="AP79">
        <v>1.5270600000000001</v>
      </c>
      <c r="AQ79">
        <v>3.0541200000000002</v>
      </c>
      <c r="AR79">
        <v>1.5270600000000001</v>
      </c>
      <c r="AS79">
        <v>3.0541200000000002</v>
      </c>
      <c r="AT79">
        <v>1.5270600000000001</v>
      </c>
      <c r="AU79">
        <v>3.0541200000000002</v>
      </c>
      <c r="AV79">
        <v>7.3668899999999997</v>
      </c>
      <c r="AW79">
        <v>5.7528499999999996</v>
      </c>
      <c r="AX79">
        <v>6.3834999999999997</v>
      </c>
    </row>
    <row r="80" spans="1:50" x14ac:dyDescent="0.25">
      <c r="A80" t="s">
        <v>311</v>
      </c>
      <c r="B80">
        <v>3</v>
      </c>
      <c r="C80">
        <v>-6.1534199999999997</v>
      </c>
      <c r="D80">
        <v>329.85700000000003</v>
      </c>
      <c r="E80">
        <v>12.3461</v>
      </c>
      <c r="F80">
        <v>1.25495</v>
      </c>
      <c r="G80">
        <v>15.61</v>
      </c>
      <c r="H80">
        <v>17.476400000000002</v>
      </c>
      <c r="I80">
        <v>19.003399999999999</v>
      </c>
      <c r="J80">
        <v>3.3748300000000002</v>
      </c>
      <c r="K80">
        <v>-2.9413900000000002</v>
      </c>
      <c r="L80">
        <v>2</v>
      </c>
      <c r="M80">
        <v>0.15997</v>
      </c>
      <c r="N80">
        <v>0.15997</v>
      </c>
      <c r="O80">
        <v>0</v>
      </c>
      <c r="P80">
        <v>-6.5474399999999999</v>
      </c>
      <c r="Q80">
        <v>342.89</v>
      </c>
      <c r="R80">
        <v>14.2149</v>
      </c>
      <c r="S80">
        <v>1.25495</v>
      </c>
      <c r="T80">
        <v>15.2706</v>
      </c>
      <c r="U80">
        <v>17.137</v>
      </c>
      <c r="V80">
        <v>19.003399999999999</v>
      </c>
      <c r="W80">
        <v>3.1702699999999999</v>
      </c>
      <c r="X80">
        <v>-2.3134999999999999</v>
      </c>
      <c r="Y80">
        <v>2</v>
      </c>
      <c r="Z80">
        <v>0.15997</v>
      </c>
      <c r="AA80">
        <v>0.15997</v>
      </c>
      <c r="AB80">
        <v>0</v>
      </c>
      <c r="AC80">
        <v>-7.6451700000000002</v>
      </c>
      <c r="AD80">
        <v>335.25900000000001</v>
      </c>
      <c r="AE80">
        <v>15.4665</v>
      </c>
      <c r="AF80">
        <v>1.25495</v>
      </c>
      <c r="AG80">
        <v>15.2706</v>
      </c>
      <c r="AH80">
        <v>17.137</v>
      </c>
      <c r="AI80">
        <v>19.003399999999999</v>
      </c>
      <c r="AJ80">
        <v>3.8671799999999998</v>
      </c>
      <c r="AK80">
        <v>-3.5360800000000001</v>
      </c>
      <c r="AL80">
        <v>2</v>
      </c>
      <c r="AM80">
        <v>0.15997</v>
      </c>
      <c r="AN80">
        <v>0.15997</v>
      </c>
      <c r="AO80">
        <v>0</v>
      </c>
      <c r="AP80">
        <v>1.8664099999999999</v>
      </c>
      <c r="AQ80">
        <v>3.3934700000000002</v>
      </c>
      <c r="AR80">
        <v>1.8664099999999999</v>
      </c>
      <c r="AS80">
        <v>3.7328199999999998</v>
      </c>
      <c r="AT80">
        <v>1.8664099999999999</v>
      </c>
      <c r="AU80">
        <v>3.7328199999999998</v>
      </c>
      <c r="AV80">
        <v>6.3162200000000004</v>
      </c>
      <c r="AW80">
        <v>5.4837699999999998</v>
      </c>
      <c r="AX80">
        <v>7.4032600000000004</v>
      </c>
    </row>
    <row r="81" spans="1:50" x14ac:dyDescent="0.25">
      <c r="A81" t="s">
        <v>312</v>
      </c>
      <c r="B81">
        <v>0</v>
      </c>
      <c r="C81">
        <v>-3.0850499999999998</v>
      </c>
      <c r="D81">
        <v>268.48399999999998</v>
      </c>
      <c r="E81">
        <v>9.3418500000000009</v>
      </c>
      <c r="F81">
        <v>1.03918</v>
      </c>
      <c r="G81">
        <v>16.288699999999999</v>
      </c>
      <c r="H81">
        <v>18.8338</v>
      </c>
      <c r="I81">
        <v>19.3428</v>
      </c>
      <c r="J81">
        <v>2.9742000000000002</v>
      </c>
      <c r="K81">
        <v>-1.1438900000000001</v>
      </c>
      <c r="L81">
        <v>1</v>
      </c>
      <c r="M81">
        <v>0.31993899999999997</v>
      </c>
      <c r="N81">
        <v>1.0489900000000001</v>
      </c>
      <c r="O81">
        <v>0.79984900000000003</v>
      </c>
      <c r="P81">
        <v>-2.8583099999999999</v>
      </c>
      <c r="Q81">
        <v>274.49799999999999</v>
      </c>
      <c r="R81">
        <v>12.667</v>
      </c>
      <c r="S81">
        <v>1.03918</v>
      </c>
      <c r="T81">
        <v>15.61</v>
      </c>
      <c r="U81">
        <v>16.797699999999999</v>
      </c>
      <c r="V81">
        <v>17.646000000000001</v>
      </c>
      <c r="W81">
        <v>2.3595000000000002</v>
      </c>
      <c r="X81">
        <v>-4.7747200000000003</v>
      </c>
      <c r="Y81">
        <v>2</v>
      </c>
      <c r="Z81">
        <v>0.31993899999999997</v>
      </c>
      <c r="AA81">
        <v>1.0489900000000001</v>
      </c>
      <c r="AB81">
        <v>0.79984900000000003</v>
      </c>
      <c r="AC81">
        <v>-3.3079299999999998</v>
      </c>
      <c r="AD81">
        <v>258.34300000000002</v>
      </c>
      <c r="AE81">
        <v>13.7257</v>
      </c>
      <c r="AF81">
        <v>1.03918</v>
      </c>
      <c r="AG81">
        <v>15.61</v>
      </c>
      <c r="AH81">
        <v>16.458300000000001</v>
      </c>
      <c r="AI81">
        <v>17.646000000000001</v>
      </c>
      <c r="AJ81">
        <v>3.21896</v>
      </c>
      <c r="AK81">
        <v>-5.0416299999999996</v>
      </c>
      <c r="AL81">
        <v>2</v>
      </c>
      <c r="AM81">
        <v>0.31993899999999997</v>
      </c>
      <c r="AN81">
        <v>1.0489900000000001</v>
      </c>
      <c r="AO81">
        <v>0.79984900000000003</v>
      </c>
      <c r="AP81">
        <v>2.5451000000000001</v>
      </c>
      <c r="AQ81">
        <v>3.0541200000000002</v>
      </c>
      <c r="AR81">
        <v>1.18771</v>
      </c>
      <c r="AS81">
        <v>2.0360800000000001</v>
      </c>
      <c r="AT81">
        <v>0.84836800000000001</v>
      </c>
      <c r="AU81">
        <v>2.0360800000000001</v>
      </c>
      <c r="AV81">
        <v>4.1180899999999996</v>
      </c>
      <c r="AW81">
        <v>7.13422</v>
      </c>
      <c r="AX81">
        <v>8.2605900000000005</v>
      </c>
    </row>
    <row r="82" spans="1:50" x14ac:dyDescent="0.25">
      <c r="A82" t="s">
        <v>312</v>
      </c>
      <c r="B82">
        <v>1</v>
      </c>
      <c r="C82">
        <v>-1.3694200000000001</v>
      </c>
      <c r="D82">
        <v>250.328</v>
      </c>
      <c r="E82">
        <v>4.9680900000000001</v>
      </c>
      <c r="F82">
        <v>1.0088999999999999</v>
      </c>
      <c r="G82">
        <v>20.0215</v>
      </c>
      <c r="H82">
        <v>21.548500000000001</v>
      </c>
      <c r="I82">
        <v>23.075600000000001</v>
      </c>
      <c r="J82">
        <v>5.5053299999999998</v>
      </c>
      <c r="K82">
        <v>-2.9006599999999998</v>
      </c>
      <c r="L82">
        <v>1</v>
      </c>
      <c r="M82">
        <v>0.15997</v>
      </c>
      <c r="N82">
        <v>0.15997</v>
      </c>
      <c r="O82">
        <v>0.47990899999999997</v>
      </c>
      <c r="P82">
        <v>-1.08169</v>
      </c>
      <c r="Q82">
        <v>256.36500000000001</v>
      </c>
      <c r="R82">
        <v>4.91533</v>
      </c>
      <c r="S82">
        <v>1.0088999999999999</v>
      </c>
      <c r="T82">
        <v>20.0215</v>
      </c>
      <c r="U82">
        <v>21.887899999999998</v>
      </c>
      <c r="V82">
        <v>24.093599999999999</v>
      </c>
      <c r="W82">
        <v>2.8088899999999999</v>
      </c>
      <c r="X82">
        <v>-2.30179</v>
      </c>
      <c r="Y82">
        <v>2</v>
      </c>
      <c r="Z82">
        <v>0.15997</v>
      </c>
      <c r="AA82">
        <v>0.15997</v>
      </c>
      <c r="AB82">
        <v>0.47990899999999997</v>
      </c>
      <c r="AC82">
        <v>-1.63676</v>
      </c>
      <c r="AD82">
        <v>248.04900000000001</v>
      </c>
      <c r="AE82">
        <v>5.7987900000000003</v>
      </c>
      <c r="AF82">
        <v>1.0088999999999999</v>
      </c>
      <c r="AG82">
        <v>19.682099999999998</v>
      </c>
      <c r="AH82">
        <v>21.548500000000001</v>
      </c>
      <c r="AI82">
        <v>23.075600000000001</v>
      </c>
      <c r="AJ82">
        <v>4.7280300000000004</v>
      </c>
      <c r="AK82">
        <v>-3.12236</v>
      </c>
      <c r="AL82">
        <v>2</v>
      </c>
      <c r="AM82">
        <v>0.15997</v>
      </c>
      <c r="AN82">
        <v>0.15997</v>
      </c>
      <c r="AO82">
        <v>0.47990899999999997</v>
      </c>
      <c r="AP82">
        <v>1.5270600000000001</v>
      </c>
      <c r="AQ82">
        <v>3.0541200000000002</v>
      </c>
      <c r="AR82">
        <v>1.8664099999999999</v>
      </c>
      <c r="AS82">
        <v>4.0721600000000002</v>
      </c>
      <c r="AT82">
        <v>1.8664099999999999</v>
      </c>
      <c r="AU82">
        <v>3.3934700000000002</v>
      </c>
      <c r="AV82">
        <v>8.4059899999999992</v>
      </c>
      <c r="AW82">
        <v>5.1106800000000003</v>
      </c>
      <c r="AX82">
        <v>7.85039</v>
      </c>
    </row>
    <row r="83" spans="1:50" x14ac:dyDescent="0.25">
      <c r="A83" t="s">
        <v>312</v>
      </c>
      <c r="B83">
        <v>2</v>
      </c>
      <c r="C83">
        <v>-2.3304100000000001</v>
      </c>
      <c r="D83">
        <v>264.33</v>
      </c>
      <c r="E83">
        <v>6.7295699999999998</v>
      </c>
      <c r="F83">
        <v>1.01444</v>
      </c>
      <c r="G83">
        <v>18.3247</v>
      </c>
      <c r="H83">
        <v>20.5305</v>
      </c>
      <c r="I83">
        <v>22.396899999999999</v>
      </c>
      <c r="J83">
        <v>2.4367299999999998</v>
      </c>
      <c r="K83">
        <v>-1.8242</v>
      </c>
      <c r="L83">
        <v>3</v>
      </c>
      <c r="M83">
        <v>0</v>
      </c>
      <c r="N83">
        <v>0</v>
      </c>
      <c r="O83">
        <v>0</v>
      </c>
      <c r="P83">
        <v>-2.10501</v>
      </c>
      <c r="Q83">
        <v>272.36900000000003</v>
      </c>
      <c r="R83">
        <v>8.2174300000000002</v>
      </c>
      <c r="S83">
        <v>1.01444</v>
      </c>
      <c r="T83">
        <v>18.3247</v>
      </c>
      <c r="U83">
        <v>20.5305</v>
      </c>
      <c r="V83">
        <v>22.396899999999999</v>
      </c>
      <c r="W83">
        <v>1.9944599999999999</v>
      </c>
      <c r="X83">
        <v>-1.56176</v>
      </c>
      <c r="Y83">
        <v>2</v>
      </c>
      <c r="Z83">
        <v>0</v>
      </c>
      <c r="AA83">
        <v>0</v>
      </c>
      <c r="AB83">
        <v>0</v>
      </c>
      <c r="AC83">
        <v>-2.82165</v>
      </c>
      <c r="AD83">
        <v>265.75</v>
      </c>
      <c r="AE83">
        <v>8.8961799999999993</v>
      </c>
      <c r="AF83">
        <v>1.01444</v>
      </c>
      <c r="AG83">
        <v>18.3247</v>
      </c>
      <c r="AH83">
        <v>20.5305</v>
      </c>
      <c r="AI83">
        <v>22.396899999999999</v>
      </c>
      <c r="AJ83">
        <v>2.6253199999999999</v>
      </c>
      <c r="AK83">
        <v>-2.0392899999999998</v>
      </c>
      <c r="AL83">
        <v>2</v>
      </c>
      <c r="AM83">
        <v>0</v>
      </c>
      <c r="AN83">
        <v>0</v>
      </c>
      <c r="AO83">
        <v>0</v>
      </c>
      <c r="AP83">
        <v>2.2057600000000002</v>
      </c>
      <c r="AQ83">
        <v>4.0721600000000002</v>
      </c>
      <c r="AR83">
        <v>2.2057600000000002</v>
      </c>
      <c r="AS83">
        <v>4.0721600000000002</v>
      </c>
      <c r="AT83">
        <v>2.2057600000000002</v>
      </c>
      <c r="AU83">
        <v>4.0721600000000002</v>
      </c>
      <c r="AV83">
        <v>4.2609300000000001</v>
      </c>
      <c r="AW83">
        <v>3.5562200000000002</v>
      </c>
      <c r="AX83">
        <v>4.6646099999999997</v>
      </c>
    </row>
    <row r="84" spans="1:50" x14ac:dyDescent="0.25">
      <c r="A84" t="s">
        <v>313</v>
      </c>
      <c r="B84">
        <v>0</v>
      </c>
      <c r="C84">
        <v>-0.87364799999999998</v>
      </c>
      <c r="D84">
        <v>206.667</v>
      </c>
      <c r="E84">
        <v>11.0097</v>
      </c>
      <c r="F84">
        <v>1.02027</v>
      </c>
      <c r="G84">
        <v>19.003399999999999</v>
      </c>
      <c r="H84">
        <v>20.191199999999998</v>
      </c>
      <c r="I84">
        <v>21.0395</v>
      </c>
      <c r="J84">
        <v>1.3747499999999999</v>
      </c>
      <c r="K84">
        <v>-0.74359200000000003</v>
      </c>
      <c r="L84">
        <v>3</v>
      </c>
      <c r="M84">
        <v>3.38592</v>
      </c>
      <c r="N84">
        <v>3.4717500000000001</v>
      </c>
      <c r="O84">
        <v>3.6161699999999999</v>
      </c>
      <c r="P84">
        <v>-1.0672200000000001</v>
      </c>
      <c r="Q84">
        <v>216.98</v>
      </c>
      <c r="R84">
        <v>11.6609</v>
      </c>
      <c r="S84">
        <v>1.02027</v>
      </c>
      <c r="T84">
        <v>24.433</v>
      </c>
      <c r="U84">
        <v>24.942</v>
      </c>
      <c r="V84">
        <v>26.1297</v>
      </c>
      <c r="W84">
        <v>0.26532800000000001</v>
      </c>
      <c r="X84">
        <v>-1.60524</v>
      </c>
      <c r="Y84">
        <v>3</v>
      </c>
      <c r="Z84">
        <v>3.38592</v>
      </c>
      <c r="AA84">
        <v>3.4717500000000001</v>
      </c>
      <c r="AB84">
        <v>3.6161699999999999</v>
      </c>
      <c r="AC84">
        <v>-1.20086</v>
      </c>
      <c r="AD84">
        <v>203.92500000000001</v>
      </c>
      <c r="AE84">
        <v>11.347799999999999</v>
      </c>
      <c r="AF84">
        <v>1.02027</v>
      </c>
      <c r="AG84">
        <v>16.288699999999999</v>
      </c>
      <c r="AH84">
        <v>16.458300000000001</v>
      </c>
      <c r="AI84">
        <v>17.306699999999999</v>
      </c>
      <c r="AJ84">
        <v>0.70277599999999996</v>
      </c>
      <c r="AK84">
        <v>-1.31802</v>
      </c>
      <c r="AL84">
        <v>3</v>
      </c>
      <c r="AM84">
        <v>3.38592</v>
      </c>
      <c r="AN84">
        <v>3.4717500000000001</v>
      </c>
      <c r="AO84">
        <v>3.6161699999999999</v>
      </c>
      <c r="AP84">
        <v>1.18771</v>
      </c>
      <c r="AQ84">
        <v>2.0360800000000001</v>
      </c>
      <c r="AR84">
        <v>0.50902099999999995</v>
      </c>
      <c r="AS84">
        <v>1.6967399999999999</v>
      </c>
      <c r="AT84">
        <v>0.16967399999999999</v>
      </c>
      <c r="AU84">
        <v>1.0180400000000001</v>
      </c>
      <c r="AV84">
        <v>2.1183399999999999</v>
      </c>
      <c r="AW84">
        <v>1.8705700000000001</v>
      </c>
      <c r="AX84">
        <v>2.0207899999999999</v>
      </c>
    </row>
    <row r="85" spans="1:50" x14ac:dyDescent="0.25">
      <c r="A85" t="s">
        <v>313</v>
      </c>
      <c r="B85">
        <v>1</v>
      </c>
      <c r="C85">
        <v>-1.10076</v>
      </c>
      <c r="D85">
        <v>160.53899999999999</v>
      </c>
      <c r="E85">
        <v>10.6691</v>
      </c>
      <c r="F85">
        <v>1.0359700000000001</v>
      </c>
      <c r="G85">
        <v>14.9313</v>
      </c>
      <c r="H85">
        <v>16.458300000000001</v>
      </c>
      <c r="I85">
        <v>17.646000000000001</v>
      </c>
      <c r="J85">
        <v>0.94728400000000001</v>
      </c>
      <c r="K85">
        <v>-1.4501599999999999</v>
      </c>
      <c r="L85">
        <v>2</v>
      </c>
      <c r="M85">
        <v>2.55952</v>
      </c>
      <c r="N85">
        <v>2.71949</v>
      </c>
      <c r="O85">
        <v>2.6431300000000002</v>
      </c>
      <c r="P85">
        <v>-1.1014699999999999</v>
      </c>
      <c r="Q85">
        <v>164.041</v>
      </c>
      <c r="R85">
        <v>13.2125</v>
      </c>
      <c r="S85">
        <v>1.0359700000000001</v>
      </c>
      <c r="T85">
        <v>14.9313</v>
      </c>
      <c r="U85">
        <v>16.458300000000001</v>
      </c>
      <c r="V85">
        <v>17.985399999999998</v>
      </c>
      <c r="W85">
        <v>0.77548899999999998</v>
      </c>
      <c r="X85">
        <v>-1.73607</v>
      </c>
      <c r="Y85">
        <v>2</v>
      </c>
      <c r="Z85">
        <v>2.55952</v>
      </c>
      <c r="AA85">
        <v>2.71949</v>
      </c>
      <c r="AB85">
        <v>2.6431300000000002</v>
      </c>
      <c r="AC85">
        <v>-1.0304500000000001</v>
      </c>
      <c r="AD85">
        <v>149.02199999999999</v>
      </c>
      <c r="AE85">
        <v>13.2638</v>
      </c>
      <c r="AF85">
        <v>1.0359700000000001</v>
      </c>
      <c r="AG85">
        <v>20.360800000000001</v>
      </c>
      <c r="AH85">
        <v>22.2272</v>
      </c>
      <c r="AI85">
        <v>23.414899999999999</v>
      </c>
      <c r="AJ85">
        <v>1.234</v>
      </c>
      <c r="AK85">
        <v>-1.1697900000000001</v>
      </c>
      <c r="AL85">
        <v>2</v>
      </c>
      <c r="AM85">
        <v>2.55952</v>
      </c>
      <c r="AN85">
        <v>2.71949</v>
      </c>
      <c r="AO85">
        <v>2.6431300000000002</v>
      </c>
      <c r="AP85">
        <v>1.5270600000000001</v>
      </c>
      <c r="AQ85">
        <v>2.7147800000000002</v>
      </c>
      <c r="AR85">
        <v>1.5270600000000001</v>
      </c>
      <c r="AS85">
        <v>3.0541200000000002</v>
      </c>
      <c r="AT85">
        <v>1.8664099999999999</v>
      </c>
      <c r="AU85">
        <v>3.0541200000000002</v>
      </c>
      <c r="AV85">
        <v>2.39744</v>
      </c>
      <c r="AW85">
        <v>2.5115599999999998</v>
      </c>
      <c r="AX85">
        <v>2.4037899999999999</v>
      </c>
    </row>
    <row r="86" spans="1:50" x14ac:dyDescent="0.25">
      <c r="A86" t="s">
        <v>313</v>
      </c>
      <c r="B86">
        <v>2</v>
      </c>
      <c r="C86">
        <v>-1.9790000000000001</v>
      </c>
      <c r="D86">
        <v>175.41200000000001</v>
      </c>
      <c r="E86">
        <v>12.9101</v>
      </c>
      <c r="F86">
        <v>1.02437</v>
      </c>
      <c r="G86">
        <v>15.61</v>
      </c>
      <c r="H86">
        <v>16.458300000000001</v>
      </c>
      <c r="I86">
        <v>18.3247</v>
      </c>
      <c r="J86">
        <v>1.4723200000000001</v>
      </c>
      <c r="K86">
        <v>-1.86694</v>
      </c>
      <c r="L86">
        <v>3</v>
      </c>
      <c r="M86">
        <v>2.71949</v>
      </c>
      <c r="N86">
        <v>2.8029000000000002</v>
      </c>
      <c r="O86">
        <v>2.32369</v>
      </c>
      <c r="P86">
        <v>-2.2448700000000001</v>
      </c>
      <c r="Q86">
        <v>184.63399999999999</v>
      </c>
      <c r="R86">
        <v>15.9107</v>
      </c>
      <c r="S86">
        <v>1.02437</v>
      </c>
      <c r="T86">
        <v>21.378900000000002</v>
      </c>
      <c r="U86">
        <v>22.2272</v>
      </c>
      <c r="V86">
        <v>23.075600000000001</v>
      </c>
      <c r="W86">
        <v>2.319</v>
      </c>
      <c r="X86">
        <v>-1.0177799999999999</v>
      </c>
      <c r="Y86">
        <v>2</v>
      </c>
      <c r="Z86">
        <v>2.71949</v>
      </c>
      <c r="AA86">
        <v>2.8029000000000002</v>
      </c>
      <c r="AB86">
        <v>2.32369</v>
      </c>
      <c r="AC86">
        <v>-2.2682199999999999</v>
      </c>
      <c r="AD86">
        <v>172.352</v>
      </c>
      <c r="AE86">
        <v>16.828499999999998</v>
      </c>
      <c r="AF86">
        <v>1.02437</v>
      </c>
      <c r="AG86">
        <v>21.378900000000002</v>
      </c>
      <c r="AH86">
        <v>22.566600000000001</v>
      </c>
      <c r="AI86">
        <v>23.414899999999999</v>
      </c>
      <c r="AJ86">
        <v>2.4527000000000001</v>
      </c>
      <c r="AK86">
        <v>-1.1073599999999999</v>
      </c>
      <c r="AL86">
        <v>2</v>
      </c>
      <c r="AM86">
        <v>2.71949</v>
      </c>
      <c r="AN86">
        <v>2.8029000000000002</v>
      </c>
      <c r="AO86">
        <v>2.32369</v>
      </c>
      <c r="AP86">
        <v>0.84836800000000001</v>
      </c>
      <c r="AQ86">
        <v>2.7147800000000002</v>
      </c>
      <c r="AR86">
        <v>0.84836800000000001</v>
      </c>
      <c r="AS86">
        <v>1.6967399999999999</v>
      </c>
      <c r="AT86">
        <v>1.18771</v>
      </c>
      <c r="AU86">
        <v>2.0360800000000001</v>
      </c>
      <c r="AV86">
        <v>3.3392599999999999</v>
      </c>
      <c r="AW86">
        <v>3.3367800000000001</v>
      </c>
      <c r="AX86">
        <v>3.56006</v>
      </c>
    </row>
    <row r="87" spans="1:50" x14ac:dyDescent="0.25">
      <c r="A87" t="s">
        <v>313</v>
      </c>
      <c r="B87">
        <v>3</v>
      </c>
      <c r="C87">
        <v>-0.93457400000000002</v>
      </c>
      <c r="D87">
        <v>199.34200000000001</v>
      </c>
      <c r="E87">
        <v>11.3569</v>
      </c>
      <c r="F87">
        <v>0.99069799999999997</v>
      </c>
      <c r="G87">
        <v>14.9313</v>
      </c>
      <c r="H87">
        <v>15.100899999999999</v>
      </c>
      <c r="I87">
        <v>15.2706</v>
      </c>
      <c r="J87">
        <v>1.05236</v>
      </c>
      <c r="K87">
        <v>-0.189753</v>
      </c>
      <c r="L87">
        <v>4</v>
      </c>
      <c r="M87">
        <v>0</v>
      </c>
      <c r="N87">
        <v>0.31993899999999997</v>
      </c>
      <c r="O87">
        <v>0.47990899999999997</v>
      </c>
      <c r="P87">
        <v>-1.05047</v>
      </c>
      <c r="Q87">
        <v>210.435</v>
      </c>
      <c r="R87">
        <v>12.3423</v>
      </c>
      <c r="S87">
        <v>0.99069799999999997</v>
      </c>
      <c r="T87">
        <v>14.9313</v>
      </c>
      <c r="U87">
        <v>15.7796</v>
      </c>
      <c r="V87">
        <v>16.288699999999999</v>
      </c>
      <c r="W87">
        <v>1.18451</v>
      </c>
      <c r="X87">
        <v>-1.5133399999999999</v>
      </c>
      <c r="Y87">
        <v>4</v>
      </c>
      <c r="Z87">
        <v>0</v>
      </c>
      <c r="AA87">
        <v>0.31993899999999997</v>
      </c>
      <c r="AB87">
        <v>0.47990899999999997</v>
      </c>
      <c r="AC87">
        <v>-1.0496399999999999</v>
      </c>
      <c r="AD87">
        <v>195.04599999999999</v>
      </c>
      <c r="AE87">
        <v>12.1953</v>
      </c>
      <c r="AF87">
        <v>0.99069799999999997</v>
      </c>
      <c r="AG87">
        <v>14.9313</v>
      </c>
      <c r="AH87">
        <v>15.100899999999999</v>
      </c>
      <c r="AI87">
        <v>15.2706</v>
      </c>
      <c r="AJ87">
        <v>0.60996899999999998</v>
      </c>
      <c r="AK87">
        <v>-0.350688</v>
      </c>
      <c r="AL87">
        <v>6</v>
      </c>
      <c r="AM87">
        <v>0</v>
      </c>
      <c r="AN87">
        <v>0.31993899999999997</v>
      </c>
      <c r="AO87">
        <v>0.47990899999999997</v>
      </c>
      <c r="AP87">
        <v>0.16967399999999999</v>
      </c>
      <c r="AQ87">
        <v>0.33934700000000001</v>
      </c>
      <c r="AR87">
        <v>0.84836800000000001</v>
      </c>
      <c r="AS87">
        <v>1.3573900000000001</v>
      </c>
      <c r="AT87">
        <v>0.16967399999999999</v>
      </c>
      <c r="AU87">
        <v>0.33934700000000001</v>
      </c>
      <c r="AV87">
        <v>1.24211</v>
      </c>
      <c r="AW87">
        <v>2.6978599999999999</v>
      </c>
      <c r="AX87">
        <v>0.96065699999999998</v>
      </c>
    </row>
    <row r="88" spans="1:50" x14ac:dyDescent="0.25">
      <c r="A88" t="s">
        <v>314</v>
      </c>
      <c r="B88">
        <v>1</v>
      </c>
      <c r="C88">
        <v>-0.59272100000000005</v>
      </c>
      <c r="D88">
        <v>248.69200000000001</v>
      </c>
      <c r="E88">
        <v>12.7072</v>
      </c>
      <c r="F88">
        <v>1.4681599999999999</v>
      </c>
      <c r="G88">
        <v>19.682099999999998</v>
      </c>
      <c r="H88">
        <v>21.209199999999999</v>
      </c>
      <c r="I88">
        <v>22.7363</v>
      </c>
      <c r="J88">
        <v>3.7735500000000002</v>
      </c>
      <c r="K88">
        <v>-3.3048899999999999</v>
      </c>
      <c r="L88">
        <v>2</v>
      </c>
      <c r="M88">
        <v>0</v>
      </c>
      <c r="N88">
        <v>0.15997</v>
      </c>
      <c r="O88">
        <v>0.15997</v>
      </c>
      <c r="P88">
        <v>-0.71472199999999997</v>
      </c>
      <c r="Q88">
        <v>238.227</v>
      </c>
      <c r="R88">
        <v>16.471699999999998</v>
      </c>
      <c r="S88">
        <v>1.4681599999999999</v>
      </c>
      <c r="T88">
        <v>19.682099999999998</v>
      </c>
      <c r="U88">
        <v>21.209199999999999</v>
      </c>
      <c r="V88">
        <v>23.075600000000001</v>
      </c>
      <c r="W88">
        <v>4.6270100000000003</v>
      </c>
      <c r="X88">
        <v>-3.3904000000000001</v>
      </c>
      <c r="Y88">
        <v>2</v>
      </c>
      <c r="Z88">
        <v>0</v>
      </c>
      <c r="AA88">
        <v>0.15997</v>
      </c>
      <c r="AB88">
        <v>0.15997</v>
      </c>
      <c r="AC88">
        <v>-1.4716</v>
      </c>
      <c r="AD88">
        <v>201.70699999999999</v>
      </c>
      <c r="AE88">
        <v>22.845500000000001</v>
      </c>
      <c r="AF88">
        <v>1.4681599999999999</v>
      </c>
      <c r="AG88">
        <v>19.682099999999998</v>
      </c>
      <c r="AH88">
        <v>21.548500000000001</v>
      </c>
      <c r="AI88">
        <v>23.075600000000001</v>
      </c>
      <c r="AJ88">
        <v>7.6198399999999999</v>
      </c>
      <c r="AK88">
        <v>-6.8202800000000003</v>
      </c>
      <c r="AL88">
        <v>2</v>
      </c>
      <c r="AM88">
        <v>0</v>
      </c>
      <c r="AN88">
        <v>0.15997</v>
      </c>
      <c r="AO88">
        <v>0.15997</v>
      </c>
      <c r="AP88">
        <v>1.5270600000000001</v>
      </c>
      <c r="AQ88">
        <v>3.0541200000000002</v>
      </c>
      <c r="AR88">
        <v>1.5270600000000001</v>
      </c>
      <c r="AS88">
        <v>3.3934700000000002</v>
      </c>
      <c r="AT88">
        <v>1.8664099999999999</v>
      </c>
      <c r="AU88">
        <v>3.3934700000000002</v>
      </c>
      <c r="AV88">
        <v>7.0784399999999996</v>
      </c>
      <c r="AW88">
        <v>8.0174000000000003</v>
      </c>
      <c r="AX88">
        <v>14.440099999999999</v>
      </c>
    </row>
    <row r="89" spans="1:50" x14ac:dyDescent="0.25">
      <c r="A89" t="s">
        <v>315</v>
      </c>
      <c r="B89">
        <v>0</v>
      </c>
      <c r="C89">
        <v>-4.9804500000000003</v>
      </c>
      <c r="D89">
        <v>295.53399999999999</v>
      </c>
      <c r="E89">
        <v>15.210900000000001</v>
      </c>
      <c r="F89">
        <v>1.75169</v>
      </c>
      <c r="G89">
        <v>14.9313</v>
      </c>
      <c r="H89">
        <v>15.440300000000001</v>
      </c>
      <c r="I89">
        <v>16.288699999999999</v>
      </c>
      <c r="J89">
        <v>1.13056</v>
      </c>
      <c r="K89">
        <v>-1.27973</v>
      </c>
      <c r="L89">
        <v>3</v>
      </c>
      <c r="M89">
        <v>2.2395800000000001</v>
      </c>
      <c r="N89">
        <v>3.1993900000000002</v>
      </c>
      <c r="O89">
        <v>3.4421400000000002</v>
      </c>
      <c r="P89">
        <v>-5.8495600000000003</v>
      </c>
      <c r="Q89">
        <v>297.245</v>
      </c>
      <c r="R89">
        <v>15.746499999999999</v>
      </c>
      <c r="S89">
        <v>1.75169</v>
      </c>
      <c r="T89">
        <v>19.682099999999998</v>
      </c>
      <c r="U89">
        <v>22.2272</v>
      </c>
      <c r="V89">
        <v>23.414899999999999</v>
      </c>
      <c r="W89">
        <v>1.16364</v>
      </c>
      <c r="X89">
        <v>-1.41466</v>
      </c>
      <c r="Y89">
        <v>2</v>
      </c>
      <c r="Z89">
        <v>2.2395800000000001</v>
      </c>
      <c r="AA89">
        <v>3.1993900000000002</v>
      </c>
      <c r="AB89">
        <v>3.4421400000000002</v>
      </c>
      <c r="AC89">
        <v>-5.9147400000000001</v>
      </c>
      <c r="AD89">
        <v>257.11700000000002</v>
      </c>
      <c r="AE89">
        <v>14.477499999999999</v>
      </c>
      <c r="AF89">
        <v>1.75169</v>
      </c>
      <c r="AG89">
        <v>14.9313</v>
      </c>
      <c r="AH89">
        <v>15.440300000000001</v>
      </c>
      <c r="AI89">
        <v>15.949299999999999</v>
      </c>
      <c r="AJ89">
        <v>1.3629899999999999</v>
      </c>
      <c r="AK89">
        <v>-1.7556</v>
      </c>
      <c r="AL89">
        <v>3</v>
      </c>
      <c r="AM89">
        <v>2.2395800000000001</v>
      </c>
      <c r="AN89">
        <v>3.1993900000000002</v>
      </c>
      <c r="AO89">
        <v>3.4421400000000002</v>
      </c>
      <c r="AP89">
        <v>0.50902099999999995</v>
      </c>
      <c r="AQ89">
        <v>1.3573900000000001</v>
      </c>
      <c r="AR89">
        <v>2.5451000000000001</v>
      </c>
      <c r="AS89">
        <v>3.7328199999999998</v>
      </c>
      <c r="AT89">
        <v>0.50902099999999995</v>
      </c>
      <c r="AU89">
        <v>1.0180400000000001</v>
      </c>
      <c r="AV89">
        <v>2.4102800000000002</v>
      </c>
      <c r="AW89">
        <v>2.5783</v>
      </c>
      <c r="AX89">
        <v>3.1185800000000001</v>
      </c>
    </row>
    <row r="90" spans="1:50" x14ac:dyDescent="0.25">
      <c r="A90" t="s">
        <v>316</v>
      </c>
      <c r="B90">
        <v>0</v>
      </c>
      <c r="C90">
        <v>-4.4465899999999996</v>
      </c>
      <c r="D90">
        <v>289.47399999999999</v>
      </c>
      <c r="E90">
        <v>18.2224</v>
      </c>
      <c r="F90">
        <v>1.2768299999999999</v>
      </c>
      <c r="G90">
        <v>15.61</v>
      </c>
      <c r="H90">
        <v>16.797699999999999</v>
      </c>
      <c r="I90">
        <v>17.646000000000001</v>
      </c>
      <c r="J90">
        <v>2.67828</v>
      </c>
      <c r="K90">
        <v>-2.1627399999999999</v>
      </c>
      <c r="L90">
        <v>4</v>
      </c>
      <c r="M90">
        <v>0</v>
      </c>
      <c r="N90">
        <v>0.15997</v>
      </c>
      <c r="O90">
        <v>0</v>
      </c>
      <c r="P90">
        <v>-4.97959</v>
      </c>
      <c r="Q90">
        <v>302.73</v>
      </c>
      <c r="R90">
        <v>21.026399999999999</v>
      </c>
      <c r="S90">
        <v>1.2768299999999999</v>
      </c>
      <c r="T90">
        <v>15.61</v>
      </c>
      <c r="U90">
        <v>16.458300000000001</v>
      </c>
      <c r="V90">
        <v>17.646000000000001</v>
      </c>
      <c r="W90">
        <v>2.6050599999999999</v>
      </c>
      <c r="X90">
        <v>-2.70696</v>
      </c>
      <c r="Y90">
        <v>3</v>
      </c>
      <c r="Z90">
        <v>0</v>
      </c>
      <c r="AA90">
        <v>0.15997</v>
      </c>
      <c r="AB90">
        <v>0</v>
      </c>
      <c r="AC90">
        <v>-5.50007</v>
      </c>
      <c r="AD90">
        <v>276.43200000000002</v>
      </c>
      <c r="AE90">
        <v>20.399799999999999</v>
      </c>
      <c r="AF90">
        <v>1.2768299999999999</v>
      </c>
      <c r="AG90">
        <v>15.61</v>
      </c>
      <c r="AH90">
        <v>16.458300000000001</v>
      </c>
      <c r="AI90">
        <v>17.646000000000001</v>
      </c>
      <c r="AJ90">
        <v>2.6240399999999999</v>
      </c>
      <c r="AK90">
        <v>-2.5472100000000002</v>
      </c>
      <c r="AL90">
        <v>3</v>
      </c>
      <c r="AM90">
        <v>0</v>
      </c>
      <c r="AN90">
        <v>0.15997</v>
      </c>
      <c r="AO90">
        <v>0</v>
      </c>
      <c r="AP90">
        <v>1.18771</v>
      </c>
      <c r="AQ90">
        <v>2.0360800000000001</v>
      </c>
      <c r="AR90">
        <v>0.84836800000000001</v>
      </c>
      <c r="AS90">
        <v>2.0360800000000001</v>
      </c>
      <c r="AT90">
        <v>0.84836800000000001</v>
      </c>
      <c r="AU90">
        <v>2.0360800000000001</v>
      </c>
      <c r="AV90">
        <v>4.8410200000000003</v>
      </c>
      <c r="AW90">
        <v>5.3120200000000004</v>
      </c>
      <c r="AX90">
        <v>5.1712499999999997</v>
      </c>
    </row>
    <row r="91" spans="1:50" x14ac:dyDescent="0.25">
      <c r="A91" t="s">
        <v>317</v>
      </c>
      <c r="B91">
        <v>0</v>
      </c>
      <c r="C91">
        <v>-4.3350499999999998</v>
      </c>
      <c r="D91">
        <v>275.20800000000003</v>
      </c>
      <c r="E91">
        <v>15.484</v>
      </c>
      <c r="F91">
        <v>1.28722</v>
      </c>
      <c r="G91">
        <v>14.9313</v>
      </c>
      <c r="H91">
        <v>16.458300000000001</v>
      </c>
      <c r="I91">
        <v>17.646000000000001</v>
      </c>
      <c r="J91">
        <v>2.52251</v>
      </c>
      <c r="K91">
        <v>-0.51731099999999997</v>
      </c>
      <c r="L91">
        <v>3</v>
      </c>
      <c r="M91">
        <v>0</v>
      </c>
      <c r="N91">
        <v>0</v>
      </c>
      <c r="O91">
        <v>0</v>
      </c>
      <c r="P91">
        <v>-5.1833900000000002</v>
      </c>
      <c r="Q91">
        <v>294.577</v>
      </c>
      <c r="R91">
        <v>18.935199999999998</v>
      </c>
      <c r="S91">
        <v>1.28722</v>
      </c>
      <c r="T91">
        <v>14.9313</v>
      </c>
      <c r="U91">
        <v>16.458300000000001</v>
      </c>
      <c r="V91">
        <v>17.646000000000001</v>
      </c>
      <c r="W91">
        <v>2.6961900000000001</v>
      </c>
      <c r="X91">
        <v>-1.3709899999999999</v>
      </c>
      <c r="Y91">
        <v>4</v>
      </c>
      <c r="Z91">
        <v>0</v>
      </c>
      <c r="AA91">
        <v>0</v>
      </c>
      <c r="AB91">
        <v>0</v>
      </c>
      <c r="AC91">
        <v>-5.14473</v>
      </c>
      <c r="AD91">
        <v>255.703</v>
      </c>
      <c r="AE91">
        <v>17.7498</v>
      </c>
      <c r="AF91">
        <v>1.28722</v>
      </c>
      <c r="AG91">
        <v>14.9313</v>
      </c>
      <c r="AH91">
        <v>16.458300000000001</v>
      </c>
      <c r="AI91">
        <v>17.646000000000001</v>
      </c>
      <c r="AJ91">
        <v>2.6919</v>
      </c>
      <c r="AK91">
        <v>-1.4010100000000001</v>
      </c>
      <c r="AL91">
        <v>4</v>
      </c>
      <c r="AM91">
        <v>0</v>
      </c>
      <c r="AN91">
        <v>0</v>
      </c>
      <c r="AO91">
        <v>0</v>
      </c>
      <c r="AP91">
        <v>1.5270600000000001</v>
      </c>
      <c r="AQ91">
        <v>2.7147800000000002</v>
      </c>
      <c r="AR91">
        <v>1.5270600000000001</v>
      </c>
      <c r="AS91">
        <v>2.7147800000000002</v>
      </c>
      <c r="AT91">
        <v>1.5270600000000001</v>
      </c>
      <c r="AU91">
        <v>2.7147800000000002</v>
      </c>
      <c r="AV91">
        <v>3.0398200000000002</v>
      </c>
      <c r="AW91">
        <v>4.0671900000000001</v>
      </c>
      <c r="AX91">
        <v>4.0929200000000003</v>
      </c>
    </row>
    <row r="92" spans="1:50" x14ac:dyDescent="0.25">
      <c r="A92" t="s">
        <v>317</v>
      </c>
      <c r="B92">
        <v>3</v>
      </c>
      <c r="C92">
        <v>-4.5637800000000004</v>
      </c>
      <c r="D92">
        <v>289.935</v>
      </c>
      <c r="E92">
        <v>14.268599999999999</v>
      </c>
      <c r="F92">
        <v>1.26891</v>
      </c>
      <c r="G92">
        <v>14.9313</v>
      </c>
      <c r="H92">
        <v>16.458300000000001</v>
      </c>
      <c r="I92">
        <v>17.646000000000001</v>
      </c>
      <c r="J92">
        <v>6.3443899999999998</v>
      </c>
      <c r="K92">
        <v>-2.3889900000000002</v>
      </c>
      <c r="L92">
        <v>2</v>
      </c>
      <c r="M92">
        <v>0</v>
      </c>
      <c r="N92">
        <v>0.15997</v>
      </c>
      <c r="O92">
        <v>0.47990899999999997</v>
      </c>
      <c r="P92">
        <v>-5.1663399999999999</v>
      </c>
      <c r="Q92">
        <v>304.47300000000001</v>
      </c>
      <c r="R92">
        <v>15.9183</v>
      </c>
      <c r="S92">
        <v>1.26891</v>
      </c>
      <c r="T92">
        <v>14.9313</v>
      </c>
      <c r="U92">
        <v>16.458300000000001</v>
      </c>
      <c r="V92">
        <v>17.646000000000001</v>
      </c>
      <c r="W92">
        <v>6.2775499999999997</v>
      </c>
      <c r="X92">
        <v>-1.9623600000000001</v>
      </c>
      <c r="Y92">
        <v>2</v>
      </c>
      <c r="Z92">
        <v>0</v>
      </c>
      <c r="AA92">
        <v>0.15997</v>
      </c>
      <c r="AB92">
        <v>0.47990899999999997</v>
      </c>
      <c r="AC92">
        <v>-5.3868</v>
      </c>
      <c r="AD92">
        <v>271.32299999999998</v>
      </c>
      <c r="AE92">
        <v>15.3842</v>
      </c>
      <c r="AF92">
        <v>1.26891</v>
      </c>
      <c r="AG92">
        <v>14.9313</v>
      </c>
      <c r="AH92">
        <v>16.119</v>
      </c>
      <c r="AI92">
        <v>16.628</v>
      </c>
      <c r="AJ92">
        <v>7.6895300000000004</v>
      </c>
      <c r="AK92">
        <v>-2.20357</v>
      </c>
      <c r="AL92">
        <v>2</v>
      </c>
      <c r="AM92">
        <v>0</v>
      </c>
      <c r="AN92">
        <v>0.15997</v>
      </c>
      <c r="AO92">
        <v>0.47990899999999997</v>
      </c>
      <c r="AP92">
        <v>1.5270600000000001</v>
      </c>
      <c r="AQ92">
        <v>2.7147800000000002</v>
      </c>
      <c r="AR92">
        <v>1.5270600000000001</v>
      </c>
      <c r="AS92">
        <v>2.7147800000000002</v>
      </c>
      <c r="AT92">
        <v>1.18771</v>
      </c>
      <c r="AU92">
        <v>1.6967399999999999</v>
      </c>
      <c r="AV92">
        <v>8.73339</v>
      </c>
      <c r="AW92">
        <v>8.2399100000000001</v>
      </c>
      <c r="AX92">
        <v>9.8930900000000008</v>
      </c>
    </row>
    <row r="93" spans="1:50" x14ac:dyDescent="0.25">
      <c r="A93" t="s">
        <v>317</v>
      </c>
      <c r="B93">
        <v>0</v>
      </c>
      <c r="C93">
        <v>-4.3350499999999998</v>
      </c>
      <c r="D93">
        <v>275.20800000000003</v>
      </c>
      <c r="E93">
        <v>15.484</v>
      </c>
      <c r="F93">
        <v>1.28722</v>
      </c>
      <c r="G93">
        <v>14.9313</v>
      </c>
      <c r="H93">
        <v>16.458300000000001</v>
      </c>
      <c r="I93">
        <v>17.646000000000001</v>
      </c>
      <c r="J93">
        <v>2.52251</v>
      </c>
      <c r="K93">
        <v>-0.51731099999999997</v>
      </c>
      <c r="L93">
        <v>3</v>
      </c>
      <c r="M93">
        <v>0</v>
      </c>
      <c r="N93">
        <v>0</v>
      </c>
      <c r="O93">
        <v>0</v>
      </c>
      <c r="P93">
        <v>-5.1833900000000002</v>
      </c>
      <c r="Q93">
        <v>294.577</v>
      </c>
      <c r="R93">
        <v>18.935199999999998</v>
      </c>
      <c r="S93">
        <v>1.28722</v>
      </c>
      <c r="T93">
        <v>14.9313</v>
      </c>
      <c r="U93">
        <v>16.458300000000001</v>
      </c>
      <c r="V93">
        <v>17.646000000000001</v>
      </c>
      <c r="W93">
        <v>2.6961900000000001</v>
      </c>
      <c r="X93">
        <v>-1.3709899999999999</v>
      </c>
      <c r="Y93">
        <v>4</v>
      </c>
      <c r="Z93">
        <v>0</v>
      </c>
      <c r="AA93">
        <v>0</v>
      </c>
      <c r="AB93">
        <v>0</v>
      </c>
      <c r="AC93">
        <v>-5.14473</v>
      </c>
      <c r="AD93">
        <v>255.703</v>
      </c>
      <c r="AE93">
        <v>17.7498</v>
      </c>
      <c r="AF93">
        <v>1.28722</v>
      </c>
      <c r="AG93">
        <v>14.9313</v>
      </c>
      <c r="AH93">
        <v>16.458300000000001</v>
      </c>
      <c r="AI93">
        <v>17.646000000000001</v>
      </c>
      <c r="AJ93">
        <v>2.6919</v>
      </c>
      <c r="AK93">
        <v>-1.4010100000000001</v>
      </c>
      <c r="AL93">
        <v>4</v>
      </c>
      <c r="AM93">
        <v>0</v>
      </c>
      <c r="AN93">
        <v>0</v>
      </c>
      <c r="AO93">
        <v>0</v>
      </c>
      <c r="AP93">
        <v>1.5270600000000001</v>
      </c>
      <c r="AQ93">
        <v>2.7147800000000002</v>
      </c>
      <c r="AR93">
        <v>1.5270600000000001</v>
      </c>
      <c r="AS93">
        <v>2.7147800000000002</v>
      </c>
      <c r="AT93">
        <v>1.5270600000000001</v>
      </c>
      <c r="AU93">
        <v>2.7147800000000002</v>
      </c>
      <c r="AV93">
        <v>3.0398200000000002</v>
      </c>
      <c r="AW93">
        <v>4.0671900000000001</v>
      </c>
      <c r="AX93">
        <v>4.0929200000000003</v>
      </c>
    </row>
    <row r="94" spans="1:50" x14ac:dyDescent="0.25">
      <c r="A94" t="s">
        <v>317</v>
      </c>
      <c r="B94">
        <v>1</v>
      </c>
      <c r="C94">
        <v>-2.0630999999999999</v>
      </c>
      <c r="D94">
        <v>252.27099999999999</v>
      </c>
      <c r="E94">
        <v>13.5267</v>
      </c>
      <c r="F94">
        <v>1.25976</v>
      </c>
      <c r="G94">
        <v>18.664100000000001</v>
      </c>
      <c r="H94">
        <v>19.851800000000001</v>
      </c>
      <c r="I94">
        <v>20.360800000000001</v>
      </c>
      <c r="J94">
        <v>1.5962700000000001</v>
      </c>
      <c r="K94">
        <v>-0.91444800000000004</v>
      </c>
      <c r="L94">
        <v>3</v>
      </c>
      <c r="M94">
        <v>0.15997</v>
      </c>
      <c r="N94">
        <v>0.31993899999999997</v>
      </c>
      <c r="O94">
        <v>0.89067399999999997</v>
      </c>
      <c r="P94">
        <v>-2.3920699999999999</v>
      </c>
      <c r="Q94">
        <v>261.45800000000003</v>
      </c>
      <c r="R94">
        <v>16.6983</v>
      </c>
      <c r="S94">
        <v>1.25976</v>
      </c>
      <c r="T94">
        <v>19.003399999999999</v>
      </c>
      <c r="U94">
        <v>20.5305</v>
      </c>
      <c r="V94">
        <v>22.396899999999999</v>
      </c>
      <c r="W94">
        <v>1.70549</v>
      </c>
      <c r="X94">
        <v>-1.22739</v>
      </c>
      <c r="Y94">
        <v>2</v>
      </c>
      <c r="Z94">
        <v>0.15997</v>
      </c>
      <c r="AA94">
        <v>0.31993899999999997</v>
      </c>
      <c r="AB94">
        <v>0.89067399999999997</v>
      </c>
      <c r="AC94">
        <v>-3.4718499999999999</v>
      </c>
      <c r="AD94">
        <v>241.22900000000001</v>
      </c>
      <c r="AE94">
        <v>16.5518</v>
      </c>
      <c r="AF94">
        <v>1.25976</v>
      </c>
      <c r="AG94">
        <v>19.003399999999999</v>
      </c>
      <c r="AH94">
        <v>20.5305</v>
      </c>
      <c r="AI94">
        <v>22.057600000000001</v>
      </c>
      <c r="AJ94">
        <v>1.9039900000000001</v>
      </c>
      <c r="AK94">
        <v>-0.95184199999999997</v>
      </c>
      <c r="AL94">
        <v>2</v>
      </c>
      <c r="AM94">
        <v>0.15997</v>
      </c>
      <c r="AN94">
        <v>0.31993899999999997</v>
      </c>
      <c r="AO94">
        <v>0.89067399999999997</v>
      </c>
      <c r="AP94">
        <v>1.18771</v>
      </c>
      <c r="AQ94">
        <v>1.6967399999999999</v>
      </c>
      <c r="AR94">
        <v>1.5270600000000001</v>
      </c>
      <c r="AS94">
        <v>3.3934700000000002</v>
      </c>
      <c r="AT94">
        <v>1.5270600000000001</v>
      </c>
      <c r="AU94">
        <v>3.0541200000000002</v>
      </c>
      <c r="AV94">
        <v>2.5107200000000001</v>
      </c>
      <c r="AW94">
        <v>2.9328799999999999</v>
      </c>
      <c r="AX94">
        <v>2.8558300000000001</v>
      </c>
    </row>
    <row r="95" spans="1:50" x14ac:dyDescent="0.25">
      <c r="A95" t="s">
        <v>317</v>
      </c>
      <c r="B95">
        <v>2</v>
      </c>
      <c r="C95">
        <v>-1.66496</v>
      </c>
      <c r="D95">
        <v>254.66300000000001</v>
      </c>
      <c r="E95">
        <v>15.0009</v>
      </c>
      <c r="F95">
        <v>1.1544399999999999</v>
      </c>
      <c r="G95">
        <v>18.3247</v>
      </c>
      <c r="H95">
        <v>18.8338</v>
      </c>
      <c r="I95">
        <v>19.3428</v>
      </c>
      <c r="J95">
        <v>0.98319199999999995</v>
      </c>
      <c r="K95">
        <v>-0.81805700000000003</v>
      </c>
      <c r="L95">
        <v>3</v>
      </c>
      <c r="M95">
        <v>1.1197900000000001</v>
      </c>
      <c r="N95">
        <v>0.83122700000000005</v>
      </c>
      <c r="O95">
        <v>0.57677900000000004</v>
      </c>
      <c r="P95">
        <v>-1.8484799999999999</v>
      </c>
      <c r="Q95">
        <v>259.23500000000001</v>
      </c>
      <c r="R95">
        <v>21.0412</v>
      </c>
      <c r="S95">
        <v>1.1544399999999999</v>
      </c>
      <c r="T95">
        <v>15.61</v>
      </c>
      <c r="U95">
        <v>16.797699999999999</v>
      </c>
      <c r="V95">
        <v>17.985399999999998</v>
      </c>
      <c r="W95">
        <v>1.5581</v>
      </c>
      <c r="X95">
        <v>-1.39981</v>
      </c>
      <c r="Y95">
        <v>4</v>
      </c>
      <c r="Z95">
        <v>1.1197900000000001</v>
      </c>
      <c r="AA95">
        <v>0.83122700000000005</v>
      </c>
      <c r="AB95">
        <v>0.57677900000000004</v>
      </c>
      <c r="AC95">
        <v>-2.8035700000000001</v>
      </c>
      <c r="AD95">
        <v>242.64</v>
      </c>
      <c r="AE95">
        <v>22.219899999999999</v>
      </c>
      <c r="AF95">
        <v>1.1544399999999999</v>
      </c>
      <c r="AG95">
        <v>16.628</v>
      </c>
      <c r="AH95">
        <v>17.8157</v>
      </c>
      <c r="AI95">
        <v>18.3247</v>
      </c>
      <c r="AJ95">
        <v>2.89954</v>
      </c>
      <c r="AK95">
        <v>-1.03047</v>
      </c>
      <c r="AL95">
        <v>1</v>
      </c>
      <c r="AM95">
        <v>1.1197900000000001</v>
      </c>
      <c r="AN95">
        <v>0.83122700000000005</v>
      </c>
      <c r="AO95">
        <v>0.57677900000000004</v>
      </c>
      <c r="AP95">
        <v>0.50902099999999995</v>
      </c>
      <c r="AQ95">
        <v>1.0180400000000001</v>
      </c>
      <c r="AR95">
        <v>1.18771</v>
      </c>
      <c r="AS95">
        <v>2.3754300000000002</v>
      </c>
      <c r="AT95">
        <v>1.18771</v>
      </c>
      <c r="AU95">
        <v>1.6967399999999999</v>
      </c>
      <c r="AV95">
        <v>1.80125</v>
      </c>
      <c r="AW95">
        <v>2.9579</v>
      </c>
      <c r="AX95">
        <v>3.9300099999999998</v>
      </c>
    </row>
    <row r="96" spans="1:50" x14ac:dyDescent="0.25">
      <c r="A96" t="s">
        <v>318</v>
      </c>
      <c r="B96">
        <v>2</v>
      </c>
      <c r="C96">
        <v>-2.37426</v>
      </c>
      <c r="D96">
        <v>288.16300000000001</v>
      </c>
      <c r="E96">
        <v>24.6114</v>
      </c>
      <c r="F96">
        <v>1.0356099999999999</v>
      </c>
      <c r="G96">
        <v>16.628</v>
      </c>
      <c r="H96">
        <v>17.137</v>
      </c>
      <c r="I96">
        <v>17.646000000000001</v>
      </c>
      <c r="J96">
        <v>1.9227099999999999</v>
      </c>
      <c r="K96">
        <v>-1.5413399999999999</v>
      </c>
      <c r="L96">
        <v>5</v>
      </c>
      <c r="M96">
        <v>2.89276</v>
      </c>
      <c r="N96">
        <v>3.0394299999999999</v>
      </c>
      <c r="O96">
        <v>3.3707699999999998</v>
      </c>
      <c r="P96">
        <v>-0.87572300000000003</v>
      </c>
      <c r="Q96">
        <v>255.45500000000001</v>
      </c>
      <c r="R96">
        <v>31.0886</v>
      </c>
      <c r="S96">
        <v>1.0356099999999999</v>
      </c>
      <c r="T96">
        <v>23.075600000000001</v>
      </c>
      <c r="U96">
        <v>23.584599999999998</v>
      </c>
      <c r="V96">
        <v>25.111699999999999</v>
      </c>
      <c r="W96">
        <v>2.3081</v>
      </c>
      <c r="X96">
        <v>-1.15743</v>
      </c>
      <c r="Y96">
        <v>4</v>
      </c>
      <c r="Z96">
        <v>2.89276</v>
      </c>
      <c r="AA96">
        <v>3.0394299999999999</v>
      </c>
      <c r="AB96">
        <v>3.3707699999999998</v>
      </c>
      <c r="AC96">
        <v>-1.87957</v>
      </c>
      <c r="AD96">
        <v>262.387</v>
      </c>
      <c r="AE96">
        <v>31.423200000000001</v>
      </c>
      <c r="AF96">
        <v>1.0356099999999999</v>
      </c>
      <c r="AG96">
        <v>22.396899999999999</v>
      </c>
      <c r="AH96">
        <v>23.584599999999998</v>
      </c>
      <c r="AI96">
        <v>24.433</v>
      </c>
      <c r="AJ96">
        <v>2.5005199999999999</v>
      </c>
      <c r="AK96">
        <v>-2.0361199999999999</v>
      </c>
      <c r="AL96">
        <v>3</v>
      </c>
      <c r="AM96">
        <v>2.89276</v>
      </c>
      <c r="AN96">
        <v>3.0394299999999999</v>
      </c>
      <c r="AO96">
        <v>3.3707699999999998</v>
      </c>
      <c r="AP96">
        <v>0.50902099999999995</v>
      </c>
      <c r="AQ96">
        <v>1.0180400000000001</v>
      </c>
      <c r="AR96">
        <v>0.50902099999999995</v>
      </c>
      <c r="AS96">
        <v>2.0360800000000001</v>
      </c>
      <c r="AT96">
        <v>1.18771</v>
      </c>
      <c r="AU96">
        <v>2.0360800000000001</v>
      </c>
      <c r="AV96">
        <v>3.4640399999999998</v>
      </c>
      <c r="AW96">
        <v>3.4655300000000002</v>
      </c>
      <c r="AX96">
        <v>4.5366400000000002</v>
      </c>
    </row>
    <row r="97" spans="1:50" x14ac:dyDescent="0.25">
      <c r="A97" t="s">
        <v>318</v>
      </c>
      <c r="B97">
        <v>3</v>
      </c>
      <c r="C97">
        <v>-5.3788</v>
      </c>
      <c r="D97">
        <v>307.21100000000001</v>
      </c>
      <c r="E97">
        <v>20.175599999999999</v>
      </c>
      <c r="F97">
        <v>1.23092</v>
      </c>
      <c r="G97">
        <v>16.967400000000001</v>
      </c>
      <c r="H97">
        <v>17.137</v>
      </c>
      <c r="I97">
        <v>17.306699999999999</v>
      </c>
      <c r="J97">
        <v>1.26485</v>
      </c>
      <c r="K97">
        <v>-0.61639299999999997</v>
      </c>
      <c r="L97">
        <v>4</v>
      </c>
      <c r="M97">
        <v>0.57677900000000004</v>
      </c>
      <c r="N97">
        <v>0.15997</v>
      </c>
      <c r="O97">
        <v>0.79984900000000003</v>
      </c>
      <c r="P97">
        <v>-5.60717</v>
      </c>
      <c r="Q97">
        <v>310.899</v>
      </c>
      <c r="R97">
        <v>22.345500000000001</v>
      </c>
      <c r="S97">
        <v>1.23092</v>
      </c>
      <c r="T97">
        <v>15.61</v>
      </c>
      <c r="U97">
        <v>17.137</v>
      </c>
      <c r="V97">
        <v>17.306699999999999</v>
      </c>
      <c r="W97">
        <v>0.67221900000000001</v>
      </c>
      <c r="X97">
        <v>-0.447216</v>
      </c>
      <c r="Y97">
        <v>3</v>
      </c>
      <c r="Z97">
        <v>0.57677900000000004</v>
      </c>
      <c r="AA97">
        <v>0.15997</v>
      </c>
      <c r="AB97">
        <v>0.79984900000000003</v>
      </c>
      <c r="AC97">
        <v>-6.1318799999999998</v>
      </c>
      <c r="AD97">
        <v>291.79300000000001</v>
      </c>
      <c r="AE97">
        <v>23.3598</v>
      </c>
      <c r="AF97">
        <v>1.23092</v>
      </c>
      <c r="AG97">
        <v>16.628</v>
      </c>
      <c r="AH97">
        <v>17.476400000000002</v>
      </c>
      <c r="AI97">
        <v>19.003399999999999</v>
      </c>
      <c r="AJ97">
        <v>1.919</v>
      </c>
      <c r="AK97">
        <v>-1.5960399999999999</v>
      </c>
      <c r="AL97">
        <v>2</v>
      </c>
      <c r="AM97">
        <v>0.57677900000000004</v>
      </c>
      <c r="AN97">
        <v>0.15997</v>
      </c>
      <c r="AO97">
        <v>0.79984900000000003</v>
      </c>
      <c r="AP97">
        <v>0.16967399999999999</v>
      </c>
      <c r="AQ97">
        <v>0.33934700000000001</v>
      </c>
      <c r="AR97">
        <v>1.5270600000000001</v>
      </c>
      <c r="AS97">
        <v>1.6967399999999999</v>
      </c>
      <c r="AT97">
        <v>0.84836800000000001</v>
      </c>
      <c r="AU97">
        <v>2.3754300000000002</v>
      </c>
      <c r="AV97">
        <v>1.88124</v>
      </c>
      <c r="AW97">
        <v>1.1194299999999999</v>
      </c>
      <c r="AX97">
        <v>3.5150399999999999</v>
      </c>
    </row>
    <row r="98" spans="1:50" x14ac:dyDescent="0.25">
      <c r="A98" t="s">
        <v>319</v>
      </c>
      <c r="B98">
        <v>0</v>
      </c>
      <c r="C98">
        <v>-4.7305099999999998</v>
      </c>
      <c r="D98">
        <v>312.589</v>
      </c>
      <c r="E98">
        <v>9.4110300000000002</v>
      </c>
      <c r="F98">
        <v>1.1435599999999999</v>
      </c>
      <c r="G98">
        <v>17.306699999999999</v>
      </c>
      <c r="H98">
        <v>18.8338</v>
      </c>
      <c r="I98">
        <v>19.3428</v>
      </c>
      <c r="J98">
        <v>0.913659</v>
      </c>
      <c r="K98">
        <v>-0.19794700000000001</v>
      </c>
      <c r="L98">
        <v>3</v>
      </c>
      <c r="M98">
        <v>1.1197900000000001</v>
      </c>
      <c r="N98">
        <v>0.57677900000000004</v>
      </c>
      <c r="O98">
        <v>0.97305799999999998</v>
      </c>
      <c r="P98">
        <v>-4.3660600000000001</v>
      </c>
      <c r="Q98">
        <v>310.73899999999998</v>
      </c>
      <c r="R98">
        <v>9.3471799999999998</v>
      </c>
      <c r="S98">
        <v>1.1435599999999999</v>
      </c>
      <c r="T98">
        <v>19.682099999999998</v>
      </c>
      <c r="U98">
        <v>20.191199999999998</v>
      </c>
      <c r="V98">
        <v>21.7182</v>
      </c>
      <c r="W98">
        <v>0.63782099999999997</v>
      </c>
      <c r="X98">
        <v>-1.10334</v>
      </c>
      <c r="Y98">
        <v>2</v>
      </c>
      <c r="Z98">
        <v>1.1197900000000001</v>
      </c>
      <c r="AA98">
        <v>0.57677900000000004</v>
      </c>
      <c r="AB98">
        <v>0.97305799999999998</v>
      </c>
      <c r="AC98">
        <v>-5.6142700000000003</v>
      </c>
      <c r="AD98">
        <v>310.62900000000002</v>
      </c>
      <c r="AE98">
        <v>10.337999999999999</v>
      </c>
      <c r="AF98">
        <v>1.1435599999999999</v>
      </c>
      <c r="AG98">
        <v>19.682099999999998</v>
      </c>
      <c r="AH98">
        <v>19.851800000000001</v>
      </c>
      <c r="AI98">
        <v>20.360800000000001</v>
      </c>
      <c r="AJ98">
        <v>0.59714299999999998</v>
      </c>
      <c r="AK98">
        <v>-0.96828999999999998</v>
      </c>
      <c r="AL98">
        <v>3</v>
      </c>
      <c r="AM98">
        <v>1.1197900000000001</v>
      </c>
      <c r="AN98">
        <v>0.57677900000000004</v>
      </c>
      <c r="AO98">
        <v>0.97305799999999998</v>
      </c>
      <c r="AP98">
        <v>1.5270600000000001</v>
      </c>
      <c r="AQ98">
        <v>2.0360800000000001</v>
      </c>
      <c r="AR98">
        <v>0.50902099999999995</v>
      </c>
      <c r="AS98">
        <v>2.0360800000000001</v>
      </c>
      <c r="AT98">
        <v>0.16967399999999999</v>
      </c>
      <c r="AU98">
        <v>0.67869400000000002</v>
      </c>
      <c r="AV98">
        <v>1.11161</v>
      </c>
      <c r="AW98">
        <v>1.74116</v>
      </c>
      <c r="AX98">
        <v>1.5654300000000001</v>
      </c>
    </row>
    <row r="99" spans="1:50" x14ac:dyDescent="0.25">
      <c r="A99" t="s">
        <v>319</v>
      </c>
      <c r="B99">
        <v>1</v>
      </c>
      <c r="C99">
        <v>-1.99688</v>
      </c>
      <c r="D99">
        <v>281.44099999999997</v>
      </c>
      <c r="E99">
        <v>7.61937</v>
      </c>
      <c r="F99">
        <v>1.0656099999999999</v>
      </c>
      <c r="G99">
        <v>18.3247</v>
      </c>
      <c r="H99">
        <v>19.851800000000001</v>
      </c>
      <c r="I99">
        <v>20.360800000000001</v>
      </c>
      <c r="J99">
        <v>0.82068700000000006</v>
      </c>
      <c r="K99">
        <v>-0.503359</v>
      </c>
      <c r="L99">
        <v>2</v>
      </c>
      <c r="M99">
        <v>0.47990899999999997</v>
      </c>
      <c r="N99">
        <v>1.27976</v>
      </c>
      <c r="O99">
        <v>1.5996999999999999</v>
      </c>
      <c r="P99">
        <v>-1.49613</v>
      </c>
      <c r="Q99">
        <v>273.52999999999997</v>
      </c>
      <c r="R99">
        <v>7.4480700000000004</v>
      </c>
      <c r="S99">
        <v>1.0656099999999999</v>
      </c>
      <c r="T99">
        <v>17.306699999999999</v>
      </c>
      <c r="U99">
        <v>22.566600000000001</v>
      </c>
      <c r="V99">
        <v>23.754300000000001</v>
      </c>
      <c r="W99">
        <v>0.67569900000000005</v>
      </c>
      <c r="X99">
        <v>-0.742398</v>
      </c>
      <c r="Y99">
        <v>1</v>
      </c>
      <c r="Z99">
        <v>0.47990899999999997</v>
      </c>
      <c r="AA99">
        <v>1.27976</v>
      </c>
      <c r="AB99">
        <v>1.5996999999999999</v>
      </c>
      <c r="AC99">
        <v>-2.3876499999999998</v>
      </c>
      <c r="AD99">
        <v>274.58300000000003</v>
      </c>
      <c r="AE99">
        <v>9.7973499999999998</v>
      </c>
      <c r="AF99">
        <v>1.0656099999999999</v>
      </c>
      <c r="AG99">
        <v>17.306699999999999</v>
      </c>
      <c r="AH99">
        <v>19.851800000000001</v>
      </c>
      <c r="AI99">
        <v>20.360800000000001</v>
      </c>
      <c r="AJ99">
        <v>0.883799</v>
      </c>
      <c r="AK99">
        <v>-0.54101399999999999</v>
      </c>
      <c r="AL99">
        <v>2</v>
      </c>
      <c r="AM99">
        <v>0.47990899999999997</v>
      </c>
      <c r="AN99">
        <v>1.27976</v>
      </c>
      <c r="AO99">
        <v>1.5996999999999999</v>
      </c>
      <c r="AP99">
        <v>1.5270600000000001</v>
      </c>
      <c r="AQ99">
        <v>2.0360800000000001</v>
      </c>
      <c r="AR99">
        <v>5.2598799999999999</v>
      </c>
      <c r="AS99">
        <v>6.4475899999999999</v>
      </c>
      <c r="AT99">
        <v>2.5451000000000001</v>
      </c>
      <c r="AU99">
        <v>3.0541200000000002</v>
      </c>
      <c r="AV99">
        <v>1.3240499999999999</v>
      </c>
      <c r="AW99">
        <v>1.4180999999999999</v>
      </c>
      <c r="AX99">
        <v>1.4248099999999999</v>
      </c>
    </row>
    <row r="100" spans="1:50" x14ac:dyDescent="0.25">
      <c r="A100" t="s">
        <v>320</v>
      </c>
      <c r="B100">
        <v>0</v>
      </c>
      <c r="C100">
        <v>-5.8155400000000004</v>
      </c>
      <c r="D100">
        <v>334.44499999999999</v>
      </c>
      <c r="E100">
        <v>14.196</v>
      </c>
      <c r="F100">
        <v>1.16669</v>
      </c>
      <c r="G100">
        <v>15.61</v>
      </c>
      <c r="H100">
        <v>17.476400000000002</v>
      </c>
      <c r="I100">
        <v>18.3247</v>
      </c>
      <c r="J100">
        <v>0.75617999999999996</v>
      </c>
      <c r="K100">
        <v>-1.77424</v>
      </c>
      <c r="L100">
        <v>2</v>
      </c>
      <c r="M100">
        <v>0.27707599999999999</v>
      </c>
      <c r="N100">
        <v>0.47990899999999997</v>
      </c>
      <c r="O100">
        <v>0.57677900000000004</v>
      </c>
      <c r="P100">
        <v>-5.2226499999999998</v>
      </c>
      <c r="Q100">
        <v>328.06799999999998</v>
      </c>
      <c r="R100">
        <v>17.818000000000001</v>
      </c>
      <c r="S100">
        <v>1.16669</v>
      </c>
      <c r="T100">
        <v>15.949299999999999</v>
      </c>
      <c r="U100">
        <v>16.458300000000001</v>
      </c>
      <c r="V100">
        <v>16.967400000000001</v>
      </c>
      <c r="W100">
        <v>1.51736</v>
      </c>
      <c r="X100">
        <v>-0.56343399999999999</v>
      </c>
      <c r="Y100">
        <v>3</v>
      </c>
      <c r="Z100">
        <v>0.27707599999999999</v>
      </c>
      <c r="AA100">
        <v>0.47990899999999997</v>
      </c>
      <c r="AB100">
        <v>0.57677900000000004</v>
      </c>
      <c r="AC100">
        <v>-6.7848800000000002</v>
      </c>
      <c r="AD100">
        <v>330.10599999999999</v>
      </c>
      <c r="AE100">
        <v>17.459299999999999</v>
      </c>
      <c r="AF100">
        <v>1.16669</v>
      </c>
      <c r="AG100">
        <v>15.2706</v>
      </c>
      <c r="AH100">
        <v>16.458300000000001</v>
      </c>
      <c r="AI100">
        <v>17.985399999999998</v>
      </c>
      <c r="AJ100">
        <v>1.71095</v>
      </c>
      <c r="AK100">
        <v>-1.6395</v>
      </c>
      <c r="AL100">
        <v>2</v>
      </c>
      <c r="AM100">
        <v>0.27707599999999999</v>
      </c>
      <c r="AN100">
        <v>0.47990899999999997</v>
      </c>
      <c r="AO100">
        <v>0.57677900000000004</v>
      </c>
      <c r="AP100">
        <v>1.8664099999999999</v>
      </c>
      <c r="AQ100">
        <v>2.7147800000000002</v>
      </c>
      <c r="AR100">
        <v>0.50902099999999995</v>
      </c>
      <c r="AS100">
        <v>1.0180400000000001</v>
      </c>
      <c r="AT100">
        <v>1.18771</v>
      </c>
      <c r="AU100">
        <v>2.7147800000000002</v>
      </c>
      <c r="AV100">
        <v>2.5304199999999999</v>
      </c>
      <c r="AW100">
        <v>2.0808</v>
      </c>
      <c r="AX100">
        <v>3.3504499999999999</v>
      </c>
    </row>
    <row r="101" spans="1:50" x14ac:dyDescent="0.25">
      <c r="A101" t="s">
        <v>321</v>
      </c>
      <c r="B101">
        <v>0</v>
      </c>
      <c r="C101">
        <v>-3.8080400000000001</v>
      </c>
      <c r="D101">
        <v>254.39699999999999</v>
      </c>
      <c r="E101">
        <v>14.6591</v>
      </c>
      <c r="F101">
        <v>1.6616599999999999</v>
      </c>
      <c r="G101">
        <v>17.646000000000001</v>
      </c>
      <c r="H101">
        <v>19.173100000000002</v>
      </c>
      <c r="I101">
        <v>19.3428</v>
      </c>
      <c r="J101">
        <v>2.03322</v>
      </c>
      <c r="K101">
        <v>-1.34074</v>
      </c>
      <c r="L101">
        <v>2</v>
      </c>
      <c r="M101">
        <v>0.97305799999999998</v>
      </c>
      <c r="N101">
        <v>0</v>
      </c>
      <c r="O101">
        <v>0</v>
      </c>
      <c r="P101">
        <v>-4.7933399999999997</v>
      </c>
      <c r="Q101">
        <v>268.29000000000002</v>
      </c>
      <c r="R101">
        <v>16.2254</v>
      </c>
      <c r="S101">
        <v>1.6616599999999999</v>
      </c>
      <c r="T101">
        <v>18.664100000000001</v>
      </c>
      <c r="U101">
        <v>19.173100000000002</v>
      </c>
      <c r="V101">
        <v>19.3428</v>
      </c>
      <c r="W101">
        <v>1.37199</v>
      </c>
      <c r="X101">
        <v>-0.83423099999999994</v>
      </c>
      <c r="Y101">
        <v>3</v>
      </c>
      <c r="Z101">
        <v>0.97305799999999998</v>
      </c>
      <c r="AA101">
        <v>0</v>
      </c>
      <c r="AB101">
        <v>0</v>
      </c>
      <c r="AC101">
        <v>-4.8313899999999999</v>
      </c>
      <c r="AD101">
        <v>225.57400000000001</v>
      </c>
      <c r="AE101">
        <v>16.234300000000001</v>
      </c>
      <c r="AF101">
        <v>1.6616599999999999</v>
      </c>
      <c r="AG101">
        <v>16.288699999999999</v>
      </c>
      <c r="AH101">
        <v>19.173100000000002</v>
      </c>
      <c r="AI101">
        <v>19.3428</v>
      </c>
      <c r="AJ101">
        <v>1.04095</v>
      </c>
      <c r="AK101">
        <v>-0.52947900000000003</v>
      </c>
      <c r="AL101">
        <v>2</v>
      </c>
      <c r="AM101">
        <v>0.97305799999999998</v>
      </c>
      <c r="AN101">
        <v>0</v>
      </c>
      <c r="AO101">
        <v>0</v>
      </c>
      <c r="AP101">
        <v>1.5270600000000001</v>
      </c>
      <c r="AQ101">
        <v>1.6967399999999999</v>
      </c>
      <c r="AR101">
        <v>0.50902099999999995</v>
      </c>
      <c r="AS101">
        <v>0.67869400000000002</v>
      </c>
      <c r="AT101">
        <v>2.8844500000000002</v>
      </c>
      <c r="AU101">
        <v>3.0541200000000002</v>
      </c>
      <c r="AV101">
        <v>3.3739499999999998</v>
      </c>
      <c r="AW101">
        <v>2.2062200000000001</v>
      </c>
      <c r="AX101">
        <v>1.57043</v>
      </c>
    </row>
    <row r="102" spans="1:50" x14ac:dyDescent="0.25">
      <c r="A102" t="s">
        <v>321</v>
      </c>
      <c r="B102">
        <v>1</v>
      </c>
      <c r="C102">
        <v>-1.9580200000000001</v>
      </c>
      <c r="D102">
        <v>273.726</v>
      </c>
      <c r="E102">
        <v>11.055899999999999</v>
      </c>
      <c r="F102">
        <v>1.2594000000000001</v>
      </c>
      <c r="G102">
        <v>18.664100000000001</v>
      </c>
      <c r="H102">
        <v>20.5305</v>
      </c>
      <c r="I102">
        <v>22.057600000000001</v>
      </c>
      <c r="J102">
        <v>3.1385200000000002</v>
      </c>
      <c r="K102">
        <v>-1.6846699999999999</v>
      </c>
      <c r="L102">
        <v>1</v>
      </c>
      <c r="M102">
        <v>0.15997</v>
      </c>
      <c r="N102">
        <v>0</v>
      </c>
      <c r="O102">
        <v>0.31993899999999997</v>
      </c>
      <c r="P102">
        <v>-1.7198</v>
      </c>
      <c r="Q102">
        <v>268.66699999999997</v>
      </c>
      <c r="R102">
        <v>11.7058</v>
      </c>
      <c r="S102">
        <v>1.2594000000000001</v>
      </c>
      <c r="T102">
        <v>19.003399999999999</v>
      </c>
      <c r="U102">
        <v>20.5305</v>
      </c>
      <c r="V102">
        <v>22.057600000000001</v>
      </c>
      <c r="W102">
        <v>2.0747</v>
      </c>
      <c r="X102">
        <v>-1.1635800000000001</v>
      </c>
      <c r="Y102">
        <v>1</v>
      </c>
      <c r="Z102">
        <v>0.15997</v>
      </c>
      <c r="AA102">
        <v>0</v>
      </c>
      <c r="AB102">
        <v>0.31993899999999997</v>
      </c>
      <c r="AC102">
        <v>-2.7260800000000001</v>
      </c>
      <c r="AD102">
        <v>255.61099999999999</v>
      </c>
      <c r="AE102">
        <v>14.802300000000001</v>
      </c>
      <c r="AF102">
        <v>1.2594000000000001</v>
      </c>
      <c r="AG102">
        <v>18.664100000000001</v>
      </c>
      <c r="AH102">
        <v>20.5305</v>
      </c>
      <c r="AI102">
        <v>21.378900000000002</v>
      </c>
      <c r="AJ102">
        <v>3.1414900000000001</v>
      </c>
      <c r="AK102">
        <v>-1.4017999999999999</v>
      </c>
      <c r="AL102">
        <v>1</v>
      </c>
      <c r="AM102">
        <v>0.15997</v>
      </c>
      <c r="AN102">
        <v>0</v>
      </c>
      <c r="AO102">
        <v>0.31993899999999997</v>
      </c>
      <c r="AP102">
        <v>1.8664099999999999</v>
      </c>
      <c r="AQ102">
        <v>3.3934700000000002</v>
      </c>
      <c r="AR102">
        <v>1.5270600000000001</v>
      </c>
      <c r="AS102">
        <v>3.0541200000000002</v>
      </c>
      <c r="AT102">
        <v>1.8664099999999999</v>
      </c>
      <c r="AU102">
        <v>2.7147800000000002</v>
      </c>
      <c r="AV102">
        <v>4.8231900000000003</v>
      </c>
      <c r="AW102">
        <v>3.23828</v>
      </c>
      <c r="AX102">
        <v>4.5433000000000003</v>
      </c>
    </row>
    <row r="103" spans="1:50" x14ac:dyDescent="0.25">
      <c r="A103" t="s">
        <v>322</v>
      </c>
      <c r="B103">
        <v>2</v>
      </c>
      <c r="C103">
        <v>-0.90518299999999996</v>
      </c>
      <c r="D103">
        <v>216.02099999999999</v>
      </c>
      <c r="E103">
        <v>11.559900000000001</v>
      </c>
      <c r="F103">
        <v>1.0791200000000001</v>
      </c>
      <c r="G103">
        <v>20.360800000000001</v>
      </c>
      <c r="H103">
        <v>21.548500000000001</v>
      </c>
      <c r="I103">
        <v>23.075600000000001</v>
      </c>
      <c r="J103">
        <v>1.6047499999999999</v>
      </c>
      <c r="K103">
        <v>-1.65065</v>
      </c>
      <c r="L103">
        <v>2</v>
      </c>
      <c r="M103">
        <v>1.3945799999999999</v>
      </c>
      <c r="N103">
        <v>0.97305799999999998</v>
      </c>
      <c r="O103">
        <v>1.42184</v>
      </c>
      <c r="P103">
        <v>-0.95627899999999999</v>
      </c>
      <c r="Q103">
        <v>228.548</v>
      </c>
      <c r="R103">
        <v>16.258199999999999</v>
      </c>
      <c r="S103">
        <v>1.0791200000000001</v>
      </c>
      <c r="T103">
        <v>16.967400000000001</v>
      </c>
      <c r="U103">
        <v>19.173100000000002</v>
      </c>
      <c r="V103">
        <v>19.682099999999998</v>
      </c>
      <c r="W103">
        <v>2.5640399999999999</v>
      </c>
      <c r="X103">
        <v>-1.00552</v>
      </c>
      <c r="Y103">
        <v>4</v>
      </c>
      <c r="Z103">
        <v>1.3945799999999999</v>
      </c>
      <c r="AA103">
        <v>0.97305799999999998</v>
      </c>
      <c r="AB103">
        <v>1.42184</v>
      </c>
      <c r="AC103">
        <v>-1.00827</v>
      </c>
      <c r="AD103">
        <v>196.93299999999999</v>
      </c>
      <c r="AE103">
        <v>17.592099999999999</v>
      </c>
      <c r="AF103">
        <v>1.0791200000000001</v>
      </c>
      <c r="AG103">
        <v>19.003399999999999</v>
      </c>
      <c r="AH103">
        <v>20.191199999999998</v>
      </c>
      <c r="AI103">
        <v>20.700199999999999</v>
      </c>
      <c r="AJ103">
        <v>2.5724</v>
      </c>
      <c r="AK103">
        <v>-1.19187</v>
      </c>
      <c r="AL103">
        <v>2</v>
      </c>
      <c r="AM103">
        <v>1.3945799999999999</v>
      </c>
      <c r="AN103">
        <v>0.97305799999999998</v>
      </c>
      <c r="AO103">
        <v>1.42184</v>
      </c>
      <c r="AP103">
        <v>1.18771</v>
      </c>
      <c r="AQ103">
        <v>2.7147800000000002</v>
      </c>
      <c r="AR103">
        <v>2.2057600000000002</v>
      </c>
      <c r="AS103">
        <v>2.7147800000000002</v>
      </c>
      <c r="AT103">
        <v>1.18771</v>
      </c>
      <c r="AU103">
        <v>1.6967399999999999</v>
      </c>
      <c r="AV103">
        <v>3.2554099999999999</v>
      </c>
      <c r="AW103">
        <v>3.5695600000000001</v>
      </c>
      <c r="AX103">
        <v>3.7642699999999998</v>
      </c>
    </row>
    <row r="104" spans="1:50" x14ac:dyDescent="0.25">
      <c r="A104" t="s">
        <v>322</v>
      </c>
      <c r="B104">
        <v>0</v>
      </c>
      <c r="C104">
        <v>-2.3728699999999998</v>
      </c>
      <c r="D104">
        <v>261.87299999999999</v>
      </c>
      <c r="E104">
        <v>11.257899999999999</v>
      </c>
      <c r="F104">
        <v>1.1169</v>
      </c>
      <c r="G104">
        <v>14.9313</v>
      </c>
      <c r="H104">
        <v>15.7796</v>
      </c>
      <c r="I104">
        <v>16.628</v>
      </c>
      <c r="J104">
        <v>1.84636</v>
      </c>
      <c r="K104">
        <v>-2.8672</v>
      </c>
      <c r="L104">
        <v>4</v>
      </c>
      <c r="M104">
        <v>1.3667800000000001</v>
      </c>
      <c r="N104">
        <v>1.43973</v>
      </c>
      <c r="O104">
        <v>1.27976</v>
      </c>
      <c r="P104">
        <v>-2.2188300000000001</v>
      </c>
      <c r="Q104">
        <v>269.53399999999999</v>
      </c>
      <c r="R104">
        <v>11.7256</v>
      </c>
      <c r="S104">
        <v>1.1169</v>
      </c>
      <c r="T104">
        <v>17.646000000000001</v>
      </c>
      <c r="U104">
        <v>18.8338</v>
      </c>
      <c r="V104">
        <v>19.3428</v>
      </c>
      <c r="W104">
        <v>2.6452</v>
      </c>
      <c r="X104">
        <v>-3.42428</v>
      </c>
      <c r="Y104">
        <v>4</v>
      </c>
      <c r="Z104">
        <v>1.3667800000000001</v>
      </c>
      <c r="AA104">
        <v>1.43973</v>
      </c>
      <c r="AB104">
        <v>1.27976</v>
      </c>
      <c r="AC104">
        <v>-2.9530799999999999</v>
      </c>
      <c r="AD104">
        <v>257.72500000000002</v>
      </c>
      <c r="AE104">
        <v>13.076599999999999</v>
      </c>
      <c r="AF104">
        <v>1.1169</v>
      </c>
      <c r="AG104">
        <v>17.985399999999998</v>
      </c>
      <c r="AH104">
        <v>18.8338</v>
      </c>
      <c r="AI104">
        <v>19.3428</v>
      </c>
      <c r="AJ104">
        <v>2.2729499999999998</v>
      </c>
      <c r="AK104">
        <v>-3.2269000000000001</v>
      </c>
      <c r="AL104">
        <v>4</v>
      </c>
      <c r="AM104">
        <v>1.3667800000000001</v>
      </c>
      <c r="AN104">
        <v>1.43973</v>
      </c>
      <c r="AO104">
        <v>1.27976</v>
      </c>
      <c r="AP104">
        <v>0.84836800000000001</v>
      </c>
      <c r="AQ104">
        <v>1.6967399999999999</v>
      </c>
      <c r="AR104">
        <v>1.18771</v>
      </c>
      <c r="AS104">
        <v>1.6967399999999999</v>
      </c>
      <c r="AT104">
        <v>0.84836800000000001</v>
      </c>
      <c r="AU104">
        <v>1.3573900000000001</v>
      </c>
      <c r="AV104">
        <v>4.7135600000000002</v>
      </c>
      <c r="AW104">
        <v>6.0694800000000004</v>
      </c>
      <c r="AX104">
        <v>5.4998500000000003</v>
      </c>
    </row>
    <row r="105" spans="1:50" x14ac:dyDescent="0.25">
      <c r="A105" t="s">
        <v>323</v>
      </c>
      <c r="B105">
        <v>3</v>
      </c>
      <c r="C105">
        <v>-3.8250299999999999</v>
      </c>
      <c r="D105">
        <v>276.327</v>
      </c>
      <c r="E105">
        <v>18.070399999999999</v>
      </c>
      <c r="F105">
        <v>1.0994999999999999</v>
      </c>
      <c r="G105">
        <v>15.949299999999999</v>
      </c>
      <c r="H105">
        <v>17.137</v>
      </c>
      <c r="I105">
        <v>17.306699999999999</v>
      </c>
      <c r="J105">
        <v>2.2802600000000002</v>
      </c>
      <c r="K105">
        <v>-0.67940500000000004</v>
      </c>
      <c r="L105">
        <v>2</v>
      </c>
      <c r="M105">
        <v>2.8794599999999999</v>
      </c>
      <c r="N105">
        <v>2.8029000000000002</v>
      </c>
      <c r="O105">
        <v>3.0394299999999999</v>
      </c>
      <c r="P105">
        <v>-4.2330199999999998</v>
      </c>
      <c r="Q105">
        <v>293.666</v>
      </c>
      <c r="R105">
        <v>21.264900000000001</v>
      </c>
      <c r="S105">
        <v>1.0994999999999999</v>
      </c>
      <c r="T105">
        <v>22.057600000000001</v>
      </c>
      <c r="U105">
        <v>22.905899999999999</v>
      </c>
      <c r="V105">
        <v>23.754300000000001</v>
      </c>
      <c r="W105">
        <v>0.40444600000000003</v>
      </c>
      <c r="X105">
        <v>-1.56596</v>
      </c>
      <c r="Y105">
        <v>3</v>
      </c>
      <c r="Z105">
        <v>2.8794599999999999</v>
      </c>
      <c r="AA105">
        <v>2.8029000000000002</v>
      </c>
      <c r="AB105">
        <v>3.0394299999999999</v>
      </c>
      <c r="AC105">
        <v>-4.8270200000000001</v>
      </c>
      <c r="AD105">
        <v>276.27999999999997</v>
      </c>
      <c r="AE105">
        <v>22.5976</v>
      </c>
      <c r="AF105">
        <v>1.0994999999999999</v>
      </c>
      <c r="AG105">
        <v>15.949299999999999</v>
      </c>
      <c r="AH105">
        <v>16.797699999999999</v>
      </c>
      <c r="AI105">
        <v>17.306699999999999</v>
      </c>
      <c r="AJ105">
        <v>1.9485699999999999</v>
      </c>
      <c r="AK105">
        <v>-1.1431100000000001</v>
      </c>
      <c r="AL105">
        <v>4</v>
      </c>
      <c r="AM105">
        <v>2.8794599999999999</v>
      </c>
      <c r="AN105">
        <v>2.8029000000000002</v>
      </c>
      <c r="AO105">
        <v>3.0394299999999999</v>
      </c>
      <c r="AP105">
        <v>1.18771</v>
      </c>
      <c r="AQ105">
        <v>1.3573900000000001</v>
      </c>
      <c r="AR105">
        <v>0.84836800000000001</v>
      </c>
      <c r="AS105">
        <v>1.6967399999999999</v>
      </c>
      <c r="AT105">
        <v>0.84836800000000001</v>
      </c>
      <c r="AU105">
        <v>1.3573900000000001</v>
      </c>
      <c r="AV105">
        <v>2.95967</v>
      </c>
      <c r="AW105">
        <v>1.97041</v>
      </c>
      <c r="AX105">
        <v>3.0916800000000002</v>
      </c>
    </row>
    <row r="106" spans="1:50" x14ac:dyDescent="0.25">
      <c r="A106" t="s">
        <v>325</v>
      </c>
      <c r="B106">
        <v>3</v>
      </c>
      <c r="C106">
        <v>-2.8348399999999998</v>
      </c>
      <c r="D106">
        <v>263.89800000000002</v>
      </c>
      <c r="E106">
        <v>11.711</v>
      </c>
      <c r="F106">
        <v>0.97144200000000003</v>
      </c>
      <c r="G106">
        <v>15.949299999999999</v>
      </c>
      <c r="H106">
        <v>18.494399999999999</v>
      </c>
      <c r="I106">
        <v>19.682099999999998</v>
      </c>
      <c r="J106">
        <v>2.2224699999999999</v>
      </c>
      <c r="K106">
        <v>-2.8087</v>
      </c>
      <c r="L106">
        <v>4</v>
      </c>
      <c r="M106">
        <v>2.2395800000000001</v>
      </c>
      <c r="N106">
        <v>1.3667800000000001</v>
      </c>
      <c r="O106">
        <v>1.57552</v>
      </c>
      <c r="P106">
        <v>-2.6827700000000001</v>
      </c>
      <c r="Q106">
        <v>273.351</v>
      </c>
      <c r="R106">
        <v>16.006699999999999</v>
      </c>
      <c r="S106">
        <v>0.97144200000000003</v>
      </c>
      <c r="T106">
        <v>15.949299999999999</v>
      </c>
      <c r="U106">
        <v>18.155100000000001</v>
      </c>
      <c r="V106">
        <v>18.664100000000001</v>
      </c>
      <c r="W106">
        <v>2.22675</v>
      </c>
      <c r="X106">
        <v>-0.95928400000000003</v>
      </c>
      <c r="Y106">
        <v>4</v>
      </c>
      <c r="Z106">
        <v>2.2395800000000001</v>
      </c>
      <c r="AA106">
        <v>1.3667800000000001</v>
      </c>
      <c r="AB106">
        <v>1.57552</v>
      </c>
      <c r="AC106">
        <v>-4.4318099999999996</v>
      </c>
      <c r="AD106">
        <v>287.47399999999999</v>
      </c>
      <c r="AE106">
        <v>20.9254</v>
      </c>
      <c r="AF106">
        <v>0.97144200000000003</v>
      </c>
      <c r="AG106">
        <v>20.700199999999999</v>
      </c>
      <c r="AH106">
        <v>21.209199999999999</v>
      </c>
      <c r="AI106">
        <v>22.396899999999999</v>
      </c>
      <c r="AJ106">
        <v>0.79967299999999997</v>
      </c>
      <c r="AK106">
        <v>-3.66154</v>
      </c>
      <c r="AL106">
        <v>3</v>
      </c>
      <c r="AM106">
        <v>2.2395800000000001</v>
      </c>
      <c r="AN106">
        <v>1.3667800000000001</v>
      </c>
      <c r="AO106">
        <v>1.57552</v>
      </c>
      <c r="AP106">
        <v>2.5451000000000001</v>
      </c>
      <c r="AQ106">
        <v>3.7328199999999998</v>
      </c>
      <c r="AR106">
        <v>2.2057600000000002</v>
      </c>
      <c r="AS106">
        <v>2.7147800000000002</v>
      </c>
      <c r="AT106">
        <v>0.50902099999999995</v>
      </c>
      <c r="AU106">
        <v>1.6967399999999999</v>
      </c>
      <c r="AV106">
        <v>5.0311700000000004</v>
      </c>
      <c r="AW106">
        <v>3.1860300000000001</v>
      </c>
      <c r="AX106">
        <v>4.4612100000000003</v>
      </c>
    </row>
    <row r="107" spans="1:50" x14ac:dyDescent="0.25">
      <c r="A107" t="s">
        <v>268</v>
      </c>
      <c r="B107">
        <v>3</v>
      </c>
      <c r="C107">
        <v>-2.2839700000000001</v>
      </c>
      <c r="D107">
        <v>237.434</v>
      </c>
      <c r="E107">
        <v>18.6982</v>
      </c>
      <c r="F107">
        <v>1.07175</v>
      </c>
      <c r="G107">
        <v>16.967400000000001</v>
      </c>
      <c r="H107">
        <v>19.512499999999999</v>
      </c>
      <c r="I107">
        <v>20.0215</v>
      </c>
      <c r="J107">
        <v>2.8103400000000001</v>
      </c>
      <c r="K107">
        <v>-1.94703</v>
      </c>
      <c r="L107">
        <v>2</v>
      </c>
      <c r="M107">
        <v>2.9626800000000002</v>
      </c>
      <c r="N107">
        <v>2.0044200000000001</v>
      </c>
      <c r="O107">
        <v>2.2395800000000001</v>
      </c>
      <c r="P107">
        <v>-2.5776400000000002</v>
      </c>
      <c r="Q107">
        <v>252.71899999999999</v>
      </c>
      <c r="R107">
        <v>23.683499999999999</v>
      </c>
      <c r="S107">
        <v>1.07175</v>
      </c>
      <c r="T107">
        <v>23.075600000000001</v>
      </c>
      <c r="U107">
        <v>23.584599999999998</v>
      </c>
      <c r="V107">
        <v>24.772300000000001</v>
      </c>
      <c r="W107">
        <v>2.0123899999999999</v>
      </c>
      <c r="X107">
        <v>-2.50149</v>
      </c>
      <c r="Y107">
        <v>2</v>
      </c>
      <c r="Z107">
        <v>2.9626800000000002</v>
      </c>
      <c r="AA107">
        <v>2.0044200000000001</v>
      </c>
      <c r="AB107">
        <v>2.2395800000000001</v>
      </c>
      <c r="AC107">
        <v>-2.7256399999999998</v>
      </c>
      <c r="AD107">
        <v>229.59100000000001</v>
      </c>
      <c r="AE107">
        <v>23.501200000000001</v>
      </c>
      <c r="AF107">
        <v>1.07175</v>
      </c>
      <c r="AG107">
        <v>16.628</v>
      </c>
      <c r="AH107">
        <v>19.173100000000002</v>
      </c>
      <c r="AI107">
        <v>20.0215</v>
      </c>
      <c r="AJ107">
        <v>3.3171200000000001</v>
      </c>
      <c r="AK107">
        <v>-3.2677700000000001</v>
      </c>
      <c r="AL107">
        <v>2</v>
      </c>
      <c r="AM107">
        <v>2.9626800000000002</v>
      </c>
      <c r="AN107">
        <v>2.0044200000000001</v>
      </c>
      <c r="AO107">
        <v>2.2395800000000001</v>
      </c>
      <c r="AP107">
        <v>2.5451000000000001</v>
      </c>
      <c r="AQ107">
        <v>3.0541200000000002</v>
      </c>
      <c r="AR107">
        <v>0.50902099999999995</v>
      </c>
      <c r="AS107">
        <v>1.6967399999999999</v>
      </c>
      <c r="AT107">
        <v>2.5451000000000001</v>
      </c>
      <c r="AU107">
        <v>3.3934700000000002</v>
      </c>
      <c r="AV107">
        <v>4.7573699999999999</v>
      </c>
      <c r="AW107">
        <v>4.5138800000000003</v>
      </c>
      <c r="AX107">
        <v>6.5848899999999997</v>
      </c>
    </row>
    <row r="108" spans="1:50" x14ac:dyDescent="0.25">
      <c r="A108" t="s">
        <v>291</v>
      </c>
      <c r="B108">
        <v>2</v>
      </c>
      <c r="C108">
        <v>-2.1458599999999999</v>
      </c>
      <c r="D108">
        <v>290.02999999999997</v>
      </c>
      <c r="E108">
        <v>16.254999999999999</v>
      </c>
      <c r="F108">
        <v>1.0603800000000001</v>
      </c>
      <c r="G108">
        <v>19.333300000000001</v>
      </c>
      <c r="H108">
        <v>19.833300000000001</v>
      </c>
      <c r="I108">
        <v>21</v>
      </c>
      <c r="J108">
        <v>1.2870900000000001</v>
      </c>
      <c r="K108">
        <v>-3.5192700000000001</v>
      </c>
      <c r="L108">
        <v>3</v>
      </c>
      <c r="M108">
        <v>2.12568</v>
      </c>
      <c r="N108">
        <v>1.2862</v>
      </c>
      <c r="O108">
        <v>0.94280900000000001</v>
      </c>
      <c r="P108">
        <v>-1.36171</v>
      </c>
      <c r="Q108">
        <v>272.363</v>
      </c>
      <c r="R108">
        <v>19.973700000000001</v>
      </c>
      <c r="S108">
        <v>1.0603800000000001</v>
      </c>
      <c r="T108">
        <v>19.666699999999999</v>
      </c>
      <c r="U108">
        <v>20.5</v>
      </c>
      <c r="V108">
        <v>21</v>
      </c>
      <c r="W108">
        <v>1.1301099999999999</v>
      </c>
      <c r="X108">
        <v>-2.3904899999999998</v>
      </c>
      <c r="Y108">
        <v>6</v>
      </c>
      <c r="Z108">
        <v>2.12568</v>
      </c>
      <c r="AA108">
        <v>1.2862</v>
      </c>
      <c r="AB108">
        <v>0.94280900000000001</v>
      </c>
      <c r="AC108">
        <v>-2.13557</v>
      </c>
      <c r="AD108">
        <v>273.137</v>
      </c>
      <c r="AE108">
        <v>20.2394</v>
      </c>
      <c r="AF108">
        <v>1.0603800000000001</v>
      </c>
      <c r="AG108">
        <v>15</v>
      </c>
      <c r="AH108">
        <v>17.5</v>
      </c>
      <c r="AI108">
        <v>19</v>
      </c>
      <c r="AJ108">
        <v>1.58403</v>
      </c>
      <c r="AK108">
        <v>-1.7246699999999999</v>
      </c>
      <c r="AL108">
        <v>4</v>
      </c>
      <c r="AM108">
        <v>2.12568</v>
      </c>
      <c r="AN108">
        <v>1.2862</v>
      </c>
      <c r="AO108">
        <v>0.94280900000000001</v>
      </c>
      <c r="AP108">
        <v>0.5</v>
      </c>
      <c r="AQ108">
        <v>1.6666700000000001</v>
      </c>
      <c r="AR108">
        <v>0.83333299999999999</v>
      </c>
      <c r="AS108">
        <v>1.3333299999999999</v>
      </c>
      <c r="AT108">
        <v>2.5</v>
      </c>
      <c r="AU108">
        <v>4</v>
      </c>
      <c r="AV108">
        <v>4.8063599999999997</v>
      </c>
      <c r="AW108">
        <v>3.5206</v>
      </c>
      <c r="AX108">
        <v>3.3086899999999999</v>
      </c>
    </row>
    <row r="109" spans="1:50" x14ac:dyDescent="0.25">
      <c r="A109" t="s">
        <v>291</v>
      </c>
      <c r="B109">
        <v>3</v>
      </c>
      <c r="C109">
        <v>-4.8139599999999998</v>
      </c>
      <c r="D109">
        <v>327.488</v>
      </c>
      <c r="E109">
        <v>14.0846</v>
      </c>
      <c r="F109">
        <v>1.20316</v>
      </c>
      <c r="G109">
        <v>15.333299999999999</v>
      </c>
      <c r="H109">
        <v>16.833300000000001</v>
      </c>
      <c r="I109">
        <v>17</v>
      </c>
      <c r="J109">
        <v>1.5512999999999999</v>
      </c>
      <c r="K109">
        <v>-0.81415499999999996</v>
      </c>
      <c r="L109">
        <v>3</v>
      </c>
      <c r="M109">
        <v>0</v>
      </c>
      <c r="N109">
        <v>0.157135</v>
      </c>
      <c r="O109">
        <v>0</v>
      </c>
      <c r="P109">
        <v>-4.5337800000000001</v>
      </c>
      <c r="Q109">
        <v>319.53500000000003</v>
      </c>
      <c r="R109">
        <v>14.4651</v>
      </c>
      <c r="S109">
        <v>1.20316</v>
      </c>
      <c r="T109">
        <v>15.333299999999999</v>
      </c>
      <c r="U109">
        <v>16.833300000000001</v>
      </c>
      <c r="V109">
        <v>17</v>
      </c>
      <c r="W109">
        <v>1.2465900000000001</v>
      </c>
      <c r="X109">
        <v>-0.34307300000000002</v>
      </c>
      <c r="Y109">
        <v>6</v>
      </c>
      <c r="Z109">
        <v>0</v>
      </c>
      <c r="AA109">
        <v>0.157135</v>
      </c>
      <c r="AB109">
        <v>0</v>
      </c>
      <c r="AC109">
        <v>-6.3372000000000002</v>
      </c>
      <c r="AD109">
        <v>329.49099999999999</v>
      </c>
      <c r="AE109">
        <v>15.5702</v>
      </c>
      <c r="AF109">
        <v>1.20316</v>
      </c>
      <c r="AG109">
        <v>15.333299999999999</v>
      </c>
      <c r="AH109">
        <v>16.5</v>
      </c>
      <c r="AI109">
        <v>17</v>
      </c>
      <c r="AJ109">
        <v>1.72855</v>
      </c>
      <c r="AK109">
        <v>-1.2078599999999999</v>
      </c>
      <c r="AL109">
        <v>3</v>
      </c>
      <c r="AM109">
        <v>0</v>
      </c>
      <c r="AN109">
        <v>0.157135</v>
      </c>
      <c r="AO109">
        <v>0</v>
      </c>
      <c r="AP109">
        <v>1.5</v>
      </c>
      <c r="AQ109">
        <v>1.6666700000000001</v>
      </c>
      <c r="AR109">
        <v>1.5</v>
      </c>
      <c r="AS109">
        <v>1.6666700000000001</v>
      </c>
      <c r="AT109">
        <v>1.1666700000000001</v>
      </c>
      <c r="AU109">
        <v>1.6666700000000001</v>
      </c>
      <c r="AV109">
        <v>2.3654600000000001</v>
      </c>
      <c r="AW109">
        <v>1.5896600000000001</v>
      </c>
      <c r="AX109">
        <v>2.93641</v>
      </c>
    </row>
    <row r="110" spans="1:50" x14ac:dyDescent="0.25">
      <c r="A110" t="s">
        <v>292</v>
      </c>
      <c r="B110">
        <v>0</v>
      </c>
      <c r="C110">
        <v>-5.0693599999999996</v>
      </c>
      <c r="D110">
        <v>331.41300000000001</v>
      </c>
      <c r="E110">
        <v>11.0242</v>
      </c>
      <c r="F110">
        <v>1.22932</v>
      </c>
      <c r="G110">
        <v>15.333299999999999</v>
      </c>
      <c r="H110">
        <v>16.166699999999999</v>
      </c>
      <c r="I110">
        <v>17.333300000000001</v>
      </c>
      <c r="J110">
        <v>1.27027</v>
      </c>
      <c r="K110">
        <v>-1.97346</v>
      </c>
      <c r="L110">
        <v>2</v>
      </c>
      <c r="M110">
        <v>0.87488999999999995</v>
      </c>
      <c r="N110">
        <v>0.83147899999999997</v>
      </c>
      <c r="O110">
        <v>0.98130700000000004</v>
      </c>
      <c r="P110">
        <v>-4.6121600000000003</v>
      </c>
      <c r="Q110">
        <v>319.06299999999999</v>
      </c>
      <c r="R110">
        <v>16.610299999999999</v>
      </c>
      <c r="S110">
        <v>1.22932</v>
      </c>
      <c r="T110">
        <v>17</v>
      </c>
      <c r="U110">
        <v>17.5</v>
      </c>
      <c r="V110">
        <v>18</v>
      </c>
      <c r="W110">
        <v>1.05616</v>
      </c>
      <c r="X110">
        <v>-0.71796800000000005</v>
      </c>
      <c r="Y110">
        <v>3</v>
      </c>
      <c r="Z110">
        <v>0.87488999999999995</v>
      </c>
      <c r="AA110">
        <v>0.83147899999999997</v>
      </c>
      <c r="AB110">
        <v>0.98130700000000004</v>
      </c>
      <c r="AC110">
        <v>-6.2407199999999996</v>
      </c>
      <c r="AD110">
        <v>323.31</v>
      </c>
      <c r="AE110">
        <v>18.398800000000001</v>
      </c>
      <c r="AF110">
        <v>1.22932</v>
      </c>
      <c r="AG110">
        <v>15</v>
      </c>
      <c r="AH110">
        <v>15.5</v>
      </c>
      <c r="AI110">
        <v>15.666700000000001</v>
      </c>
      <c r="AJ110">
        <v>1.90585</v>
      </c>
      <c r="AK110">
        <v>-6.3554100000000002E-2</v>
      </c>
      <c r="AL110">
        <v>3</v>
      </c>
      <c r="AM110">
        <v>0.87488999999999995</v>
      </c>
      <c r="AN110">
        <v>0.83147899999999997</v>
      </c>
      <c r="AO110">
        <v>0.98130700000000004</v>
      </c>
      <c r="AP110">
        <v>0.83333299999999999</v>
      </c>
      <c r="AQ110">
        <v>2</v>
      </c>
      <c r="AR110">
        <v>0.5</v>
      </c>
      <c r="AS110">
        <v>1</v>
      </c>
      <c r="AT110">
        <v>0.5</v>
      </c>
      <c r="AU110">
        <v>0.66666700000000001</v>
      </c>
      <c r="AV110">
        <v>3.2437299999999998</v>
      </c>
      <c r="AW110">
        <v>1.77413</v>
      </c>
      <c r="AX110">
        <v>1.9694</v>
      </c>
    </row>
    <row r="111" spans="1:50" x14ac:dyDescent="0.25">
      <c r="A111" t="s">
        <v>293</v>
      </c>
      <c r="B111">
        <v>3</v>
      </c>
      <c r="C111">
        <v>-4.3811400000000003</v>
      </c>
      <c r="D111">
        <v>324.20499999999998</v>
      </c>
      <c r="E111">
        <v>15.469799999999999</v>
      </c>
      <c r="F111">
        <v>1.1380699999999999</v>
      </c>
      <c r="G111">
        <v>18</v>
      </c>
      <c r="H111">
        <v>18.5</v>
      </c>
      <c r="I111">
        <v>19</v>
      </c>
      <c r="J111">
        <v>1.3918999999999999</v>
      </c>
      <c r="K111">
        <v>-1.3390500000000001</v>
      </c>
      <c r="L111">
        <v>2</v>
      </c>
      <c r="M111">
        <v>0.47140500000000002</v>
      </c>
      <c r="N111">
        <v>0.157135</v>
      </c>
      <c r="O111">
        <v>0.157135</v>
      </c>
      <c r="P111">
        <v>-3.85242</v>
      </c>
      <c r="Q111">
        <v>311.45999999999998</v>
      </c>
      <c r="R111">
        <v>17.390999999999998</v>
      </c>
      <c r="S111">
        <v>1.1380699999999999</v>
      </c>
      <c r="T111">
        <v>17</v>
      </c>
      <c r="U111">
        <v>18.166699999999999</v>
      </c>
      <c r="V111">
        <v>18.666699999999999</v>
      </c>
      <c r="W111">
        <v>1.6843600000000001</v>
      </c>
      <c r="X111">
        <v>-1.19642</v>
      </c>
      <c r="Y111">
        <v>3</v>
      </c>
      <c r="Z111">
        <v>0.47140500000000002</v>
      </c>
      <c r="AA111">
        <v>0.157135</v>
      </c>
      <c r="AB111">
        <v>0.157135</v>
      </c>
      <c r="AC111">
        <v>-5.51396</v>
      </c>
      <c r="AD111">
        <v>325.47000000000003</v>
      </c>
      <c r="AE111">
        <v>20.397300000000001</v>
      </c>
      <c r="AF111">
        <v>1.1380699999999999</v>
      </c>
      <c r="AG111">
        <v>17</v>
      </c>
      <c r="AH111">
        <v>18.166699999999999</v>
      </c>
      <c r="AI111">
        <v>18.666699999999999</v>
      </c>
      <c r="AJ111">
        <v>1.8711</v>
      </c>
      <c r="AK111">
        <v>-1.3394200000000001</v>
      </c>
      <c r="AL111">
        <v>2</v>
      </c>
      <c r="AM111">
        <v>0.47140500000000002</v>
      </c>
      <c r="AN111">
        <v>0.157135</v>
      </c>
      <c r="AO111">
        <v>0.157135</v>
      </c>
      <c r="AP111">
        <v>0.5</v>
      </c>
      <c r="AQ111">
        <v>1</v>
      </c>
      <c r="AR111">
        <v>1.1666700000000001</v>
      </c>
      <c r="AS111">
        <v>1.6666700000000001</v>
      </c>
      <c r="AT111">
        <v>1.1666700000000001</v>
      </c>
      <c r="AU111">
        <v>1.6666700000000001</v>
      </c>
      <c r="AV111">
        <v>2.73095</v>
      </c>
      <c r="AW111">
        <v>2.8807800000000001</v>
      </c>
      <c r="AX111">
        <v>3.2105199999999998</v>
      </c>
    </row>
    <row r="112" spans="1:50" x14ac:dyDescent="0.25">
      <c r="A112" t="s">
        <v>294</v>
      </c>
      <c r="B112">
        <v>0</v>
      </c>
      <c r="C112">
        <v>-5.0048000000000004</v>
      </c>
      <c r="D112">
        <v>332.52199999999999</v>
      </c>
      <c r="E112">
        <v>12.459300000000001</v>
      </c>
      <c r="F112">
        <v>1.14452</v>
      </c>
      <c r="G112">
        <v>15</v>
      </c>
      <c r="H112">
        <v>16.166699999999999</v>
      </c>
      <c r="I112">
        <v>16.333300000000001</v>
      </c>
      <c r="J112">
        <v>1.0727800000000001</v>
      </c>
      <c r="K112">
        <v>-6.1065500000000002E-2</v>
      </c>
      <c r="L112">
        <v>2</v>
      </c>
      <c r="M112">
        <v>1.08866</v>
      </c>
      <c r="N112">
        <v>1.1331199999999999</v>
      </c>
      <c r="O112">
        <v>1.69967</v>
      </c>
      <c r="P112">
        <v>-4.4353999999999996</v>
      </c>
      <c r="Q112">
        <v>320.661</v>
      </c>
      <c r="R112">
        <v>13.906700000000001</v>
      </c>
      <c r="S112">
        <v>1.14452</v>
      </c>
      <c r="T112">
        <v>17.666699999999999</v>
      </c>
      <c r="U112">
        <v>18.833300000000001</v>
      </c>
      <c r="V112">
        <v>20.333300000000001</v>
      </c>
      <c r="W112">
        <v>1.04593</v>
      </c>
      <c r="X112">
        <v>-1.10504</v>
      </c>
      <c r="Y112">
        <v>2</v>
      </c>
      <c r="Z112">
        <v>1.08866</v>
      </c>
      <c r="AA112">
        <v>1.1331199999999999</v>
      </c>
      <c r="AB112">
        <v>1.69967</v>
      </c>
      <c r="AC112">
        <v>-6.0973300000000004</v>
      </c>
      <c r="AD112">
        <v>332.54599999999999</v>
      </c>
      <c r="AE112">
        <v>16.172599999999999</v>
      </c>
      <c r="AF112">
        <v>1.14452</v>
      </c>
      <c r="AG112">
        <v>16.333300000000001</v>
      </c>
      <c r="AH112">
        <v>16.833300000000001</v>
      </c>
      <c r="AI112">
        <v>17.333300000000001</v>
      </c>
      <c r="AJ112">
        <v>1.6124799999999999</v>
      </c>
      <c r="AK112">
        <v>-0.560172</v>
      </c>
      <c r="AL112">
        <v>2</v>
      </c>
      <c r="AM112">
        <v>1.08866</v>
      </c>
      <c r="AN112">
        <v>1.1331199999999999</v>
      </c>
      <c r="AO112">
        <v>1.69967</v>
      </c>
      <c r="AP112">
        <v>1.1666700000000001</v>
      </c>
      <c r="AQ112">
        <v>1.3333299999999999</v>
      </c>
      <c r="AR112">
        <v>1.1666700000000001</v>
      </c>
      <c r="AS112">
        <v>2.6666699999999999</v>
      </c>
      <c r="AT112">
        <v>0.5</v>
      </c>
      <c r="AU112">
        <v>1</v>
      </c>
      <c r="AV112">
        <v>1.13385</v>
      </c>
      <c r="AW112">
        <v>2.15097</v>
      </c>
      <c r="AX112">
        <v>2.17265</v>
      </c>
    </row>
    <row r="113" spans="1:50" x14ac:dyDescent="0.25">
      <c r="A113" t="s">
        <v>294</v>
      </c>
      <c r="B113">
        <v>1</v>
      </c>
      <c r="C113">
        <v>-2.6844800000000002</v>
      </c>
      <c r="D113">
        <v>281.90499999999997</v>
      </c>
      <c r="E113">
        <v>15.4579</v>
      </c>
      <c r="F113">
        <v>0.99255199999999999</v>
      </c>
      <c r="G113">
        <v>24.333300000000001</v>
      </c>
      <c r="H113">
        <v>24.833300000000001</v>
      </c>
      <c r="I113">
        <v>25.333300000000001</v>
      </c>
      <c r="J113">
        <v>2.0386600000000001</v>
      </c>
      <c r="K113">
        <v>-0.82545599999999997</v>
      </c>
      <c r="L113">
        <v>4</v>
      </c>
      <c r="M113">
        <v>1.72848</v>
      </c>
      <c r="N113">
        <v>1.8121700000000001</v>
      </c>
      <c r="O113">
        <v>1.72848</v>
      </c>
      <c r="P113">
        <v>-1.65083</v>
      </c>
      <c r="Q113">
        <v>270.34699999999998</v>
      </c>
      <c r="R113">
        <v>16.041</v>
      </c>
      <c r="S113">
        <v>0.99255199999999999</v>
      </c>
      <c r="T113">
        <v>24.333300000000001</v>
      </c>
      <c r="U113">
        <v>25.166699999999999</v>
      </c>
      <c r="V113">
        <v>25.333300000000001</v>
      </c>
      <c r="W113">
        <v>2.50712</v>
      </c>
      <c r="X113">
        <v>-1.02128</v>
      </c>
      <c r="Y113">
        <v>3</v>
      </c>
      <c r="Z113">
        <v>1.72848</v>
      </c>
      <c r="AA113">
        <v>1.8121700000000001</v>
      </c>
      <c r="AB113">
        <v>1.72848</v>
      </c>
      <c r="AC113">
        <v>-2.4333499999999999</v>
      </c>
      <c r="AD113">
        <v>272.13900000000001</v>
      </c>
      <c r="AE113">
        <v>19.0809</v>
      </c>
      <c r="AF113">
        <v>0.99255199999999999</v>
      </c>
      <c r="AG113">
        <v>20.666699999999999</v>
      </c>
      <c r="AH113">
        <v>21.166699999999999</v>
      </c>
      <c r="AI113">
        <v>21.666699999999999</v>
      </c>
      <c r="AJ113">
        <v>2.30558</v>
      </c>
      <c r="AK113">
        <v>-2.3851200000000001</v>
      </c>
      <c r="AL113">
        <v>4</v>
      </c>
      <c r="AM113">
        <v>1.72848</v>
      </c>
      <c r="AN113">
        <v>1.8121700000000001</v>
      </c>
      <c r="AO113">
        <v>1.72848</v>
      </c>
      <c r="AP113">
        <v>0.5</v>
      </c>
      <c r="AQ113">
        <v>1</v>
      </c>
      <c r="AR113">
        <v>0.83333299999999999</v>
      </c>
      <c r="AS113">
        <v>1</v>
      </c>
      <c r="AT113">
        <v>0.5</v>
      </c>
      <c r="AU113">
        <v>1</v>
      </c>
      <c r="AV113">
        <v>2.8641200000000002</v>
      </c>
      <c r="AW113">
        <v>3.5284</v>
      </c>
      <c r="AX113">
        <v>4.6906999999999996</v>
      </c>
    </row>
    <row r="114" spans="1:50" x14ac:dyDescent="0.25">
      <c r="A114" t="s">
        <v>294</v>
      </c>
      <c r="B114">
        <v>2</v>
      </c>
      <c r="C114">
        <v>-2.0350199999999998</v>
      </c>
      <c r="D114">
        <v>273.56299999999999</v>
      </c>
      <c r="E114">
        <v>20.2851</v>
      </c>
      <c r="F114">
        <v>1.0082199999999999</v>
      </c>
      <c r="G114">
        <v>20.666699999999999</v>
      </c>
      <c r="H114">
        <v>21.166699999999999</v>
      </c>
      <c r="I114">
        <v>21.333300000000001</v>
      </c>
      <c r="J114">
        <v>2.82504</v>
      </c>
      <c r="K114">
        <v>-1.29237</v>
      </c>
      <c r="L114">
        <v>5</v>
      </c>
      <c r="M114">
        <v>1.0304</v>
      </c>
      <c r="N114">
        <v>1.18634</v>
      </c>
      <c r="O114">
        <v>1.0999399999999999</v>
      </c>
      <c r="P114">
        <v>-1.1494200000000001</v>
      </c>
      <c r="Q114">
        <v>261.714</v>
      </c>
      <c r="R114">
        <v>23.668800000000001</v>
      </c>
      <c r="S114">
        <v>1.0082199999999999</v>
      </c>
      <c r="T114">
        <v>18.333300000000001</v>
      </c>
      <c r="U114">
        <v>18.5</v>
      </c>
      <c r="V114">
        <v>19</v>
      </c>
      <c r="W114">
        <v>3.05585</v>
      </c>
      <c r="X114">
        <v>-3.4690699999999999</v>
      </c>
      <c r="Y114">
        <v>5</v>
      </c>
      <c r="Z114">
        <v>1.0304</v>
      </c>
      <c r="AA114">
        <v>1.18634</v>
      </c>
      <c r="AB114">
        <v>1.0999399999999999</v>
      </c>
      <c r="AC114">
        <v>-1.71573</v>
      </c>
      <c r="AD114">
        <v>260.24700000000001</v>
      </c>
      <c r="AE114">
        <v>25.0245</v>
      </c>
      <c r="AF114">
        <v>1.0082199999999999</v>
      </c>
      <c r="AG114">
        <v>20.333300000000001</v>
      </c>
      <c r="AH114">
        <v>20.833300000000001</v>
      </c>
      <c r="AI114">
        <v>21.333300000000001</v>
      </c>
      <c r="AJ114">
        <v>3.0273099999999999</v>
      </c>
      <c r="AK114">
        <v>-4.2831299999999999</v>
      </c>
      <c r="AL114">
        <v>7</v>
      </c>
      <c r="AM114">
        <v>1.0304</v>
      </c>
      <c r="AN114">
        <v>1.18634</v>
      </c>
      <c r="AO114">
        <v>1.0999399999999999</v>
      </c>
      <c r="AP114">
        <v>0.5</v>
      </c>
      <c r="AQ114">
        <v>0.66666700000000001</v>
      </c>
      <c r="AR114">
        <v>0.16666700000000001</v>
      </c>
      <c r="AS114">
        <v>0.66666700000000001</v>
      </c>
      <c r="AT114">
        <v>0.5</v>
      </c>
      <c r="AU114">
        <v>1</v>
      </c>
      <c r="AV114">
        <v>4.1174099999999996</v>
      </c>
      <c r="AW114">
        <v>6.5249199999999998</v>
      </c>
      <c r="AX114">
        <v>7.3104399999999998</v>
      </c>
    </row>
    <row r="115" spans="1:50" x14ac:dyDescent="0.25">
      <c r="A115" t="s">
        <v>295</v>
      </c>
      <c r="B115">
        <v>3</v>
      </c>
      <c r="C115">
        <v>-2.1440700000000001</v>
      </c>
      <c r="D115">
        <v>285.31099999999998</v>
      </c>
      <c r="E115">
        <v>13.978199999999999</v>
      </c>
      <c r="F115">
        <v>1.0393600000000001</v>
      </c>
      <c r="G115">
        <v>19.666699999999999</v>
      </c>
      <c r="H115">
        <v>20.166699999999999</v>
      </c>
      <c r="I115">
        <v>20.666699999999999</v>
      </c>
      <c r="J115">
        <v>1.06528</v>
      </c>
      <c r="K115">
        <v>-0.65351300000000001</v>
      </c>
      <c r="L115">
        <v>3</v>
      </c>
      <c r="M115">
        <v>0.68493499999999996</v>
      </c>
      <c r="N115">
        <v>0.31426999999999999</v>
      </c>
      <c r="O115">
        <v>0</v>
      </c>
      <c r="P115">
        <v>-1.50726</v>
      </c>
      <c r="Q115">
        <v>272.88900000000001</v>
      </c>
      <c r="R115">
        <v>16.971</v>
      </c>
      <c r="S115">
        <v>1.0393600000000001</v>
      </c>
      <c r="T115">
        <v>19</v>
      </c>
      <c r="U115">
        <v>19.5</v>
      </c>
      <c r="V115">
        <v>20.666699999999999</v>
      </c>
      <c r="W115">
        <v>1.7923500000000001</v>
      </c>
      <c r="X115">
        <v>-1.6923699999999999</v>
      </c>
      <c r="Y115">
        <v>3</v>
      </c>
      <c r="Z115">
        <v>0.68493499999999996</v>
      </c>
      <c r="AA115">
        <v>0.31426999999999999</v>
      </c>
      <c r="AB115">
        <v>0</v>
      </c>
      <c r="AC115">
        <v>-2.2496800000000001</v>
      </c>
      <c r="AD115">
        <v>277.81099999999998</v>
      </c>
      <c r="AE115">
        <v>18.841899999999999</v>
      </c>
      <c r="AF115">
        <v>1.0393600000000001</v>
      </c>
      <c r="AG115">
        <v>18</v>
      </c>
      <c r="AH115">
        <v>19.5</v>
      </c>
      <c r="AI115">
        <v>20.666699999999999</v>
      </c>
      <c r="AJ115">
        <v>1.49638</v>
      </c>
      <c r="AK115">
        <v>-1.19869</v>
      </c>
      <c r="AL115">
        <v>5</v>
      </c>
      <c r="AM115">
        <v>0.68493499999999996</v>
      </c>
      <c r="AN115">
        <v>0.31426999999999999</v>
      </c>
      <c r="AO115">
        <v>0</v>
      </c>
      <c r="AP115">
        <v>0.5</v>
      </c>
      <c r="AQ115">
        <v>1</v>
      </c>
      <c r="AR115">
        <v>0.5</v>
      </c>
      <c r="AS115">
        <v>1.6666700000000001</v>
      </c>
      <c r="AT115">
        <v>1.5</v>
      </c>
      <c r="AU115">
        <v>2.6666699999999999</v>
      </c>
      <c r="AV115">
        <v>1.71879</v>
      </c>
      <c r="AW115">
        <v>3.4847199999999998</v>
      </c>
      <c r="AX115">
        <v>2.6950699999999999</v>
      </c>
    </row>
    <row r="116" spans="1:50" x14ac:dyDescent="0.25">
      <c r="A116" t="s">
        <v>296</v>
      </c>
      <c r="B116">
        <v>0</v>
      </c>
      <c r="C116">
        <v>-3.1240000000000001</v>
      </c>
      <c r="D116">
        <v>299.45999999999998</v>
      </c>
      <c r="E116">
        <v>12.571899999999999</v>
      </c>
      <c r="F116">
        <v>1.0133399999999999</v>
      </c>
      <c r="G116">
        <v>16.333300000000001</v>
      </c>
      <c r="H116">
        <v>18.833300000000001</v>
      </c>
      <c r="I116">
        <v>19.666699999999999</v>
      </c>
      <c r="J116">
        <v>1.28918</v>
      </c>
      <c r="K116">
        <v>-0.75295800000000002</v>
      </c>
      <c r="L116">
        <v>3</v>
      </c>
      <c r="M116">
        <v>0</v>
      </c>
      <c r="N116">
        <v>0.83147899999999997</v>
      </c>
      <c r="O116">
        <v>1.1331199999999999</v>
      </c>
      <c r="P116">
        <v>-2.0652200000000001</v>
      </c>
      <c r="Q116">
        <v>282.79899999999998</v>
      </c>
      <c r="R116">
        <v>12.134600000000001</v>
      </c>
      <c r="S116">
        <v>1.0133399999999999</v>
      </c>
      <c r="T116">
        <v>16.333300000000001</v>
      </c>
      <c r="U116">
        <v>19.5</v>
      </c>
      <c r="V116">
        <v>20.333300000000001</v>
      </c>
      <c r="W116">
        <v>0.84854499999999999</v>
      </c>
      <c r="X116">
        <v>-0.70894400000000002</v>
      </c>
      <c r="Y116">
        <v>2</v>
      </c>
      <c r="Z116">
        <v>0</v>
      </c>
      <c r="AA116">
        <v>0.83147899999999997</v>
      </c>
      <c r="AB116">
        <v>1.1331199999999999</v>
      </c>
      <c r="AC116">
        <v>-2.95059</v>
      </c>
      <c r="AD116">
        <v>290.09199999999998</v>
      </c>
      <c r="AE116">
        <v>12.9025</v>
      </c>
      <c r="AF116">
        <v>1.0133399999999999</v>
      </c>
      <c r="AG116">
        <v>16.333300000000001</v>
      </c>
      <c r="AH116">
        <v>17.5</v>
      </c>
      <c r="AI116">
        <v>17.666699999999999</v>
      </c>
      <c r="AJ116">
        <v>0.95058900000000002</v>
      </c>
      <c r="AK116">
        <v>-0.167661</v>
      </c>
      <c r="AL116">
        <v>5</v>
      </c>
      <c r="AM116">
        <v>0</v>
      </c>
      <c r="AN116">
        <v>0.83147899999999997</v>
      </c>
      <c r="AO116">
        <v>1.1331199999999999</v>
      </c>
      <c r="AP116">
        <v>2.5</v>
      </c>
      <c r="AQ116">
        <v>3.3333300000000001</v>
      </c>
      <c r="AR116">
        <v>3.1666699999999999</v>
      </c>
      <c r="AS116">
        <v>4</v>
      </c>
      <c r="AT116">
        <v>1.1666700000000001</v>
      </c>
      <c r="AU116">
        <v>1.3333299999999999</v>
      </c>
      <c r="AV116">
        <v>2.0421299999999998</v>
      </c>
      <c r="AW116">
        <v>1.55749</v>
      </c>
      <c r="AX116">
        <v>1.11825</v>
      </c>
    </row>
    <row r="117" spans="1:50" x14ac:dyDescent="0.25">
      <c r="A117" t="s">
        <v>297</v>
      </c>
      <c r="B117">
        <v>3</v>
      </c>
      <c r="C117">
        <v>-2.0358399999999999</v>
      </c>
      <c r="D117">
        <v>285.36200000000002</v>
      </c>
      <c r="E117">
        <v>13.416600000000001</v>
      </c>
      <c r="F117">
        <v>1.05145</v>
      </c>
      <c r="G117">
        <v>19</v>
      </c>
      <c r="H117">
        <v>21.5</v>
      </c>
      <c r="I117">
        <v>21.666699999999999</v>
      </c>
      <c r="J117">
        <v>0.66926799999999997</v>
      </c>
      <c r="K117">
        <v>-0.89888900000000005</v>
      </c>
      <c r="L117">
        <v>3</v>
      </c>
      <c r="M117">
        <v>2.3778800000000002</v>
      </c>
      <c r="N117">
        <v>2.91018</v>
      </c>
      <c r="O117">
        <v>2.5962900000000002</v>
      </c>
      <c r="P117">
        <v>-1.5688500000000001</v>
      </c>
      <c r="Q117">
        <v>275.93900000000002</v>
      </c>
      <c r="R117">
        <v>14.9617</v>
      </c>
      <c r="S117">
        <v>1.05145</v>
      </c>
      <c r="T117">
        <v>20.666699999999999</v>
      </c>
      <c r="U117">
        <v>21.166699999999999</v>
      </c>
      <c r="V117">
        <v>22</v>
      </c>
      <c r="W117">
        <v>0.489095</v>
      </c>
      <c r="X117">
        <v>-1.0521400000000001</v>
      </c>
      <c r="Y117">
        <v>5</v>
      </c>
      <c r="Z117">
        <v>2.3778800000000002</v>
      </c>
      <c r="AA117">
        <v>2.91018</v>
      </c>
      <c r="AB117">
        <v>2.5962900000000002</v>
      </c>
      <c r="AC117">
        <v>-2.2962699999999998</v>
      </c>
      <c r="AD117">
        <v>280.06299999999999</v>
      </c>
      <c r="AE117">
        <v>18.460699999999999</v>
      </c>
      <c r="AF117">
        <v>1.05145</v>
      </c>
      <c r="AG117">
        <v>15</v>
      </c>
      <c r="AH117">
        <v>15.166700000000001</v>
      </c>
      <c r="AI117">
        <v>16.333300000000001</v>
      </c>
      <c r="AJ117">
        <v>1.63744</v>
      </c>
      <c r="AK117">
        <v>-1.3252699999999999</v>
      </c>
      <c r="AL117">
        <v>4</v>
      </c>
      <c r="AM117">
        <v>2.3778800000000002</v>
      </c>
      <c r="AN117">
        <v>2.91018</v>
      </c>
      <c r="AO117">
        <v>2.5962900000000002</v>
      </c>
      <c r="AP117">
        <v>2.5</v>
      </c>
      <c r="AQ117">
        <v>2.6666699999999999</v>
      </c>
      <c r="AR117">
        <v>0.5</v>
      </c>
      <c r="AS117">
        <v>1.3333299999999999</v>
      </c>
      <c r="AT117">
        <v>0.16666700000000001</v>
      </c>
      <c r="AU117">
        <v>1.3333299999999999</v>
      </c>
      <c r="AV117">
        <v>1.56816</v>
      </c>
      <c r="AW117">
        <v>1.5412399999999999</v>
      </c>
      <c r="AX117">
        <v>2.9626999999999999</v>
      </c>
    </row>
    <row r="118" spans="1:50" x14ac:dyDescent="0.25">
      <c r="A118" t="s">
        <v>298</v>
      </c>
      <c r="B118">
        <v>0</v>
      </c>
      <c r="C118">
        <v>-2.78844</v>
      </c>
      <c r="D118">
        <v>294.44</v>
      </c>
      <c r="E118">
        <v>9.3529800000000005</v>
      </c>
      <c r="F118">
        <v>1.01817</v>
      </c>
      <c r="G118">
        <v>17.333300000000001</v>
      </c>
      <c r="H118">
        <v>18.833300000000001</v>
      </c>
      <c r="I118">
        <v>19</v>
      </c>
      <c r="J118">
        <v>1.42869</v>
      </c>
      <c r="K118">
        <v>-0.367452</v>
      </c>
      <c r="L118">
        <v>3</v>
      </c>
      <c r="M118">
        <v>2.78</v>
      </c>
      <c r="N118">
        <v>2.98556</v>
      </c>
      <c r="O118">
        <v>3.29983</v>
      </c>
      <c r="P118">
        <v>-1.8223100000000001</v>
      </c>
      <c r="Q118">
        <v>279.108</v>
      </c>
      <c r="R118">
        <v>7.8748500000000003</v>
      </c>
      <c r="S118">
        <v>1.01817</v>
      </c>
      <c r="T118">
        <v>23.666699999999999</v>
      </c>
      <c r="U118">
        <v>25.166699999999999</v>
      </c>
      <c r="V118">
        <v>26</v>
      </c>
      <c r="W118">
        <v>0.86134900000000003</v>
      </c>
      <c r="X118">
        <v>-0.89246300000000001</v>
      </c>
      <c r="Y118">
        <v>3</v>
      </c>
      <c r="Z118">
        <v>2.78</v>
      </c>
      <c r="AA118">
        <v>2.98556</v>
      </c>
      <c r="AB118">
        <v>3.29983</v>
      </c>
      <c r="AC118">
        <v>-2.5272800000000002</v>
      </c>
      <c r="AD118">
        <v>282.42700000000002</v>
      </c>
      <c r="AE118">
        <v>9.2243300000000001</v>
      </c>
      <c r="AF118">
        <v>1.01817</v>
      </c>
      <c r="AG118">
        <v>18.333300000000001</v>
      </c>
      <c r="AH118">
        <v>18.833300000000001</v>
      </c>
      <c r="AI118">
        <v>19</v>
      </c>
      <c r="AJ118">
        <v>2.2546400000000002</v>
      </c>
      <c r="AK118">
        <v>-0.41228700000000001</v>
      </c>
      <c r="AL118">
        <v>4</v>
      </c>
      <c r="AM118">
        <v>2.78</v>
      </c>
      <c r="AN118">
        <v>2.98556</v>
      </c>
      <c r="AO118">
        <v>3.29983</v>
      </c>
      <c r="AP118">
        <v>1.5</v>
      </c>
      <c r="AQ118">
        <v>1.6666700000000001</v>
      </c>
      <c r="AR118">
        <v>1.5</v>
      </c>
      <c r="AS118">
        <v>2.3333300000000001</v>
      </c>
      <c r="AT118">
        <v>0.5</v>
      </c>
      <c r="AU118">
        <v>0.66666700000000001</v>
      </c>
      <c r="AV118">
        <v>1.7961499999999999</v>
      </c>
      <c r="AW118">
        <v>1.7538100000000001</v>
      </c>
      <c r="AX118">
        <v>2.6669299999999998</v>
      </c>
    </row>
    <row r="119" spans="1:50" x14ac:dyDescent="0.25">
      <c r="A119" t="s">
        <v>299</v>
      </c>
      <c r="B119">
        <v>3</v>
      </c>
      <c r="C119">
        <v>-2.07273</v>
      </c>
      <c r="D119">
        <v>285.68400000000003</v>
      </c>
      <c r="E119">
        <v>13.0031</v>
      </c>
      <c r="F119">
        <v>1.04488</v>
      </c>
      <c r="G119">
        <v>19</v>
      </c>
      <c r="H119">
        <v>20.166699999999999</v>
      </c>
      <c r="I119">
        <v>20.666699999999999</v>
      </c>
      <c r="J119">
        <v>1.1798299999999999</v>
      </c>
      <c r="K119">
        <v>-1.00597</v>
      </c>
      <c r="L119">
        <v>3</v>
      </c>
      <c r="M119">
        <v>1.7497799999999999</v>
      </c>
      <c r="N119">
        <v>1.96889</v>
      </c>
      <c r="O119">
        <v>1.8121700000000001</v>
      </c>
      <c r="P119">
        <v>-1.4423699999999999</v>
      </c>
      <c r="Q119">
        <v>272.82</v>
      </c>
      <c r="R119">
        <v>16.549099999999999</v>
      </c>
      <c r="S119">
        <v>1.04488</v>
      </c>
      <c r="T119">
        <v>15.666700000000001</v>
      </c>
      <c r="U119">
        <v>16.166699999999999</v>
      </c>
      <c r="V119">
        <v>17</v>
      </c>
      <c r="W119">
        <v>1.9560599999999999</v>
      </c>
      <c r="X119">
        <v>-1.81532</v>
      </c>
      <c r="Y119">
        <v>3</v>
      </c>
      <c r="Z119">
        <v>1.7497799999999999</v>
      </c>
      <c r="AA119">
        <v>1.96889</v>
      </c>
      <c r="AB119">
        <v>1.8121700000000001</v>
      </c>
      <c r="AC119">
        <v>-2.0626500000000001</v>
      </c>
      <c r="AD119">
        <v>274.57</v>
      </c>
      <c r="AE119">
        <v>18.966699999999999</v>
      </c>
      <c r="AF119">
        <v>1.04488</v>
      </c>
      <c r="AG119">
        <v>15</v>
      </c>
      <c r="AH119">
        <v>15.833299999999999</v>
      </c>
      <c r="AI119">
        <v>16.666699999999999</v>
      </c>
      <c r="AJ119">
        <v>1.3795999999999999</v>
      </c>
      <c r="AK119">
        <v>-1.92946</v>
      </c>
      <c r="AL119">
        <v>3</v>
      </c>
      <c r="AM119">
        <v>1.7497799999999999</v>
      </c>
      <c r="AN119">
        <v>1.96889</v>
      </c>
      <c r="AO119">
        <v>1.8121700000000001</v>
      </c>
      <c r="AP119">
        <v>1.1666700000000001</v>
      </c>
      <c r="AQ119">
        <v>1.6666700000000001</v>
      </c>
      <c r="AR119">
        <v>0.5</v>
      </c>
      <c r="AS119">
        <v>1.3333299999999999</v>
      </c>
      <c r="AT119">
        <v>0.83333299999999999</v>
      </c>
      <c r="AU119">
        <v>1.6666700000000001</v>
      </c>
      <c r="AV119">
        <v>2.1858</v>
      </c>
      <c r="AW119">
        <v>3.7713800000000002</v>
      </c>
      <c r="AX119">
        <v>3.3090700000000002</v>
      </c>
    </row>
    <row r="120" spans="1:50" x14ac:dyDescent="0.25">
      <c r="A120" t="s">
        <v>300</v>
      </c>
      <c r="B120">
        <v>0</v>
      </c>
      <c r="C120">
        <v>-2.9910899999999998</v>
      </c>
      <c r="D120">
        <v>296.233</v>
      </c>
      <c r="E120">
        <v>7.97926</v>
      </c>
      <c r="F120">
        <v>1.00989</v>
      </c>
      <c r="G120">
        <v>15.666700000000001</v>
      </c>
      <c r="H120">
        <v>17.5</v>
      </c>
      <c r="I120">
        <v>17.666699999999999</v>
      </c>
      <c r="J120">
        <v>1.11788</v>
      </c>
      <c r="K120">
        <v>-0.17984700000000001</v>
      </c>
      <c r="L120">
        <v>3</v>
      </c>
      <c r="M120">
        <v>1.34256</v>
      </c>
      <c r="N120">
        <v>1.5476000000000001</v>
      </c>
      <c r="O120">
        <v>1.69967</v>
      </c>
      <c r="P120">
        <v>-1.9927699999999999</v>
      </c>
      <c r="Q120">
        <v>281.714</v>
      </c>
      <c r="R120">
        <v>6.3419299999999996</v>
      </c>
      <c r="S120">
        <v>1.00989</v>
      </c>
      <c r="T120">
        <v>18.666699999999999</v>
      </c>
      <c r="U120">
        <v>20.166699999999999</v>
      </c>
      <c r="V120">
        <v>20.666699999999999</v>
      </c>
      <c r="W120">
        <v>1.1662600000000001</v>
      </c>
      <c r="X120">
        <v>-0.71246500000000001</v>
      </c>
      <c r="Y120">
        <v>4</v>
      </c>
      <c r="Z120">
        <v>1.34256</v>
      </c>
      <c r="AA120">
        <v>1.5476000000000001</v>
      </c>
      <c r="AB120">
        <v>1.69967</v>
      </c>
      <c r="AC120">
        <v>-2.7782200000000001</v>
      </c>
      <c r="AD120">
        <v>285.947</v>
      </c>
      <c r="AE120">
        <v>8.3603900000000007</v>
      </c>
      <c r="AF120">
        <v>1.00989</v>
      </c>
      <c r="AG120">
        <v>16</v>
      </c>
      <c r="AH120">
        <v>16.5</v>
      </c>
      <c r="AI120">
        <v>16.666699999999999</v>
      </c>
      <c r="AJ120">
        <v>2.1016499999999998</v>
      </c>
      <c r="AK120">
        <v>-3.0392100000000001E-3</v>
      </c>
      <c r="AL120">
        <v>4</v>
      </c>
      <c r="AM120">
        <v>1.34256</v>
      </c>
      <c r="AN120">
        <v>1.5476000000000001</v>
      </c>
      <c r="AO120">
        <v>1.69967</v>
      </c>
      <c r="AP120">
        <v>1.8333299999999999</v>
      </c>
      <c r="AQ120">
        <v>2</v>
      </c>
      <c r="AR120">
        <v>1.5</v>
      </c>
      <c r="AS120">
        <v>2</v>
      </c>
      <c r="AT120">
        <v>0.5</v>
      </c>
      <c r="AU120">
        <v>0.66666700000000001</v>
      </c>
      <c r="AV120">
        <v>1.29772</v>
      </c>
      <c r="AW120">
        <v>1.8787199999999999</v>
      </c>
      <c r="AX120">
        <v>2.1046900000000002</v>
      </c>
    </row>
    <row r="121" spans="1:50" x14ac:dyDescent="0.25">
      <c r="A121" t="s">
        <v>301</v>
      </c>
      <c r="B121">
        <v>0</v>
      </c>
      <c r="C121">
        <v>-2.6518199999999998</v>
      </c>
      <c r="D121">
        <v>297.06200000000001</v>
      </c>
      <c r="E121">
        <v>11.138199999999999</v>
      </c>
      <c r="F121">
        <v>1.1468700000000001</v>
      </c>
      <c r="G121">
        <v>17.202000000000002</v>
      </c>
      <c r="H121">
        <v>18.684899999999999</v>
      </c>
      <c r="I121">
        <v>18.9815</v>
      </c>
      <c r="J121">
        <v>1.28226</v>
      </c>
      <c r="K121">
        <v>-0.90322100000000005</v>
      </c>
      <c r="L121">
        <v>1</v>
      </c>
      <c r="M121">
        <v>0.55924700000000005</v>
      </c>
      <c r="N121">
        <v>0.48432199999999997</v>
      </c>
      <c r="O121">
        <v>0</v>
      </c>
      <c r="P121">
        <v>-4.5929599999999997</v>
      </c>
      <c r="Q121">
        <v>330.24900000000002</v>
      </c>
      <c r="R121">
        <v>12.645200000000001</v>
      </c>
      <c r="S121">
        <v>1.1468700000000001</v>
      </c>
      <c r="T121">
        <v>16.015599999999999</v>
      </c>
      <c r="U121">
        <v>18.091699999999999</v>
      </c>
      <c r="V121">
        <v>18.9815</v>
      </c>
      <c r="W121">
        <v>1.27579</v>
      </c>
      <c r="X121">
        <v>-1.39896</v>
      </c>
      <c r="Y121">
        <v>2</v>
      </c>
      <c r="Z121">
        <v>0.55924700000000005</v>
      </c>
      <c r="AA121">
        <v>0.48432199999999997</v>
      </c>
      <c r="AB121">
        <v>0</v>
      </c>
      <c r="AC121">
        <v>-4.5140000000000002</v>
      </c>
      <c r="AD121">
        <v>321.46499999999997</v>
      </c>
      <c r="AE121">
        <v>15.3132</v>
      </c>
      <c r="AF121">
        <v>1.1468700000000001</v>
      </c>
      <c r="AG121">
        <v>16.015599999999999</v>
      </c>
      <c r="AH121">
        <v>17.4986</v>
      </c>
      <c r="AI121">
        <v>18.9815</v>
      </c>
      <c r="AJ121">
        <v>2.1518899999999999</v>
      </c>
      <c r="AK121">
        <v>-1.10358</v>
      </c>
      <c r="AL121">
        <v>2</v>
      </c>
      <c r="AM121">
        <v>0.55924700000000005</v>
      </c>
      <c r="AN121">
        <v>0.48432199999999997</v>
      </c>
      <c r="AO121">
        <v>0</v>
      </c>
      <c r="AP121">
        <v>1.4829300000000001</v>
      </c>
      <c r="AQ121">
        <v>1.7795099999999999</v>
      </c>
      <c r="AR121">
        <v>2.0760999999999998</v>
      </c>
      <c r="AS121">
        <v>2.9658600000000002</v>
      </c>
      <c r="AT121">
        <v>1.4829300000000001</v>
      </c>
      <c r="AU121">
        <v>2.9658600000000002</v>
      </c>
      <c r="AV121">
        <v>2.1854800000000001</v>
      </c>
      <c r="AW121">
        <v>2.67475</v>
      </c>
      <c r="AX121">
        <v>3.2554699999999999</v>
      </c>
    </row>
    <row r="122" spans="1:50" x14ac:dyDescent="0.25">
      <c r="A122" t="s">
        <v>301</v>
      </c>
      <c r="B122">
        <v>2</v>
      </c>
      <c r="C122">
        <v>-2.9872200000000002</v>
      </c>
      <c r="D122">
        <v>291.935</v>
      </c>
      <c r="E122">
        <v>14.0375</v>
      </c>
      <c r="F122">
        <v>0.98516300000000001</v>
      </c>
      <c r="G122">
        <v>18.9815</v>
      </c>
      <c r="H122">
        <v>19.871200000000002</v>
      </c>
      <c r="I122">
        <v>20.760999999999999</v>
      </c>
      <c r="J122">
        <v>2.3725299999999998</v>
      </c>
      <c r="K122">
        <v>-3.1251199999999999</v>
      </c>
      <c r="L122">
        <v>2</v>
      </c>
      <c r="M122">
        <v>1.9573700000000001</v>
      </c>
      <c r="N122">
        <v>2.23699</v>
      </c>
      <c r="O122">
        <v>2.23699</v>
      </c>
      <c r="P122">
        <v>-2.0277400000000001</v>
      </c>
      <c r="Q122">
        <v>278.57799999999997</v>
      </c>
      <c r="R122">
        <v>18.133400000000002</v>
      </c>
      <c r="S122">
        <v>0.98516300000000001</v>
      </c>
      <c r="T122">
        <v>14.8293</v>
      </c>
      <c r="U122">
        <v>15.1259</v>
      </c>
      <c r="V122">
        <v>16.015599999999999</v>
      </c>
      <c r="W122">
        <v>0.68447199999999997</v>
      </c>
      <c r="X122">
        <v>-1.4456500000000001</v>
      </c>
      <c r="Y122">
        <v>4</v>
      </c>
      <c r="Z122">
        <v>1.9573700000000001</v>
      </c>
      <c r="AA122">
        <v>2.23699</v>
      </c>
      <c r="AB122">
        <v>2.23699</v>
      </c>
      <c r="AC122">
        <v>-2.4127800000000001</v>
      </c>
      <c r="AD122">
        <v>273.99299999999999</v>
      </c>
      <c r="AE122">
        <v>25.226099999999999</v>
      </c>
      <c r="AF122">
        <v>0.98516300000000001</v>
      </c>
      <c r="AG122">
        <v>14.8293</v>
      </c>
      <c r="AH122">
        <v>15.1259</v>
      </c>
      <c r="AI122">
        <v>16.015599999999999</v>
      </c>
      <c r="AJ122">
        <v>1.0297499999999999</v>
      </c>
      <c r="AK122">
        <v>-1.69472</v>
      </c>
      <c r="AL122">
        <v>5</v>
      </c>
      <c r="AM122">
        <v>1.9573700000000001</v>
      </c>
      <c r="AN122">
        <v>2.23699</v>
      </c>
      <c r="AO122">
        <v>2.23699</v>
      </c>
      <c r="AP122">
        <v>0.88975700000000002</v>
      </c>
      <c r="AQ122">
        <v>1.7795099999999999</v>
      </c>
      <c r="AR122">
        <v>0.29658600000000002</v>
      </c>
      <c r="AS122">
        <v>1.18634</v>
      </c>
      <c r="AT122">
        <v>0.29658600000000002</v>
      </c>
      <c r="AU122">
        <v>1.18634</v>
      </c>
      <c r="AV122">
        <v>5.4976500000000001</v>
      </c>
      <c r="AW122">
        <v>2.1301199999999998</v>
      </c>
      <c r="AX122">
        <v>2.7244700000000002</v>
      </c>
    </row>
    <row r="123" spans="1:50" x14ac:dyDescent="0.25">
      <c r="A123" t="s">
        <v>302</v>
      </c>
      <c r="B123">
        <v>0</v>
      </c>
      <c r="C123">
        <v>-1.92842</v>
      </c>
      <c r="D123">
        <v>282.20600000000002</v>
      </c>
      <c r="E123">
        <v>16.253599999999999</v>
      </c>
      <c r="F123">
        <v>1.19737</v>
      </c>
      <c r="G123">
        <v>18.388300000000001</v>
      </c>
      <c r="H123">
        <v>20.464400000000001</v>
      </c>
      <c r="I123">
        <v>21.354199999999999</v>
      </c>
      <c r="J123">
        <v>0.967136</v>
      </c>
      <c r="K123">
        <v>-0.83058500000000002</v>
      </c>
      <c r="L123">
        <v>2</v>
      </c>
      <c r="M123">
        <v>0.27962399999999998</v>
      </c>
      <c r="N123">
        <v>0.83887100000000003</v>
      </c>
      <c r="O123">
        <v>0.83887100000000003</v>
      </c>
      <c r="P123">
        <v>-3.71035</v>
      </c>
      <c r="Q123">
        <v>309.61</v>
      </c>
      <c r="R123">
        <v>18.730499999999999</v>
      </c>
      <c r="S123">
        <v>1.19737</v>
      </c>
      <c r="T123">
        <v>18.388300000000001</v>
      </c>
      <c r="U123">
        <v>18.684899999999999</v>
      </c>
      <c r="V123">
        <v>19.5747</v>
      </c>
      <c r="W123">
        <v>0.18038599999999999</v>
      </c>
      <c r="X123">
        <v>-0.64572399999999996</v>
      </c>
      <c r="Y123">
        <v>1</v>
      </c>
      <c r="Z123">
        <v>0.27962399999999998</v>
      </c>
      <c r="AA123">
        <v>0.83887100000000003</v>
      </c>
      <c r="AB123">
        <v>0.83887100000000003</v>
      </c>
      <c r="AC123">
        <v>-4.2680699999999998</v>
      </c>
      <c r="AD123">
        <v>311.834</v>
      </c>
      <c r="AE123">
        <v>21.7288</v>
      </c>
      <c r="AF123">
        <v>1.19737</v>
      </c>
      <c r="AG123">
        <v>17.795100000000001</v>
      </c>
      <c r="AH123">
        <v>18.684899999999999</v>
      </c>
      <c r="AI123">
        <v>19.5747</v>
      </c>
      <c r="AJ123">
        <v>0.29861900000000002</v>
      </c>
      <c r="AK123">
        <v>-1.0128900000000001</v>
      </c>
      <c r="AL123">
        <v>1</v>
      </c>
      <c r="AM123">
        <v>0.27962399999999998</v>
      </c>
      <c r="AN123">
        <v>0.83887100000000003</v>
      </c>
      <c r="AO123">
        <v>0.83887100000000003</v>
      </c>
      <c r="AP123">
        <v>2.0760999999999998</v>
      </c>
      <c r="AQ123">
        <v>2.9658600000000002</v>
      </c>
      <c r="AR123">
        <v>0.29658600000000002</v>
      </c>
      <c r="AS123">
        <v>1.18634</v>
      </c>
      <c r="AT123">
        <v>0.88975700000000002</v>
      </c>
      <c r="AU123">
        <v>1.7795099999999999</v>
      </c>
      <c r="AV123">
        <v>1.79772</v>
      </c>
      <c r="AW123">
        <v>0.82611000000000001</v>
      </c>
      <c r="AX123">
        <v>1.3115000000000001</v>
      </c>
    </row>
    <row r="124" spans="1:50" x14ac:dyDescent="0.25">
      <c r="A124" t="s">
        <v>302</v>
      </c>
      <c r="B124">
        <v>1</v>
      </c>
      <c r="C124">
        <v>-4.26762</v>
      </c>
      <c r="D124">
        <v>299.17099999999999</v>
      </c>
      <c r="E124">
        <v>25.411799999999999</v>
      </c>
      <c r="F124">
        <v>0.86345899999999998</v>
      </c>
      <c r="G124">
        <v>16.015599999999999</v>
      </c>
      <c r="H124">
        <v>18.091699999999999</v>
      </c>
      <c r="I124">
        <v>19.5747</v>
      </c>
      <c r="J124">
        <v>0.83529500000000001</v>
      </c>
      <c r="K124">
        <v>-2.3869799999999999</v>
      </c>
      <c r="L124">
        <v>1</v>
      </c>
      <c r="M124">
        <v>3.1137600000000001</v>
      </c>
      <c r="N124">
        <v>2.7962400000000001</v>
      </c>
      <c r="O124">
        <v>2.66744</v>
      </c>
      <c r="P124">
        <v>-4.1145100000000001</v>
      </c>
      <c r="Q124">
        <v>312.911</v>
      </c>
      <c r="R124">
        <v>29.6053</v>
      </c>
      <c r="S124">
        <v>0.86345899999999998</v>
      </c>
      <c r="T124">
        <v>17.202000000000002</v>
      </c>
      <c r="U124">
        <v>18.091699999999999</v>
      </c>
      <c r="V124">
        <v>20.1678</v>
      </c>
      <c r="W124">
        <v>2.5409700000000002</v>
      </c>
      <c r="X124">
        <v>-3.7497400000000001</v>
      </c>
      <c r="Y124">
        <v>2</v>
      </c>
      <c r="Z124">
        <v>3.1137600000000001</v>
      </c>
      <c r="AA124">
        <v>2.7962400000000001</v>
      </c>
      <c r="AB124">
        <v>2.66744</v>
      </c>
      <c r="AC124">
        <v>-1.6912400000000001</v>
      </c>
      <c r="AD124">
        <v>264.83999999999997</v>
      </c>
      <c r="AE124">
        <v>34.424599999999998</v>
      </c>
      <c r="AF124">
        <v>0.86345899999999998</v>
      </c>
      <c r="AG124">
        <v>23.133700000000001</v>
      </c>
      <c r="AH124">
        <v>24.023399999999999</v>
      </c>
      <c r="AI124">
        <v>25.506399999999999</v>
      </c>
      <c r="AJ124">
        <v>5.1651800000000003</v>
      </c>
      <c r="AK124">
        <v>-1.8737999999999999</v>
      </c>
      <c r="AL124">
        <v>2</v>
      </c>
      <c r="AM124">
        <v>3.1137600000000001</v>
      </c>
      <c r="AN124">
        <v>2.7962400000000001</v>
      </c>
      <c r="AO124">
        <v>2.66744</v>
      </c>
      <c r="AP124">
        <v>2.0760999999999998</v>
      </c>
      <c r="AQ124">
        <v>3.5590299999999999</v>
      </c>
      <c r="AR124">
        <v>0.88975700000000002</v>
      </c>
      <c r="AS124">
        <v>2.9658600000000002</v>
      </c>
      <c r="AT124">
        <v>0.88975700000000002</v>
      </c>
      <c r="AU124">
        <v>2.37269</v>
      </c>
      <c r="AV124">
        <v>3.22227</v>
      </c>
      <c r="AW124">
        <v>6.2907099999999998</v>
      </c>
      <c r="AX124">
        <v>7.0389799999999996</v>
      </c>
    </row>
    <row r="125" spans="1:50" x14ac:dyDescent="0.25">
      <c r="A125" t="s">
        <v>302</v>
      </c>
      <c r="B125">
        <v>2</v>
      </c>
      <c r="C125">
        <v>-3.5890399999999998</v>
      </c>
      <c r="D125">
        <v>289.988</v>
      </c>
      <c r="E125">
        <v>19.605</v>
      </c>
      <c r="F125">
        <v>0.87042299999999995</v>
      </c>
      <c r="G125">
        <v>18.388300000000001</v>
      </c>
      <c r="H125">
        <v>19.278099999999998</v>
      </c>
      <c r="I125">
        <v>20.1678</v>
      </c>
      <c r="J125">
        <v>1.0722499999999999</v>
      </c>
      <c r="K125">
        <v>-2.10379</v>
      </c>
      <c r="L125">
        <v>1</v>
      </c>
      <c r="M125">
        <v>0.48432199999999997</v>
      </c>
      <c r="N125">
        <v>0</v>
      </c>
      <c r="O125">
        <v>0</v>
      </c>
      <c r="P125">
        <v>-3.75969</v>
      </c>
      <c r="Q125">
        <v>311.80500000000001</v>
      </c>
      <c r="R125">
        <v>20.563099999999999</v>
      </c>
      <c r="S125">
        <v>0.87042299999999995</v>
      </c>
      <c r="T125">
        <v>17.202000000000002</v>
      </c>
      <c r="U125">
        <v>19.278099999999998</v>
      </c>
      <c r="V125">
        <v>20.1678</v>
      </c>
      <c r="W125">
        <v>0.79213800000000001</v>
      </c>
      <c r="X125">
        <v>-2.7437800000000001</v>
      </c>
      <c r="Y125">
        <v>1</v>
      </c>
      <c r="Z125">
        <v>0.48432199999999997</v>
      </c>
      <c r="AA125">
        <v>0</v>
      </c>
      <c r="AB125">
        <v>0</v>
      </c>
      <c r="AC125">
        <v>-2.3960699999999999</v>
      </c>
      <c r="AD125">
        <v>284.303</v>
      </c>
      <c r="AE125">
        <v>25.096</v>
      </c>
      <c r="AF125">
        <v>0.87042299999999995</v>
      </c>
      <c r="AG125">
        <v>17.795100000000001</v>
      </c>
      <c r="AH125">
        <v>19.278099999999998</v>
      </c>
      <c r="AI125">
        <v>20.1678</v>
      </c>
      <c r="AJ125">
        <v>0.96671099999999999</v>
      </c>
      <c r="AK125">
        <v>-2.6184099999999999</v>
      </c>
      <c r="AL125">
        <v>1</v>
      </c>
      <c r="AM125">
        <v>0.48432199999999997</v>
      </c>
      <c r="AN125">
        <v>0</v>
      </c>
      <c r="AO125">
        <v>0</v>
      </c>
      <c r="AP125">
        <v>0.88975700000000002</v>
      </c>
      <c r="AQ125">
        <v>1.7795099999999999</v>
      </c>
      <c r="AR125">
        <v>2.0760999999999998</v>
      </c>
      <c r="AS125">
        <v>2.9658600000000002</v>
      </c>
      <c r="AT125">
        <v>1.4829300000000001</v>
      </c>
      <c r="AU125">
        <v>2.37269</v>
      </c>
      <c r="AV125">
        <v>3.17604</v>
      </c>
      <c r="AW125">
        <v>3.53592</v>
      </c>
      <c r="AX125">
        <v>3.5851199999999999</v>
      </c>
    </row>
    <row r="126" spans="1:50" x14ac:dyDescent="0.25">
      <c r="A126" t="s">
        <v>302</v>
      </c>
      <c r="B126">
        <v>3</v>
      </c>
      <c r="C126">
        <v>-2.2320000000000002</v>
      </c>
      <c r="D126">
        <v>284.19499999999999</v>
      </c>
      <c r="E126">
        <v>7.20038</v>
      </c>
      <c r="F126">
        <v>1.1482000000000001</v>
      </c>
      <c r="G126">
        <v>16.015599999999999</v>
      </c>
      <c r="H126">
        <v>18.091699999999999</v>
      </c>
      <c r="I126">
        <v>18.388300000000001</v>
      </c>
      <c r="J126">
        <v>0.65834199999999998</v>
      </c>
      <c r="K126">
        <v>-0.39098899999999998</v>
      </c>
      <c r="L126">
        <v>2</v>
      </c>
      <c r="M126">
        <v>0.55924700000000005</v>
      </c>
      <c r="N126">
        <v>1.0082</v>
      </c>
      <c r="O126">
        <v>0.83887100000000003</v>
      </c>
      <c r="P126">
        <v>-3.2653400000000001</v>
      </c>
      <c r="Q126">
        <v>298.779</v>
      </c>
      <c r="R126">
        <v>8.9832000000000001</v>
      </c>
      <c r="S126">
        <v>1.1482000000000001</v>
      </c>
      <c r="T126">
        <v>14.8293</v>
      </c>
      <c r="U126">
        <v>16.312200000000001</v>
      </c>
      <c r="V126">
        <v>18.388300000000001</v>
      </c>
      <c r="W126">
        <v>1.1554899999999999</v>
      </c>
      <c r="X126">
        <v>-0.59589899999999996</v>
      </c>
      <c r="Y126">
        <v>1</v>
      </c>
      <c r="Z126">
        <v>0.55924700000000005</v>
      </c>
      <c r="AA126">
        <v>1.0082</v>
      </c>
      <c r="AB126">
        <v>0.83887100000000003</v>
      </c>
      <c r="AC126">
        <v>-3.7545500000000001</v>
      </c>
      <c r="AD126">
        <v>299.363</v>
      </c>
      <c r="AE126">
        <v>12.206300000000001</v>
      </c>
      <c r="AF126">
        <v>1.1482000000000001</v>
      </c>
      <c r="AG126">
        <v>14.8293</v>
      </c>
      <c r="AH126">
        <v>15.718999999999999</v>
      </c>
      <c r="AI126">
        <v>16.608799999999999</v>
      </c>
      <c r="AJ126">
        <v>1.9349799999999999</v>
      </c>
      <c r="AK126">
        <v>-0.256247</v>
      </c>
      <c r="AL126">
        <v>2</v>
      </c>
      <c r="AM126">
        <v>0.55924700000000005</v>
      </c>
      <c r="AN126">
        <v>1.0082</v>
      </c>
      <c r="AO126">
        <v>0.83887100000000003</v>
      </c>
      <c r="AP126">
        <v>2.0760999999999998</v>
      </c>
      <c r="AQ126">
        <v>2.37269</v>
      </c>
      <c r="AR126">
        <v>1.4829300000000001</v>
      </c>
      <c r="AS126">
        <v>3.5590299999999999</v>
      </c>
      <c r="AT126">
        <v>0.88975700000000002</v>
      </c>
      <c r="AU126">
        <v>1.7795099999999999</v>
      </c>
      <c r="AV126">
        <v>1.0493300000000001</v>
      </c>
      <c r="AW126">
        <v>1.7513799999999999</v>
      </c>
      <c r="AX126">
        <v>2.19123</v>
      </c>
    </row>
    <row r="127" spans="1:50" x14ac:dyDescent="0.25">
      <c r="A127" t="s">
        <v>324</v>
      </c>
      <c r="B127">
        <v>0</v>
      </c>
      <c r="C127">
        <v>-4.7132800000000001</v>
      </c>
      <c r="D127">
        <v>294.71300000000002</v>
      </c>
      <c r="E127">
        <v>15.2555</v>
      </c>
      <c r="F127">
        <v>1.0347599999999999</v>
      </c>
      <c r="G127">
        <v>14.9313</v>
      </c>
      <c r="H127">
        <v>15.440300000000001</v>
      </c>
      <c r="I127">
        <v>16.288699999999999</v>
      </c>
      <c r="J127">
        <v>0.90013100000000001</v>
      </c>
      <c r="K127">
        <v>-2.62344</v>
      </c>
      <c r="L127">
        <v>3</v>
      </c>
      <c r="M127">
        <v>2.6431300000000002</v>
      </c>
      <c r="N127">
        <v>2.8029000000000002</v>
      </c>
      <c r="O127">
        <v>2.8301500000000002</v>
      </c>
      <c r="P127">
        <v>-4.6016000000000004</v>
      </c>
      <c r="Q127">
        <v>302.55099999999999</v>
      </c>
      <c r="R127">
        <v>16.561399999999999</v>
      </c>
      <c r="S127">
        <v>1.0347599999999999</v>
      </c>
      <c r="T127">
        <v>20.360800000000001</v>
      </c>
      <c r="U127">
        <v>21.209199999999999</v>
      </c>
      <c r="V127">
        <v>21.7182</v>
      </c>
      <c r="W127">
        <v>1.24535</v>
      </c>
      <c r="X127">
        <v>-0.91376500000000005</v>
      </c>
      <c r="Y127">
        <v>2</v>
      </c>
      <c r="Z127">
        <v>2.6431300000000002</v>
      </c>
      <c r="AA127">
        <v>2.8029000000000002</v>
      </c>
      <c r="AB127">
        <v>2.8301500000000002</v>
      </c>
      <c r="AC127">
        <v>-5.3911600000000002</v>
      </c>
      <c r="AD127">
        <v>298.029</v>
      </c>
      <c r="AE127">
        <v>16.497</v>
      </c>
      <c r="AF127">
        <v>1.0347599999999999</v>
      </c>
      <c r="AG127">
        <v>20.700199999999999</v>
      </c>
      <c r="AH127">
        <v>21.548500000000001</v>
      </c>
      <c r="AI127">
        <v>22.7363</v>
      </c>
      <c r="AJ127">
        <v>1.2639199999999999</v>
      </c>
      <c r="AK127">
        <v>-0.447268</v>
      </c>
      <c r="AL127">
        <v>2</v>
      </c>
      <c r="AM127">
        <v>2.6431300000000002</v>
      </c>
      <c r="AN127">
        <v>2.8029000000000002</v>
      </c>
      <c r="AO127">
        <v>2.8301500000000002</v>
      </c>
      <c r="AP127">
        <v>0.50902099999999995</v>
      </c>
      <c r="AQ127">
        <v>1.3573900000000001</v>
      </c>
      <c r="AR127">
        <v>0.84836800000000001</v>
      </c>
      <c r="AS127">
        <v>1.3573900000000001</v>
      </c>
      <c r="AT127">
        <v>0.84836800000000001</v>
      </c>
      <c r="AU127">
        <v>2.0360800000000001</v>
      </c>
      <c r="AV127">
        <v>3.5235699999999999</v>
      </c>
      <c r="AW127">
        <v>2.1591200000000002</v>
      </c>
      <c r="AX127">
        <v>1.7111799999999999</v>
      </c>
    </row>
    <row r="128" spans="1:50" x14ac:dyDescent="0.25">
      <c r="A128" t="s">
        <v>324</v>
      </c>
      <c r="B128">
        <v>1</v>
      </c>
      <c r="C128">
        <v>-3.7053400000000001</v>
      </c>
      <c r="D128">
        <v>292.89299999999997</v>
      </c>
      <c r="E128">
        <v>12.165699999999999</v>
      </c>
      <c r="F128">
        <v>0.95871399999999996</v>
      </c>
      <c r="G128">
        <v>16.967400000000001</v>
      </c>
      <c r="H128">
        <v>18.155100000000001</v>
      </c>
      <c r="I128">
        <v>19.682099999999998</v>
      </c>
      <c r="J128">
        <v>2.93858</v>
      </c>
      <c r="K128">
        <v>-1.75173</v>
      </c>
      <c r="L128">
        <v>2</v>
      </c>
      <c r="M128">
        <v>1.7596700000000001</v>
      </c>
      <c r="N128">
        <v>1.5996999999999999</v>
      </c>
      <c r="O128">
        <v>1.78135</v>
      </c>
      <c r="P128">
        <v>-2.7215400000000001</v>
      </c>
      <c r="Q128">
        <v>284.3</v>
      </c>
      <c r="R128">
        <v>13.5793</v>
      </c>
      <c r="S128">
        <v>0.95871399999999996</v>
      </c>
      <c r="T128">
        <v>20.700199999999999</v>
      </c>
      <c r="U128">
        <v>21.548500000000001</v>
      </c>
      <c r="V128">
        <v>23.075600000000001</v>
      </c>
      <c r="W128">
        <v>0.92970900000000001</v>
      </c>
      <c r="X128">
        <v>-3.2135699999999998</v>
      </c>
      <c r="Y128">
        <v>3</v>
      </c>
      <c r="Z128">
        <v>1.7596700000000001</v>
      </c>
      <c r="AA128">
        <v>1.5996999999999999</v>
      </c>
      <c r="AB128">
        <v>1.78135</v>
      </c>
      <c r="AC128">
        <v>-3.6934499999999999</v>
      </c>
      <c r="AD128">
        <v>289.03500000000003</v>
      </c>
      <c r="AE128">
        <v>13.889099999999999</v>
      </c>
      <c r="AF128">
        <v>0.95871399999999996</v>
      </c>
      <c r="AG128">
        <v>16.967400000000001</v>
      </c>
      <c r="AH128">
        <v>18.155100000000001</v>
      </c>
      <c r="AI128">
        <v>19.003399999999999</v>
      </c>
      <c r="AJ128">
        <v>2.48739</v>
      </c>
      <c r="AK128">
        <v>-1.1907399999999999</v>
      </c>
      <c r="AL128">
        <v>2</v>
      </c>
      <c r="AM128">
        <v>1.7596700000000001</v>
      </c>
      <c r="AN128">
        <v>1.5996999999999999</v>
      </c>
      <c r="AO128">
        <v>1.78135</v>
      </c>
      <c r="AP128">
        <v>1.18771</v>
      </c>
      <c r="AQ128">
        <v>2.7147800000000002</v>
      </c>
      <c r="AR128">
        <v>0.84836800000000001</v>
      </c>
      <c r="AS128">
        <v>2.3754300000000002</v>
      </c>
      <c r="AT128">
        <v>1.18771</v>
      </c>
      <c r="AU128">
        <v>2.0360800000000001</v>
      </c>
      <c r="AV128">
        <v>4.6903100000000002</v>
      </c>
      <c r="AW128">
        <v>4.1432799999999999</v>
      </c>
      <c r="AX128">
        <v>3.6781299999999999</v>
      </c>
    </row>
    <row r="129" spans="1:50" x14ac:dyDescent="0.25">
      <c r="A129" t="s">
        <v>324</v>
      </c>
      <c r="B129">
        <v>2</v>
      </c>
      <c r="C129">
        <v>-2.5671400000000002</v>
      </c>
      <c r="D129">
        <v>265.15499999999997</v>
      </c>
      <c r="E129">
        <v>12.2866</v>
      </c>
      <c r="F129">
        <v>0.92509300000000005</v>
      </c>
      <c r="G129">
        <v>18.3247</v>
      </c>
      <c r="H129">
        <v>19.851800000000001</v>
      </c>
      <c r="I129">
        <v>23.075600000000001</v>
      </c>
      <c r="J129">
        <v>3.36409</v>
      </c>
      <c r="K129">
        <v>-2.40246</v>
      </c>
      <c r="L129">
        <v>1</v>
      </c>
      <c r="M129">
        <v>0.57677900000000004</v>
      </c>
      <c r="N129">
        <v>0.15997</v>
      </c>
      <c r="O129">
        <v>1.4661500000000001</v>
      </c>
      <c r="P129">
        <v>-1.1168400000000001</v>
      </c>
      <c r="Q129">
        <v>247.22300000000001</v>
      </c>
      <c r="R129">
        <v>24.346900000000002</v>
      </c>
      <c r="S129">
        <v>0.92509300000000005</v>
      </c>
      <c r="T129">
        <v>19.3428</v>
      </c>
      <c r="U129">
        <v>19.851800000000001</v>
      </c>
      <c r="V129">
        <v>20.360800000000001</v>
      </c>
      <c r="W129">
        <v>2.3656199999999998</v>
      </c>
      <c r="X129">
        <v>-0.69266899999999998</v>
      </c>
      <c r="Y129">
        <v>2</v>
      </c>
      <c r="Z129">
        <v>0.57677900000000004</v>
      </c>
      <c r="AA129">
        <v>0.15997</v>
      </c>
      <c r="AB129">
        <v>1.4661500000000001</v>
      </c>
      <c r="AC129">
        <v>-1.85425</v>
      </c>
      <c r="AD129">
        <v>242.57</v>
      </c>
      <c r="AE129">
        <v>29.5974</v>
      </c>
      <c r="AF129">
        <v>0.92509300000000005</v>
      </c>
      <c r="AG129">
        <v>17.985399999999998</v>
      </c>
      <c r="AH129">
        <v>19.512499999999999</v>
      </c>
      <c r="AI129">
        <v>19.682099999999998</v>
      </c>
      <c r="AJ129">
        <v>2.5835699999999999</v>
      </c>
      <c r="AK129">
        <v>-0.53491299999999997</v>
      </c>
      <c r="AL129">
        <v>3</v>
      </c>
      <c r="AM129">
        <v>0.57677900000000004</v>
      </c>
      <c r="AN129">
        <v>0.15997</v>
      </c>
      <c r="AO129">
        <v>1.4661500000000001</v>
      </c>
      <c r="AP129">
        <v>1.5270600000000001</v>
      </c>
      <c r="AQ129">
        <v>4.7508600000000003</v>
      </c>
      <c r="AR129">
        <v>0.50902099999999995</v>
      </c>
      <c r="AS129">
        <v>1.0180400000000001</v>
      </c>
      <c r="AT129">
        <v>1.5270600000000001</v>
      </c>
      <c r="AU129">
        <v>1.6967399999999999</v>
      </c>
      <c r="AV129">
        <v>5.7665499999999996</v>
      </c>
      <c r="AW129">
        <v>3.0582799999999999</v>
      </c>
      <c r="AX129">
        <v>3.11849</v>
      </c>
    </row>
    <row r="130" spans="1:50" x14ac:dyDescent="0.25">
      <c r="A130" t="s">
        <v>324</v>
      </c>
      <c r="B130">
        <v>3</v>
      </c>
      <c r="C130">
        <v>-4.7592499999999998</v>
      </c>
      <c r="D130">
        <v>298.738</v>
      </c>
      <c r="E130">
        <v>12.8695</v>
      </c>
      <c r="F130">
        <v>1.0044200000000001</v>
      </c>
      <c r="G130">
        <v>14.9313</v>
      </c>
      <c r="H130">
        <v>17.137</v>
      </c>
      <c r="I130">
        <v>17.985399999999998</v>
      </c>
      <c r="J130">
        <v>3.3730799999999999</v>
      </c>
      <c r="K130">
        <v>-1.4421200000000001</v>
      </c>
      <c r="L130">
        <v>3</v>
      </c>
      <c r="M130">
        <v>0</v>
      </c>
      <c r="N130">
        <v>0.15997</v>
      </c>
      <c r="O130">
        <v>0.42324000000000001</v>
      </c>
      <c r="P130">
        <v>-4.6970900000000002</v>
      </c>
      <c r="Q130">
        <v>309.505</v>
      </c>
      <c r="R130">
        <v>16.8904</v>
      </c>
      <c r="S130">
        <v>1.0044200000000001</v>
      </c>
      <c r="T130">
        <v>14.9313</v>
      </c>
      <c r="U130">
        <v>17.137</v>
      </c>
      <c r="V130">
        <v>19.003399999999999</v>
      </c>
      <c r="W130">
        <v>2.0071500000000002</v>
      </c>
      <c r="X130">
        <v>-2.0342799999999999</v>
      </c>
      <c r="Y130">
        <v>2</v>
      </c>
      <c r="Z130">
        <v>0</v>
      </c>
      <c r="AA130">
        <v>0.15997</v>
      </c>
      <c r="AB130">
        <v>0.42324000000000001</v>
      </c>
      <c r="AC130">
        <v>-5.5779300000000003</v>
      </c>
      <c r="AD130">
        <v>307.06799999999998</v>
      </c>
      <c r="AE130">
        <v>21.112100000000002</v>
      </c>
      <c r="AF130">
        <v>1.0044200000000001</v>
      </c>
      <c r="AG130">
        <v>14.9313</v>
      </c>
      <c r="AH130">
        <v>16.797699999999999</v>
      </c>
      <c r="AI130">
        <v>18.3247</v>
      </c>
      <c r="AJ130">
        <v>3.1879599999999999</v>
      </c>
      <c r="AK130">
        <v>-2.2625199999999999</v>
      </c>
      <c r="AL130">
        <v>3</v>
      </c>
      <c r="AM130">
        <v>0</v>
      </c>
      <c r="AN130">
        <v>0.15997</v>
      </c>
      <c r="AO130">
        <v>0.42324000000000001</v>
      </c>
      <c r="AP130">
        <v>2.2057600000000002</v>
      </c>
      <c r="AQ130">
        <v>3.0541200000000002</v>
      </c>
      <c r="AR130">
        <v>2.2057600000000002</v>
      </c>
      <c r="AS130">
        <v>4.0721600000000002</v>
      </c>
      <c r="AT130">
        <v>1.8664099999999999</v>
      </c>
      <c r="AU130">
        <v>3.3934700000000002</v>
      </c>
      <c r="AV130">
        <v>4.8151999999999999</v>
      </c>
      <c r="AW130">
        <v>4.0414300000000001</v>
      </c>
      <c r="AX130">
        <v>5.4504799999999998</v>
      </c>
    </row>
    <row r="131" spans="1:50" x14ac:dyDescent="0.25">
      <c r="A131" t="s">
        <v>326</v>
      </c>
      <c r="B131">
        <v>0</v>
      </c>
      <c r="C131">
        <v>-3.0447299999999999</v>
      </c>
      <c r="D131">
        <v>265.375</v>
      </c>
      <c r="E131">
        <v>11.7361</v>
      </c>
      <c r="F131">
        <v>1.0886</v>
      </c>
      <c r="G131">
        <v>16.288699999999999</v>
      </c>
      <c r="H131">
        <v>18.494399999999999</v>
      </c>
      <c r="I131">
        <v>20.0215</v>
      </c>
      <c r="J131">
        <v>4.4356900000000001</v>
      </c>
      <c r="K131">
        <v>-3.7816999999999998</v>
      </c>
      <c r="L131">
        <v>2</v>
      </c>
      <c r="M131">
        <v>0.42324000000000001</v>
      </c>
      <c r="N131">
        <v>0.15997</v>
      </c>
      <c r="O131">
        <v>0</v>
      </c>
      <c r="P131">
        <v>-3.4902799999999998</v>
      </c>
      <c r="Q131">
        <v>284.39999999999998</v>
      </c>
      <c r="R131">
        <v>12.9153</v>
      </c>
      <c r="S131">
        <v>1.0886</v>
      </c>
      <c r="T131">
        <v>15.949299999999999</v>
      </c>
      <c r="U131">
        <v>18.155100000000001</v>
      </c>
      <c r="V131">
        <v>20.0215</v>
      </c>
      <c r="W131">
        <v>4.1146900000000004</v>
      </c>
      <c r="X131">
        <v>-3.1249500000000001</v>
      </c>
      <c r="Y131">
        <v>3</v>
      </c>
      <c r="Z131">
        <v>0.42324000000000001</v>
      </c>
      <c r="AA131">
        <v>0.15997</v>
      </c>
      <c r="AB131">
        <v>0</v>
      </c>
      <c r="AC131">
        <v>-4.0477100000000004</v>
      </c>
      <c r="AD131">
        <v>268.87299999999999</v>
      </c>
      <c r="AE131">
        <v>13.569000000000001</v>
      </c>
      <c r="AF131">
        <v>1.0886</v>
      </c>
      <c r="AG131">
        <v>15.2706</v>
      </c>
      <c r="AH131">
        <v>18.494399999999999</v>
      </c>
      <c r="AI131">
        <v>20.0215</v>
      </c>
      <c r="AJ131">
        <v>4.8952999999999998</v>
      </c>
      <c r="AK131">
        <v>-3.3912499999999999</v>
      </c>
      <c r="AL131">
        <v>3</v>
      </c>
      <c r="AM131">
        <v>0.42324000000000001</v>
      </c>
      <c r="AN131">
        <v>0.15997</v>
      </c>
      <c r="AO131">
        <v>0</v>
      </c>
      <c r="AP131">
        <v>2.2057600000000002</v>
      </c>
      <c r="AQ131">
        <v>3.7328199999999998</v>
      </c>
      <c r="AR131">
        <v>2.2057600000000002</v>
      </c>
      <c r="AS131">
        <v>4.0721600000000002</v>
      </c>
      <c r="AT131">
        <v>3.2238000000000002</v>
      </c>
      <c r="AU131">
        <v>4.7508600000000003</v>
      </c>
      <c r="AV131">
        <v>8.21739</v>
      </c>
      <c r="AW131">
        <v>7.2396399999999996</v>
      </c>
      <c r="AX131">
        <v>8.2865400000000005</v>
      </c>
    </row>
    <row r="132" spans="1:50" x14ac:dyDescent="0.25">
      <c r="A132" t="s">
        <v>326</v>
      </c>
      <c r="B132">
        <v>1</v>
      </c>
      <c r="C132">
        <v>-0.40276899999999999</v>
      </c>
      <c r="D132">
        <v>233.04</v>
      </c>
      <c r="E132">
        <v>4.4268999999999998</v>
      </c>
      <c r="F132">
        <v>1.0245200000000001</v>
      </c>
      <c r="G132">
        <v>19.003399999999999</v>
      </c>
      <c r="H132">
        <v>21.209199999999999</v>
      </c>
      <c r="I132">
        <v>22.7363</v>
      </c>
      <c r="J132">
        <v>4.6540400000000002</v>
      </c>
      <c r="K132">
        <v>-3.8322400000000001</v>
      </c>
      <c r="L132">
        <v>2</v>
      </c>
      <c r="M132">
        <v>0</v>
      </c>
      <c r="N132">
        <v>0</v>
      </c>
      <c r="O132">
        <v>0.15997</v>
      </c>
      <c r="P132">
        <v>-0.55884</v>
      </c>
      <c r="Q132">
        <v>245.95400000000001</v>
      </c>
      <c r="R132">
        <v>4.0810599999999999</v>
      </c>
      <c r="S132">
        <v>1.0245200000000001</v>
      </c>
      <c r="T132">
        <v>19.003399999999999</v>
      </c>
      <c r="U132">
        <v>21.209199999999999</v>
      </c>
      <c r="V132">
        <v>23.075600000000001</v>
      </c>
      <c r="W132">
        <v>2.3315600000000001</v>
      </c>
      <c r="X132">
        <v>-1.78206</v>
      </c>
      <c r="Y132">
        <v>2</v>
      </c>
      <c r="Z132">
        <v>0</v>
      </c>
      <c r="AA132">
        <v>0</v>
      </c>
      <c r="AB132">
        <v>0.15997</v>
      </c>
      <c r="AC132">
        <v>-0.77214700000000003</v>
      </c>
      <c r="AD132">
        <v>229.86</v>
      </c>
      <c r="AE132">
        <v>5.4075600000000001</v>
      </c>
      <c r="AF132">
        <v>1.0245200000000001</v>
      </c>
      <c r="AG132">
        <v>19.003399999999999</v>
      </c>
      <c r="AH132">
        <v>21.209199999999999</v>
      </c>
      <c r="AI132">
        <v>22.7363</v>
      </c>
      <c r="AJ132">
        <v>4.1804800000000002</v>
      </c>
      <c r="AK132">
        <v>-3.4724599999999999</v>
      </c>
      <c r="AL132">
        <v>1</v>
      </c>
      <c r="AM132">
        <v>0</v>
      </c>
      <c r="AN132">
        <v>0</v>
      </c>
      <c r="AO132">
        <v>0.15997</v>
      </c>
      <c r="AP132">
        <v>2.2057600000000002</v>
      </c>
      <c r="AQ132">
        <v>3.7328199999999998</v>
      </c>
      <c r="AR132">
        <v>2.2057600000000002</v>
      </c>
      <c r="AS132">
        <v>4.0721600000000002</v>
      </c>
      <c r="AT132">
        <v>2.2057600000000002</v>
      </c>
      <c r="AU132">
        <v>3.7328199999999998</v>
      </c>
      <c r="AV132">
        <v>8.4862900000000003</v>
      </c>
      <c r="AW132">
        <v>4.1136200000000001</v>
      </c>
      <c r="AX132">
        <v>7.6529400000000001</v>
      </c>
    </row>
    <row r="133" spans="1:50" x14ac:dyDescent="0.25">
      <c r="A133" t="s">
        <v>326</v>
      </c>
      <c r="B133">
        <v>2</v>
      </c>
      <c r="C133">
        <v>-1.3941399999999999</v>
      </c>
      <c r="D133">
        <v>246.44800000000001</v>
      </c>
      <c r="E133">
        <v>14.022399999999999</v>
      </c>
      <c r="F133">
        <v>0.99275500000000005</v>
      </c>
      <c r="G133">
        <v>19.003399999999999</v>
      </c>
      <c r="H133">
        <v>21.209199999999999</v>
      </c>
      <c r="I133">
        <v>22.057600000000001</v>
      </c>
      <c r="J133">
        <v>3.67624</v>
      </c>
      <c r="K133">
        <v>-2.08399</v>
      </c>
      <c r="L133">
        <v>2</v>
      </c>
      <c r="M133">
        <v>1.88602</v>
      </c>
      <c r="N133">
        <v>1.27976</v>
      </c>
      <c r="O133">
        <v>1.3667800000000001</v>
      </c>
      <c r="P133">
        <v>0.10302799999999999</v>
      </c>
      <c r="Q133">
        <v>221.90199999999999</v>
      </c>
      <c r="R133">
        <v>23.443999999999999</v>
      </c>
      <c r="S133">
        <v>0.99275500000000005</v>
      </c>
      <c r="T133">
        <v>23.414899999999999</v>
      </c>
      <c r="U133">
        <v>23.923999999999999</v>
      </c>
      <c r="V133">
        <v>24.772300000000001</v>
      </c>
      <c r="W133">
        <v>1.42266</v>
      </c>
      <c r="X133">
        <v>-1.7309699999999999</v>
      </c>
      <c r="Y133">
        <v>3</v>
      </c>
      <c r="Z133">
        <v>1.88602</v>
      </c>
      <c r="AA133">
        <v>1.27976</v>
      </c>
      <c r="AB133">
        <v>1.3667800000000001</v>
      </c>
      <c r="AC133">
        <v>-0.911439</v>
      </c>
      <c r="AD133">
        <v>218.88399999999999</v>
      </c>
      <c r="AE133">
        <v>26.590199999999999</v>
      </c>
      <c r="AF133">
        <v>0.99275500000000005</v>
      </c>
      <c r="AG133">
        <v>20.0215</v>
      </c>
      <c r="AH133">
        <v>21.209199999999999</v>
      </c>
      <c r="AI133">
        <v>21.7182</v>
      </c>
      <c r="AJ133">
        <v>3.3400400000000001</v>
      </c>
      <c r="AK133">
        <v>-1.96254</v>
      </c>
      <c r="AL133">
        <v>3</v>
      </c>
      <c r="AM133">
        <v>1.88602</v>
      </c>
      <c r="AN133">
        <v>1.27976</v>
      </c>
      <c r="AO133">
        <v>1.3667800000000001</v>
      </c>
      <c r="AP133">
        <v>2.2057600000000002</v>
      </c>
      <c r="AQ133">
        <v>3.0541200000000002</v>
      </c>
      <c r="AR133">
        <v>0.50902099999999995</v>
      </c>
      <c r="AS133">
        <v>1.3573900000000001</v>
      </c>
      <c r="AT133">
        <v>1.18771</v>
      </c>
      <c r="AU133">
        <v>1.6967399999999999</v>
      </c>
      <c r="AV133">
        <v>5.76023</v>
      </c>
      <c r="AW133">
        <v>3.1536300000000002</v>
      </c>
      <c r="AX133">
        <v>5.3025799999999998</v>
      </c>
    </row>
    <row r="134" spans="1:50" x14ac:dyDescent="0.25">
      <c r="A134" t="s">
        <v>326</v>
      </c>
      <c r="B134">
        <v>3</v>
      </c>
      <c r="C134">
        <v>-2.0204800000000001</v>
      </c>
      <c r="D134">
        <v>218.024</v>
      </c>
      <c r="E134">
        <v>15.696899999999999</v>
      </c>
      <c r="F134">
        <v>1.10568</v>
      </c>
      <c r="G134">
        <v>17.646000000000001</v>
      </c>
      <c r="H134">
        <v>18.8338</v>
      </c>
      <c r="I134">
        <v>20.360800000000001</v>
      </c>
      <c r="J134">
        <v>4.7974699999999997</v>
      </c>
      <c r="K134">
        <v>-2.4121199999999998</v>
      </c>
      <c r="L134">
        <v>2</v>
      </c>
      <c r="M134">
        <v>0.15997</v>
      </c>
      <c r="N134">
        <v>0</v>
      </c>
      <c r="O134">
        <v>0</v>
      </c>
      <c r="P134">
        <v>-2.6686800000000002</v>
      </c>
      <c r="Q134">
        <v>234.667</v>
      </c>
      <c r="R134">
        <v>22.196200000000001</v>
      </c>
      <c r="S134">
        <v>1.10568</v>
      </c>
      <c r="T134">
        <v>17.306699999999999</v>
      </c>
      <c r="U134">
        <v>18.8338</v>
      </c>
      <c r="V134">
        <v>20.360800000000001</v>
      </c>
      <c r="W134">
        <v>5.3473699999999997</v>
      </c>
      <c r="X134">
        <v>-6.7957099999999997</v>
      </c>
      <c r="Y134">
        <v>2</v>
      </c>
      <c r="Z134">
        <v>0.15997</v>
      </c>
      <c r="AA134">
        <v>0</v>
      </c>
      <c r="AB134">
        <v>0</v>
      </c>
      <c r="AC134">
        <v>-2.6672099999999999</v>
      </c>
      <c r="AD134">
        <v>205.81399999999999</v>
      </c>
      <c r="AE134">
        <v>21.1553</v>
      </c>
      <c r="AF134">
        <v>1.10568</v>
      </c>
      <c r="AG134">
        <v>17.306699999999999</v>
      </c>
      <c r="AH134">
        <v>18.8338</v>
      </c>
      <c r="AI134">
        <v>20.360800000000001</v>
      </c>
      <c r="AJ134">
        <v>3.96428</v>
      </c>
      <c r="AK134">
        <v>-4.2520899999999999</v>
      </c>
      <c r="AL134">
        <v>2</v>
      </c>
      <c r="AM134">
        <v>0.15997</v>
      </c>
      <c r="AN134">
        <v>0</v>
      </c>
      <c r="AO134">
        <v>0</v>
      </c>
      <c r="AP134">
        <v>1.18771</v>
      </c>
      <c r="AQ134">
        <v>2.7147800000000002</v>
      </c>
      <c r="AR134">
        <v>1.5270600000000001</v>
      </c>
      <c r="AS134">
        <v>3.0541200000000002</v>
      </c>
      <c r="AT134">
        <v>1.5270600000000001</v>
      </c>
      <c r="AU134">
        <v>3.0541200000000002</v>
      </c>
      <c r="AV134">
        <v>7.2095799999999999</v>
      </c>
      <c r="AW134">
        <v>12.1431</v>
      </c>
      <c r="AX134">
        <v>8.2163599999999999</v>
      </c>
    </row>
    <row r="135" spans="1:50" x14ac:dyDescent="0.25">
      <c r="A135" t="s">
        <v>327</v>
      </c>
      <c r="B135">
        <v>0</v>
      </c>
      <c r="C135">
        <v>-4.6787599999999996</v>
      </c>
      <c r="D135">
        <v>286.017</v>
      </c>
      <c r="E135">
        <v>13.2216</v>
      </c>
      <c r="F135">
        <v>1.07433</v>
      </c>
      <c r="G135">
        <v>17.306699999999999</v>
      </c>
      <c r="H135">
        <v>18.494399999999999</v>
      </c>
      <c r="I135">
        <v>19.3428</v>
      </c>
      <c r="J135">
        <v>4.7370900000000002</v>
      </c>
      <c r="K135">
        <v>-3.0268199999999998</v>
      </c>
      <c r="L135">
        <v>2</v>
      </c>
      <c r="M135">
        <v>0.15997</v>
      </c>
      <c r="N135">
        <v>0</v>
      </c>
      <c r="O135">
        <v>0</v>
      </c>
      <c r="P135">
        <v>-5.40428</v>
      </c>
      <c r="Q135">
        <v>312.892</v>
      </c>
      <c r="R135">
        <v>15.0246</v>
      </c>
      <c r="S135">
        <v>1.07433</v>
      </c>
      <c r="T135">
        <v>17.646000000000001</v>
      </c>
      <c r="U135">
        <v>18.494399999999999</v>
      </c>
      <c r="V135">
        <v>19.3428</v>
      </c>
      <c r="W135">
        <v>4.2144700000000004</v>
      </c>
      <c r="X135">
        <v>-2.63626</v>
      </c>
      <c r="Y135">
        <v>2</v>
      </c>
      <c r="Z135">
        <v>0.15997</v>
      </c>
      <c r="AA135">
        <v>0</v>
      </c>
      <c r="AB135">
        <v>0</v>
      </c>
      <c r="AC135">
        <v>-5.8363100000000001</v>
      </c>
      <c r="AD135">
        <v>294.40699999999998</v>
      </c>
      <c r="AE135">
        <v>15.6485</v>
      </c>
      <c r="AF135">
        <v>1.07433</v>
      </c>
      <c r="AG135">
        <v>17.646000000000001</v>
      </c>
      <c r="AH135">
        <v>18.494399999999999</v>
      </c>
      <c r="AI135">
        <v>19.3428</v>
      </c>
      <c r="AJ135">
        <v>3.7894899999999998</v>
      </c>
      <c r="AK135">
        <v>-3.2537500000000001</v>
      </c>
      <c r="AL135">
        <v>2</v>
      </c>
      <c r="AM135">
        <v>0.15997</v>
      </c>
      <c r="AN135">
        <v>0</v>
      </c>
      <c r="AO135">
        <v>0</v>
      </c>
      <c r="AP135">
        <v>1.18771</v>
      </c>
      <c r="AQ135">
        <v>2.0360800000000001</v>
      </c>
      <c r="AR135">
        <v>0.84836800000000001</v>
      </c>
      <c r="AS135">
        <v>1.6967399999999999</v>
      </c>
      <c r="AT135">
        <v>0.84836800000000001</v>
      </c>
      <c r="AU135">
        <v>1.6967399999999999</v>
      </c>
      <c r="AV135">
        <v>7.7639100000000001</v>
      </c>
      <c r="AW135">
        <v>6.8507400000000001</v>
      </c>
      <c r="AX135">
        <v>7.0432399999999999</v>
      </c>
    </row>
    <row r="136" spans="1:50" x14ac:dyDescent="0.25">
      <c r="A136" t="s">
        <v>327</v>
      </c>
      <c r="B136">
        <v>1</v>
      </c>
      <c r="C136">
        <v>-0.178256</v>
      </c>
      <c r="D136">
        <v>203.10499999999999</v>
      </c>
      <c r="E136">
        <v>7.4276799999999996</v>
      </c>
      <c r="F136">
        <v>1.0790500000000001</v>
      </c>
      <c r="G136">
        <v>19.3428</v>
      </c>
      <c r="H136">
        <v>20.5305</v>
      </c>
      <c r="I136">
        <v>21.378900000000002</v>
      </c>
      <c r="J136">
        <v>5.7459499999999997</v>
      </c>
      <c r="K136">
        <v>-2.7622599999999999</v>
      </c>
      <c r="L136">
        <v>2</v>
      </c>
      <c r="M136">
        <v>0.15997</v>
      </c>
      <c r="N136">
        <v>0</v>
      </c>
      <c r="O136">
        <v>0</v>
      </c>
      <c r="P136">
        <v>-0.479408</v>
      </c>
      <c r="Q136">
        <v>223.71799999999999</v>
      </c>
      <c r="R136">
        <v>8.3774899999999999</v>
      </c>
      <c r="S136">
        <v>1.0790500000000001</v>
      </c>
      <c r="T136">
        <v>19.3428</v>
      </c>
      <c r="U136">
        <v>20.5305</v>
      </c>
      <c r="V136">
        <v>21.378900000000002</v>
      </c>
      <c r="W136">
        <v>4.9338499999999996</v>
      </c>
      <c r="X136">
        <v>-2.6303399999999999</v>
      </c>
      <c r="Y136">
        <v>2</v>
      </c>
      <c r="Z136">
        <v>0.15997</v>
      </c>
      <c r="AA136">
        <v>0</v>
      </c>
      <c r="AB136">
        <v>0</v>
      </c>
      <c r="AC136">
        <v>-0.72832200000000002</v>
      </c>
      <c r="AD136">
        <v>199.74199999999999</v>
      </c>
      <c r="AE136">
        <v>8.9496099999999998</v>
      </c>
      <c r="AF136">
        <v>1.0790500000000001</v>
      </c>
      <c r="AG136">
        <v>19.003399999999999</v>
      </c>
      <c r="AH136">
        <v>20.5305</v>
      </c>
      <c r="AI136">
        <v>21.378900000000002</v>
      </c>
      <c r="AJ136">
        <v>4.5364899999999997</v>
      </c>
      <c r="AK136">
        <v>-2.7381199999999999</v>
      </c>
      <c r="AL136">
        <v>2</v>
      </c>
      <c r="AM136">
        <v>0.15997</v>
      </c>
      <c r="AN136">
        <v>0</v>
      </c>
      <c r="AO136">
        <v>0</v>
      </c>
      <c r="AP136">
        <v>1.18771</v>
      </c>
      <c r="AQ136">
        <v>2.0360800000000001</v>
      </c>
      <c r="AR136">
        <v>1.18771</v>
      </c>
      <c r="AS136">
        <v>2.0360800000000001</v>
      </c>
      <c r="AT136">
        <v>1.5270600000000001</v>
      </c>
      <c r="AU136">
        <v>2.3754300000000002</v>
      </c>
      <c r="AV136">
        <v>8.5082100000000001</v>
      </c>
      <c r="AW136">
        <v>7.5641999999999996</v>
      </c>
      <c r="AX136">
        <v>7.27461</v>
      </c>
    </row>
    <row r="137" spans="1:50" x14ac:dyDescent="0.25">
      <c r="A137" t="s">
        <v>327</v>
      </c>
      <c r="B137">
        <v>2</v>
      </c>
      <c r="C137">
        <v>-1.3806</v>
      </c>
      <c r="D137">
        <v>238.69200000000001</v>
      </c>
      <c r="E137">
        <v>13.996</v>
      </c>
      <c r="F137">
        <v>1.00092</v>
      </c>
      <c r="G137">
        <v>19.003399999999999</v>
      </c>
      <c r="H137">
        <v>20.869800000000001</v>
      </c>
      <c r="I137">
        <v>22.057600000000001</v>
      </c>
      <c r="J137">
        <v>4.3651299999999997</v>
      </c>
      <c r="K137">
        <v>-3.6589399999999999</v>
      </c>
      <c r="L137">
        <v>1</v>
      </c>
      <c r="M137">
        <v>0</v>
      </c>
      <c r="N137">
        <v>0.27707599999999999</v>
      </c>
      <c r="O137">
        <v>0.15997</v>
      </c>
      <c r="P137">
        <v>-1.27061</v>
      </c>
      <c r="Q137">
        <v>250.9</v>
      </c>
      <c r="R137">
        <v>19.222899999999999</v>
      </c>
      <c r="S137">
        <v>1.00092</v>
      </c>
      <c r="T137">
        <v>19.003399999999999</v>
      </c>
      <c r="U137">
        <v>20.5305</v>
      </c>
      <c r="V137">
        <v>22.057600000000001</v>
      </c>
      <c r="W137">
        <v>3.5143599999999999</v>
      </c>
      <c r="X137">
        <v>-3.1830599999999998</v>
      </c>
      <c r="Y137">
        <v>4</v>
      </c>
      <c r="Z137">
        <v>0</v>
      </c>
      <c r="AA137">
        <v>0.27707599999999999</v>
      </c>
      <c r="AB137">
        <v>0.15997</v>
      </c>
      <c r="AC137">
        <v>-1.4382699999999999</v>
      </c>
      <c r="AD137">
        <v>228.54599999999999</v>
      </c>
      <c r="AE137">
        <v>20.865300000000001</v>
      </c>
      <c r="AF137">
        <v>1.00092</v>
      </c>
      <c r="AG137">
        <v>19.003399999999999</v>
      </c>
      <c r="AH137">
        <v>20.191199999999998</v>
      </c>
      <c r="AI137">
        <v>21.7182</v>
      </c>
      <c r="AJ137">
        <v>6.8083999999999998</v>
      </c>
      <c r="AK137">
        <v>-5.0315700000000003</v>
      </c>
      <c r="AL137">
        <v>3</v>
      </c>
      <c r="AM137">
        <v>0</v>
      </c>
      <c r="AN137">
        <v>0.27707599999999999</v>
      </c>
      <c r="AO137">
        <v>0.15997</v>
      </c>
      <c r="AP137">
        <v>1.8664099999999999</v>
      </c>
      <c r="AQ137">
        <v>3.0541200000000002</v>
      </c>
      <c r="AR137">
        <v>1.5270600000000001</v>
      </c>
      <c r="AS137">
        <v>3.0541200000000002</v>
      </c>
      <c r="AT137">
        <v>1.18771</v>
      </c>
      <c r="AU137">
        <v>2.7147800000000002</v>
      </c>
      <c r="AV137">
        <v>8.02407</v>
      </c>
      <c r="AW137">
        <v>6.6974200000000002</v>
      </c>
      <c r="AX137">
        <v>11.84</v>
      </c>
    </row>
    <row r="138" spans="1:50" x14ac:dyDescent="0.25">
      <c r="A138" t="s">
        <v>327</v>
      </c>
      <c r="B138">
        <v>3</v>
      </c>
      <c r="C138">
        <v>-3.9983300000000002</v>
      </c>
      <c r="D138">
        <v>287.95400000000001</v>
      </c>
      <c r="E138">
        <v>10.7241</v>
      </c>
      <c r="F138">
        <v>1.03416</v>
      </c>
      <c r="G138">
        <v>16.628</v>
      </c>
      <c r="H138">
        <v>18.155100000000001</v>
      </c>
      <c r="I138">
        <v>19.003399999999999</v>
      </c>
      <c r="J138">
        <v>2.8991199999999999</v>
      </c>
      <c r="K138">
        <v>-2.74309</v>
      </c>
      <c r="L138">
        <v>2</v>
      </c>
      <c r="M138">
        <v>0.63987899999999998</v>
      </c>
      <c r="N138">
        <v>0.15997</v>
      </c>
      <c r="O138">
        <v>0</v>
      </c>
      <c r="P138">
        <v>-3.9245999999999999</v>
      </c>
      <c r="Q138">
        <v>301.03300000000002</v>
      </c>
      <c r="R138">
        <v>11.973000000000001</v>
      </c>
      <c r="S138">
        <v>1.03416</v>
      </c>
      <c r="T138">
        <v>16.628</v>
      </c>
      <c r="U138">
        <v>17.8157</v>
      </c>
      <c r="V138">
        <v>19.003399999999999</v>
      </c>
      <c r="W138">
        <v>1.9069100000000001</v>
      </c>
      <c r="X138">
        <v>-2.3668800000000001</v>
      </c>
      <c r="Y138">
        <v>3</v>
      </c>
      <c r="Z138">
        <v>0.63987899999999998</v>
      </c>
      <c r="AA138">
        <v>0.15997</v>
      </c>
      <c r="AB138">
        <v>0</v>
      </c>
      <c r="AC138">
        <v>-4.8808400000000001</v>
      </c>
      <c r="AD138">
        <v>294.81099999999998</v>
      </c>
      <c r="AE138">
        <v>12.2423</v>
      </c>
      <c r="AF138">
        <v>1.03416</v>
      </c>
      <c r="AG138">
        <v>15.2706</v>
      </c>
      <c r="AH138">
        <v>17.8157</v>
      </c>
      <c r="AI138">
        <v>19.003399999999999</v>
      </c>
      <c r="AJ138">
        <v>2.9191799999999999</v>
      </c>
      <c r="AK138">
        <v>-3.0663800000000001</v>
      </c>
      <c r="AL138">
        <v>3</v>
      </c>
      <c r="AM138">
        <v>0.63987899999999998</v>
      </c>
      <c r="AN138">
        <v>0.15997</v>
      </c>
      <c r="AO138">
        <v>0</v>
      </c>
      <c r="AP138">
        <v>1.5270600000000001</v>
      </c>
      <c r="AQ138">
        <v>2.3754300000000002</v>
      </c>
      <c r="AR138">
        <v>1.18771</v>
      </c>
      <c r="AS138">
        <v>2.3754300000000002</v>
      </c>
      <c r="AT138">
        <v>2.5451000000000001</v>
      </c>
      <c r="AU138">
        <v>3.7328199999999998</v>
      </c>
      <c r="AV138">
        <v>5.6422100000000004</v>
      </c>
      <c r="AW138">
        <v>4.27379</v>
      </c>
      <c r="AX138">
        <v>5.9855700000000001</v>
      </c>
    </row>
    <row r="139" spans="1:50" x14ac:dyDescent="0.25">
      <c r="A139" t="s">
        <v>328</v>
      </c>
      <c r="B139">
        <v>0</v>
      </c>
      <c r="C139">
        <v>-5.4139699999999999</v>
      </c>
      <c r="D139">
        <v>297.28399999999999</v>
      </c>
      <c r="E139">
        <v>13.5345</v>
      </c>
      <c r="F139">
        <v>1.0890500000000001</v>
      </c>
      <c r="G139">
        <v>15.2706</v>
      </c>
      <c r="H139">
        <v>16.797699999999999</v>
      </c>
      <c r="I139">
        <v>18.664100000000001</v>
      </c>
      <c r="J139">
        <v>3.6876799999999998</v>
      </c>
      <c r="K139">
        <v>-3.6253500000000001</v>
      </c>
      <c r="L139">
        <v>3</v>
      </c>
      <c r="M139">
        <v>0</v>
      </c>
      <c r="N139">
        <v>0.15997</v>
      </c>
      <c r="O139">
        <v>0.15997</v>
      </c>
      <c r="P139">
        <v>-6.3036899999999996</v>
      </c>
      <c r="Q139">
        <v>326.178</v>
      </c>
      <c r="R139">
        <v>16.375900000000001</v>
      </c>
      <c r="S139">
        <v>1.0890500000000001</v>
      </c>
      <c r="T139">
        <v>15.2706</v>
      </c>
      <c r="U139">
        <v>16.797699999999999</v>
      </c>
      <c r="V139">
        <v>18.664100000000001</v>
      </c>
      <c r="W139">
        <v>3.34938</v>
      </c>
      <c r="X139">
        <v>-3.3435600000000001</v>
      </c>
      <c r="Y139">
        <v>2</v>
      </c>
      <c r="Z139">
        <v>0</v>
      </c>
      <c r="AA139">
        <v>0.15997</v>
      </c>
      <c r="AB139">
        <v>0.15997</v>
      </c>
      <c r="AC139">
        <v>-7.0695499999999996</v>
      </c>
      <c r="AD139">
        <v>313.92200000000003</v>
      </c>
      <c r="AE139">
        <v>17.129000000000001</v>
      </c>
      <c r="AF139">
        <v>1.0890500000000001</v>
      </c>
      <c r="AG139">
        <v>15.2706</v>
      </c>
      <c r="AH139">
        <v>16.458300000000001</v>
      </c>
      <c r="AI139">
        <v>18.3247</v>
      </c>
      <c r="AJ139">
        <v>4.5573399999999999</v>
      </c>
      <c r="AK139">
        <v>-3.2492899999999998</v>
      </c>
      <c r="AL139">
        <v>3</v>
      </c>
      <c r="AM139">
        <v>0</v>
      </c>
      <c r="AN139">
        <v>0.15997</v>
      </c>
      <c r="AO139">
        <v>0.15997</v>
      </c>
      <c r="AP139">
        <v>1.5270600000000001</v>
      </c>
      <c r="AQ139">
        <v>3.3934700000000002</v>
      </c>
      <c r="AR139">
        <v>1.5270600000000001</v>
      </c>
      <c r="AS139">
        <v>3.3934700000000002</v>
      </c>
      <c r="AT139">
        <v>1.18771</v>
      </c>
      <c r="AU139">
        <v>3.0541200000000002</v>
      </c>
      <c r="AV139">
        <v>7.3130300000000004</v>
      </c>
      <c r="AW139">
        <v>6.6929400000000001</v>
      </c>
      <c r="AX139">
        <v>7.8066300000000002</v>
      </c>
    </row>
    <row r="140" spans="1:50" x14ac:dyDescent="0.25">
      <c r="A140" t="s">
        <v>328</v>
      </c>
      <c r="B140">
        <v>1</v>
      </c>
      <c r="C140">
        <v>-2.9962399999999998</v>
      </c>
      <c r="D140">
        <v>272.02600000000001</v>
      </c>
      <c r="E140">
        <v>14.356299999999999</v>
      </c>
      <c r="F140">
        <v>0.97314400000000001</v>
      </c>
      <c r="G140">
        <v>16.967400000000001</v>
      </c>
      <c r="H140">
        <v>18.494399999999999</v>
      </c>
      <c r="I140">
        <v>20.0215</v>
      </c>
      <c r="J140">
        <v>2.8704499999999999</v>
      </c>
      <c r="K140">
        <v>-1.67327</v>
      </c>
      <c r="L140">
        <v>1</v>
      </c>
      <c r="M140">
        <v>0</v>
      </c>
      <c r="N140">
        <v>0</v>
      </c>
      <c r="O140">
        <v>0.47990899999999997</v>
      </c>
      <c r="P140">
        <v>-1.9178299999999999</v>
      </c>
      <c r="Q140">
        <v>264.02499999999998</v>
      </c>
      <c r="R140">
        <v>14.806699999999999</v>
      </c>
      <c r="S140">
        <v>0.97314400000000001</v>
      </c>
      <c r="T140">
        <v>16.967400000000001</v>
      </c>
      <c r="U140">
        <v>18.494399999999999</v>
      </c>
      <c r="V140">
        <v>19.003399999999999</v>
      </c>
      <c r="W140">
        <v>3.00284</v>
      </c>
      <c r="X140">
        <v>-1.08073</v>
      </c>
      <c r="Y140">
        <v>1</v>
      </c>
      <c r="Z140">
        <v>0</v>
      </c>
      <c r="AA140">
        <v>0</v>
      </c>
      <c r="AB140">
        <v>0.47990899999999997</v>
      </c>
      <c r="AC140">
        <v>-2.4984299999999999</v>
      </c>
      <c r="AD140">
        <v>254.41200000000001</v>
      </c>
      <c r="AE140">
        <v>17.0002</v>
      </c>
      <c r="AF140">
        <v>0.97314400000000001</v>
      </c>
      <c r="AG140">
        <v>16.967400000000001</v>
      </c>
      <c r="AH140">
        <v>18.494399999999999</v>
      </c>
      <c r="AI140">
        <v>20.0215</v>
      </c>
      <c r="AJ140">
        <v>3.6119699999999999</v>
      </c>
      <c r="AK140">
        <v>-1.5918300000000001</v>
      </c>
      <c r="AL140">
        <v>1</v>
      </c>
      <c r="AM140">
        <v>0</v>
      </c>
      <c r="AN140">
        <v>0</v>
      </c>
      <c r="AO140">
        <v>0.47990899999999997</v>
      </c>
      <c r="AP140">
        <v>1.5270600000000001</v>
      </c>
      <c r="AQ140">
        <v>3.0541200000000002</v>
      </c>
      <c r="AR140">
        <v>1.5270600000000001</v>
      </c>
      <c r="AS140">
        <v>2.0360800000000001</v>
      </c>
      <c r="AT140">
        <v>1.5270600000000001</v>
      </c>
      <c r="AU140">
        <v>3.0541200000000002</v>
      </c>
      <c r="AV140">
        <v>4.5437200000000004</v>
      </c>
      <c r="AW140">
        <v>4.0835699999999999</v>
      </c>
      <c r="AX140">
        <v>5.2038000000000002</v>
      </c>
    </row>
    <row r="141" spans="1:50" x14ac:dyDescent="0.25">
      <c r="A141" t="s">
        <v>329</v>
      </c>
      <c r="B141">
        <v>2</v>
      </c>
      <c r="C141">
        <v>-6.2378999999999998</v>
      </c>
      <c r="D141">
        <v>325.74599999999998</v>
      </c>
      <c r="E141">
        <v>13.7743</v>
      </c>
      <c r="F141">
        <v>0.88678599999999996</v>
      </c>
      <c r="G141">
        <v>16</v>
      </c>
      <c r="H141">
        <v>17.166699999999999</v>
      </c>
      <c r="I141">
        <v>18</v>
      </c>
      <c r="J141">
        <v>0.996618</v>
      </c>
      <c r="K141">
        <v>-2.4283999999999999</v>
      </c>
      <c r="L141">
        <v>2</v>
      </c>
      <c r="M141">
        <v>2.5962900000000002</v>
      </c>
      <c r="N141">
        <v>2.3570199999999999</v>
      </c>
      <c r="O141">
        <v>2.51416</v>
      </c>
      <c r="P141">
        <v>-5.3088199999999999</v>
      </c>
      <c r="Q141">
        <v>327.23599999999999</v>
      </c>
      <c r="R141">
        <v>14.512499999999999</v>
      </c>
      <c r="S141">
        <v>0.88678599999999996</v>
      </c>
      <c r="T141">
        <v>21.666699999999999</v>
      </c>
      <c r="U141">
        <v>22.166699999999999</v>
      </c>
      <c r="V141">
        <v>23.333300000000001</v>
      </c>
      <c r="W141">
        <v>0.99023300000000003</v>
      </c>
      <c r="X141">
        <v>-3.4430700000000001</v>
      </c>
      <c r="Y141">
        <v>3</v>
      </c>
      <c r="Z141">
        <v>2.5962900000000002</v>
      </c>
      <c r="AA141">
        <v>2.3570199999999999</v>
      </c>
      <c r="AB141">
        <v>2.51416</v>
      </c>
      <c r="AC141">
        <v>-6.0914900000000003</v>
      </c>
      <c r="AD141">
        <v>331.15899999999999</v>
      </c>
      <c r="AE141">
        <v>17.103400000000001</v>
      </c>
      <c r="AF141">
        <v>0.88678599999999996</v>
      </c>
      <c r="AG141">
        <v>16.333300000000001</v>
      </c>
      <c r="AH141">
        <v>17.166699999999999</v>
      </c>
      <c r="AI141">
        <v>18</v>
      </c>
      <c r="AJ141">
        <v>2.21774</v>
      </c>
      <c r="AK141">
        <v>-1.18265</v>
      </c>
      <c r="AL141">
        <v>2</v>
      </c>
      <c r="AM141">
        <v>2.5962900000000002</v>
      </c>
      <c r="AN141">
        <v>2.3570199999999999</v>
      </c>
      <c r="AO141">
        <v>2.51416</v>
      </c>
      <c r="AP141">
        <v>1.1666700000000001</v>
      </c>
      <c r="AQ141">
        <v>2</v>
      </c>
      <c r="AR141">
        <v>0.5</v>
      </c>
      <c r="AS141">
        <v>1.6666700000000001</v>
      </c>
      <c r="AT141">
        <v>0.83333299999999999</v>
      </c>
      <c r="AU141">
        <v>1.6666700000000001</v>
      </c>
      <c r="AV141">
        <v>3.42502</v>
      </c>
      <c r="AW141">
        <v>4.4333</v>
      </c>
      <c r="AX141">
        <v>3.4003899999999998</v>
      </c>
    </row>
    <row r="142" spans="1:50" x14ac:dyDescent="0.25">
      <c r="A142" t="s">
        <v>329</v>
      </c>
      <c r="B142">
        <v>3</v>
      </c>
      <c r="C142">
        <v>-5.1711900000000002</v>
      </c>
      <c r="D142">
        <v>315.55500000000001</v>
      </c>
      <c r="E142">
        <v>6.3251200000000001</v>
      </c>
      <c r="F142">
        <v>0.98747600000000002</v>
      </c>
      <c r="G142">
        <v>18.333300000000001</v>
      </c>
      <c r="H142">
        <v>19.166699999999999</v>
      </c>
      <c r="I142">
        <v>20.666699999999999</v>
      </c>
      <c r="J142">
        <v>1.3603000000000001</v>
      </c>
      <c r="K142">
        <v>-3.1104599999999998</v>
      </c>
      <c r="L142">
        <v>3</v>
      </c>
      <c r="M142">
        <v>0</v>
      </c>
      <c r="N142">
        <v>0.157135</v>
      </c>
      <c r="O142">
        <v>0.157135</v>
      </c>
      <c r="P142">
        <v>-4.3047899999999997</v>
      </c>
      <c r="Q142">
        <v>309.55</v>
      </c>
      <c r="R142">
        <v>6.6854300000000002</v>
      </c>
      <c r="S142">
        <v>0.98747600000000002</v>
      </c>
      <c r="T142">
        <v>18.333300000000001</v>
      </c>
      <c r="U142">
        <v>19.5</v>
      </c>
      <c r="V142">
        <v>21</v>
      </c>
      <c r="W142">
        <v>1.8001499999999999</v>
      </c>
      <c r="X142">
        <v>-3.5882499999999999</v>
      </c>
      <c r="Y142">
        <v>3</v>
      </c>
      <c r="Z142">
        <v>0</v>
      </c>
      <c r="AA142">
        <v>0.157135</v>
      </c>
      <c r="AB142">
        <v>0.157135</v>
      </c>
      <c r="AC142">
        <v>-5.50481</v>
      </c>
      <c r="AD142">
        <v>316.43</v>
      </c>
      <c r="AE142">
        <v>9.3740100000000002</v>
      </c>
      <c r="AF142">
        <v>0.98747600000000002</v>
      </c>
      <c r="AG142">
        <v>18.333300000000001</v>
      </c>
      <c r="AH142">
        <v>19.166699999999999</v>
      </c>
      <c r="AI142">
        <v>21</v>
      </c>
      <c r="AJ142">
        <v>1.5364899999999999</v>
      </c>
      <c r="AK142">
        <v>-3.8881899999999998</v>
      </c>
      <c r="AL142">
        <v>3</v>
      </c>
      <c r="AM142">
        <v>0</v>
      </c>
      <c r="AN142">
        <v>0.157135</v>
      </c>
      <c r="AO142">
        <v>0.157135</v>
      </c>
      <c r="AP142">
        <v>0.83333299999999999</v>
      </c>
      <c r="AQ142">
        <v>2.3333300000000001</v>
      </c>
      <c r="AR142">
        <v>1.1666700000000001</v>
      </c>
      <c r="AS142">
        <v>2.6666699999999999</v>
      </c>
      <c r="AT142">
        <v>0.83333299999999999</v>
      </c>
      <c r="AU142">
        <v>2.6666699999999999</v>
      </c>
      <c r="AV142">
        <v>4.4707600000000003</v>
      </c>
      <c r="AW142">
        <v>5.3883999999999999</v>
      </c>
      <c r="AX142">
        <v>5.4246800000000004</v>
      </c>
    </row>
    <row r="143" spans="1:50" x14ac:dyDescent="0.25">
      <c r="A143" t="s">
        <v>330</v>
      </c>
      <c r="B143">
        <v>3</v>
      </c>
      <c r="C143">
        <v>-4.2444800000000003</v>
      </c>
      <c r="D143">
        <v>288.45400000000001</v>
      </c>
      <c r="E143">
        <v>6.4173400000000003</v>
      </c>
      <c r="F143">
        <v>0.99345399999999995</v>
      </c>
      <c r="G143">
        <v>15</v>
      </c>
      <c r="H143">
        <v>16.5</v>
      </c>
      <c r="I143">
        <v>18</v>
      </c>
      <c r="J143">
        <v>3.4588999999999999</v>
      </c>
      <c r="K143">
        <v>-2.42577</v>
      </c>
      <c r="L143">
        <v>3</v>
      </c>
      <c r="M143">
        <v>0.157135</v>
      </c>
      <c r="N143">
        <v>0.41574</v>
      </c>
      <c r="O143">
        <v>0.27216600000000002</v>
      </c>
      <c r="P143">
        <v>-3.91127</v>
      </c>
      <c r="Q143">
        <v>295.33999999999997</v>
      </c>
      <c r="R143">
        <v>9.30063</v>
      </c>
      <c r="S143">
        <v>0.99345399999999995</v>
      </c>
      <c r="T143">
        <v>15.333299999999999</v>
      </c>
      <c r="U143">
        <v>16.833300000000001</v>
      </c>
      <c r="V143">
        <v>17.666699999999999</v>
      </c>
      <c r="W143">
        <v>1.89514</v>
      </c>
      <c r="X143">
        <v>-2.6395499999999998</v>
      </c>
      <c r="Y143">
        <v>4</v>
      </c>
      <c r="Z143">
        <v>0.157135</v>
      </c>
      <c r="AA143">
        <v>0.41574</v>
      </c>
      <c r="AB143">
        <v>0.27216600000000002</v>
      </c>
      <c r="AC143">
        <v>-4.7082199999999998</v>
      </c>
      <c r="AD143">
        <v>288.49</v>
      </c>
      <c r="AE143">
        <v>11.228400000000001</v>
      </c>
      <c r="AF143">
        <v>0.99345399999999995</v>
      </c>
      <c r="AG143">
        <v>15.333299999999999</v>
      </c>
      <c r="AH143">
        <v>15.833299999999999</v>
      </c>
      <c r="AI143">
        <v>17.333300000000001</v>
      </c>
      <c r="AJ143">
        <v>2.76152</v>
      </c>
      <c r="AK143">
        <v>-2.9895200000000002</v>
      </c>
      <c r="AL143">
        <v>3</v>
      </c>
      <c r="AM143">
        <v>0.157135</v>
      </c>
      <c r="AN143">
        <v>0.41574</v>
      </c>
      <c r="AO143">
        <v>0.27216600000000002</v>
      </c>
      <c r="AP143">
        <v>1.5</v>
      </c>
      <c r="AQ143">
        <v>3</v>
      </c>
      <c r="AR143">
        <v>1.5</v>
      </c>
      <c r="AS143">
        <v>2.3333300000000001</v>
      </c>
      <c r="AT143">
        <v>0.5</v>
      </c>
      <c r="AU143">
        <v>2</v>
      </c>
      <c r="AV143">
        <v>5.8846800000000004</v>
      </c>
      <c r="AW143">
        <v>4.5346900000000003</v>
      </c>
      <c r="AX143">
        <v>5.7510399999999997</v>
      </c>
    </row>
    <row r="144" spans="1:50" x14ac:dyDescent="0.25">
      <c r="A144" t="s">
        <v>331</v>
      </c>
      <c r="B144">
        <v>0</v>
      </c>
      <c r="C144">
        <v>-5.0746000000000002</v>
      </c>
      <c r="D144">
        <v>302.87099999999998</v>
      </c>
      <c r="E144">
        <v>10.5533</v>
      </c>
      <c r="F144">
        <v>1.0221899999999999</v>
      </c>
      <c r="G144">
        <v>15</v>
      </c>
      <c r="H144">
        <v>15.833299999999999</v>
      </c>
      <c r="I144">
        <v>16.666699999999999</v>
      </c>
      <c r="J144">
        <v>4.2123499999999998</v>
      </c>
      <c r="K144">
        <v>-2.2955299999999998</v>
      </c>
      <c r="L144">
        <v>2</v>
      </c>
      <c r="M144">
        <v>0</v>
      </c>
      <c r="N144">
        <v>0</v>
      </c>
      <c r="O144">
        <v>0.68493499999999996</v>
      </c>
      <c r="P144">
        <v>-5.1474399999999996</v>
      </c>
      <c r="Q144">
        <v>315.12700000000001</v>
      </c>
      <c r="R144">
        <v>11.923500000000001</v>
      </c>
      <c r="S144">
        <v>1.0221899999999999</v>
      </c>
      <c r="T144">
        <v>15</v>
      </c>
      <c r="U144">
        <v>15.833299999999999</v>
      </c>
      <c r="V144">
        <v>18.333300000000001</v>
      </c>
      <c r="W144">
        <v>3.3017099999999999</v>
      </c>
      <c r="X144">
        <v>-1.9930399999999999</v>
      </c>
      <c r="Y144">
        <v>3</v>
      </c>
      <c r="Z144">
        <v>0</v>
      </c>
      <c r="AA144">
        <v>0</v>
      </c>
      <c r="AB144">
        <v>0.68493499999999996</v>
      </c>
      <c r="AC144">
        <v>-6.0406500000000003</v>
      </c>
      <c r="AD144">
        <v>312.51900000000001</v>
      </c>
      <c r="AE144">
        <v>12.236599999999999</v>
      </c>
      <c r="AF144">
        <v>1.0221899999999999</v>
      </c>
      <c r="AG144">
        <v>15</v>
      </c>
      <c r="AH144">
        <v>15.833299999999999</v>
      </c>
      <c r="AI144">
        <v>17.333300000000001</v>
      </c>
      <c r="AJ144">
        <v>3.1486999999999998</v>
      </c>
      <c r="AK144">
        <v>-2.11564</v>
      </c>
      <c r="AL144">
        <v>2</v>
      </c>
      <c r="AM144">
        <v>0</v>
      </c>
      <c r="AN144">
        <v>0</v>
      </c>
      <c r="AO144">
        <v>0.68493499999999996</v>
      </c>
      <c r="AP144">
        <v>0.83333299999999999</v>
      </c>
      <c r="AQ144">
        <v>1.6666700000000001</v>
      </c>
      <c r="AR144">
        <v>0.83333299999999999</v>
      </c>
      <c r="AS144">
        <v>3.3333300000000001</v>
      </c>
      <c r="AT144">
        <v>0.83333299999999999</v>
      </c>
      <c r="AU144">
        <v>2.3333300000000001</v>
      </c>
      <c r="AV144">
        <v>6.5078800000000001</v>
      </c>
      <c r="AW144">
        <v>5.2947600000000001</v>
      </c>
      <c r="AX144">
        <v>5.2643500000000003</v>
      </c>
    </row>
    <row r="145" spans="1:50" x14ac:dyDescent="0.25">
      <c r="A145" t="s">
        <v>331</v>
      </c>
      <c r="B145">
        <v>2</v>
      </c>
      <c r="C145">
        <v>-5.1529499999999997</v>
      </c>
      <c r="D145">
        <v>311.12299999999999</v>
      </c>
      <c r="E145">
        <v>13.779299999999999</v>
      </c>
      <c r="F145">
        <v>0.92132099999999995</v>
      </c>
      <c r="G145">
        <v>15.666700000000001</v>
      </c>
      <c r="H145">
        <v>17.166699999999999</v>
      </c>
      <c r="I145">
        <v>19</v>
      </c>
      <c r="J145">
        <v>3.6772999999999998</v>
      </c>
      <c r="K145">
        <v>-3.1425299999999998</v>
      </c>
      <c r="L145">
        <v>2</v>
      </c>
      <c r="M145">
        <v>0.157135</v>
      </c>
      <c r="N145">
        <v>0.157135</v>
      </c>
      <c r="O145">
        <v>0.68493499999999996</v>
      </c>
      <c r="P145">
        <v>-4.0898500000000002</v>
      </c>
      <c r="Q145">
        <v>306.82499999999999</v>
      </c>
      <c r="R145">
        <v>16.988900000000001</v>
      </c>
      <c r="S145">
        <v>0.92132099999999995</v>
      </c>
      <c r="T145">
        <v>15.333299999999999</v>
      </c>
      <c r="U145">
        <v>16.833300000000001</v>
      </c>
      <c r="V145">
        <v>18.333300000000001</v>
      </c>
      <c r="W145">
        <v>2.8683100000000001</v>
      </c>
      <c r="X145">
        <v>-2.2208199999999998</v>
      </c>
      <c r="Y145">
        <v>3</v>
      </c>
      <c r="Z145">
        <v>0.157135</v>
      </c>
      <c r="AA145">
        <v>0.157135</v>
      </c>
      <c r="AB145">
        <v>0.68493499999999996</v>
      </c>
      <c r="AC145">
        <v>-5.3915800000000003</v>
      </c>
      <c r="AD145">
        <v>318.19400000000002</v>
      </c>
      <c r="AE145">
        <v>17.0122</v>
      </c>
      <c r="AF145">
        <v>0.92132099999999995</v>
      </c>
      <c r="AG145">
        <v>15.333299999999999</v>
      </c>
      <c r="AH145">
        <v>17.166699999999999</v>
      </c>
      <c r="AI145">
        <v>20</v>
      </c>
      <c r="AJ145">
        <v>3.1500699999999999</v>
      </c>
      <c r="AK145">
        <v>-2.80769</v>
      </c>
      <c r="AL145">
        <v>2</v>
      </c>
      <c r="AM145">
        <v>0.157135</v>
      </c>
      <c r="AN145">
        <v>0.157135</v>
      </c>
      <c r="AO145">
        <v>0.68493499999999996</v>
      </c>
      <c r="AP145">
        <v>1.5</v>
      </c>
      <c r="AQ145">
        <v>3.3333300000000001</v>
      </c>
      <c r="AR145">
        <v>1.5</v>
      </c>
      <c r="AS145">
        <v>3</v>
      </c>
      <c r="AT145">
        <v>1.8333299999999999</v>
      </c>
      <c r="AU145">
        <v>4.6666699999999999</v>
      </c>
      <c r="AV145">
        <v>6.8198299999999996</v>
      </c>
      <c r="AW145">
        <v>5.0891299999999999</v>
      </c>
      <c r="AX145">
        <v>5.9577600000000004</v>
      </c>
    </row>
    <row r="146" spans="1:50" x14ac:dyDescent="0.25">
      <c r="A146" t="s">
        <v>331</v>
      </c>
      <c r="B146">
        <v>3</v>
      </c>
      <c r="C146">
        <v>-3.9746000000000001</v>
      </c>
      <c r="D146">
        <v>281.84399999999999</v>
      </c>
      <c r="E146">
        <v>10.712</v>
      </c>
      <c r="F146">
        <v>0.98586200000000002</v>
      </c>
      <c r="G146">
        <v>15.666700000000001</v>
      </c>
      <c r="H146">
        <v>17.166699999999999</v>
      </c>
      <c r="I146">
        <v>18</v>
      </c>
      <c r="J146">
        <v>2.3197299999999998</v>
      </c>
      <c r="K146">
        <v>-1.3252299999999999</v>
      </c>
      <c r="L146">
        <v>3</v>
      </c>
      <c r="M146">
        <v>0.157135</v>
      </c>
      <c r="N146">
        <v>0.157135</v>
      </c>
      <c r="O146">
        <v>0.157135</v>
      </c>
      <c r="P146">
        <v>-3.8263699999999998</v>
      </c>
      <c r="Q146">
        <v>292.10000000000002</v>
      </c>
      <c r="R146">
        <v>11.2102</v>
      </c>
      <c r="S146">
        <v>0.98586200000000002</v>
      </c>
      <c r="T146">
        <v>15.333299999999999</v>
      </c>
      <c r="U146">
        <v>16.833300000000001</v>
      </c>
      <c r="V146">
        <v>17.666699999999999</v>
      </c>
      <c r="W146">
        <v>0.93770799999999999</v>
      </c>
      <c r="X146">
        <v>-0.58704299999999998</v>
      </c>
      <c r="Y146">
        <v>3</v>
      </c>
      <c r="Z146">
        <v>0.157135</v>
      </c>
      <c r="AA146">
        <v>0.157135</v>
      </c>
      <c r="AB146">
        <v>0.157135</v>
      </c>
      <c r="AC146">
        <v>-4.4396800000000001</v>
      </c>
      <c r="AD146">
        <v>284.44900000000001</v>
      </c>
      <c r="AE146">
        <v>12.8878</v>
      </c>
      <c r="AF146">
        <v>0.98586200000000002</v>
      </c>
      <c r="AG146">
        <v>15.666700000000001</v>
      </c>
      <c r="AH146">
        <v>16.833300000000001</v>
      </c>
      <c r="AI146">
        <v>17.666699999999999</v>
      </c>
      <c r="AJ146">
        <v>1.6155600000000001</v>
      </c>
      <c r="AK146">
        <v>-1.74234</v>
      </c>
      <c r="AL146">
        <v>3</v>
      </c>
      <c r="AM146">
        <v>0.157135</v>
      </c>
      <c r="AN146">
        <v>0.157135</v>
      </c>
      <c r="AO146">
        <v>0.157135</v>
      </c>
      <c r="AP146">
        <v>1.5</v>
      </c>
      <c r="AQ146">
        <v>2.3333300000000001</v>
      </c>
      <c r="AR146">
        <v>1.5</v>
      </c>
      <c r="AS146">
        <v>2.3333300000000001</v>
      </c>
      <c r="AT146">
        <v>1.1666700000000001</v>
      </c>
      <c r="AU146">
        <v>2</v>
      </c>
      <c r="AV146">
        <v>3.6449600000000002</v>
      </c>
      <c r="AW146">
        <v>1.52475</v>
      </c>
      <c r="AX146">
        <v>3.3578999999999999</v>
      </c>
    </row>
    <row r="147" spans="1:50" x14ac:dyDescent="0.25">
      <c r="A147" t="s">
        <v>332</v>
      </c>
      <c r="B147">
        <v>3</v>
      </c>
      <c r="C147">
        <v>-5.5849799999999998</v>
      </c>
      <c r="D147">
        <v>331.43599999999998</v>
      </c>
      <c r="E147">
        <v>14.300800000000001</v>
      </c>
      <c r="F147">
        <v>1.4637500000000001</v>
      </c>
      <c r="G147">
        <v>17</v>
      </c>
      <c r="H147">
        <v>17.833300000000001</v>
      </c>
      <c r="I147">
        <v>19</v>
      </c>
      <c r="J147">
        <v>0.810307</v>
      </c>
      <c r="K147">
        <v>-2.9670200000000002</v>
      </c>
      <c r="L147">
        <v>3</v>
      </c>
      <c r="M147">
        <v>0.94280900000000001</v>
      </c>
      <c r="N147">
        <v>0.94280900000000001</v>
      </c>
      <c r="O147">
        <v>1.25708</v>
      </c>
      <c r="P147">
        <v>-5.9902499999999996</v>
      </c>
      <c r="Q147">
        <v>328.01799999999997</v>
      </c>
      <c r="R147">
        <v>17.313800000000001</v>
      </c>
      <c r="S147">
        <v>1.4637500000000001</v>
      </c>
      <c r="T147">
        <v>17</v>
      </c>
      <c r="U147">
        <v>17.833300000000001</v>
      </c>
      <c r="V147">
        <v>19</v>
      </c>
      <c r="W147">
        <v>1.3567499999999999</v>
      </c>
      <c r="X147">
        <v>-2.9276300000000002</v>
      </c>
      <c r="Y147">
        <v>3</v>
      </c>
      <c r="Z147">
        <v>0.94280900000000001</v>
      </c>
      <c r="AA147">
        <v>0.94280900000000001</v>
      </c>
      <c r="AB147">
        <v>1.25708</v>
      </c>
      <c r="AC147">
        <v>-7.1193499999999998</v>
      </c>
      <c r="AD147">
        <v>310.66800000000001</v>
      </c>
      <c r="AE147">
        <v>20.029499999999999</v>
      </c>
      <c r="AF147">
        <v>1.4637500000000001</v>
      </c>
      <c r="AG147">
        <v>15</v>
      </c>
      <c r="AH147">
        <v>15.833299999999999</v>
      </c>
      <c r="AI147">
        <v>16.333300000000001</v>
      </c>
      <c r="AJ147">
        <v>2.3357299999999999</v>
      </c>
      <c r="AK147">
        <v>-1.3255300000000001</v>
      </c>
      <c r="AL147">
        <v>2</v>
      </c>
      <c r="AM147">
        <v>0.94280900000000001</v>
      </c>
      <c r="AN147">
        <v>0.94280900000000001</v>
      </c>
      <c r="AO147">
        <v>1.25708</v>
      </c>
      <c r="AP147">
        <v>0.83333299999999999</v>
      </c>
      <c r="AQ147">
        <v>2</v>
      </c>
      <c r="AR147">
        <v>0.83333299999999999</v>
      </c>
      <c r="AS147">
        <v>2</v>
      </c>
      <c r="AT147">
        <v>0.83333299999999999</v>
      </c>
      <c r="AU147">
        <v>1.3333299999999999</v>
      </c>
      <c r="AV147">
        <v>3.7773300000000001</v>
      </c>
      <c r="AW147">
        <v>4.2843799999999996</v>
      </c>
      <c r="AX147">
        <v>3.66126</v>
      </c>
    </row>
    <row r="148" spans="1:50" x14ac:dyDescent="0.25">
      <c r="A148" t="s">
        <v>333</v>
      </c>
      <c r="B148">
        <v>0</v>
      </c>
      <c r="C148">
        <v>-5.9674100000000001</v>
      </c>
      <c r="D148">
        <v>339.34</v>
      </c>
      <c r="E148">
        <v>15.7728</v>
      </c>
      <c r="F148">
        <v>1.2690900000000001</v>
      </c>
      <c r="G148">
        <v>16</v>
      </c>
      <c r="H148">
        <v>16.833300000000001</v>
      </c>
      <c r="I148">
        <v>18</v>
      </c>
      <c r="J148">
        <v>1.48682</v>
      </c>
      <c r="K148">
        <v>-2.00888</v>
      </c>
      <c r="L148">
        <v>3</v>
      </c>
      <c r="M148">
        <v>0.157135</v>
      </c>
      <c r="N148">
        <v>0.157135</v>
      </c>
      <c r="O148">
        <v>0.56655800000000001</v>
      </c>
      <c r="P148">
        <v>-5.9075300000000004</v>
      </c>
      <c r="Q148">
        <v>336.89800000000002</v>
      </c>
      <c r="R148">
        <v>17.7407</v>
      </c>
      <c r="S148">
        <v>1.2690900000000001</v>
      </c>
      <c r="T148">
        <v>15.666700000000001</v>
      </c>
      <c r="U148">
        <v>16.5</v>
      </c>
      <c r="V148">
        <v>16.666699999999999</v>
      </c>
      <c r="W148">
        <v>1.2249099999999999</v>
      </c>
      <c r="X148">
        <v>-0.56429200000000002</v>
      </c>
      <c r="Y148">
        <v>3</v>
      </c>
      <c r="Z148">
        <v>0.157135</v>
      </c>
      <c r="AA148">
        <v>0.157135</v>
      </c>
      <c r="AB148">
        <v>0.56655800000000001</v>
      </c>
      <c r="AC148">
        <v>-7.7197500000000003</v>
      </c>
      <c r="AD148">
        <v>340.13499999999999</v>
      </c>
      <c r="AE148">
        <v>19.584700000000002</v>
      </c>
      <c r="AF148">
        <v>1.2690900000000001</v>
      </c>
      <c r="AG148">
        <v>15.666700000000001</v>
      </c>
      <c r="AH148">
        <v>16.5</v>
      </c>
      <c r="AI148">
        <v>17.666699999999999</v>
      </c>
      <c r="AJ148">
        <v>1.64076</v>
      </c>
      <c r="AK148">
        <v>-2.6328399999999998</v>
      </c>
      <c r="AL148">
        <v>3</v>
      </c>
      <c r="AM148">
        <v>0.157135</v>
      </c>
      <c r="AN148">
        <v>0.157135</v>
      </c>
      <c r="AO148">
        <v>0.56655800000000001</v>
      </c>
      <c r="AP148">
        <v>0.83333299999999999</v>
      </c>
      <c r="AQ148">
        <v>2</v>
      </c>
      <c r="AR148">
        <v>0.83333299999999999</v>
      </c>
      <c r="AS148">
        <v>1</v>
      </c>
      <c r="AT148">
        <v>0.83333299999999999</v>
      </c>
      <c r="AU148">
        <v>2</v>
      </c>
      <c r="AV148">
        <v>3.4956900000000002</v>
      </c>
      <c r="AW148">
        <v>1.7891999999999999</v>
      </c>
      <c r="AX148">
        <v>4.2736000000000001</v>
      </c>
    </row>
    <row r="149" spans="1:50" x14ac:dyDescent="0.25">
      <c r="A149" t="s">
        <v>333</v>
      </c>
      <c r="B149">
        <v>1</v>
      </c>
      <c r="C149">
        <v>-3.4204500000000002</v>
      </c>
      <c r="D149">
        <v>301.721</v>
      </c>
      <c r="E149">
        <v>13.817600000000001</v>
      </c>
      <c r="F149">
        <v>1.1386400000000001</v>
      </c>
      <c r="G149">
        <v>16.333300000000001</v>
      </c>
      <c r="H149">
        <v>17.5</v>
      </c>
      <c r="I149">
        <v>18</v>
      </c>
      <c r="J149">
        <v>1.68954</v>
      </c>
      <c r="K149">
        <v>-1.98034</v>
      </c>
      <c r="L149">
        <v>3</v>
      </c>
      <c r="M149">
        <v>2.91018</v>
      </c>
      <c r="N149">
        <v>2.98556</v>
      </c>
      <c r="O149">
        <v>3.4029799999999999</v>
      </c>
      <c r="P149">
        <v>-2.1543000000000001</v>
      </c>
      <c r="Q149">
        <v>275.51900000000001</v>
      </c>
      <c r="R149">
        <v>23.667200000000001</v>
      </c>
      <c r="S149">
        <v>1.1386400000000001</v>
      </c>
      <c r="T149">
        <v>22.666699999999999</v>
      </c>
      <c r="U149">
        <v>23.833300000000001</v>
      </c>
      <c r="V149">
        <v>24.666699999999999</v>
      </c>
      <c r="W149">
        <v>2.2960099999999999</v>
      </c>
      <c r="X149">
        <v>-2.8286099999999998</v>
      </c>
      <c r="Y149">
        <v>4</v>
      </c>
      <c r="Z149">
        <v>2.91018</v>
      </c>
      <c r="AA149">
        <v>2.98556</v>
      </c>
      <c r="AB149">
        <v>3.4029799999999999</v>
      </c>
      <c r="AC149">
        <v>-4.44015</v>
      </c>
      <c r="AD149">
        <v>289.19</v>
      </c>
      <c r="AE149">
        <v>26.502700000000001</v>
      </c>
      <c r="AF149">
        <v>1.1386400000000001</v>
      </c>
      <c r="AG149">
        <v>22.333300000000001</v>
      </c>
      <c r="AH149">
        <v>23.833300000000001</v>
      </c>
      <c r="AI149">
        <v>25.666699999999999</v>
      </c>
      <c r="AJ149">
        <v>2.72058</v>
      </c>
      <c r="AK149">
        <v>-2.4199600000000001</v>
      </c>
      <c r="AL149">
        <v>3</v>
      </c>
      <c r="AM149">
        <v>2.91018</v>
      </c>
      <c r="AN149">
        <v>2.98556</v>
      </c>
      <c r="AO149">
        <v>3.4029799999999999</v>
      </c>
      <c r="AP149">
        <v>1.1666700000000001</v>
      </c>
      <c r="AQ149">
        <v>1.6666700000000001</v>
      </c>
      <c r="AR149">
        <v>1.1666700000000001</v>
      </c>
      <c r="AS149">
        <v>2</v>
      </c>
      <c r="AT149">
        <v>1.5</v>
      </c>
      <c r="AU149">
        <v>3.3333300000000001</v>
      </c>
      <c r="AV149">
        <v>3.66988</v>
      </c>
      <c r="AW149">
        <v>5.1246200000000002</v>
      </c>
      <c r="AX149">
        <v>5.1405399999999997</v>
      </c>
    </row>
    <row r="150" spans="1:50" x14ac:dyDescent="0.25">
      <c r="A150" t="s">
        <v>334</v>
      </c>
      <c r="B150">
        <v>0</v>
      </c>
      <c r="C150">
        <v>-4.8027300000000004</v>
      </c>
      <c r="D150">
        <v>309.99</v>
      </c>
      <c r="E150">
        <v>11.849</v>
      </c>
      <c r="F150">
        <v>1.04718</v>
      </c>
      <c r="G150">
        <v>15</v>
      </c>
      <c r="H150">
        <v>16.5</v>
      </c>
      <c r="I150">
        <v>16.666699999999999</v>
      </c>
      <c r="J150">
        <v>1.58389</v>
      </c>
      <c r="K150">
        <v>-0.64816399999999996</v>
      </c>
      <c r="L150">
        <v>3</v>
      </c>
      <c r="M150">
        <v>0</v>
      </c>
      <c r="N150">
        <v>0.27216600000000002</v>
      </c>
      <c r="O150">
        <v>0.31426999999999999</v>
      </c>
      <c r="P150">
        <v>-4.1532</v>
      </c>
      <c r="Q150">
        <v>306.21100000000001</v>
      </c>
      <c r="R150">
        <v>14.1364</v>
      </c>
      <c r="S150">
        <v>1.04718</v>
      </c>
      <c r="T150">
        <v>15</v>
      </c>
      <c r="U150">
        <v>16.166699999999999</v>
      </c>
      <c r="V150">
        <v>17.333300000000001</v>
      </c>
      <c r="W150">
        <v>2.0026799999999998</v>
      </c>
      <c r="X150">
        <v>-0.83094100000000004</v>
      </c>
      <c r="Y150">
        <v>3</v>
      </c>
      <c r="Z150">
        <v>0</v>
      </c>
      <c r="AA150">
        <v>0.27216600000000002</v>
      </c>
      <c r="AB150">
        <v>0.31426999999999999</v>
      </c>
      <c r="AC150">
        <v>-5.2576999999999998</v>
      </c>
      <c r="AD150">
        <v>306.48</v>
      </c>
      <c r="AE150">
        <v>17.2331</v>
      </c>
      <c r="AF150">
        <v>1.04718</v>
      </c>
      <c r="AG150">
        <v>15</v>
      </c>
      <c r="AH150">
        <v>15.833299999999999</v>
      </c>
      <c r="AI150">
        <v>17.333300000000001</v>
      </c>
      <c r="AJ150">
        <v>2.0635400000000002</v>
      </c>
      <c r="AK150">
        <v>-1.48464</v>
      </c>
      <c r="AL150">
        <v>4</v>
      </c>
      <c r="AM150">
        <v>0</v>
      </c>
      <c r="AN150">
        <v>0.27216600000000002</v>
      </c>
      <c r="AO150">
        <v>0.31426999999999999</v>
      </c>
      <c r="AP150">
        <v>1.5</v>
      </c>
      <c r="AQ150">
        <v>1.6666700000000001</v>
      </c>
      <c r="AR150">
        <v>1.1666700000000001</v>
      </c>
      <c r="AS150">
        <v>2.3333300000000001</v>
      </c>
      <c r="AT150">
        <v>0.83333299999999999</v>
      </c>
      <c r="AU150">
        <v>2.3333300000000001</v>
      </c>
      <c r="AV150">
        <v>2.2320500000000001</v>
      </c>
      <c r="AW150">
        <v>2.8336199999999998</v>
      </c>
      <c r="AX150">
        <v>3.5481799999999999</v>
      </c>
    </row>
    <row r="151" spans="1:50" x14ac:dyDescent="0.25">
      <c r="A151" t="s">
        <v>334</v>
      </c>
      <c r="B151">
        <v>1</v>
      </c>
      <c r="C151">
        <v>-4.5455699999999997</v>
      </c>
      <c r="D151">
        <v>311.54199999999997</v>
      </c>
      <c r="E151">
        <v>14.4261</v>
      </c>
      <c r="F151">
        <v>0.93462299999999998</v>
      </c>
      <c r="G151">
        <v>16.666699999999999</v>
      </c>
      <c r="H151">
        <v>17.5</v>
      </c>
      <c r="I151">
        <v>17.666699999999999</v>
      </c>
      <c r="J151">
        <v>0.751579</v>
      </c>
      <c r="K151">
        <v>-0.69028800000000001</v>
      </c>
      <c r="L151">
        <v>3</v>
      </c>
      <c r="M151">
        <v>1.4989699999999999</v>
      </c>
      <c r="N151">
        <v>2.3465199999999999</v>
      </c>
      <c r="O151">
        <v>2.49444</v>
      </c>
      <c r="P151">
        <v>-2.9894799999999999</v>
      </c>
      <c r="Q151">
        <v>293.43400000000003</v>
      </c>
      <c r="R151">
        <v>18.2529</v>
      </c>
      <c r="S151">
        <v>0.93462299999999998</v>
      </c>
      <c r="T151">
        <v>15</v>
      </c>
      <c r="U151">
        <v>15.5</v>
      </c>
      <c r="V151">
        <v>15.666700000000001</v>
      </c>
      <c r="W151">
        <v>2.0570300000000001</v>
      </c>
      <c r="X151">
        <v>-0.4617</v>
      </c>
      <c r="Y151">
        <v>3</v>
      </c>
      <c r="Z151">
        <v>1.4989699999999999</v>
      </c>
      <c r="AA151">
        <v>2.3465199999999999</v>
      </c>
      <c r="AB151">
        <v>2.49444</v>
      </c>
      <c r="AC151">
        <v>-3.4416799999999999</v>
      </c>
      <c r="AD151">
        <v>283.71199999999999</v>
      </c>
      <c r="AE151">
        <v>23.690899999999999</v>
      </c>
      <c r="AF151">
        <v>0.93462299999999998</v>
      </c>
      <c r="AG151">
        <v>18.666699999999999</v>
      </c>
      <c r="AH151">
        <v>21.166699999999999</v>
      </c>
      <c r="AI151">
        <v>21.666699999999999</v>
      </c>
      <c r="AJ151">
        <v>3.048</v>
      </c>
      <c r="AK151">
        <v>-2.3527</v>
      </c>
      <c r="AL151">
        <v>3</v>
      </c>
      <c r="AM151">
        <v>1.4989699999999999</v>
      </c>
      <c r="AN151">
        <v>2.3465199999999999</v>
      </c>
      <c r="AO151">
        <v>2.49444</v>
      </c>
      <c r="AP151">
        <v>0.83333299999999999</v>
      </c>
      <c r="AQ151">
        <v>1</v>
      </c>
      <c r="AR151">
        <v>0.5</v>
      </c>
      <c r="AS151">
        <v>0.66666700000000001</v>
      </c>
      <c r="AT151">
        <v>2.5</v>
      </c>
      <c r="AU151">
        <v>3</v>
      </c>
      <c r="AV151">
        <v>1.44187</v>
      </c>
      <c r="AW151">
        <v>2.5187400000000002</v>
      </c>
      <c r="AX151">
        <v>5.4007100000000001</v>
      </c>
    </row>
    <row r="152" spans="1:50" x14ac:dyDescent="0.25">
      <c r="A152" t="s">
        <v>335</v>
      </c>
      <c r="B152">
        <v>0</v>
      </c>
      <c r="C152">
        <v>-3.5310800000000002</v>
      </c>
      <c r="D152">
        <v>274.89100000000002</v>
      </c>
      <c r="E152">
        <v>8.0606299999999997</v>
      </c>
      <c r="F152">
        <v>0.99872000000000005</v>
      </c>
      <c r="G152">
        <v>15</v>
      </c>
      <c r="H152">
        <v>17.5</v>
      </c>
      <c r="I152">
        <v>18.333300000000001</v>
      </c>
      <c r="J152">
        <v>1.23935</v>
      </c>
      <c r="K152">
        <v>-0.92543500000000001</v>
      </c>
      <c r="L152">
        <v>3</v>
      </c>
      <c r="M152">
        <v>1.0999399999999999</v>
      </c>
      <c r="N152">
        <v>0.94280900000000001</v>
      </c>
      <c r="O152">
        <v>1.18634</v>
      </c>
      <c r="P152">
        <v>-3.4638300000000002</v>
      </c>
      <c r="Q152">
        <v>287.35399999999998</v>
      </c>
      <c r="R152">
        <v>10.304399999999999</v>
      </c>
      <c r="S152">
        <v>0.99872000000000005</v>
      </c>
      <c r="T152">
        <v>15</v>
      </c>
      <c r="U152">
        <v>15.5</v>
      </c>
      <c r="V152">
        <v>15.666700000000001</v>
      </c>
      <c r="W152">
        <v>0.86778900000000003</v>
      </c>
      <c r="X152">
        <v>-0.18269099999999999</v>
      </c>
      <c r="Y152">
        <v>5</v>
      </c>
      <c r="Z152">
        <v>1.0999399999999999</v>
      </c>
      <c r="AA152">
        <v>0.94280900000000001</v>
      </c>
      <c r="AB152">
        <v>1.18634</v>
      </c>
      <c r="AC152">
        <v>-4.0102599999999997</v>
      </c>
      <c r="AD152">
        <v>275.39299999999997</v>
      </c>
      <c r="AE152">
        <v>11.919600000000001</v>
      </c>
      <c r="AF152">
        <v>0.99872000000000005</v>
      </c>
      <c r="AG152">
        <v>17.333300000000001</v>
      </c>
      <c r="AH152">
        <v>17.5</v>
      </c>
      <c r="AI152">
        <v>18</v>
      </c>
      <c r="AJ152">
        <v>0.57152499999999995</v>
      </c>
      <c r="AK152">
        <v>-0.60008099999999998</v>
      </c>
      <c r="AL152">
        <v>4</v>
      </c>
      <c r="AM152">
        <v>1.0999399999999999</v>
      </c>
      <c r="AN152">
        <v>0.94280900000000001</v>
      </c>
      <c r="AO152">
        <v>1.18634</v>
      </c>
      <c r="AP152">
        <v>2.5</v>
      </c>
      <c r="AQ152">
        <v>3.3333300000000001</v>
      </c>
      <c r="AR152">
        <v>0.5</v>
      </c>
      <c r="AS152">
        <v>0.66666700000000001</v>
      </c>
      <c r="AT152">
        <v>0.16666700000000001</v>
      </c>
      <c r="AU152">
        <v>0.66666700000000001</v>
      </c>
      <c r="AV152">
        <v>2.1647799999999999</v>
      </c>
      <c r="AW152">
        <v>1.0504800000000001</v>
      </c>
      <c r="AX152">
        <v>1.17161</v>
      </c>
    </row>
    <row r="153" spans="1:50" x14ac:dyDescent="0.25">
      <c r="A153" t="s">
        <v>335</v>
      </c>
      <c r="B153">
        <v>1</v>
      </c>
      <c r="C153">
        <v>-4.7515499999999999</v>
      </c>
      <c r="D153">
        <v>300.685</v>
      </c>
      <c r="E153">
        <v>12.875299999999999</v>
      </c>
      <c r="F153">
        <v>0.91648799999999997</v>
      </c>
      <c r="G153">
        <v>19.333300000000001</v>
      </c>
      <c r="H153">
        <v>20.5</v>
      </c>
      <c r="I153">
        <v>22</v>
      </c>
      <c r="J153">
        <v>1.14324</v>
      </c>
      <c r="K153">
        <v>-1.0019800000000001</v>
      </c>
      <c r="L153">
        <v>4</v>
      </c>
      <c r="M153">
        <v>0.94280900000000001</v>
      </c>
      <c r="N153">
        <v>1.2862</v>
      </c>
      <c r="O153">
        <v>1.66296</v>
      </c>
      <c r="P153">
        <v>-3.6583999999999999</v>
      </c>
      <c r="Q153">
        <v>296.85500000000002</v>
      </c>
      <c r="R153">
        <v>17.524999999999999</v>
      </c>
      <c r="S153">
        <v>0.91648799999999997</v>
      </c>
      <c r="T153">
        <v>19.333300000000001</v>
      </c>
      <c r="U153">
        <v>19.833300000000001</v>
      </c>
      <c r="V153">
        <v>20.666699999999999</v>
      </c>
      <c r="W153">
        <v>1.25217</v>
      </c>
      <c r="X153">
        <v>-0.33494099999999999</v>
      </c>
      <c r="Y153">
        <v>4</v>
      </c>
      <c r="Z153">
        <v>0.94280900000000001</v>
      </c>
      <c r="AA153">
        <v>1.2862</v>
      </c>
      <c r="AB153">
        <v>1.66296</v>
      </c>
      <c r="AC153">
        <v>-4.10745</v>
      </c>
      <c r="AD153">
        <v>285.92899999999997</v>
      </c>
      <c r="AE153">
        <v>22.931000000000001</v>
      </c>
      <c r="AF153">
        <v>0.91648799999999997</v>
      </c>
      <c r="AG153">
        <v>17.333300000000001</v>
      </c>
      <c r="AH153">
        <v>17.5</v>
      </c>
      <c r="AI153">
        <v>18</v>
      </c>
      <c r="AJ153">
        <v>1.3394200000000001</v>
      </c>
      <c r="AK153">
        <v>-1.9766900000000001</v>
      </c>
      <c r="AL153">
        <v>4</v>
      </c>
      <c r="AM153">
        <v>0.94280900000000001</v>
      </c>
      <c r="AN153">
        <v>1.2862</v>
      </c>
      <c r="AO153">
        <v>1.66296</v>
      </c>
      <c r="AP153">
        <v>1.1666700000000001</v>
      </c>
      <c r="AQ153">
        <v>2.6666699999999999</v>
      </c>
      <c r="AR153">
        <v>0.5</v>
      </c>
      <c r="AS153">
        <v>1.3333299999999999</v>
      </c>
      <c r="AT153">
        <v>0.16666700000000001</v>
      </c>
      <c r="AU153">
        <v>0.66666700000000001</v>
      </c>
      <c r="AV153">
        <v>2.1452200000000001</v>
      </c>
      <c r="AW153">
        <v>1.58711</v>
      </c>
      <c r="AX153">
        <v>3.3161100000000001</v>
      </c>
    </row>
    <row r="154" spans="1:50" x14ac:dyDescent="0.25">
      <c r="A154" t="s">
        <v>336</v>
      </c>
      <c r="B154">
        <v>0</v>
      </c>
      <c r="C154">
        <v>-6.4275399999999996</v>
      </c>
      <c r="D154">
        <v>315.577</v>
      </c>
      <c r="E154">
        <v>12.484299999999999</v>
      </c>
      <c r="F154">
        <v>1.1124099999999999</v>
      </c>
      <c r="G154">
        <v>16.333300000000001</v>
      </c>
      <c r="H154">
        <v>17.5</v>
      </c>
      <c r="I154">
        <v>19</v>
      </c>
      <c r="J154">
        <v>3.19869</v>
      </c>
      <c r="K154">
        <v>-3.0956299999999999</v>
      </c>
      <c r="L154">
        <v>2</v>
      </c>
      <c r="M154">
        <v>0.47140500000000002</v>
      </c>
      <c r="N154">
        <v>0.157135</v>
      </c>
      <c r="O154">
        <v>0</v>
      </c>
      <c r="P154">
        <v>-7.3521200000000002</v>
      </c>
      <c r="Q154">
        <v>345.10500000000002</v>
      </c>
      <c r="R154">
        <v>13.513999999999999</v>
      </c>
      <c r="S154">
        <v>1.1124099999999999</v>
      </c>
      <c r="T154">
        <v>15.333299999999999</v>
      </c>
      <c r="U154">
        <v>17.5</v>
      </c>
      <c r="V154">
        <v>19</v>
      </c>
      <c r="W154">
        <v>3.1662599999999999</v>
      </c>
      <c r="X154">
        <v>-2.7117100000000001</v>
      </c>
      <c r="Y154">
        <v>2</v>
      </c>
      <c r="Z154">
        <v>0.47140500000000002</v>
      </c>
      <c r="AA154">
        <v>0.157135</v>
      </c>
      <c r="AB154">
        <v>0</v>
      </c>
      <c r="AC154">
        <v>-7.7253400000000001</v>
      </c>
      <c r="AD154">
        <v>321.81299999999999</v>
      </c>
      <c r="AE154">
        <v>14.332000000000001</v>
      </c>
      <c r="AF154">
        <v>1.1124099999999999</v>
      </c>
      <c r="AG154">
        <v>15.333299999999999</v>
      </c>
      <c r="AH154">
        <v>17.166699999999999</v>
      </c>
      <c r="AI154">
        <v>19</v>
      </c>
      <c r="AJ154">
        <v>3.05829</v>
      </c>
      <c r="AK154">
        <v>-2.71095</v>
      </c>
      <c r="AL154">
        <v>2</v>
      </c>
      <c r="AM154">
        <v>0.47140500000000002</v>
      </c>
      <c r="AN154">
        <v>0.157135</v>
      </c>
      <c r="AO154">
        <v>0</v>
      </c>
      <c r="AP154">
        <v>1.1666700000000001</v>
      </c>
      <c r="AQ154">
        <v>2.6666699999999999</v>
      </c>
      <c r="AR154">
        <v>2.1666699999999999</v>
      </c>
      <c r="AS154">
        <v>3.6666699999999999</v>
      </c>
      <c r="AT154">
        <v>1.8333299999999999</v>
      </c>
      <c r="AU154">
        <v>3.6666699999999999</v>
      </c>
      <c r="AV154">
        <v>6.2943300000000004</v>
      </c>
      <c r="AW154">
        <v>5.8779599999999999</v>
      </c>
      <c r="AX154">
        <v>5.7692399999999999</v>
      </c>
    </row>
    <row r="155" spans="1:50" x14ac:dyDescent="0.25">
      <c r="A155" t="s">
        <v>336</v>
      </c>
      <c r="B155">
        <v>1</v>
      </c>
      <c r="C155">
        <v>-5.4022500000000004</v>
      </c>
      <c r="D155">
        <v>313.37900000000002</v>
      </c>
      <c r="E155">
        <v>13.5862</v>
      </c>
      <c r="F155">
        <v>0.970966</v>
      </c>
      <c r="G155">
        <v>15</v>
      </c>
      <c r="H155">
        <v>16.5</v>
      </c>
      <c r="I155">
        <v>17.666699999999999</v>
      </c>
      <c r="J155">
        <v>2.85039</v>
      </c>
      <c r="K155">
        <v>-2.6341899999999998</v>
      </c>
      <c r="L155">
        <v>4</v>
      </c>
      <c r="M155">
        <v>0.68493499999999996</v>
      </c>
      <c r="N155">
        <v>0.41574</v>
      </c>
      <c r="O155">
        <v>0.27216600000000002</v>
      </c>
      <c r="P155">
        <v>-4.41188</v>
      </c>
      <c r="Q155">
        <v>310.80099999999999</v>
      </c>
      <c r="R155">
        <v>16.689299999999999</v>
      </c>
      <c r="S155">
        <v>0.970966</v>
      </c>
      <c r="T155">
        <v>16.666699999999999</v>
      </c>
      <c r="U155">
        <v>17.166699999999999</v>
      </c>
      <c r="V155">
        <v>17.333300000000001</v>
      </c>
      <c r="W155">
        <v>1.08005</v>
      </c>
      <c r="X155">
        <v>-1.3702399999999999</v>
      </c>
      <c r="Y155">
        <v>5</v>
      </c>
      <c r="Z155">
        <v>0.68493499999999996</v>
      </c>
      <c r="AA155">
        <v>0.41574</v>
      </c>
      <c r="AB155">
        <v>0.27216600000000002</v>
      </c>
      <c r="AC155">
        <v>-5.3542800000000002</v>
      </c>
      <c r="AD155">
        <v>303.11900000000003</v>
      </c>
      <c r="AE155">
        <v>18.7377</v>
      </c>
      <c r="AF155">
        <v>0.970966</v>
      </c>
      <c r="AG155">
        <v>16</v>
      </c>
      <c r="AH155">
        <v>16.166699999999999</v>
      </c>
      <c r="AI155">
        <v>17</v>
      </c>
      <c r="AJ155">
        <v>1.4959800000000001</v>
      </c>
      <c r="AK155">
        <v>-1.78969</v>
      </c>
      <c r="AL155">
        <v>2</v>
      </c>
      <c r="AM155">
        <v>0.68493499999999996</v>
      </c>
      <c r="AN155">
        <v>0.41574</v>
      </c>
      <c r="AO155">
        <v>0.27216600000000002</v>
      </c>
      <c r="AP155">
        <v>1.5</v>
      </c>
      <c r="AQ155">
        <v>2.6666699999999999</v>
      </c>
      <c r="AR155">
        <v>0.5</v>
      </c>
      <c r="AS155">
        <v>0.66666700000000001</v>
      </c>
      <c r="AT155">
        <v>0.16666700000000001</v>
      </c>
      <c r="AU155">
        <v>1</v>
      </c>
      <c r="AV155">
        <v>5.4845800000000002</v>
      </c>
      <c r="AW155">
        <v>2.4502899999999999</v>
      </c>
      <c r="AX155">
        <v>3.2856700000000001</v>
      </c>
    </row>
    <row r="156" spans="1:50" x14ac:dyDescent="0.25">
      <c r="A156" t="s">
        <v>336</v>
      </c>
      <c r="B156">
        <v>2</v>
      </c>
      <c r="C156">
        <v>-3.5704899999999999</v>
      </c>
      <c r="D156">
        <v>281.61500000000001</v>
      </c>
      <c r="E156">
        <v>11.155900000000001</v>
      </c>
      <c r="F156">
        <v>0.93770299999999995</v>
      </c>
      <c r="G156">
        <v>17.666699999999999</v>
      </c>
      <c r="H156">
        <v>18.833300000000001</v>
      </c>
      <c r="I156">
        <v>19.333300000000001</v>
      </c>
      <c r="J156">
        <v>1.15127</v>
      </c>
      <c r="K156">
        <v>-1.3264100000000001</v>
      </c>
      <c r="L156">
        <v>2</v>
      </c>
      <c r="M156">
        <v>2.3778800000000002</v>
      </c>
      <c r="N156">
        <v>2.51416</v>
      </c>
      <c r="O156">
        <v>2.51416</v>
      </c>
      <c r="P156">
        <v>-2.40265</v>
      </c>
      <c r="Q156">
        <v>276.90600000000001</v>
      </c>
      <c r="R156">
        <v>13.0883</v>
      </c>
      <c r="S156">
        <v>0.93770299999999995</v>
      </c>
      <c r="T156">
        <v>23.333300000000001</v>
      </c>
      <c r="U156">
        <v>24.166699999999999</v>
      </c>
      <c r="V156">
        <v>24.666699999999999</v>
      </c>
      <c r="W156">
        <v>0.77039800000000003</v>
      </c>
      <c r="X156">
        <v>-1.7063600000000001</v>
      </c>
      <c r="Y156">
        <v>5</v>
      </c>
      <c r="Z156">
        <v>2.3778800000000002</v>
      </c>
      <c r="AA156">
        <v>2.51416</v>
      </c>
      <c r="AB156">
        <v>2.51416</v>
      </c>
      <c r="AC156">
        <v>-3.1059100000000002</v>
      </c>
      <c r="AD156">
        <v>266.44099999999997</v>
      </c>
      <c r="AE156">
        <v>12.9222</v>
      </c>
      <c r="AF156">
        <v>0.93770299999999995</v>
      </c>
      <c r="AG156">
        <v>21.666699999999999</v>
      </c>
      <c r="AH156">
        <v>24.166699999999999</v>
      </c>
      <c r="AI156">
        <v>24.666699999999999</v>
      </c>
      <c r="AJ156">
        <v>1.8222400000000001</v>
      </c>
      <c r="AK156">
        <v>-1.9173100000000001</v>
      </c>
      <c r="AL156">
        <v>3</v>
      </c>
      <c r="AM156">
        <v>2.3778800000000002</v>
      </c>
      <c r="AN156">
        <v>2.51416</v>
      </c>
      <c r="AO156">
        <v>2.51416</v>
      </c>
      <c r="AP156">
        <v>1.1666700000000001</v>
      </c>
      <c r="AQ156">
        <v>1.6666700000000001</v>
      </c>
      <c r="AR156">
        <v>0.83333299999999999</v>
      </c>
      <c r="AS156">
        <v>1.3333299999999999</v>
      </c>
      <c r="AT156">
        <v>2.5</v>
      </c>
      <c r="AU156">
        <v>3</v>
      </c>
      <c r="AV156">
        <v>2.4776699999999998</v>
      </c>
      <c r="AW156">
        <v>2.4767600000000001</v>
      </c>
      <c r="AX156">
        <v>3.73956</v>
      </c>
    </row>
    <row r="157" spans="1:50" x14ac:dyDescent="0.25">
      <c r="A157" t="s">
        <v>336</v>
      </c>
      <c r="B157">
        <v>3</v>
      </c>
      <c r="C157">
        <v>-4.8951799999999999</v>
      </c>
      <c r="D157">
        <v>284.40300000000002</v>
      </c>
      <c r="E157">
        <v>17.496700000000001</v>
      </c>
      <c r="F157">
        <v>1.0668899999999999</v>
      </c>
      <c r="G157">
        <v>15</v>
      </c>
      <c r="H157">
        <v>15.833299999999999</v>
      </c>
      <c r="I157">
        <v>17.333300000000001</v>
      </c>
      <c r="J157">
        <v>3.0048699999999999</v>
      </c>
      <c r="K157">
        <v>-3.0292400000000002</v>
      </c>
      <c r="L157">
        <v>3</v>
      </c>
      <c r="M157">
        <v>0</v>
      </c>
      <c r="N157">
        <v>0.157135</v>
      </c>
      <c r="O157">
        <v>0.47140500000000002</v>
      </c>
      <c r="P157">
        <v>-5.3995300000000004</v>
      </c>
      <c r="Q157">
        <v>305.83999999999997</v>
      </c>
      <c r="R157">
        <v>20.255800000000001</v>
      </c>
      <c r="S157">
        <v>1.0668899999999999</v>
      </c>
      <c r="T157">
        <v>15</v>
      </c>
      <c r="U157">
        <v>15.833299999999999</v>
      </c>
      <c r="V157">
        <v>17.333300000000001</v>
      </c>
      <c r="W157">
        <v>2.1011500000000001</v>
      </c>
      <c r="X157">
        <v>-2.5924800000000001</v>
      </c>
      <c r="Y157">
        <v>2</v>
      </c>
      <c r="Z157">
        <v>0</v>
      </c>
      <c r="AA157">
        <v>0.157135</v>
      </c>
      <c r="AB157">
        <v>0.47140500000000002</v>
      </c>
      <c r="AC157">
        <v>-5.5020699999999998</v>
      </c>
      <c r="AD157">
        <v>277.33199999999999</v>
      </c>
      <c r="AE157">
        <v>20.1874</v>
      </c>
      <c r="AF157">
        <v>1.0668899999999999</v>
      </c>
      <c r="AG157">
        <v>15</v>
      </c>
      <c r="AH157">
        <v>15.5</v>
      </c>
      <c r="AI157">
        <v>16.333300000000001</v>
      </c>
      <c r="AJ157">
        <v>1.38425</v>
      </c>
      <c r="AK157">
        <v>-2.16296</v>
      </c>
      <c r="AL157">
        <v>2</v>
      </c>
      <c r="AM157">
        <v>0</v>
      </c>
      <c r="AN157">
        <v>0.157135</v>
      </c>
      <c r="AO157">
        <v>0.47140500000000002</v>
      </c>
      <c r="AP157">
        <v>0.83333299999999999</v>
      </c>
      <c r="AQ157">
        <v>2.3333300000000001</v>
      </c>
      <c r="AR157">
        <v>0.83333299999999999</v>
      </c>
      <c r="AS157">
        <v>2.3333300000000001</v>
      </c>
      <c r="AT157">
        <v>0.5</v>
      </c>
      <c r="AU157">
        <v>1.3333299999999999</v>
      </c>
      <c r="AV157">
        <v>6.0341199999999997</v>
      </c>
      <c r="AW157">
        <v>4.6936299999999997</v>
      </c>
      <c r="AX157">
        <v>3.5472100000000002</v>
      </c>
    </row>
    <row r="158" spans="1:50" x14ac:dyDescent="0.25">
      <c r="A158" t="s">
        <v>337</v>
      </c>
      <c r="B158">
        <v>0</v>
      </c>
      <c r="C158">
        <v>-3.9982500000000001</v>
      </c>
      <c r="D158">
        <v>296.084</v>
      </c>
      <c r="E158">
        <v>11.556900000000001</v>
      </c>
      <c r="F158">
        <v>1.00922</v>
      </c>
      <c r="G158">
        <v>15.666700000000001</v>
      </c>
      <c r="H158">
        <v>17.166699999999999</v>
      </c>
      <c r="I158">
        <v>19</v>
      </c>
      <c r="J158">
        <v>2.4441899999999999</v>
      </c>
      <c r="K158">
        <v>-1.8502000000000001</v>
      </c>
      <c r="L158">
        <v>2</v>
      </c>
      <c r="M158">
        <v>0.157135</v>
      </c>
      <c r="N158">
        <v>0.157135</v>
      </c>
      <c r="O158">
        <v>0.47140500000000002</v>
      </c>
      <c r="P158">
        <v>-3.2587700000000002</v>
      </c>
      <c r="Q158">
        <v>292.10899999999998</v>
      </c>
      <c r="R158">
        <v>13.100099999999999</v>
      </c>
      <c r="S158">
        <v>1.00922</v>
      </c>
      <c r="T158">
        <v>16</v>
      </c>
      <c r="U158">
        <v>17.5</v>
      </c>
      <c r="V158">
        <v>18</v>
      </c>
      <c r="W158">
        <v>1.49743</v>
      </c>
      <c r="X158">
        <v>-0.64471599999999996</v>
      </c>
      <c r="Y158">
        <v>3</v>
      </c>
      <c r="Z158">
        <v>0.157135</v>
      </c>
      <c r="AA158">
        <v>0.157135</v>
      </c>
      <c r="AB158">
        <v>0.47140500000000002</v>
      </c>
      <c r="AC158">
        <v>-4.3593500000000001</v>
      </c>
      <c r="AD158">
        <v>295.03100000000001</v>
      </c>
      <c r="AE158">
        <v>14.193</v>
      </c>
      <c r="AF158">
        <v>1.00922</v>
      </c>
      <c r="AG158">
        <v>16</v>
      </c>
      <c r="AH158">
        <v>17.5</v>
      </c>
      <c r="AI158">
        <v>18</v>
      </c>
      <c r="AJ158">
        <v>1.6527499999999999</v>
      </c>
      <c r="AK158">
        <v>-0.93995300000000004</v>
      </c>
      <c r="AL158">
        <v>2</v>
      </c>
      <c r="AM158">
        <v>0.157135</v>
      </c>
      <c r="AN158">
        <v>0.157135</v>
      </c>
      <c r="AO158">
        <v>0.47140500000000002</v>
      </c>
      <c r="AP158">
        <v>1.5</v>
      </c>
      <c r="AQ158">
        <v>3.3333300000000001</v>
      </c>
      <c r="AR158">
        <v>1.5</v>
      </c>
      <c r="AS158">
        <v>2</v>
      </c>
      <c r="AT158">
        <v>1.5</v>
      </c>
      <c r="AU158">
        <v>2</v>
      </c>
      <c r="AV158">
        <v>4.2943899999999999</v>
      </c>
      <c r="AW158">
        <v>2.14215</v>
      </c>
      <c r="AX158">
        <v>2.5927099999999998</v>
      </c>
    </row>
    <row r="159" spans="1:50" x14ac:dyDescent="0.25">
      <c r="A159" t="s">
        <v>337</v>
      </c>
      <c r="B159">
        <v>1</v>
      </c>
      <c r="C159">
        <v>-5.4044400000000001</v>
      </c>
      <c r="D159">
        <v>291.56299999999999</v>
      </c>
      <c r="E159">
        <v>16.435600000000001</v>
      </c>
      <c r="F159">
        <v>0.99789700000000003</v>
      </c>
      <c r="G159">
        <v>16.666699999999999</v>
      </c>
      <c r="H159">
        <v>16.833300000000001</v>
      </c>
      <c r="I159">
        <v>17.333300000000001</v>
      </c>
      <c r="J159">
        <v>0.17504</v>
      </c>
      <c r="K159">
        <v>-2.31013</v>
      </c>
      <c r="L159">
        <v>2</v>
      </c>
      <c r="M159">
        <v>2.0427499999999998</v>
      </c>
      <c r="N159">
        <v>2.6712899999999999</v>
      </c>
      <c r="O159">
        <v>2.6712899999999999</v>
      </c>
      <c r="P159">
        <v>-5.3494299999999999</v>
      </c>
      <c r="Q159">
        <v>302.56400000000002</v>
      </c>
      <c r="R159">
        <v>18.359200000000001</v>
      </c>
      <c r="S159">
        <v>0.99789700000000003</v>
      </c>
      <c r="T159">
        <v>21</v>
      </c>
      <c r="U159">
        <v>22.5</v>
      </c>
      <c r="V159">
        <v>23</v>
      </c>
      <c r="W159">
        <v>1.5925499999999999</v>
      </c>
      <c r="X159">
        <v>-0.61790299999999998</v>
      </c>
      <c r="Y159">
        <v>2</v>
      </c>
      <c r="Z159">
        <v>2.0427499999999998</v>
      </c>
      <c r="AA159">
        <v>2.6712899999999999</v>
      </c>
      <c r="AB159">
        <v>2.6712899999999999</v>
      </c>
      <c r="AC159">
        <v>-5.99458</v>
      </c>
      <c r="AD159">
        <v>295.46199999999999</v>
      </c>
      <c r="AE159">
        <v>19.203600000000002</v>
      </c>
      <c r="AF159">
        <v>0.99789700000000003</v>
      </c>
      <c r="AG159">
        <v>16.666699999999999</v>
      </c>
      <c r="AH159">
        <v>16.833300000000001</v>
      </c>
      <c r="AI159">
        <v>17.333300000000001</v>
      </c>
      <c r="AJ159">
        <v>1.4711E-2</v>
      </c>
      <c r="AK159">
        <v>-2.2381600000000001</v>
      </c>
      <c r="AL159">
        <v>2</v>
      </c>
      <c r="AM159">
        <v>2.0427499999999998</v>
      </c>
      <c r="AN159">
        <v>2.6712899999999999</v>
      </c>
      <c r="AO159">
        <v>2.6712899999999999</v>
      </c>
      <c r="AP159">
        <v>0.16666700000000001</v>
      </c>
      <c r="AQ159">
        <v>0.66666700000000001</v>
      </c>
      <c r="AR159">
        <v>1.5</v>
      </c>
      <c r="AS159">
        <v>2</v>
      </c>
      <c r="AT159">
        <v>0.16666700000000001</v>
      </c>
      <c r="AU159">
        <v>0.66666700000000001</v>
      </c>
      <c r="AV159">
        <v>2.4851700000000001</v>
      </c>
      <c r="AW159">
        <v>2.2104599999999999</v>
      </c>
      <c r="AX159">
        <v>2.2528700000000002</v>
      </c>
    </row>
    <row r="160" spans="1:50" x14ac:dyDescent="0.25">
      <c r="A160" t="s">
        <v>337</v>
      </c>
      <c r="B160">
        <v>2</v>
      </c>
      <c r="C160">
        <v>-5.3828199999999997</v>
      </c>
      <c r="D160">
        <v>304.87599999999998</v>
      </c>
      <c r="E160">
        <v>18.968800000000002</v>
      </c>
      <c r="F160">
        <v>0.95935800000000004</v>
      </c>
      <c r="G160">
        <v>17.333300000000001</v>
      </c>
      <c r="H160">
        <v>18.5</v>
      </c>
      <c r="I160">
        <v>19.666699999999999</v>
      </c>
      <c r="J160">
        <v>1.6522600000000001</v>
      </c>
      <c r="K160">
        <v>-1.83142</v>
      </c>
      <c r="L160">
        <v>2</v>
      </c>
      <c r="M160">
        <v>0.157135</v>
      </c>
      <c r="N160">
        <v>0.157135</v>
      </c>
      <c r="O160">
        <v>0</v>
      </c>
      <c r="P160">
        <v>-5.0997000000000003</v>
      </c>
      <c r="Q160">
        <v>314.56299999999999</v>
      </c>
      <c r="R160">
        <v>21.3277</v>
      </c>
      <c r="S160">
        <v>0.95935800000000004</v>
      </c>
      <c r="T160">
        <v>17.333300000000001</v>
      </c>
      <c r="U160">
        <v>18.166699999999999</v>
      </c>
      <c r="V160">
        <v>19.666699999999999</v>
      </c>
      <c r="W160">
        <v>1.1226</v>
      </c>
      <c r="X160">
        <v>-1.54904</v>
      </c>
      <c r="Y160">
        <v>3</v>
      </c>
      <c r="Z160">
        <v>0.157135</v>
      </c>
      <c r="AA160">
        <v>0.157135</v>
      </c>
      <c r="AB160">
        <v>0</v>
      </c>
      <c r="AC160">
        <v>-6.0553499999999998</v>
      </c>
      <c r="AD160">
        <v>314.67500000000001</v>
      </c>
      <c r="AE160">
        <v>21.048400000000001</v>
      </c>
      <c r="AF160">
        <v>0.95935800000000004</v>
      </c>
      <c r="AG160">
        <v>17</v>
      </c>
      <c r="AH160">
        <v>18.166699999999999</v>
      </c>
      <c r="AI160">
        <v>19.666699999999999</v>
      </c>
      <c r="AJ160">
        <v>0.85729299999999997</v>
      </c>
      <c r="AK160">
        <v>-2.3682400000000001</v>
      </c>
      <c r="AL160">
        <v>3</v>
      </c>
      <c r="AM160">
        <v>0.157135</v>
      </c>
      <c r="AN160">
        <v>0.157135</v>
      </c>
      <c r="AO160">
        <v>0</v>
      </c>
      <c r="AP160">
        <v>1.1666700000000001</v>
      </c>
      <c r="AQ160">
        <v>2.3333300000000001</v>
      </c>
      <c r="AR160">
        <v>0.83333299999999999</v>
      </c>
      <c r="AS160">
        <v>2.3333300000000001</v>
      </c>
      <c r="AT160">
        <v>1.1666700000000001</v>
      </c>
      <c r="AU160">
        <v>2.6666699999999999</v>
      </c>
      <c r="AV160">
        <v>3.48367</v>
      </c>
      <c r="AW160">
        <v>2.67164</v>
      </c>
      <c r="AX160">
        <v>3.2255400000000001</v>
      </c>
    </row>
    <row r="161" spans="1:50" x14ac:dyDescent="0.25">
      <c r="A161" t="s">
        <v>337</v>
      </c>
      <c r="B161">
        <v>3</v>
      </c>
      <c r="C161">
        <v>-4.7122299999999999</v>
      </c>
      <c r="D161">
        <v>301.20999999999998</v>
      </c>
      <c r="E161">
        <v>9.9211500000000008</v>
      </c>
      <c r="F161">
        <v>0.99456100000000003</v>
      </c>
      <c r="G161">
        <v>17</v>
      </c>
      <c r="H161">
        <v>17.166699999999999</v>
      </c>
      <c r="I161">
        <v>17.666699999999999</v>
      </c>
      <c r="J161">
        <v>0.43190200000000001</v>
      </c>
      <c r="K161">
        <v>-0.85580400000000001</v>
      </c>
      <c r="L161">
        <v>4</v>
      </c>
      <c r="M161">
        <v>3.7548300000000001</v>
      </c>
      <c r="N161">
        <v>3.4569700000000001</v>
      </c>
      <c r="O161">
        <v>3.6951800000000001</v>
      </c>
      <c r="P161">
        <v>-4.15482</v>
      </c>
      <c r="Q161">
        <v>303.54300000000001</v>
      </c>
      <c r="R161">
        <v>12.067399999999999</v>
      </c>
      <c r="S161">
        <v>0.99456100000000003</v>
      </c>
      <c r="T161">
        <v>15.333299999999999</v>
      </c>
      <c r="U161">
        <v>17.166699999999999</v>
      </c>
      <c r="V161">
        <v>17.333300000000001</v>
      </c>
      <c r="W161">
        <v>1.2428600000000001</v>
      </c>
      <c r="X161">
        <v>-0.46091700000000002</v>
      </c>
      <c r="Y161">
        <v>4</v>
      </c>
      <c r="Z161">
        <v>3.7548300000000001</v>
      </c>
      <c r="AA161">
        <v>3.4569700000000001</v>
      </c>
      <c r="AB161">
        <v>3.6951800000000001</v>
      </c>
      <c r="AC161">
        <v>-5.1631299999999998</v>
      </c>
      <c r="AD161">
        <v>302.91199999999998</v>
      </c>
      <c r="AE161">
        <v>13.6835</v>
      </c>
      <c r="AF161">
        <v>0.99456100000000003</v>
      </c>
      <c r="AG161">
        <v>24</v>
      </c>
      <c r="AH161">
        <v>24.5</v>
      </c>
      <c r="AI161">
        <v>25.333300000000001</v>
      </c>
      <c r="AJ161">
        <v>0.93021399999999999</v>
      </c>
      <c r="AK161">
        <v>-1.2506900000000001</v>
      </c>
      <c r="AL161">
        <v>3</v>
      </c>
      <c r="AM161">
        <v>3.7548300000000001</v>
      </c>
      <c r="AN161">
        <v>3.4569700000000001</v>
      </c>
      <c r="AO161">
        <v>3.6951800000000001</v>
      </c>
      <c r="AP161">
        <v>0.16666700000000001</v>
      </c>
      <c r="AQ161">
        <v>0.66666700000000001</v>
      </c>
      <c r="AR161">
        <v>1.8333299999999999</v>
      </c>
      <c r="AS161">
        <v>2</v>
      </c>
      <c r="AT161">
        <v>0.5</v>
      </c>
      <c r="AU161">
        <v>1.3333299999999999</v>
      </c>
      <c r="AV161">
        <v>1.2877099999999999</v>
      </c>
      <c r="AW161">
        <v>1.7037800000000001</v>
      </c>
      <c r="AX161">
        <v>2.1808999999999998</v>
      </c>
    </row>
    <row r="162" spans="1:50" x14ac:dyDescent="0.25">
      <c r="A162" t="s">
        <v>338</v>
      </c>
      <c r="B162">
        <v>0</v>
      </c>
      <c r="C162">
        <v>-4.59823</v>
      </c>
      <c r="D162">
        <v>299.62400000000002</v>
      </c>
      <c r="E162">
        <v>9.5801800000000004</v>
      </c>
      <c r="F162">
        <v>1.0229999999999999</v>
      </c>
      <c r="G162">
        <v>16</v>
      </c>
      <c r="H162">
        <v>17.5</v>
      </c>
      <c r="I162">
        <v>18</v>
      </c>
      <c r="J162">
        <v>2.7482700000000002</v>
      </c>
      <c r="K162">
        <v>-1.58666</v>
      </c>
      <c r="L162">
        <v>2</v>
      </c>
      <c r="M162">
        <v>0.41574</v>
      </c>
      <c r="N162">
        <v>0.27216600000000002</v>
      </c>
      <c r="O162">
        <v>0</v>
      </c>
      <c r="P162">
        <v>-4.2781099999999999</v>
      </c>
      <c r="Q162">
        <v>307.11099999999999</v>
      </c>
      <c r="R162">
        <v>10.753</v>
      </c>
      <c r="S162">
        <v>1.0229999999999999</v>
      </c>
      <c r="T162">
        <v>16.333300000000001</v>
      </c>
      <c r="U162">
        <v>17.166699999999999</v>
      </c>
      <c r="V162">
        <v>18</v>
      </c>
      <c r="W162">
        <v>2.8792599999999999</v>
      </c>
      <c r="X162">
        <v>-1.51115</v>
      </c>
      <c r="Y162">
        <v>2</v>
      </c>
      <c r="Z162">
        <v>0.41574</v>
      </c>
      <c r="AA162">
        <v>0.27216600000000002</v>
      </c>
      <c r="AB162">
        <v>0</v>
      </c>
      <c r="AC162">
        <v>-5.3549800000000003</v>
      </c>
      <c r="AD162">
        <v>303.85700000000003</v>
      </c>
      <c r="AE162">
        <v>11.5672</v>
      </c>
      <c r="AF162">
        <v>1.0229999999999999</v>
      </c>
      <c r="AG162">
        <v>15.333299999999999</v>
      </c>
      <c r="AH162">
        <v>16.833300000000001</v>
      </c>
      <c r="AI162">
        <v>18</v>
      </c>
      <c r="AJ162">
        <v>3.2417500000000001</v>
      </c>
      <c r="AK162">
        <v>-2.3286799999999999</v>
      </c>
      <c r="AL162">
        <v>2</v>
      </c>
      <c r="AM162">
        <v>0.41574</v>
      </c>
      <c r="AN162">
        <v>0.27216600000000002</v>
      </c>
      <c r="AO162">
        <v>0</v>
      </c>
      <c r="AP162">
        <v>1.5</v>
      </c>
      <c r="AQ162">
        <v>2</v>
      </c>
      <c r="AR162">
        <v>0.83333299999999999</v>
      </c>
      <c r="AS162">
        <v>1.6666700000000001</v>
      </c>
      <c r="AT162">
        <v>1.5</v>
      </c>
      <c r="AU162">
        <v>2.6666699999999999</v>
      </c>
      <c r="AV162">
        <v>4.3349399999999996</v>
      </c>
      <c r="AW162">
        <v>4.3904100000000001</v>
      </c>
      <c r="AX162">
        <v>5.57043</v>
      </c>
    </row>
    <row r="163" spans="1:50" x14ac:dyDescent="0.25">
      <c r="A163" t="s">
        <v>338</v>
      </c>
      <c r="B163">
        <v>1</v>
      </c>
      <c r="C163">
        <v>-5.8938800000000002</v>
      </c>
      <c r="D163">
        <v>324.12</v>
      </c>
      <c r="E163">
        <v>11.0565</v>
      </c>
      <c r="F163">
        <v>0.96920399999999995</v>
      </c>
      <c r="G163">
        <v>16.666699999999999</v>
      </c>
      <c r="H163">
        <v>17.166699999999999</v>
      </c>
      <c r="I163">
        <v>17.333300000000001</v>
      </c>
      <c r="J163">
        <v>1.1660299999999999</v>
      </c>
      <c r="K163">
        <v>-0.40144600000000003</v>
      </c>
      <c r="L163">
        <v>4</v>
      </c>
      <c r="M163">
        <v>1.72848</v>
      </c>
      <c r="N163">
        <v>1.4989699999999999</v>
      </c>
      <c r="O163">
        <v>2.0427499999999998</v>
      </c>
      <c r="P163">
        <v>-5.1075699999999999</v>
      </c>
      <c r="Q163">
        <v>325.291</v>
      </c>
      <c r="R163">
        <v>14.1412</v>
      </c>
      <c r="S163">
        <v>0.96920399999999995</v>
      </c>
      <c r="T163">
        <v>16.666699999999999</v>
      </c>
      <c r="U163">
        <v>18.833300000000001</v>
      </c>
      <c r="V163">
        <v>19.666699999999999</v>
      </c>
      <c r="W163">
        <v>1.19204</v>
      </c>
      <c r="X163">
        <v>-0.52010800000000001</v>
      </c>
      <c r="Y163">
        <v>4</v>
      </c>
      <c r="Z163">
        <v>1.72848</v>
      </c>
      <c r="AA163">
        <v>1.4989699999999999</v>
      </c>
      <c r="AB163">
        <v>2.0427499999999998</v>
      </c>
      <c r="AC163">
        <v>-6.4036</v>
      </c>
      <c r="AD163">
        <v>330.06900000000002</v>
      </c>
      <c r="AE163">
        <v>14.9796</v>
      </c>
      <c r="AF163">
        <v>0.96920399999999995</v>
      </c>
      <c r="AG163">
        <v>20.333300000000001</v>
      </c>
      <c r="AH163">
        <v>20.833300000000001</v>
      </c>
      <c r="AI163">
        <v>22.333300000000001</v>
      </c>
      <c r="AJ163">
        <v>1.0303800000000001</v>
      </c>
      <c r="AK163">
        <v>-1.95401</v>
      </c>
      <c r="AL163">
        <v>3</v>
      </c>
      <c r="AM163">
        <v>1.72848</v>
      </c>
      <c r="AN163">
        <v>1.4989699999999999</v>
      </c>
      <c r="AO163">
        <v>2.0427499999999998</v>
      </c>
      <c r="AP163">
        <v>0.5</v>
      </c>
      <c r="AQ163">
        <v>0.66666700000000001</v>
      </c>
      <c r="AR163">
        <v>2.1666699999999999</v>
      </c>
      <c r="AS163">
        <v>3</v>
      </c>
      <c r="AT163">
        <v>0.5</v>
      </c>
      <c r="AU163">
        <v>2</v>
      </c>
      <c r="AV163">
        <v>1.5674699999999999</v>
      </c>
      <c r="AW163">
        <v>1.7121500000000001</v>
      </c>
      <c r="AX163">
        <v>2.9843799999999998</v>
      </c>
    </row>
    <row r="164" spans="1:50" x14ac:dyDescent="0.25">
      <c r="A164" t="s">
        <v>338</v>
      </c>
      <c r="B164">
        <v>2</v>
      </c>
      <c r="C164">
        <v>-4.3914099999999996</v>
      </c>
      <c r="D164">
        <v>294.57100000000003</v>
      </c>
      <c r="E164">
        <v>9.7203599999999994</v>
      </c>
      <c r="F164">
        <v>0.94184999999999997</v>
      </c>
      <c r="G164">
        <v>15.333299999999999</v>
      </c>
      <c r="H164">
        <v>17.166699999999999</v>
      </c>
      <c r="I164">
        <v>18</v>
      </c>
      <c r="J164">
        <v>2.9462899999999999</v>
      </c>
      <c r="K164">
        <v>-1.7453099999999999</v>
      </c>
      <c r="L164">
        <v>2</v>
      </c>
      <c r="M164">
        <v>0.27216600000000002</v>
      </c>
      <c r="N164">
        <v>0.157135</v>
      </c>
      <c r="O164">
        <v>0.157135</v>
      </c>
      <c r="P164">
        <v>-3.5373800000000002</v>
      </c>
      <c r="Q164">
        <v>296.19400000000002</v>
      </c>
      <c r="R164">
        <v>11.983499999999999</v>
      </c>
      <c r="S164">
        <v>0.94184999999999997</v>
      </c>
      <c r="T164">
        <v>15</v>
      </c>
      <c r="U164">
        <v>17.5</v>
      </c>
      <c r="V164">
        <v>18</v>
      </c>
      <c r="W164">
        <v>2.5208900000000001</v>
      </c>
      <c r="X164">
        <v>-1.43207</v>
      </c>
      <c r="Y164">
        <v>2</v>
      </c>
      <c r="Z164">
        <v>0.27216600000000002</v>
      </c>
      <c r="AA164">
        <v>0.157135</v>
      </c>
      <c r="AB164">
        <v>0.157135</v>
      </c>
      <c r="AC164">
        <v>-4.5362400000000003</v>
      </c>
      <c r="AD164">
        <v>293.90300000000002</v>
      </c>
      <c r="AE164">
        <v>12.797000000000001</v>
      </c>
      <c r="AF164">
        <v>0.94184999999999997</v>
      </c>
      <c r="AG164">
        <v>15.666700000000001</v>
      </c>
      <c r="AH164">
        <v>17.166699999999999</v>
      </c>
      <c r="AI164">
        <v>18.333300000000001</v>
      </c>
      <c r="AJ164">
        <v>3.2790300000000001</v>
      </c>
      <c r="AK164">
        <v>-2.8122199999999999</v>
      </c>
      <c r="AL164">
        <v>2</v>
      </c>
      <c r="AM164">
        <v>0.27216600000000002</v>
      </c>
      <c r="AN164">
        <v>0.157135</v>
      </c>
      <c r="AO164">
        <v>0.157135</v>
      </c>
      <c r="AP164">
        <v>1.8333299999999999</v>
      </c>
      <c r="AQ164">
        <v>2.6666699999999999</v>
      </c>
      <c r="AR164">
        <v>2.5</v>
      </c>
      <c r="AS164">
        <v>3</v>
      </c>
      <c r="AT164">
        <v>1.5</v>
      </c>
      <c r="AU164">
        <v>2.6666699999999999</v>
      </c>
      <c r="AV164">
        <v>4.6916000000000002</v>
      </c>
      <c r="AW164">
        <v>3.95296</v>
      </c>
      <c r="AX164">
        <v>6.0912499999999996</v>
      </c>
    </row>
    <row r="165" spans="1:50" x14ac:dyDescent="0.25">
      <c r="A165" t="s">
        <v>338</v>
      </c>
      <c r="B165">
        <v>3</v>
      </c>
      <c r="C165">
        <v>-5.2739099999999999</v>
      </c>
      <c r="D165">
        <v>304.80500000000001</v>
      </c>
      <c r="E165">
        <v>8.6566200000000002</v>
      </c>
      <c r="F165">
        <v>1.01959</v>
      </c>
      <c r="G165">
        <v>15.333299999999999</v>
      </c>
      <c r="H165">
        <v>16.5</v>
      </c>
      <c r="I165">
        <v>17.333300000000001</v>
      </c>
      <c r="J165">
        <v>5.3733500000000003</v>
      </c>
      <c r="K165">
        <v>-3.10378</v>
      </c>
      <c r="L165">
        <v>1</v>
      </c>
      <c r="M165">
        <v>0.157135</v>
      </c>
      <c r="N165">
        <v>0</v>
      </c>
      <c r="O165">
        <v>0.157135</v>
      </c>
      <c r="P165">
        <v>-5.3537800000000004</v>
      </c>
      <c r="Q165">
        <v>320.97500000000002</v>
      </c>
      <c r="R165">
        <v>10.527900000000001</v>
      </c>
      <c r="S165">
        <v>1.01959</v>
      </c>
      <c r="T165">
        <v>15</v>
      </c>
      <c r="U165">
        <v>16.5</v>
      </c>
      <c r="V165">
        <v>17</v>
      </c>
      <c r="W165">
        <v>3.9023599999999998</v>
      </c>
      <c r="X165">
        <v>-2.2120700000000002</v>
      </c>
      <c r="Y165">
        <v>2</v>
      </c>
      <c r="Z165">
        <v>0.157135</v>
      </c>
      <c r="AA165">
        <v>0</v>
      </c>
      <c r="AB165">
        <v>0.157135</v>
      </c>
      <c r="AC165">
        <v>-6.0240299999999998</v>
      </c>
      <c r="AD165">
        <v>308.65199999999999</v>
      </c>
      <c r="AE165">
        <v>11.143800000000001</v>
      </c>
      <c r="AF165">
        <v>1.01959</v>
      </c>
      <c r="AG165">
        <v>15</v>
      </c>
      <c r="AH165">
        <v>16.5</v>
      </c>
      <c r="AI165">
        <v>17.333300000000001</v>
      </c>
      <c r="AJ165">
        <v>4.8648100000000003</v>
      </c>
      <c r="AK165">
        <v>-2.97953</v>
      </c>
      <c r="AL165">
        <v>1</v>
      </c>
      <c r="AM165">
        <v>0.157135</v>
      </c>
      <c r="AN165">
        <v>0</v>
      </c>
      <c r="AO165">
        <v>0.157135</v>
      </c>
      <c r="AP165">
        <v>1.1666700000000001</v>
      </c>
      <c r="AQ165">
        <v>2</v>
      </c>
      <c r="AR165">
        <v>1.5</v>
      </c>
      <c r="AS165">
        <v>2</v>
      </c>
      <c r="AT165">
        <v>1.5</v>
      </c>
      <c r="AU165">
        <v>2.3333300000000001</v>
      </c>
      <c r="AV165">
        <v>8.4771300000000007</v>
      </c>
      <c r="AW165">
        <v>6.1144299999999996</v>
      </c>
      <c r="AX165">
        <v>7.8443399999999999</v>
      </c>
    </row>
    <row r="166" spans="1:50" x14ac:dyDescent="0.25">
      <c r="A166" t="s">
        <v>339</v>
      </c>
      <c r="B166">
        <v>0</v>
      </c>
      <c r="C166">
        <v>-2.7982800000000001</v>
      </c>
      <c r="D166">
        <v>263.48599999999999</v>
      </c>
      <c r="E166">
        <v>7.6839000000000004</v>
      </c>
      <c r="F166">
        <v>1.05488</v>
      </c>
      <c r="G166">
        <v>17.666699999999999</v>
      </c>
      <c r="H166">
        <v>19.166699999999999</v>
      </c>
      <c r="I166">
        <v>19.333300000000001</v>
      </c>
      <c r="J166">
        <v>1.32772</v>
      </c>
      <c r="K166">
        <v>-0.76695899999999995</v>
      </c>
      <c r="L166">
        <v>2</v>
      </c>
      <c r="M166">
        <v>0.81649700000000003</v>
      </c>
      <c r="N166">
        <v>0.157135</v>
      </c>
      <c r="O166">
        <v>0.157135</v>
      </c>
      <c r="P166">
        <v>-2.6958899999999999</v>
      </c>
      <c r="Q166">
        <v>274.714</v>
      </c>
      <c r="R166">
        <v>8.9912899999999993</v>
      </c>
      <c r="S166">
        <v>1.05488</v>
      </c>
      <c r="T166">
        <v>16.666699999999999</v>
      </c>
      <c r="U166">
        <v>19.166699999999999</v>
      </c>
      <c r="V166">
        <v>19.666699999999999</v>
      </c>
      <c r="W166">
        <v>1.3333999999999999</v>
      </c>
      <c r="X166">
        <v>-1.3967400000000001</v>
      </c>
      <c r="Y166">
        <v>2</v>
      </c>
      <c r="Z166">
        <v>0.81649700000000003</v>
      </c>
      <c r="AA166">
        <v>0.157135</v>
      </c>
      <c r="AB166">
        <v>0.157135</v>
      </c>
      <c r="AC166">
        <v>-3.4538700000000002</v>
      </c>
      <c r="AD166">
        <v>261.21100000000001</v>
      </c>
      <c r="AE166">
        <v>9.5157699999999998</v>
      </c>
      <c r="AF166">
        <v>1.05488</v>
      </c>
      <c r="AG166">
        <v>15.666700000000001</v>
      </c>
      <c r="AH166">
        <v>18.833300000000001</v>
      </c>
      <c r="AI166">
        <v>19.666699999999999</v>
      </c>
      <c r="AJ166">
        <v>1.3217399999999999</v>
      </c>
      <c r="AK166">
        <v>-1.51447</v>
      </c>
      <c r="AL166">
        <v>2</v>
      </c>
      <c r="AM166">
        <v>0.81649700000000003</v>
      </c>
      <c r="AN166">
        <v>0.157135</v>
      </c>
      <c r="AO166">
        <v>0.157135</v>
      </c>
      <c r="AP166">
        <v>1.5</v>
      </c>
      <c r="AQ166">
        <v>1.6666700000000001</v>
      </c>
      <c r="AR166">
        <v>2.5</v>
      </c>
      <c r="AS166">
        <v>3</v>
      </c>
      <c r="AT166">
        <v>3.1666699999999999</v>
      </c>
      <c r="AU166">
        <v>4</v>
      </c>
      <c r="AV166">
        <v>2.0946799999999999</v>
      </c>
      <c r="AW166">
        <v>2.73014</v>
      </c>
      <c r="AX166">
        <v>2.8362099999999999</v>
      </c>
    </row>
    <row r="167" spans="1:50" x14ac:dyDescent="0.25">
      <c r="A167" t="s">
        <v>339</v>
      </c>
      <c r="B167">
        <v>1</v>
      </c>
      <c r="C167">
        <v>-2.4180199999999998</v>
      </c>
      <c r="D167">
        <v>269.98399999999998</v>
      </c>
      <c r="E167">
        <v>5.5401800000000003</v>
      </c>
      <c r="F167">
        <v>1.0086999999999999</v>
      </c>
      <c r="G167">
        <v>19</v>
      </c>
      <c r="H167">
        <v>20.5</v>
      </c>
      <c r="I167">
        <v>22</v>
      </c>
      <c r="J167">
        <v>2.2729699999999999</v>
      </c>
      <c r="K167">
        <v>-2.03443</v>
      </c>
      <c r="L167">
        <v>1</v>
      </c>
      <c r="M167">
        <v>0</v>
      </c>
      <c r="N167">
        <v>0.157135</v>
      </c>
      <c r="O167">
        <v>0.56655800000000001</v>
      </c>
      <c r="P167">
        <v>-1.88496</v>
      </c>
      <c r="Q167">
        <v>271.33</v>
      </c>
      <c r="R167">
        <v>4.6847599999999998</v>
      </c>
      <c r="S167">
        <v>1.0086999999999999</v>
      </c>
      <c r="T167">
        <v>19</v>
      </c>
      <c r="U167">
        <v>20.833300000000001</v>
      </c>
      <c r="V167">
        <v>23</v>
      </c>
      <c r="W167">
        <v>1.42628</v>
      </c>
      <c r="X167">
        <v>-1.64872</v>
      </c>
      <c r="Y167">
        <v>2</v>
      </c>
      <c r="Z167">
        <v>0</v>
      </c>
      <c r="AA167">
        <v>0.157135</v>
      </c>
      <c r="AB167">
        <v>0.56655800000000001</v>
      </c>
      <c r="AC167">
        <v>-2.7374999999999998</v>
      </c>
      <c r="AD167">
        <v>264.19099999999997</v>
      </c>
      <c r="AE167">
        <v>5.8513599999999997</v>
      </c>
      <c r="AF167">
        <v>1.0086999999999999</v>
      </c>
      <c r="AG167">
        <v>19</v>
      </c>
      <c r="AH167">
        <v>20.5</v>
      </c>
      <c r="AI167">
        <v>21.666699999999999</v>
      </c>
      <c r="AJ167">
        <v>2.2142599999999999</v>
      </c>
      <c r="AK167">
        <v>-1.62592</v>
      </c>
      <c r="AL167">
        <v>1</v>
      </c>
      <c r="AM167">
        <v>0</v>
      </c>
      <c r="AN167">
        <v>0.157135</v>
      </c>
      <c r="AO167">
        <v>0.56655800000000001</v>
      </c>
      <c r="AP167">
        <v>1.5</v>
      </c>
      <c r="AQ167">
        <v>3</v>
      </c>
      <c r="AR167">
        <v>1.8333299999999999</v>
      </c>
      <c r="AS167">
        <v>4</v>
      </c>
      <c r="AT167">
        <v>1.5</v>
      </c>
      <c r="AU167">
        <v>2.6666699999999999</v>
      </c>
      <c r="AV167">
        <v>4.3074000000000003</v>
      </c>
      <c r="AW167">
        <v>3.0750000000000002</v>
      </c>
      <c r="AX167">
        <v>3.8401700000000001</v>
      </c>
    </row>
    <row r="168" spans="1:50" x14ac:dyDescent="0.25">
      <c r="A168" t="s">
        <v>339</v>
      </c>
      <c r="B168">
        <v>2</v>
      </c>
      <c r="C168">
        <v>-2.1364100000000001</v>
      </c>
      <c r="D168">
        <v>265.654</v>
      </c>
      <c r="E168">
        <v>7.8895999999999997</v>
      </c>
      <c r="F168">
        <v>0.996618</v>
      </c>
      <c r="G168">
        <v>18.666699999999999</v>
      </c>
      <c r="H168">
        <v>20.166699999999999</v>
      </c>
      <c r="I168">
        <v>22</v>
      </c>
      <c r="J168">
        <v>2.0638999999999998</v>
      </c>
      <c r="K168">
        <v>-1.76874</v>
      </c>
      <c r="L168">
        <v>2</v>
      </c>
      <c r="M168">
        <v>0.62853899999999996</v>
      </c>
      <c r="N168">
        <v>0.56655800000000001</v>
      </c>
      <c r="O168">
        <v>0.47140500000000002</v>
      </c>
      <c r="P168">
        <v>-1.56542</v>
      </c>
      <c r="Q168">
        <v>265.935</v>
      </c>
      <c r="R168">
        <v>9.0259300000000007</v>
      </c>
      <c r="S168">
        <v>0.996618</v>
      </c>
      <c r="T168">
        <v>20</v>
      </c>
      <c r="U168">
        <v>21.5</v>
      </c>
      <c r="V168">
        <v>23</v>
      </c>
      <c r="W168">
        <v>1.30688</v>
      </c>
      <c r="X168">
        <v>-2.4620799999999998</v>
      </c>
      <c r="Y168">
        <v>3</v>
      </c>
      <c r="Z168">
        <v>0.62853899999999996</v>
      </c>
      <c r="AA168">
        <v>0.56655800000000001</v>
      </c>
      <c r="AB168">
        <v>0.47140500000000002</v>
      </c>
      <c r="AC168">
        <v>-2.4750000000000001</v>
      </c>
      <c r="AD168">
        <v>261.85000000000002</v>
      </c>
      <c r="AE168">
        <v>9.25108</v>
      </c>
      <c r="AF168">
        <v>0.996618</v>
      </c>
      <c r="AG168">
        <v>20</v>
      </c>
      <c r="AH168">
        <v>21.166699999999999</v>
      </c>
      <c r="AI168">
        <v>22</v>
      </c>
      <c r="AJ168">
        <v>1.4253800000000001</v>
      </c>
      <c r="AK168">
        <v>-2.5828799999999998</v>
      </c>
      <c r="AL168">
        <v>4</v>
      </c>
      <c r="AM168">
        <v>0.62853899999999996</v>
      </c>
      <c r="AN168">
        <v>0.56655800000000001</v>
      </c>
      <c r="AO168">
        <v>0.47140500000000002</v>
      </c>
      <c r="AP168">
        <v>1.5</v>
      </c>
      <c r="AQ168">
        <v>3.3333300000000001</v>
      </c>
      <c r="AR168">
        <v>1.5</v>
      </c>
      <c r="AS168">
        <v>3</v>
      </c>
      <c r="AT168">
        <v>1.1666700000000001</v>
      </c>
      <c r="AU168">
        <v>2</v>
      </c>
      <c r="AV168">
        <v>3.83264</v>
      </c>
      <c r="AW168">
        <v>3.7689499999999998</v>
      </c>
      <c r="AX168">
        <v>4.0082599999999999</v>
      </c>
    </row>
    <row r="169" spans="1:50" x14ac:dyDescent="0.25">
      <c r="A169" t="s">
        <v>339</v>
      </c>
      <c r="B169">
        <v>3</v>
      </c>
      <c r="C169">
        <v>-3.60521</v>
      </c>
      <c r="D169">
        <v>279.38900000000001</v>
      </c>
      <c r="E169">
        <v>9.4709000000000003</v>
      </c>
      <c r="F169">
        <v>1.0624800000000001</v>
      </c>
      <c r="G169">
        <v>16.666699999999999</v>
      </c>
      <c r="H169">
        <v>18.5</v>
      </c>
      <c r="I169">
        <v>20.666699999999999</v>
      </c>
      <c r="J169">
        <v>2.71007</v>
      </c>
      <c r="K169">
        <v>-1.72448</v>
      </c>
      <c r="L169">
        <v>2</v>
      </c>
      <c r="M169">
        <v>0.157135</v>
      </c>
      <c r="N169">
        <v>0.27216600000000002</v>
      </c>
      <c r="O169">
        <v>0.47140500000000002</v>
      </c>
      <c r="P169">
        <v>-3.6350199999999999</v>
      </c>
      <c r="Q169">
        <v>293.21100000000001</v>
      </c>
      <c r="R169">
        <v>10.488899999999999</v>
      </c>
      <c r="S169">
        <v>1.0624800000000001</v>
      </c>
      <c r="T169">
        <v>16.666699999999999</v>
      </c>
      <c r="U169">
        <v>18.166699999999999</v>
      </c>
      <c r="V169">
        <v>19.666699999999999</v>
      </c>
      <c r="W169">
        <v>2.4217</v>
      </c>
      <c r="X169">
        <v>-1.0951</v>
      </c>
      <c r="Y169">
        <v>3</v>
      </c>
      <c r="Z169">
        <v>0.157135</v>
      </c>
      <c r="AA169">
        <v>0.27216600000000002</v>
      </c>
      <c r="AB169">
        <v>0.47140500000000002</v>
      </c>
      <c r="AC169">
        <v>-4.2610700000000001</v>
      </c>
      <c r="AD169">
        <v>277.601</v>
      </c>
      <c r="AE169">
        <v>11.0989</v>
      </c>
      <c r="AF169">
        <v>1.0624800000000001</v>
      </c>
      <c r="AG169">
        <v>16.333300000000001</v>
      </c>
      <c r="AH169">
        <v>18.833300000000001</v>
      </c>
      <c r="AI169">
        <v>19.666699999999999</v>
      </c>
      <c r="AJ169">
        <v>2.6454200000000001</v>
      </c>
      <c r="AK169">
        <v>-1.19421</v>
      </c>
      <c r="AL169">
        <v>2</v>
      </c>
      <c r="AM169">
        <v>0.157135</v>
      </c>
      <c r="AN169">
        <v>0.27216600000000002</v>
      </c>
      <c r="AO169">
        <v>0.47140500000000002</v>
      </c>
      <c r="AP169">
        <v>1.8333299999999999</v>
      </c>
      <c r="AQ169">
        <v>4</v>
      </c>
      <c r="AR169">
        <v>1.5</v>
      </c>
      <c r="AS169">
        <v>3</v>
      </c>
      <c r="AT169">
        <v>2.5</v>
      </c>
      <c r="AU169">
        <v>3.3333300000000001</v>
      </c>
      <c r="AV169">
        <v>4.4345499999999998</v>
      </c>
      <c r="AW169">
        <v>3.5167999999999999</v>
      </c>
      <c r="AX169">
        <v>3.8396400000000002</v>
      </c>
    </row>
    <row r="170" spans="1:50" x14ac:dyDescent="0.25">
      <c r="A170" t="s">
        <v>340</v>
      </c>
      <c r="B170">
        <v>0</v>
      </c>
      <c r="C170">
        <v>-3.74336</v>
      </c>
      <c r="D170">
        <v>264.72199999999998</v>
      </c>
      <c r="E170">
        <v>13.3443</v>
      </c>
      <c r="F170">
        <v>1.0831999999999999</v>
      </c>
      <c r="G170">
        <v>15.333299999999999</v>
      </c>
      <c r="H170">
        <v>16.833300000000001</v>
      </c>
      <c r="I170">
        <v>18</v>
      </c>
      <c r="J170">
        <v>3.9972599999999998</v>
      </c>
      <c r="K170">
        <v>-1.4803299999999999</v>
      </c>
      <c r="L170">
        <v>2</v>
      </c>
      <c r="M170">
        <v>0</v>
      </c>
      <c r="N170">
        <v>0.157135</v>
      </c>
      <c r="O170">
        <v>0.31426999999999999</v>
      </c>
      <c r="P170">
        <v>-4.3210800000000003</v>
      </c>
      <c r="Q170">
        <v>286.88499999999999</v>
      </c>
      <c r="R170">
        <v>16.4115</v>
      </c>
      <c r="S170">
        <v>1.0831999999999999</v>
      </c>
      <c r="T170">
        <v>15.333299999999999</v>
      </c>
      <c r="U170">
        <v>16.5</v>
      </c>
      <c r="V170">
        <v>17.333300000000001</v>
      </c>
      <c r="W170">
        <v>4.5738200000000004</v>
      </c>
      <c r="X170">
        <v>-2.2220300000000002</v>
      </c>
      <c r="Y170">
        <v>3</v>
      </c>
      <c r="Z170">
        <v>0</v>
      </c>
      <c r="AA170">
        <v>0.157135</v>
      </c>
      <c r="AB170">
        <v>0.31426999999999999</v>
      </c>
      <c r="AC170">
        <v>-4.6204700000000001</v>
      </c>
      <c r="AD170">
        <v>262.608</v>
      </c>
      <c r="AE170">
        <v>15.779</v>
      </c>
      <c r="AF170">
        <v>1.0831999999999999</v>
      </c>
      <c r="AG170">
        <v>15.333299999999999</v>
      </c>
      <c r="AH170">
        <v>16.5</v>
      </c>
      <c r="AI170">
        <v>17.333300000000001</v>
      </c>
      <c r="AJ170">
        <v>4.4419399999999998</v>
      </c>
      <c r="AK170">
        <v>-2.5972599999999999</v>
      </c>
      <c r="AL170">
        <v>3</v>
      </c>
      <c r="AM170">
        <v>0</v>
      </c>
      <c r="AN170">
        <v>0.157135</v>
      </c>
      <c r="AO170">
        <v>0.31426999999999999</v>
      </c>
      <c r="AP170">
        <v>1.5</v>
      </c>
      <c r="AQ170">
        <v>2.6666699999999999</v>
      </c>
      <c r="AR170">
        <v>1.1666700000000001</v>
      </c>
      <c r="AS170">
        <v>2</v>
      </c>
      <c r="AT170">
        <v>1.1666700000000001</v>
      </c>
      <c r="AU170">
        <v>2</v>
      </c>
      <c r="AV170">
        <v>5.4775900000000002</v>
      </c>
      <c r="AW170">
        <v>6.7958499999999997</v>
      </c>
      <c r="AX170">
        <v>7.0392099999999997</v>
      </c>
    </row>
    <row r="171" spans="1:50" x14ac:dyDescent="0.25">
      <c r="A171" t="s">
        <v>341</v>
      </c>
      <c r="B171">
        <v>0</v>
      </c>
      <c r="C171">
        <v>-2.9102700000000001</v>
      </c>
      <c r="D171">
        <v>241.12700000000001</v>
      </c>
      <c r="E171">
        <v>17.9221</v>
      </c>
      <c r="F171">
        <v>1.3359700000000001</v>
      </c>
      <c r="G171">
        <v>16.666699999999999</v>
      </c>
      <c r="H171">
        <v>18.5</v>
      </c>
      <c r="I171">
        <v>19</v>
      </c>
      <c r="J171">
        <v>2.3038500000000002</v>
      </c>
      <c r="K171">
        <v>-0.75156599999999996</v>
      </c>
      <c r="L171">
        <v>2</v>
      </c>
      <c r="M171">
        <v>0</v>
      </c>
      <c r="N171">
        <v>0.27216600000000002</v>
      </c>
      <c r="O171">
        <v>0</v>
      </c>
      <c r="P171">
        <v>-3.49613</v>
      </c>
      <c r="Q171">
        <v>255.00299999999999</v>
      </c>
      <c r="R171">
        <v>20.863299999999999</v>
      </c>
      <c r="S171">
        <v>1.3359700000000001</v>
      </c>
      <c r="T171">
        <v>16.666699999999999</v>
      </c>
      <c r="U171">
        <v>18.166699999999999</v>
      </c>
      <c r="V171">
        <v>19</v>
      </c>
      <c r="W171">
        <v>2.3616199999999998</v>
      </c>
      <c r="X171">
        <v>-0.80455200000000004</v>
      </c>
      <c r="Y171">
        <v>2</v>
      </c>
      <c r="Z171">
        <v>0</v>
      </c>
      <c r="AA171">
        <v>0.27216600000000002</v>
      </c>
      <c r="AB171">
        <v>0</v>
      </c>
      <c r="AC171">
        <v>-3.2941199999999999</v>
      </c>
      <c r="AD171">
        <v>209.46</v>
      </c>
      <c r="AE171">
        <v>19.7912</v>
      </c>
      <c r="AF171">
        <v>1.3359700000000001</v>
      </c>
      <c r="AG171">
        <v>16.666699999999999</v>
      </c>
      <c r="AH171">
        <v>17.833300000000001</v>
      </c>
      <c r="AI171">
        <v>19</v>
      </c>
      <c r="AJ171">
        <v>2.1515</v>
      </c>
      <c r="AK171">
        <v>-0.93406900000000004</v>
      </c>
      <c r="AL171">
        <v>1</v>
      </c>
      <c r="AM171">
        <v>0</v>
      </c>
      <c r="AN171">
        <v>0.27216600000000002</v>
      </c>
      <c r="AO171">
        <v>0</v>
      </c>
      <c r="AP171">
        <v>1.8333299999999999</v>
      </c>
      <c r="AQ171">
        <v>2.3333300000000001</v>
      </c>
      <c r="AR171">
        <v>1.5</v>
      </c>
      <c r="AS171">
        <v>2.3333300000000001</v>
      </c>
      <c r="AT171">
        <v>1.1666700000000001</v>
      </c>
      <c r="AU171">
        <v>2.3333300000000001</v>
      </c>
      <c r="AV171">
        <v>3.0554199999999998</v>
      </c>
      <c r="AW171">
        <v>3.1661700000000002</v>
      </c>
      <c r="AX171">
        <v>3.0855700000000001</v>
      </c>
    </row>
    <row r="172" spans="1:50" x14ac:dyDescent="0.25">
      <c r="A172" t="s">
        <v>342</v>
      </c>
      <c r="B172">
        <v>0</v>
      </c>
      <c r="C172">
        <v>-2.2477900000000002</v>
      </c>
      <c r="D172">
        <v>200.94499999999999</v>
      </c>
      <c r="E172">
        <v>12.549899999999999</v>
      </c>
      <c r="F172">
        <v>1.6327</v>
      </c>
      <c r="G172">
        <v>17.666699999999999</v>
      </c>
      <c r="H172">
        <v>18.833300000000001</v>
      </c>
      <c r="I172">
        <v>20.333300000000001</v>
      </c>
      <c r="J172">
        <v>2.7149399999999999</v>
      </c>
      <c r="K172">
        <v>-1.41934</v>
      </c>
      <c r="L172">
        <v>4</v>
      </c>
      <c r="M172">
        <v>1.4401600000000001</v>
      </c>
      <c r="N172">
        <v>1.90516</v>
      </c>
      <c r="O172">
        <v>1.8856200000000001</v>
      </c>
      <c r="P172">
        <v>-2.5209700000000002</v>
      </c>
      <c r="Q172">
        <v>195.01</v>
      </c>
      <c r="R172">
        <v>13.5501</v>
      </c>
      <c r="S172">
        <v>1.6327</v>
      </c>
      <c r="T172">
        <v>18.333300000000001</v>
      </c>
      <c r="U172">
        <v>19.5</v>
      </c>
      <c r="V172">
        <v>20.333300000000001</v>
      </c>
      <c r="W172">
        <v>2.1937000000000002</v>
      </c>
      <c r="X172">
        <v>-1.2830999999999999</v>
      </c>
      <c r="Y172">
        <v>2</v>
      </c>
      <c r="Z172">
        <v>1.4401600000000001</v>
      </c>
      <c r="AA172">
        <v>1.90516</v>
      </c>
      <c r="AB172">
        <v>1.8856200000000001</v>
      </c>
      <c r="AC172">
        <v>-2.2319100000000001</v>
      </c>
      <c r="AD172">
        <v>149.25299999999999</v>
      </c>
      <c r="AE172">
        <v>12.394500000000001</v>
      </c>
      <c r="AF172">
        <v>1.6327</v>
      </c>
      <c r="AG172">
        <v>15</v>
      </c>
      <c r="AH172">
        <v>15.166700000000001</v>
      </c>
      <c r="AI172">
        <v>16.333300000000001</v>
      </c>
      <c r="AJ172">
        <v>1.0862700000000001</v>
      </c>
      <c r="AK172">
        <v>-4.3061499999999997</v>
      </c>
      <c r="AL172">
        <v>5</v>
      </c>
      <c r="AM172">
        <v>1.4401600000000001</v>
      </c>
      <c r="AN172">
        <v>1.90516</v>
      </c>
      <c r="AO172">
        <v>1.8856200000000001</v>
      </c>
      <c r="AP172">
        <v>1.1666700000000001</v>
      </c>
      <c r="AQ172">
        <v>2.6666699999999999</v>
      </c>
      <c r="AR172">
        <v>1.1666700000000001</v>
      </c>
      <c r="AS172">
        <v>2</v>
      </c>
      <c r="AT172">
        <v>0.16666700000000001</v>
      </c>
      <c r="AU172">
        <v>1.3333299999999999</v>
      </c>
      <c r="AV172">
        <v>4.13429</v>
      </c>
      <c r="AW172">
        <v>3.4767899999999998</v>
      </c>
      <c r="AX172">
        <v>5.3924200000000004</v>
      </c>
    </row>
    <row r="173" spans="1:50" x14ac:dyDescent="0.25">
      <c r="A173" t="s">
        <v>342</v>
      </c>
      <c r="B173">
        <v>1</v>
      </c>
      <c r="C173">
        <v>-0.85572700000000002</v>
      </c>
      <c r="D173">
        <v>215.09800000000001</v>
      </c>
      <c r="E173">
        <v>15.7372</v>
      </c>
      <c r="F173">
        <v>1.3376300000000001</v>
      </c>
      <c r="G173">
        <v>17</v>
      </c>
      <c r="H173">
        <v>17.833300000000001</v>
      </c>
      <c r="I173">
        <v>19</v>
      </c>
      <c r="J173">
        <v>3.1809500000000002</v>
      </c>
      <c r="K173">
        <v>-2.7707600000000001</v>
      </c>
      <c r="L173">
        <v>3</v>
      </c>
      <c r="M173">
        <v>0</v>
      </c>
      <c r="N173">
        <v>0.157135</v>
      </c>
      <c r="O173">
        <v>0</v>
      </c>
      <c r="P173">
        <v>-1.1562399999999999</v>
      </c>
      <c r="Q173">
        <v>217.304</v>
      </c>
      <c r="R173">
        <v>19.474</v>
      </c>
      <c r="S173">
        <v>1.3376300000000001</v>
      </c>
      <c r="T173">
        <v>17</v>
      </c>
      <c r="U173">
        <v>18.166699999999999</v>
      </c>
      <c r="V173">
        <v>19</v>
      </c>
      <c r="W173">
        <v>3.50285</v>
      </c>
      <c r="X173">
        <v>-2.71238</v>
      </c>
      <c r="Y173">
        <v>2</v>
      </c>
      <c r="Z173">
        <v>0</v>
      </c>
      <c r="AA173">
        <v>0.157135</v>
      </c>
      <c r="AB173">
        <v>0</v>
      </c>
      <c r="AC173">
        <v>-1.3361799999999999</v>
      </c>
      <c r="AD173">
        <v>176.965</v>
      </c>
      <c r="AE173">
        <v>20.941500000000001</v>
      </c>
      <c r="AF173">
        <v>1.3376300000000001</v>
      </c>
      <c r="AG173">
        <v>17</v>
      </c>
      <c r="AH173">
        <v>18.166699999999999</v>
      </c>
      <c r="AI173">
        <v>19</v>
      </c>
      <c r="AJ173">
        <v>3.6246700000000001</v>
      </c>
      <c r="AK173">
        <v>-2.7276500000000001</v>
      </c>
      <c r="AL173">
        <v>2</v>
      </c>
      <c r="AM173">
        <v>0</v>
      </c>
      <c r="AN173">
        <v>0.157135</v>
      </c>
      <c r="AO173">
        <v>0</v>
      </c>
      <c r="AP173">
        <v>0.83333299999999999</v>
      </c>
      <c r="AQ173">
        <v>2</v>
      </c>
      <c r="AR173">
        <v>1.1666700000000001</v>
      </c>
      <c r="AS173">
        <v>2</v>
      </c>
      <c r="AT173">
        <v>1.1666700000000001</v>
      </c>
      <c r="AU173">
        <v>2</v>
      </c>
      <c r="AV173">
        <v>5.9516999999999998</v>
      </c>
      <c r="AW173">
        <v>6.21523</v>
      </c>
      <c r="AX173">
        <v>6.3523100000000001</v>
      </c>
    </row>
    <row r="174" spans="1:50" x14ac:dyDescent="0.25">
      <c r="A174" t="s">
        <v>343</v>
      </c>
      <c r="B174">
        <v>0</v>
      </c>
      <c r="C174">
        <v>-4.1532200000000001</v>
      </c>
      <c r="D174">
        <v>275.596</v>
      </c>
      <c r="E174">
        <v>14.8582</v>
      </c>
      <c r="F174">
        <v>1.1007199999999999</v>
      </c>
      <c r="G174">
        <v>16.666699999999999</v>
      </c>
      <c r="H174">
        <v>18.5</v>
      </c>
      <c r="I174">
        <v>19</v>
      </c>
      <c r="J174">
        <v>2.4085899999999998</v>
      </c>
      <c r="K174">
        <v>-0.27664499999999997</v>
      </c>
      <c r="L174">
        <v>1</v>
      </c>
      <c r="M174">
        <v>0.62853899999999996</v>
      </c>
      <c r="N174">
        <v>0</v>
      </c>
      <c r="O174">
        <v>0</v>
      </c>
      <c r="P174">
        <v>-4.8138100000000001</v>
      </c>
      <c r="Q174">
        <v>300.851</v>
      </c>
      <c r="R174">
        <v>16.6553</v>
      </c>
      <c r="S174">
        <v>1.1007199999999999</v>
      </c>
      <c r="T174">
        <v>16.666699999999999</v>
      </c>
      <c r="U174">
        <v>18.5</v>
      </c>
      <c r="V174">
        <v>19</v>
      </c>
      <c r="W174">
        <v>1.9967699999999999</v>
      </c>
      <c r="X174">
        <v>-0.76704499999999998</v>
      </c>
      <c r="Y174">
        <v>2</v>
      </c>
      <c r="Z174">
        <v>0.62853899999999996</v>
      </c>
      <c r="AA174">
        <v>0</v>
      </c>
      <c r="AB174">
        <v>0</v>
      </c>
      <c r="AC174">
        <v>-5.1341900000000003</v>
      </c>
      <c r="AD174">
        <v>277.73500000000001</v>
      </c>
      <c r="AE174">
        <v>16.7408</v>
      </c>
      <c r="AF174">
        <v>1.1007199999999999</v>
      </c>
      <c r="AG174">
        <v>18</v>
      </c>
      <c r="AH174">
        <v>18.5</v>
      </c>
      <c r="AI174">
        <v>19</v>
      </c>
      <c r="AJ174">
        <v>1.95631</v>
      </c>
      <c r="AK174">
        <v>-0.87825799999999998</v>
      </c>
      <c r="AL174">
        <v>1</v>
      </c>
      <c r="AM174">
        <v>0.62853899999999996</v>
      </c>
      <c r="AN174">
        <v>0</v>
      </c>
      <c r="AO174">
        <v>0</v>
      </c>
      <c r="AP174">
        <v>1.8333299999999999</v>
      </c>
      <c r="AQ174">
        <v>2.3333300000000001</v>
      </c>
      <c r="AR174">
        <v>1.8333299999999999</v>
      </c>
      <c r="AS174">
        <v>2.3333300000000001</v>
      </c>
      <c r="AT174">
        <v>0.5</v>
      </c>
      <c r="AU174">
        <v>1</v>
      </c>
      <c r="AV174">
        <v>2.6852299999999998</v>
      </c>
      <c r="AW174">
        <v>2.7638099999999999</v>
      </c>
      <c r="AX174">
        <v>2.8345600000000002</v>
      </c>
    </row>
    <row r="175" spans="1:50" x14ac:dyDescent="0.25">
      <c r="A175" t="s">
        <v>343</v>
      </c>
      <c r="B175">
        <v>1</v>
      </c>
      <c r="C175">
        <v>-2.10012</v>
      </c>
      <c r="D175">
        <v>255.32900000000001</v>
      </c>
      <c r="E175">
        <v>11.4131</v>
      </c>
      <c r="F175">
        <v>0.99904999999999999</v>
      </c>
      <c r="G175">
        <v>19</v>
      </c>
      <c r="H175">
        <v>20.5</v>
      </c>
      <c r="I175">
        <v>21.333300000000001</v>
      </c>
      <c r="J175">
        <v>3.7890799999999998</v>
      </c>
      <c r="K175">
        <v>-1.68628</v>
      </c>
      <c r="L175">
        <v>2</v>
      </c>
      <c r="M175">
        <v>0.157135</v>
      </c>
      <c r="N175">
        <v>0</v>
      </c>
      <c r="O175">
        <v>0</v>
      </c>
      <c r="P175">
        <v>-1.8718300000000001</v>
      </c>
      <c r="Q175">
        <v>265.28500000000003</v>
      </c>
      <c r="R175">
        <v>13.5238</v>
      </c>
      <c r="S175">
        <v>0.99904999999999999</v>
      </c>
      <c r="T175">
        <v>18.666699999999999</v>
      </c>
      <c r="U175">
        <v>20.5</v>
      </c>
      <c r="V175">
        <v>21.333300000000001</v>
      </c>
      <c r="W175">
        <v>2.7011699999999998</v>
      </c>
      <c r="X175">
        <v>-0.99182300000000001</v>
      </c>
      <c r="Y175">
        <v>3</v>
      </c>
      <c r="Z175">
        <v>0.157135</v>
      </c>
      <c r="AA175">
        <v>0</v>
      </c>
      <c r="AB175">
        <v>0</v>
      </c>
      <c r="AC175">
        <v>-2.5090400000000002</v>
      </c>
      <c r="AD175">
        <v>252.09200000000001</v>
      </c>
      <c r="AE175">
        <v>14.067600000000001</v>
      </c>
      <c r="AF175">
        <v>0.99904999999999999</v>
      </c>
      <c r="AG175">
        <v>19</v>
      </c>
      <c r="AH175">
        <v>20.5</v>
      </c>
      <c r="AI175">
        <v>21.333300000000001</v>
      </c>
      <c r="AJ175">
        <v>3.6942200000000001</v>
      </c>
      <c r="AK175">
        <v>-1.7241</v>
      </c>
      <c r="AL175">
        <v>2</v>
      </c>
      <c r="AM175">
        <v>0.157135</v>
      </c>
      <c r="AN175">
        <v>0</v>
      </c>
      <c r="AO175">
        <v>0</v>
      </c>
      <c r="AP175">
        <v>1.5</v>
      </c>
      <c r="AQ175">
        <v>2.3333300000000001</v>
      </c>
      <c r="AR175">
        <v>1.8333299999999999</v>
      </c>
      <c r="AS175">
        <v>2.6666699999999999</v>
      </c>
      <c r="AT175">
        <v>1.5</v>
      </c>
      <c r="AU175">
        <v>2.3333300000000001</v>
      </c>
      <c r="AV175">
        <v>5.4753699999999998</v>
      </c>
      <c r="AW175">
        <v>3.6930000000000001</v>
      </c>
      <c r="AX175">
        <v>5.4183199999999996</v>
      </c>
    </row>
    <row r="176" spans="1:50" x14ac:dyDescent="0.25">
      <c r="A176" t="s">
        <v>343</v>
      </c>
      <c r="B176">
        <v>2</v>
      </c>
      <c r="C176">
        <v>-2.4369999999999998</v>
      </c>
      <c r="D176">
        <v>255.62799999999999</v>
      </c>
      <c r="E176">
        <v>11.2485</v>
      </c>
      <c r="F176">
        <v>1.00206</v>
      </c>
      <c r="G176">
        <v>17.333300000000001</v>
      </c>
      <c r="H176">
        <v>19.166699999999999</v>
      </c>
      <c r="I176">
        <v>20.666699999999999</v>
      </c>
      <c r="J176">
        <v>3.0571199999999998</v>
      </c>
      <c r="K176">
        <v>-1.0286599999999999</v>
      </c>
      <c r="L176">
        <v>1</v>
      </c>
      <c r="M176">
        <v>0</v>
      </c>
      <c r="N176">
        <v>0.27216600000000002</v>
      </c>
      <c r="O176">
        <v>0.78567399999999998</v>
      </c>
      <c r="P176">
        <v>-2.19285</v>
      </c>
      <c r="Q176">
        <v>264.44299999999998</v>
      </c>
      <c r="R176">
        <v>17.760000000000002</v>
      </c>
      <c r="S176">
        <v>1.00206</v>
      </c>
      <c r="T176">
        <v>17.333300000000001</v>
      </c>
      <c r="U176">
        <v>18.5</v>
      </c>
      <c r="V176">
        <v>19</v>
      </c>
      <c r="W176">
        <v>2.3219599999999998</v>
      </c>
      <c r="X176">
        <v>-0.63087000000000004</v>
      </c>
      <c r="Y176">
        <v>4</v>
      </c>
      <c r="Z176">
        <v>0</v>
      </c>
      <c r="AA176">
        <v>0.27216600000000002</v>
      </c>
      <c r="AB176">
        <v>0.78567399999999998</v>
      </c>
      <c r="AC176">
        <v>-2.66784</v>
      </c>
      <c r="AD176">
        <v>246.46899999999999</v>
      </c>
      <c r="AE176">
        <v>17.2791</v>
      </c>
      <c r="AF176">
        <v>1.00206</v>
      </c>
      <c r="AG176">
        <v>17.333300000000001</v>
      </c>
      <c r="AH176">
        <v>18.833300000000001</v>
      </c>
      <c r="AI176">
        <v>19</v>
      </c>
      <c r="AJ176">
        <v>3.8298700000000001</v>
      </c>
      <c r="AK176">
        <v>-0.71171399999999996</v>
      </c>
      <c r="AL176">
        <v>2</v>
      </c>
      <c r="AM176">
        <v>0</v>
      </c>
      <c r="AN176">
        <v>0.27216600000000002</v>
      </c>
      <c r="AO176">
        <v>0.78567399999999998</v>
      </c>
      <c r="AP176">
        <v>1.8333299999999999</v>
      </c>
      <c r="AQ176">
        <v>3.3333300000000001</v>
      </c>
      <c r="AR176">
        <v>1.1666700000000001</v>
      </c>
      <c r="AS176">
        <v>1.6666700000000001</v>
      </c>
      <c r="AT176">
        <v>1.5</v>
      </c>
      <c r="AU176">
        <v>1.6666700000000001</v>
      </c>
      <c r="AV176">
        <v>4.0857700000000001</v>
      </c>
      <c r="AW176">
        <v>2.9528300000000001</v>
      </c>
      <c r="AX176">
        <v>4.5415799999999997</v>
      </c>
    </row>
    <row r="177" spans="1:50" x14ac:dyDescent="0.25">
      <c r="A177" t="s">
        <v>343</v>
      </c>
      <c r="B177">
        <v>3</v>
      </c>
      <c r="C177">
        <v>-4.5958899999999998</v>
      </c>
      <c r="D177">
        <v>279.53899999999999</v>
      </c>
      <c r="E177">
        <v>9.5069199999999991</v>
      </c>
      <c r="F177">
        <v>1.0991200000000001</v>
      </c>
      <c r="G177">
        <v>15.666700000000001</v>
      </c>
      <c r="H177">
        <v>17.5</v>
      </c>
      <c r="I177">
        <v>19</v>
      </c>
      <c r="J177">
        <v>3.00068</v>
      </c>
      <c r="K177">
        <v>-2.5585800000000001</v>
      </c>
      <c r="L177">
        <v>2</v>
      </c>
      <c r="M177">
        <v>0.31426999999999999</v>
      </c>
      <c r="N177">
        <v>0.157135</v>
      </c>
      <c r="O177">
        <v>0</v>
      </c>
      <c r="P177">
        <v>-5.1714900000000004</v>
      </c>
      <c r="Q177">
        <v>303.34800000000001</v>
      </c>
      <c r="R177">
        <v>15.6031</v>
      </c>
      <c r="S177">
        <v>1.0991200000000001</v>
      </c>
      <c r="T177">
        <v>16.333300000000001</v>
      </c>
      <c r="U177">
        <v>17.5</v>
      </c>
      <c r="V177">
        <v>19</v>
      </c>
      <c r="W177">
        <v>3.2117100000000001</v>
      </c>
      <c r="X177">
        <v>-2.43852</v>
      </c>
      <c r="Y177">
        <v>4</v>
      </c>
      <c r="Z177">
        <v>0.31426999999999999</v>
      </c>
      <c r="AA177">
        <v>0.157135</v>
      </c>
      <c r="AB177">
        <v>0</v>
      </c>
      <c r="AC177">
        <v>-5.2757899999999998</v>
      </c>
      <c r="AD177">
        <v>275.28899999999999</v>
      </c>
      <c r="AE177">
        <v>15.065300000000001</v>
      </c>
      <c r="AF177">
        <v>1.0991200000000001</v>
      </c>
      <c r="AG177">
        <v>15.666700000000001</v>
      </c>
      <c r="AH177">
        <v>17.166699999999999</v>
      </c>
      <c r="AI177">
        <v>19</v>
      </c>
      <c r="AJ177">
        <v>4.0268199999999998</v>
      </c>
      <c r="AK177">
        <v>-2.7228500000000002</v>
      </c>
      <c r="AL177">
        <v>4</v>
      </c>
      <c r="AM177">
        <v>0.31426999999999999</v>
      </c>
      <c r="AN177">
        <v>0.157135</v>
      </c>
      <c r="AO177">
        <v>0</v>
      </c>
      <c r="AP177">
        <v>1.8333299999999999</v>
      </c>
      <c r="AQ177">
        <v>3.3333300000000001</v>
      </c>
      <c r="AR177">
        <v>1.1666700000000001</v>
      </c>
      <c r="AS177">
        <v>2.6666699999999999</v>
      </c>
      <c r="AT177">
        <v>1.5</v>
      </c>
      <c r="AU177">
        <v>3.3333300000000001</v>
      </c>
      <c r="AV177">
        <v>5.5592699999999997</v>
      </c>
      <c r="AW177">
        <v>5.6502400000000002</v>
      </c>
      <c r="AX177">
        <v>6.7496799999999997</v>
      </c>
    </row>
    <row r="178" spans="1:50" x14ac:dyDescent="0.25">
      <c r="A178" t="s">
        <v>344</v>
      </c>
      <c r="B178">
        <v>0</v>
      </c>
      <c r="C178">
        <v>-3.60446</v>
      </c>
      <c r="D178">
        <v>276.209</v>
      </c>
      <c r="E178">
        <v>9.0485100000000003</v>
      </c>
      <c r="F178">
        <v>1.00972</v>
      </c>
      <c r="G178">
        <v>16.333300000000001</v>
      </c>
      <c r="H178">
        <v>18.166699999999999</v>
      </c>
      <c r="I178">
        <v>19</v>
      </c>
      <c r="J178">
        <v>2.8146900000000001</v>
      </c>
      <c r="K178">
        <v>-1.69862</v>
      </c>
      <c r="L178">
        <v>2</v>
      </c>
      <c r="M178">
        <v>0.157135</v>
      </c>
      <c r="N178">
        <v>0.157135</v>
      </c>
      <c r="O178">
        <v>0</v>
      </c>
      <c r="P178">
        <v>-3.6519400000000002</v>
      </c>
      <c r="Q178">
        <v>292.07400000000001</v>
      </c>
      <c r="R178">
        <v>10.893599999999999</v>
      </c>
      <c r="S178">
        <v>1.00972</v>
      </c>
      <c r="T178">
        <v>16.666699999999999</v>
      </c>
      <c r="U178">
        <v>17.833300000000001</v>
      </c>
      <c r="V178">
        <v>19</v>
      </c>
      <c r="W178">
        <v>2.1019600000000001</v>
      </c>
      <c r="X178">
        <v>-1.69391</v>
      </c>
      <c r="Y178">
        <v>2</v>
      </c>
      <c r="Z178">
        <v>0.157135</v>
      </c>
      <c r="AA178">
        <v>0.157135</v>
      </c>
      <c r="AB178">
        <v>0</v>
      </c>
      <c r="AC178">
        <v>-4.4548399999999999</v>
      </c>
      <c r="AD178">
        <v>283.49099999999999</v>
      </c>
      <c r="AE178">
        <v>11.2302</v>
      </c>
      <c r="AF178">
        <v>1.00972</v>
      </c>
      <c r="AG178">
        <v>16.333300000000001</v>
      </c>
      <c r="AH178">
        <v>17.833300000000001</v>
      </c>
      <c r="AI178">
        <v>19</v>
      </c>
      <c r="AJ178">
        <v>2.8243299999999998</v>
      </c>
      <c r="AK178">
        <v>-2.55986</v>
      </c>
      <c r="AL178">
        <v>2</v>
      </c>
      <c r="AM178">
        <v>0.157135</v>
      </c>
      <c r="AN178">
        <v>0.157135</v>
      </c>
      <c r="AO178">
        <v>0</v>
      </c>
      <c r="AP178">
        <v>1.8333299999999999</v>
      </c>
      <c r="AQ178">
        <v>2.6666699999999999</v>
      </c>
      <c r="AR178">
        <v>1.1666700000000001</v>
      </c>
      <c r="AS178">
        <v>2.3333300000000001</v>
      </c>
      <c r="AT178">
        <v>1.5</v>
      </c>
      <c r="AU178">
        <v>2.6666699999999999</v>
      </c>
      <c r="AV178">
        <v>4.5133099999999997</v>
      </c>
      <c r="AW178">
        <v>3.7958699999999999</v>
      </c>
      <c r="AX178">
        <v>5.3841999999999999</v>
      </c>
    </row>
    <row r="179" spans="1:50" x14ac:dyDescent="0.25">
      <c r="A179" t="s">
        <v>344</v>
      </c>
      <c r="B179">
        <v>1</v>
      </c>
      <c r="C179">
        <v>-3.7211699999999999</v>
      </c>
      <c r="D179">
        <v>270.387</v>
      </c>
      <c r="E179">
        <v>10.7652</v>
      </c>
      <c r="F179">
        <v>0.93807600000000002</v>
      </c>
      <c r="G179">
        <v>16.666699999999999</v>
      </c>
      <c r="H179">
        <v>18.166699999999999</v>
      </c>
      <c r="I179">
        <v>19.666699999999999</v>
      </c>
      <c r="J179">
        <v>3.7641399999999998</v>
      </c>
      <c r="K179">
        <v>-2.1863800000000002</v>
      </c>
      <c r="L179">
        <v>4</v>
      </c>
      <c r="M179">
        <v>0.31426999999999999</v>
      </c>
      <c r="N179">
        <v>0.41574</v>
      </c>
      <c r="O179">
        <v>0.31426999999999999</v>
      </c>
      <c r="P179">
        <v>-3.5200900000000002</v>
      </c>
      <c r="Q179">
        <v>285.68</v>
      </c>
      <c r="R179">
        <v>13.266400000000001</v>
      </c>
      <c r="S179">
        <v>0.93807600000000002</v>
      </c>
      <c r="T179">
        <v>17.333300000000001</v>
      </c>
      <c r="U179">
        <v>17.833300000000001</v>
      </c>
      <c r="V179">
        <v>19</v>
      </c>
      <c r="W179">
        <v>2.72044</v>
      </c>
      <c r="X179">
        <v>-1.96834</v>
      </c>
      <c r="Y179">
        <v>4</v>
      </c>
      <c r="Z179">
        <v>0.31426999999999999</v>
      </c>
      <c r="AA179">
        <v>0.41574</v>
      </c>
      <c r="AB179">
        <v>0.31426999999999999</v>
      </c>
      <c r="AC179">
        <v>-3.87744</v>
      </c>
      <c r="AD179">
        <v>269.69200000000001</v>
      </c>
      <c r="AE179">
        <v>13.6393</v>
      </c>
      <c r="AF179">
        <v>0.93807600000000002</v>
      </c>
      <c r="AG179">
        <v>17.333300000000001</v>
      </c>
      <c r="AH179">
        <v>18.833300000000001</v>
      </c>
      <c r="AI179">
        <v>19.666699999999999</v>
      </c>
      <c r="AJ179">
        <v>2.3242500000000001</v>
      </c>
      <c r="AK179">
        <v>-1.8556299999999999</v>
      </c>
      <c r="AL179">
        <v>4</v>
      </c>
      <c r="AM179">
        <v>0.31426999999999999</v>
      </c>
      <c r="AN179">
        <v>0.41574</v>
      </c>
      <c r="AO179">
        <v>0.31426999999999999</v>
      </c>
      <c r="AP179">
        <v>1.5</v>
      </c>
      <c r="AQ179">
        <v>3</v>
      </c>
      <c r="AR179">
        <v>0.5</v>
      </c>
      <c r="AS179">
        <v>1.6666700000000001</v>
      </c>
      <c r="AT179">
        <v>1.5</v>
      </c>
      <c r="AU179">
        <v>2.3333300000000001</v>
      </c>
      <c r="AV179">
        <v>5.9505100000000004</v>
      </c>
      <c r="AW179">
        <v>4.6887800000000004</v>
      </c>
      <c r="AX179">
        <v>4.1798799999999998</v>
      </c>
    </row>
    <row r="180" spans="1:50" x14ac:dyDescent="0.25">
      <c r="A180" t="s">
        <v>344</v>
      </c>
      <c r="B180">
        <v>2</v>
      </c>
      <c r="C180">
        <v>-3.1599599999999999</v>
      </c>
      <c r="D180">
        <v>266.767</v>
      </c>
      <c r="E180">
        <v>12.1205</v>
      </c>
      <c r="F180">
        <v>0.93837000000000004</v>
      </c>
      <c r="G180">
        <v>16.333300000000001</v>
      </c>
      <c r="H180">
        <v>19.166699999999999</v>
      </c>
      <c r="I180">
        <v>20.666699999999999</v>
      </c>
      <c r="J180">
        <v>1.7258599999999999</v>
      </c>
      <c r="K180">
        <v>-1.5197799999999999</v>
      </c>
      <c r="L180">
        <v>2</v>
      </c>
      <c r="M180">
        <v>0.47140500000000002</v>
      </c>
      <c r="N180">
        <v>0.56655800000000001</v>
      </c>
      <c r="O180">
        <v>1.0999399999999999</v>
      </c>
      <c r="P180">
        <v>-2.60988</v>
      </c>
      <c r="Q180">
        <v>274.303</v>
      </c>
      <c r="R180">
        <v>15.8178</v>
      </c>
      <c r="S180">
        <v>0.93837000000000004</v>
      </c>
      <c r="T180">
        <v>17.333300000000001</v>
      </c>
      <c r="U180">
        <v>17.833300000000001</v>
      </c>
      <c r="V180">
        <v>18.333300000000001</v>
      </c>
      <c r="W180">
        <v>1.17333</v>
      </c>
      <c r="X180">
        <v>-0.226573</v>
      </c>
      <c r="Y180">
        <v>3</v>
      </c>
      <c r="Z180">
        <v>0.47140500000000002</v>
      </c>
      <c r="AA180">
        <v>0.56655800000000001</v>
      </c>
      <c r="AB180">
        <v>1.0999399999999999</v>
      </c>
      <c r="AC180">
        <v>-2.9819</v>
      </c>
      <c r="AD180">
        <v>259.495</v>
      </c>
      <c r="AE180">
        <v>15.794600000000001</v>
      </c>
      <c r="AF180">
        <v>0.93837000000000004</v>
      </c>
      <c r="AG180">
        <v>17.333300000000001</v>
      </c>
      <c r="AH180">
        <v>18.166699999999999</v>
      </c>
      <c r="AI180">
        <v>18.333300000000001</v>
      </c>
      <c r="AJ180">
        <v>1.52502</v>
      </c>
      <c r="AK180">
        <v>-0.201847</v>
      </c>
      <c r="AL180">
        <v>4</v>
      </c>
      <c r="AM180">
        <v>0.47140500000000002</v>
      </c>
      <c r="AN180">
        <v>0.56655800000000001</v>
      </c>
      <c r="AO180">
        <v>1.0999399999999999</v>
      </c>
      <c r="AP180">
        <v>2.8333300000000001</v>
      </c>
      <c r="AQ180">
        <v>4.3333300000000001</v>
      </c>
      <c r="AR180">
        <v>0.5</v>
      </c>
      <c r="AS180">
        <v>1</v>
      </c>
      <c r="AT180">
        <v>0.83333299999999999</v>
      </c>
      <c r="AU180">
        <v>1</v>
      </c>
      <c r="AV180">
        <v>3.2456399999999999</v>
      </c>
      <c r="AW180">
        <v>1.3998999999999999</v>
      </c>
      <c r="AX180">
        <v>1.7268699999999999</v>
      </c>
    </row>
    <row r="181" spans="1:50" x14ac:dyDescent="0.25">
      <c r="A181" t="s">
        <v>345</v>
      </c>
      <c r="B181">
        <v>0</v>
      </c>
      <c r="C181">
        <v>-3.4172199999999999</v>
      </c>
      <c r="D181">
        <v>242.571</v>
      </c>
      <c r="E181">
        <v>15.9191</v>
      </c>
      <c r="F181">
        <v>1.42892</v>
      </c>
      <c r="G181">
        <v>17.333300000000001</v>
      </c>
      <c r="H181">
        <v>18.833300000000001</v>
      </c>
      <c r="I181">
        <v>20.333300000000001</v>
      </c>
      <c r="J181">
        <v>1.31532</v>
      </c>
      <c r="K181">
        <v>-0.99125799999999997</v>
      </c>
      <c r="L181">
        <v>3</v>
      </c>
      <c r="M181">
        <v>0.47140500000000002</v>
      </c>
      <c r="N181">
        <v>0.157135</v>
      </c>
      <c r="O181">
        <v>0.56655800000000001</v>
      </c>
      <c r="P181">
        <v>-4.0642399999999999</v>
      </c>
      <c r="Q181">
        <v>254.24799999999999</v>
      </c>
      <c r="R181">
        <v>17.6373</v>
      </c>
      <c r="S181">
        <v>1.42892</v>
      </c>
      <c r="T181">
        <v>17.333300000000001</v>
      </c>
      <c r="U181">
        <v>18.5</v>
      </c>
      <c r="V181">
        <v>19</v>
      </c>
      <c r="W181">
        <v>1.4784900000000001</v>
      </c>
      <c r="X181">
        <v>-1.6222300000000001</v>
      </c>
      <c r="Y181">
        <v>4</v>
      </c>
      <c r="Z181">
        <v>0.47140500000000002</v>
      </c>
      <c r="AA181">
        <v>0.157135</v>
      </c>
      <c r="AB181">
        <v>0.56655800000000001</v>
      </c>
      <c r="AC181">
        <v>-3.9118200000000001</v>
      </c>
      <c r="AD181">
        <v>209.381</v>
      </c>
      <c r="AE181">
        <v>16.470400000000001</v>
      </c>
      <c r="AF181">
        <v>1.42892</v>
      </c>
      <c r="AG181">
        <v>18.333300000000001</v>
      </c>
      <c r="AH181">
        <v>18.833300000000001</v>
      </c>
      <c r="AI181">
        <v>20</v>
      </c>
      <c r="AJ181">
        <v>0.95725300000000002</v>
      </c>
      <c r="AK181">
        <v>-1.3427199999999999</v>
      </c>
      <c r="AL181">
        <v>3</v>
      </c>
      <c r="AM181">
        <v>0.47140500000000002</v>
      </c>
      <c r="AN181">
        <v>0.157135</v>
      </c>
      <c r="AO181">
        <v>0.56655800000000001</v>
      </c>
      <c r="AP181">
        <v>1.5</v>
      </c>
      <c r="AQ181">
        <v>3</v>
      </c>
      <c r="AR181">
        <v>1.1666700000000001</v>
      </c>
      <c r="AS181">
        <v>1.6666700000000001</v>
      </c>
      <c r="AT181">
        <v>0.5</v>
      </c>
      <c r="AU181">
        <v>1.6666700000000001</v>
      </c>
      <c r="AV181">
        <v>2.3065799999999999</v>
      </c>
      <c r="AW181">
        <v>3.1007199999999999</v>
      </c>
      <c r="AX181">
        <v>2.2999700000000001</v>
      </c>
    </row>
    <row r="182" spans="1:50" x14ac:dyDescent="0.25">
      <c r="A182" t="s">
        <v>345</v>
      </c>
      <c r="B182">
        <v>1</v>
      </c>
      <c r="C182">
        <v>-2.1756199999999999</v>
      </c>
      <c r="D182">
        <v>238.29499999999999</v>
      </c>
      <c r="E182">
        <v>14.070600000000001</v>
      </c>
      <c r="F182">
        <v>1.26142</v>
      </c>
      <c r="G182">
        <v>19.666699999999999</v>
      </c>
      <c r="H182">
        <v>20.166699999999999</v>
      </c>
      <c r="I182">
        <v>20.666699999999999</v>
      </c>
      <c r="J182">
        <v>1.4794400000000001</v>
      </c>
      <c r="K182">
        <v>-0.65037800000000001</v>
      </c>
      <c r="L182">
        <v>3</v>
      </c>
      <c r="M182">
        <v>0.47140500000000002</v>
      </c>
      <c r="N182">
        <v>0</v>
      </c>
      <c r="O182">
        <v>0</v>
      </c>
      <c r="P182">
        <v>-2.9210099999999999</v>
      </c>
      <c r="Q182">
        <v>252.88800000000001</v>
      </c>
      <c r="R182">
        <v>17.8325</v>
      </c>
      <c r="S182">
        <v>1.26142</v>
      </c>
      <c r="T182">
        <v>18.666699999999999</v>
      </c>
      <c r="U182">
        <v>20.166699999999999</v>
      </c>
      <c r="V182">
        <v>20.666699999999999</v>
      </c>
      <c r="W182">
        <v>2.5666799999999999</v>
      </c>
      <c r="X182">
        <v>-1.41754</v>
      </c>
      <c r="Y182">
        <v>1</v>
      </c>
      <c r="Z182">
        <v>0.47140500000000002</v>
      </c>
      <c r="AA182">
        <v>0</v>
      </c>
      <c r="AB182">
        <v>0</v>
      </c>
      <c r="AC182">
        <v>-3.3545799999999999</v>
      </c>
      <c r="AD182">
        <v>216.12100000000001</v>
      </c>
      <c r="AE182">
        <v>18.240100000000002</v>
      </c>
      <c r="AF182">
        <v>1.26142</v>
      </c>
      <c r="AG182">
        <v>19.666699999999999</v>
      </c>
      <c r="AH182">
        <v>20.166699999999999</v>
      </c>
      <c r="AI182">
        <v>20.666699999999999</v>
      </c>
      <c r="AJ182">
        <v>2.43398</v>
      </c>
      <c r="AK182">
        <v>-0.98552899999999999</v>
      </c>
      <c r="AL182">
        <v>2</v>
      </c>
      <c r="AM182">
        <v>0.47140500000000002</v>
      </c>
      <c r="AN182">
        <v>0</v>
      </c>
      <c r="AO182">
        <v>0</v>
      </c>
      <c r="AP182">
        <v>0.5</v>
      </c>
      <c r="AQ182">
        <v>1</v>
      </c>
      <c r="AR182">
        <v>1.5</v>
      </c>
      <c r="AS182">
        <v>2</v>
      </c>
      <c r="AT182">
        <v>0.5</v>
      </c>
      <c r="AU182">
        <v>1</v>
      </c>
      <c r="AV182">
        <v>2.12982</v>
      </c>
      <c r="AW182">
        <v>3.98421</v>
      </c>
      <c r="AX182">
        <v>3.4195099999999998</v>
      </c>
    </row>
    <row r="183" spans="1:50" x14ac:dyDescent="0.25">
      <c r="A183" t="s">
        <v>345</v>
      </c>
      <c r="B183">
        <v>2</v>
      </c>
      <c r="C183">
        <v>1.8334699999999999E-2</v>
      </c>
      <c r="D183">
        <v>201.54900000000001</v>
      </c>
      <c r="E183">
        <v>14.710100000000001</v>
      </c>
      <c r="F183">
        <v>1.1750400000000001</v>
      </c>
      <c r="G183">
        <v>19.333300000000001</v>
      </c>
      <c r="H183">
        <v>20.5</v>
      </c>
      <c r="I183">
        <v>21</v>
      </c>
      <c r="J183">
        <v>2.1082200000000002</v>
      </c>
      <c r="K183">
        <v>-0.90906100000000001</v>
      </c>
      <c r="L183">
        <v>3</v>
      </c>
      <c r="M183">
        <v>0.157135</v>
      </c>
      <c r="N183">
        <v>0.157135</v>
      </c>
      <c r="O183">
        <v>0</v>
      </c>
      <c r="P183">
        <v>0.19306799999999999</v>
      </c>
      <c r="Q183">
        <v>202.31899999999999</v>
      </c>
      <c r="R183">
        <v>18.065300000000001</v>
      </c>
      <c r="S183">
        <v>1.1750400000000001</v>
      </c>
      <c r="T183">
        <v>19</v>
      </c>
      <c r="U183">
        <v>20.166699999999999</v>
      </c>
      <c r="V183">
        <v>21</v>
      </c>
      <c r="W183">
        <v>1.6581600000000001</v>
      </c>
      <c r="X183">
        <v>-1.37426</v>
      </c>
      <c r="Y183">
        <v>3</v>
      </c>
      <c r="Z183">
        <v>0.157135</v>
      </c>
      <c r="AA183">
        <v>0.157135</v>
      </c>
      <c r="AB183">
        <v>0</v>
      </c>
      <c r="AC183">
        <v>-3.0642300000000001E-2</v>
      </c>
      <c r="AD183">
        <v>164.08699999999999</v>
      </c>
      <c r="AE183">
        <v>20.156199999999998</v>
      </c>
      <c r="AF183">
        <v>1.1750400000000001</v>
      </c>
      <c r="AG183">
        <v>19.333300000000001</v>
      </c>
      <c r="AH183">
        <v>20.5</v>
      </c>
      <c r="AI183">
        <v>21</v>
      </c>
      <c r="AJ183">
        <v>2.7253500000000002</v>
      </c>
      <c r="AK183">
        <v>-1.41455</v>
      </c>
      <c r="AL183">
        <v>4</v>
      </c>
      <c r="AM183">
        <v>0.157135</v>
      </c>
      <c r="AN183">
        <v>0.157135</v>
      </c>
      <c r="AO183">
        <v>0</v>
      </c>
      <c r="AP183">
        <v>1.1666700000000001</v>
      </c>
      <c r="AQ183">
        <v>1.6666700000000001</v>
      </c>
      <c r="AR183">
        <v>1.1666700000000001</v>
      </c>
      <c r="AS183">
        <v>2</v>
      </c>
      <c r="AT183">
        <v>1.1666700000000001</v>
      </c>
      <c r="AU183">
        <v>1.6666700000000001</v>
      </c>
      <c r="AV183">
        <v>3.01728</v>
      </c>
      <c r="AW183">
        <v>3.0324200000000001</v>
      </c>
      <c r="AX183">
        <v>4.1398999999999999</v>
      </c>
    </row>
    <row r="184" spans="1:50" x14ac:dyDescent="0.25">
      <c r="A184" t="s">
        <v>346</v>
      </c>
      <c r="B184">
        <v>0</v>
      </c>
      <c r="C184">
        <v>-4.3599300000000003</v>
      </c>
      <c r="D184">
        <v>278.07600000000002</v>
      </c>
      <c r="E184">
        <v>19.8643</v>
      </c>
      <c r="F184">
        <v>1.30768</v>
      </c>
      <c r="G184">
        <v>16.333300000000001</v>
      </c>
      <c r="H184">
        <v>17.5</v>
      </c>
      <c r="I184">
        <v>19</v>
      </c>
      <c r="J184">
        <v>3.1549200000000002</v>
      </c>
      <c r="K184">
        <v>-2.5806200000000001</v>
      </c>
      <c r="L184">
        <v>2</v>
      </c>
      <c r="M184">
        <v>0.157135</v>
      </c>
      <c r="N184">
        <v>0.157135</v>
      </c>
      <c r="O184">
        <v>0</v>
      </c>
      <c r="P184">
        <v>-4.88314</v>
      </c>
      <c r="Q184">
        <v>287.971</v>
      </c>
      <c r="R184">
        <v>21.8673</v>
      </c>
      <c r="S184">
        <v>1.30768</v>
      </c>
      <c r="T184">
        <v>16.333300000000001</v>
      </c>
      <c r="U184">
        <v>17.166699999999999</v>
      </c>
      <c r="V184">
        <v>19</v>
      </c>
      <c r="W184">
        <v>2.7932299999999999</v>
      </c>
      <c r="X184">
        <v>-2.2261600000000001</v>
      </c>
      <c r="Y184">
        <v>2</v>
      </c>
      <c r="Z184">
        <v>0.157135</v>
      </c>
      <c r="AA184">
        <v>0.157135</v>
      </c>
      <c r="AB184">
        <v>0</v>
      </c>
      <c r="AC184">
        <v>-4.8721100000000002</v>
      </c>
      <c r="AD184">
        <v>254.22499999999999</v>
      </c>
      <c r="AE184">
        <v>22.1358</v>
      </c>
      <c r="AF184">
        <v>1.30768</v>
      </c>
      <c r="AG184">
        <v>16</v>
      </c>
      <c r="AH184">
        <v>17.166699999999999</v>
      </c>
      <c r="AI184">
        <v>19</v>
      </c>
      <c r="AJ184">
        <v>3.4230200000000002</v>
      </c>
      <c r="AK184">
        <v>-2.6846199999999998</v>
      </c>
      <c r="AL184">
        <v>2</v>
      </c>
      <c r="AM184">
        <v>0.157135</v>
      </c>
      <c r="AN184">
        <v>0.157135</v>
      </c>
      <c r="AO184">
        <v>0</v>
      </c>
      <c r="AP184">
        <v>1.1666700000000001</v>
      </c>
      <c r="AQ184">
        <v>2.6666699999999999</v>
      </c>
      <c r="AR184">
        <v>0.83333299999999999</v>
      </c>
      <c r="AS184">
        <v>2.6666699999999999</v>
      </c>
      <c r="AT184">
        <v>1.1666700000000001</v>
      </c>
      <c r="AU184">
        <v>3</v>
      </c>
      <c r="AV184">
        <v>5.7355400000000003</v>
      </c>
      <c r="AW184">
        <v>5.0193899999999996</v>
      </c>
      <c r="AX184">
        <v>6.10764</v>
      </c>
    </row>
    <row r="185" spans="1:50" x14ac:dyDescent="0.25">
      <c r="A185" t="s">
        <v>346</v>
      </c>
      <c r="B185">
        <v>1</v>
      </c>
      <c r="C185">
        <v>-2.1385999999999998</v>
      </c>
      <c r="D185">
        <v>277.786</v>
      </c>
      <c r="E185">
        <v>11.3154</v>
      </c>
      <c r="F185">
        <v>1.10036</v>
      </c>
      <c r="G185">
        <v>18.333300000000001</v>
      </c>
      <c r="H185">
        <v>18.833300000000001</v>
      </c>
      <c r="I185">
        <v>19.333300000000001</v>
      </c>
      <c r="J185">
        <v>1.3100099999999999</v>
      </c>
      <c r="K185">
        <v>-1.83325</v>
      </c>
      <c r="L185">
        <v>3</v>
      </c>
      <c r="M185">
        <v>2.1829900000000002</v>
      </c>
      <c r="N185">
        <v>1.72848</v>
      </c>
      <c r="O185">
        <v>1.96889</v>
      </c>
      <c r="P185">
        <v>-1.37435</v>
      </c>
      <c r="Q185">
        <v>263.84500000000003</v>
      </c>
      <c r="R185">
        <v>13.265599999999999</v>
      </c>
      <c r="S185">
        <v>1.10036</v>
      </c>
      <c r="T185">
        <v>21.333300000000001</v>
      </c>
      <c r="U185">
        <v>22.5</v>
      </c>
      <c r="V185">
        <v>23.666699999999999</v>
      </c>
      <c r="W185">
        <v>1.7245999999999999</v>
      </c>
      <c r="X185">
        <v>-1.60286</v>
      </c>
      <c r="Y185">
        <v>3</v>
      </c>
      <c r="Z185">
        <v>2.1829900000000002</v>
      </c>
      <c r="AA185">
        <v>1.72848</v>
      </c>
      <c r="AB185">
        <v>1.96889</v>
      </c>
      <c r="AC185">
        <v>-2.18581</v>
      </c>
      <c r="AD185">
        <v>257.14999999999998</v>
      </c>
      <c r="AE185">
        <v>15.1595</v>
      </c>
      <c r="AF185">
        <v>1.10036</v>
      </c>
      <c r="AG185">
        <v>16</v>
      </c>
      <c r="AH185">
        <v>18.833300000000001</v>
      </c>
      <c r="AI185">
        <v>19.666699999999999</v>
      </c>
      <c r="AJ185">
        <v>2.5672899999999998</v>
      </c>
      <c r="AK185">
        <v>-2.3216999999999999</v>
      </c>
      <c r="AL185">
        <v>2</v>
      </c>
      <c r="AM185">
        <v>2.1829900000000002</v>
      </c>
      <c r="AN185">
        <v>1.72848</v>
      </c>
      <c r="AO185">
        <v>1.96889</v>
      </c>
      <c r="AP185">
        <v>0.5</v>
      </c>
      <c r="AQ185">
        <v>1</v>
      </c>
      <c r="AR185">
        <v>1.1666700000000001</v>
      </c>
      <c r="AS185">
        <v>2.3333300000000001</v>
      </c>
      <c r="AT185">
        <v>2.8333300000000001</v>
      </c>
      <c r="AU185">
        <v>3.6666699999999999</v>
      </c>
      <c r="AV185">
        <v>3.1432699999999998</v>
      </c>
      <c r="AW185">
        <v>3.3274499999999998</v>
      </c>
      <c r="AX185">
        <v>4.8889899999999997</v>
      </c>
    </row>
    <row r="186" spans="1:50" x14ac:dyDescent="0.25">
      <c r="A186" t="s">
        <v>346</v>
      </c>
      <c r="B186">
        <v>2</v>
      </c>
      <c r="C186">
        <v>-3.08121</v>
      </c>
      <c r="D186">
        <v>289.572</v>
      </c>
      <c r="E186">
        <v>10.7537</v>
      </c>
      <c r="F186">
        <v>1.1168</v>
      </c>
      <c r="G186">
        <v>21</v>
      </c>
      <c r="H186">
        <v>22.166699999999999</v>
      </c>
      <c r="I186">
        <v>23.333300000000001</v>
      </c>
      <c r="J186">
        <v>1.3240799999999999</v>
      </c>
      <c r="K186">
        <v>-1.1124700000000001</v>
      </c>
      <c r="L186">
        <v>3</v>
      </c>
      <c r="M186">
        <v>0</v>
      </c>
      <c r="N186">
        <v>0.157135</v>
      </c>
      <c r="O186">
        <v>0.157135</v>
      </c>
      <c r="P186">
        <v>-2.1478199999999998</v>
      </c>
      <c r="Q186">
        <v>275.84899999999999</v>
      </c>
      <c r="R186">
        <v>12.6806</v>
      </c>
      <c r="S186">
        <v>1.1168</v>
      </c>
      <c r="T186">
        <v>21</v>
      </c>
      <c r="U186">
        <v>22.166699999999999</v>
      </c>
      <c r="V186">
        <v>23.666699999999999</v>
      </c>
      <c r="W186">
        <v>1.4473100000000001</v>
      </c>
      <c r="X186">
        <v>-1.63476</v>
      </c>
      <c r="Y186">
        <v>3</v>
      </c>
      <c r="Z186">
        <v>0</v>
      </c>
      <c r="AA186">
        <v>0.157135</v>
      </c>
      <c r="AB186">
        <v>0.157135</v>
      </c>
      <c r="AC186">
        <v>-3.2184400000000002</v>
      </c>
      <c r="AD186">
        <v>273.24700000000001</v>
      </c>
      <c r="AE186">
        <v>13.106299999999999</v>
      </c>
      <c r="AF186">
        <v>1.1168</v>
      </c>
      <c r="AG186">
        <v>21</v>
      </c>
      <c r="AH186">
        <v>21.833300000000001</v>
      </c>
      <c r="AI186">
        <v>23.333300000000001</v>
      </c>
      <c r="AJ186">
        <v>1.3613200000000001</v>
      </c>
      <c r="AK186">
        <v>-1.41296</v>
      </c>
      <c r="AL186">
        <v>3</v>
      </c>
      <c r="AM186">
        <v>0</v>
      </c>
      <c r="AN186">
        <v>0.157135</v>
      </c>
      <c r="AO186">
        <v>0.157135</v>
      </c>
      <c r="AP186">
        <v>1.1666700000000001</v>
      </c>
      <c r="AQ186">
        <v>2.3333300000000001</v>
      </c>
      <c r="AR186">
        <v>1.1666700000000001</v>
      </c>
      <c r="AS186">
        <v>2.6666699999999999</v>
      </c>
      <c r="AT186">
        <v>0.83333299999999999</v>
      </c>
      <c r="AU186">
        <v>2.3333300000000001</v>
      </c>
      <c r="AV186">
        <v>2.43655</v>
      </c>
      <c r="AW186">
        <v>3.0820699999999999</v>
      </c>
      <c r="AX186">
        <v>2.7742800000000001</v>
      </c>
    </row>
    <row r="187" spans="1:50" x14ac:dyDescent="0.25">
      <c r="A187" t="s">
        <v>346</v>
      </c>
      <c r="B187">
        <v>3</v>
      </c>
      <c r="C187">
        <v>-5.1792600000000002</v>
      </c>
      <c r="D187">
        <v>289.94900000000001</v>
      </c>
      <c r="E187">
        <v>21.103999999999999</v>
      </c>
      <c r="F187">
        <v>1.24088</v>
      </c>
      <c r="G187">
        <v>20</v>
      </c>
      <c r="H187">
        <v>20.5</v>
      </c>
      <c r="I187">
        <v>20.666699999999999</v>
      </c>
      <c r="J187">
        <v>1.65225</v>
      </c>
      <c r="K187">
        <v>-0.41595399999999999</v>
      </c>
      <c r="L187">
        <v>1</v>
      </c>
      <c r="M187">
        <v>2.0608</v>
      </c>
      <c r="N187">
        <v>1.8856200000000001</v>
      </c>
      <c r="O187">
        <v>2.1998899999999999</v>
      </c>
      <c r="P187">
        <v>-5.8792099999999996</v>
      </c>
      <c r="Q187">
        <v>305.64</v>
      </c>
      <c r="R187">
        <v>24.578800000000001</v>
      </c>
      <c r="S187">
        <v>1.24088</v>
      </c>
      <c r="T187">
        <v>24</v>
      </c>
      <c r="U187">
        <v>24.5</v>
      </c>
      <c r="V187">
        <v>25.333300000000001</v>
      </c>
      <c r="W187">
        <v>1.46726</v>
      </c>
      <c r="X187">
        <v>-1.7574799999999999</v>
      </c>
      <c r="Y187">
        <v>2</v>
      </c>
      <c r="Z187">
        <v>2.0608</v>
      </c>
      <c r="AA187">
        <v>1.8856200000000001</v>
      </c>
      <c r="AB187">
        <v>2.1998899999999999</v>
      </c>
      <c r="AC187">
        <v>-6.09049</v>
      </c>
      <c r="AD187">
        <v>277.32100000000003</v>
      </c>
      <c r="AE187">
        <v>24.0474</v>
      </c>
      <c r="AF187">
        <v>1.24088</v>
      </c>
      <c r="AG187">
        <v>19.333300000000001</v>
      </c>
      <c r="AH187">
        <v>20.5</v>
      </c>
      <c r="AI187">
        <v>20.666699999999999</v>
      </c>
      <c r="AJ187">
        <v>1.46323</v>
      </c>
      <c r="AK187">
        <v>-0.44895099999999999</v>
      </c>
      <c r="AL187">
        <v>3</v>
      </c>
      <c r="AM187">
        <v>2.0608</v>
      </c>
      <c r="AN187">
        <v>1.8856200000000001</v>
      </c>
      <c r="AO187">
        <v>2.1998899999999999</v>
      </c>
      <c r="AP187">
        <v>0.5</v>
      </c>
      <c r="AQ187">
        <v>0.66666700000000001</v>
      </c>
      <c r="AR187">
        <v>0.5</v>
      </c>
      <c r="AS187">
        <v>1.3333299999999999</v>
      </c>
      <c r="AT187">
        <v>1.1666700000000001</v>
      </c>
      <c r="AU187">
        <v>1.3333299999999999</v>
      </c>
      <c r="AV187">
        <v>2.0682</v>
      </c>
      <c r="AW187">
        <v>3.2247400000000002</v>
      </c>
      <c r="AX187">
        <v>1.91218</v>
      </c>
    </row>
    <row r="188" spans="1:50" x14ac:dyDescent="0.25">
      <c r="A188" t="s">
        <v>347</v>
      </c>
      <c r="B188">
        <v>0</v>
      </c>
      <c r="C188">
        <v>-4.0030700000000001</v>
      </c>
      <c r="D188">
        <v>314.66300000000001</v>
      </c>
      <c r="E188">
        <v>20.728899999999999</v>
      </c>
      <c r="F188">
        <v>1.16855</v>
      </c>
      <c r="G188">
        <v>19.333300000000001</v>
      </c>
      <c r="H188">
        <v>19.833300000000001</v>
      </c>
      <c r="I188">
        <v>20.666699999999999</v>
      </c>
      <c r="J188">
        <v>0.96570699999999998</v>
      </c>
      <c r="K188">
        <v>-1.2011700000000001</v>
      </c>
      <c r="L188">
        <v>3</v>
      </c>
      <c r="M188">
        <v>1.72848</v>
      </c>
      <c r="N188">
        <v>1.41421</v>
      </c>
      <c r="O188">
        <v>1.4401600000000001</v>
      </c>
      <c r="P188">
        <v>-3.76464</v>
      </c>
      <c r="Q188">
        <v>307.83300000000003</v>
      </c>
      <c r="R188">
        <v>23.4116</v>
      </c>
      <c r="S188">
        <v>1.16855</v>
      </c>
      <c r="T188">
        <v>15.666700000000001</v>
      </c>
      <c r="U188">
        <v>16.833300000000001</v>
      </c>
      <c r="V188">
        <v>17.333300000000001</v>
      </c>
      <c r="W188">
        <v>0.87789899999999998</v>
      </c>
      <c r="X188">
        <v>-1.0980399999999999</v>
      </c>
      <c r="Y188">
        <v>4</v>
      </c>
      <c r="Z188">
        <v>1.72848</v>
      </c>
      <c r="AA188">
        <v>1.41421</v>
      </c>
      <c r="AB188">
        <v>1.4401600000000001</v>
      </c>
      <c r="AC188">
        <v>-4.8082099999999999</v>
      </c>
      <c r="AD188">
        <v>309.70999999999998</v>
      </c>
      <c r="AE188">
        <v>25.940300000000001</v>
      </c>
      <c r="AF188">
        <v>1.16855</v>
      </c>
      <c r="AG188">
        <v>19.333300000000001</v>
      </c>
      <c r="AH188">
        <v>19.833300000000001</v>
      </c>
      <c r="AI188">
        <v>20</v>
      </c>
      <c r="AJ188">
        <v>1.10341</v>
      </c>
      <c r="AK188">
        <v>-0.23904800000000001</v>
      </c>
      <c r="AL188">
        <v>3</v>
      </c>
      <c r="AM188">
        <v>1.72848</v>
      </c>
      <c r="AN188">
        <v>1.41421</v>
      </c>
      <c r="AO188">
        <v>1.4401600000000001</v>
      </c>
      <c r="AP188">
        <v>0.5</v>
      </c>
      <c r="AQ188">
        <v>1.3333299999999999</v>
      </c>
      <c r="AR188">
        <v>1.1666700000000001</v>
      </c>
      <c r="AS188">
        <v>1.6666700000000001</v>
      </c>
      <c r="AT188">
        <v>0.5</v>
      </c>
      <c r="AU188">
        <v>0.66666700000000001</v>
      </c>
      <c r="AV188">
        <v>2.1668799999999999</v>
      </c>
      <c r="AW188">
        <v>1.97594</v>
      </c>
      <c r="AX188">
        <v>1.34246</v>
      </c>
    </row>
    <row r="189" spans="1:50" x14ac:dyDescent="0.25">
      <c r="A189" t="s">
        <v>347</v>
      </c>
      <c r="B189">
        <v>1</v>
      </c>
      <c r="C189">
        <v>-2.4227599999999998</v>
      </c>
      <c r="D189">
        <v>296.452</v>
      </c>
      <c r="E189">
        <v>11.437799999999999</v>
      </c>
      <c r="F189">
        <v>1.06837</v>
      </c>
      <c r="G189">
        <v>15</v>
      </c>
      <c r="H189">
        <v>15.5</v>
      </c>
      <c r="I189">
        <v>16.333300000000001</v>
      </c>
      <c r="J189">
        <v>0.87439999999999996</v>
      </c>
      <c r="K189">
        <v>-1.0068600000000001</v>
      </c>
      <c r="L189">
        <v>2</v>
      </c>
      <c r="M189">
        <v>1.69967</v>
      </c>
      <c r="N189">
        <v>1.96889</v>
      </c>
      <c r="O189">
        <v>2.0427499999999998</v>
      </c>
      <c r="P189">
        <v>-1.73194</v>
      </c>
      <c r="Q189">
        <v>279.37099999999998</v>
      </c>
      <c r="R189">
        <v>12.822800000000001</v>
      </c>
      <c r="S189">
        <v>1.06837</v>
      </c>
      <c r="T189">
        <v>18</v>
      </c>
      <c r="U189">
        <v>19.833300000000001</v>
      </c>
      <c r="V189">
        <v>20.666699999999999</v>
      </c>
      <c r="W189">
        <v>0.99194899999999997</v>
      </c>
      <c r="X189">
        <v>-2.0568399999999998</v>
      </c>
      <c r="Y189">
        <v>3</v>
      </c>
      <c r="Z189">
        <v>1.69967</v>
      </c>
      <c r="AA189">
        <v>1.96889</v>
      </c>
      <c r="AB189">
        <v>2.0427499999999998</v>
      </c>
      <c r="AC189">
        <v>-2.54935</v>
      </c>
      <c r="AD189">
        <v>281.62599999999998</v>
      </c>
      <c r="AE189">
        <v>16.981200000000001</v>
      </c>
      <c r="AF189">
        <v>1.06837</v>
      </c>
      <c r="AG189">
        <v>19</v>
      </c>
      <c r="AH189">
        <v>19.5</v>
      </c>
      <c r="AI189">
        <v>20.666699999999999</v>
      </c>
      <c r="AJ189">
        <v>1.67547</v>
      </c>
      <c r="AK189">
        <v>-3.0896300000000001</v>
      </c>
      <c r="AL189">
        <v>4</v>
      </c>
      <c r="AM189">
        <v>1.69967</v>
      </c>
      <c r="AN189">
        <v>1.96889</v>
      </c>
      <c r="AO189">
        <v>2.0427499999999998</v>
      </c>
      <c r="AP189">
        <v>0.5</v>
      </c>
      <c r="AQ189">
        <v>1.3333299999999999</v>
      </c>
      <c r="AR189">
        <v>1.8333299999999999</v>
      </c>
      <c r="AS189">
        <v>2.6666699999999999</v>
      </c>
      <c r="AT189">
        <v>0.5</v>
      </c>
      <c r="AU189">
        <v>1.6666700000000001</v>
      </c>
      <c r="AV189">
        <v>1.8812599999999999</v>
      </c>
      <c r="AW189">
        <v>3.0487899999999999</v>
      </c>
      <c r="AX189">
        <v>4.7651000000000003</v>
      </c>
    </row>
    <row r="190" spans="1:50" x14ac:dyDescent="0.25">
      <c r="A190" t="s">
        <v>348</v>
      </c>
      <c r="B190">
        <v>0</v>
      </c>
      <c r="C190">
        <v>-5.52041</v>
      </c>
      <c r="D190">
        <v>338.4</v>
      </c>
      <c r="E190">
        <v>20.003499999999999</v>
      </c>
      <c r="F190">
        <v>1.22282</v>
      </c>
      <c r="G190">
        <v>16.333300000000001</v>
      </c>
      <c r="H190">
        <v>18.5</v>
      </c>
      <c r="I190">
        <v>19.666699999999999</v>
      </c>
      <c r="J190">
        <v>2.1956799999999999</v>
      </c>
      <c r="K190">
        <v>-2.3201200000000002</v>
      </c>
      <c r="L190">
        <v>1</v>
      </c>
      <c r="M190">
        <v>0.157135</v>
      </c>
      <c r="N190">
        <v>0.56655800000000001</v>
      </c>
      <c r="O190">
        <v>1.0304</v>
      </c>
      <c r="P190">
        <v>-5.0599299999999996</v>
      </c>
      <c r="Q190">
        <v>329.52800000000002</v>
      </c>
      <c r="R190">
        <v>23.064900000000002</v>
      </c>
      <c r="S190">
        <v>1.22282</v>
      </c>
      <c r="T190">
        <v>16.333300000000001</v>
      </c>
      <c r="U190">
        <v>17.166699999999999</v>
      </c>
      <c r="V190">
        <v>17.333300000000001</v>
      </c>
      <c r="W190">
        <v>1.4146000000000001</v>
      </c>
      <c r="X190">
        <v>-0.31302999999999997</v>
      </c>
      <c r="Y190">
        <v>2</v>
      </c>
      <c r="Z190">
        <v>0.157135</v>
      </c>
      <c r="AA190">
        <v>0.56655800000000001</v>
      </c>
      <c r="AB190">
        <v>1.0304</v>
      </c>
      <c r="AC190">
        <v>-6.8781699999999999</v>
      </c>
      <c r="AD190">
        <v>336.29599999999999</v>
      </c>
      <c r="AE190">
        <v>24.352399999999999</v>
      </c>
      <c r="AF190">
        <v>1.22282</v>
      </c>
      <c r="AG190">
        <v>16</v>
      </c>
      <c r="AH190">
        <v>17.5</v>
      </c>
      <c r="AI190">
        <v>17.666699999999999</v>
      </c>
      <c r="AJ190">
        <v>3.03572</v>
      </c>
      <c r="AK190">
        <v>-0.188612</v>
      </c>
      <c r="AL190">
        <v>2</v>
      </c>
      <c r="AM190">
        <v>0.157135</v>
      </c>
      <c r="AN190">
        <v>0.56655800000000001</v>
      </c>
      <c r="AO190">
        <v>1.0304</v>
      </c>
      <c r="AP190">
        <v>2.1666699999999999</v>
      </c>
      <c r="AQ190">
        <v>3.3333300000000001</v>
      </c>
      <c r="AR190">
        <v>0.83333299999999999</v>
      </c>
      <c r="AS190">
        <v>1</v>
      </c>
      <c r="AT190">
        <v>1.5</v>
      </c>
      <c r="AU190">
        <v>1.6666700000000001</v>
      </c>
      <c r="AV190">
        <v>4.5158100000000001</v>
      </c>
      <c r="AW190">
        <v>1.72763</v>
      </c>
      <c r="AX190">
        <v>3.2243300000000001</v>
      </c>
    </row>
    <row r="191" spans="1:50" x14ac:dyDescent="0.25">
      <c r="A191" t="s">
        <v>348</v>
      </c>
      <c r="B191">
        <v>1</v>
      </c>
      <c r="C191">
        <v>-1.3182100000000001</v>
      </c>
      <c r="D191">
        <v>273.16000000000003</v>
      </c>
      <c r="E191">
        <v>14.1081</v>
      </c>
      <c r="F191">
        <v>1.0987899999999999</v>
      </c>
      <c r="G191">
        <v>16</v>
      </c>
      <c r="H191">
        <v>17.5</v>
      </c>
      <c r="I191">
        <v>17.666699999999999</v>
      </c>
      <c r="J191">
        <v>2.2094900000000002</v>
      </c>
      <c r="K191">
        <v>-0.66142699999999999</v>
      </c>
      <c r="L191">
        <v>4</v>
      </c>
      <c r="M191">
        <v>0</v>
      </c>
      <c r="N191">
        <v>0.157135</v>
      </c>
      <c r="O191">
        <v>0</v>
      </c>
      <c r="P191">
        <v>-0.90571900000000005</v>
      </c>
      <c r="Q191">
        <v>262.90100000000001</v>
      </c>
      <c r="R191">
        <v>16.178899999999999</v>
      </c>
      <c r="S191">
        <v>1.0987899999999999</v>
      </c>
      <c r="T191">
        <v>16</v>
      </c>
      <c r="U191">
        <v>17.166699999999999</v>
      </c>
      <c r="V191">
        <v>17.666699999999999</v>
      </c>
      <c r="W191">
        <v>2.5059999999999998</v>
      </c>
      <c r="X191">
        <v>-1.2605599999999999</v>
      </c>
      <c r="Y191">
        <v>3</v>
      </c>
      <c r="Z191">
        <v>0</v>
      </c>
      <c r="AA191">
        <v>0.157135</v>
      </c>
      <c r="AB191">
        <v>0</v>
      </c>
      <c r="AC191">
        <v>-1.7829299999999999</v>
      </c>
      <c r="AD191">
        <v>257.30900000000003</v>
      </c>
      <c r="AE191">
        <v>17.893699999999999</v>
      </c>
      <c r="AF191">
        <v>1.0987899999999999</v>
      </c>
      <c r="AG191">
        <v>16</v>
      </c>
      <c r="AH191">
        <v>17.166699999999999</v>
      </c>
      <c r="AI191">
        <v>17.666699999999999</v>
      </c>
      <c r="AJ191">
        <v>4.7541599999999997</v>
      </c>
      <c r="AK191">
        <v>-2.2326000000000001</v>
      </c>
      <c r="AL191">
        <v>3</v>
      </c>
      <c r="AM191">
        <v>0</v>
      </c>
      <c r="AN191">
        <v>0.157135</v>
      </c>
      <c r="AO191">
        <v>0</v>
      </c>
      <c r="AP191">
        <v>1.5</v>
      </c>
      <c r="AQ191">
        <v>1.6666700000000001</v>
      </c>
      <c r="AR191">
        <v>1.1666700000000001</v>
      </c>
      <c r="AS191">
        <v>1.6666700000000001</v>
      </c>
      <c r="AT191">
        <v>1.1666700000000001</v>
      </c>
      <c r="AU191">
        <v>1.6666700000000001</v>
      </c>
      <c r="AV191">
        <v>2.8709099999999999</v>
      </c>
      <c r="AW191">
        <v>3.7665600000000001</v>
      </c>
      <c r="AX191">
        <v>6.9867600000000003</v>
      </c>
    </row>
    <row r="192" spans="1:50" x14ac:dyDescent="0.25">
      <c r="A192" t="s">
        <v>348</v>
      </c>
      <c r="B192">
        <v>2</v>
      </c>
      <c r="C192">
        <v>-1.24837</v>
      </c>
      <c r="D192">
        <v>273.404</v>
      </c>
      <c r="E192">
        <v>12.639699999999999</v>
      </c>
      <c r="F192">
        <v>1.10667</v>
      </c>
      <c r="G192">
        <v>17</v>
      </c>
      <c r="H192">
        <v>19.166699999999999</v>
      </c>
      <c r="I192">
        <v>19.666699999999999</v>
      </c>
      <c r="J192">
        <v>1.6768000000000001</v>
      </c>
      <c r="K192">
        <v>-0.78489100000000001</v>
      </c>
      <c r="L192">
        <v>5</v>
      </c>
      <c r="M192">
        <v>0.31426999999999999</v>
      </c>
      <c r="N192">
        <v>1.08866</v>
      </c>
      <c r="O192">
        <v>1.0999399999999999</v>
      </c>
      <c r="P192">
        <v>-0.88443000000000005</v>
      </c>
      <c r="Q192">
        <v>262.36</v>
      </c>
      <c r="R192">
        <v>18.9511</v>
      </c>
      <c r="S192">
        <v>1.10667</v>
      </c>
      <c r="T192">
        <v>16.333300000000001</v>
      </c>
      <c r="U192">
        <v>16.5</v>
      </c>
      <c r="V192">
        <v>17</v>
      </c>
      <c r="W192">
        <v>1.83914</v>
      </c>
      <c r="X192">
        <v>-0.94881400000000005</v>
      </c>
      <c r="Y192">
        <v>4</v>
      </c>
      <c r="Z192">
        <v>0.31426999999999999</v>
      </c>
      <c r="AA192">
        <v>1.08866</v>
      </c>
      <c r="AB192">
        <v>1.0999399999999999</v>
      </c>
      <c r="AC192">
        <v>-1.60971</v>
      </c>
      <c r="AD192">
        <v>254.32400000000001</v>
      </c>
      <c r="AE192">
        <v>19.340299999999999</v>
      </c>
      <c r="AF192">
        <v>1.10667</v>
      </c>
      <c r="AG192">
        <v>16.333300000000001</v>
      </c>
      <c r="AH192">
        <v>17.833300000000001</v>
      </c>
      <c r="AI192">
        <v>18</v>
      </c>
      <c r="AJ192">
        <v>2.5430999999999999</v>
      </c>
      <c r="AK192">
        <v>-0.78177600000000003</v>
      </c>
      <c r="AL192">
        <v>4</v>
      </c>
      <c r="AM192">
        <v>0.31426999999999999</v>
      </c>
      <c r="AN192">
        <v>1.08866</v>
      </c>
      <c r="AO192">
        <v>1.0999399999999999</v>
      </c>
      <c r="AP192">
        <v>2.1666699999999999</v>
      </c>
      <c r="AQ192">
        <v>2.6666699999999999</v>
      </c>
      <c r="AR192">
        <v>0.16666700000000001</v>
      </c>
      <c r="AS192">
        <v>0.66666700000000001</v>
      </c>
      <c r="AT192">
        <v>1.5</v>
      </c>
      <c r="AU192">
        <v>1.6666700000000001</v>
      </c>
      <c r="AV192">
        <v>2.4616899999999999</v>
      </c>
      <c r="AW192">
        <v>2.78796</v>
      </c>
      <c r="AX192">
        <v>3.3248799999999998</v>
      </c>
    </row>
    <row r="193" spans="1:50" x14ac:dyDescent="0.25">
      <c r="A193" t="s">
        <v>349</v>
      </c>
      <c r="B193">
        <v>0</v>
      </c>
      <c r="C193">
        <v>-1.91029</v>
      </c>
      <c r="D193">
        <v>244.68</v>
      </c>
      <c r="E193">
        <v>5.2361000000000004</v>
      </c>
      <c r="F193">
        <v>1.0182899999999999</v>
      </c>
      <c r="G193">
        <v>18</v>
      </c>
      <c r="H193">
        <v>19.166699999999999</v>
      </c>
      <c r="I193">
        <v>20.333300000000001</v>
      </c>
      <c r="J193">
        <v>0.99068400000000001</v>
      </c>
      <c r="K193">
        <v>-0.62625399999999998</v>
      </c>
      <c r="L193">
        <v>2</v>
      </c>
      <c r="M193">
        <v>2.98556</v>
      </c>
      <c r="N193">
        <v>2.6712899999999999</v>
      </c>
      <c r="O193">
        <v>2.6712899999999999</v>
      </c>
      <c r="P193">
        <v>-1.75787</v>
      </c>
      <c r="Q193">
        <v>255.61699999999999</v>
      </c>
      <c r="R193">
        <v>5.2737100000000003</v>
      </c>
      <c r="S193">
        <v>1.0182899999999999</v>
      </c>
      <c r="T193">
        <v>24.333300000000001</v>
      </c>
      <c r="U193">
        <v>24.833300000000001</v>
      </c>
      <c r="V193">
        <v>26</v>
      </c>
      <c r="W193">
        <v>0.95206900000000005</v>
      </c>
      <c r="X193">
        <v>-0.80345800000000001</v>
      </c>
      <c r="Y193">
        <v>2</v>
      </c>
      <c r="Z193">
        <v>2.98556</v>
      </c>
      <c r="AA193">
        <v>2.6712899999999999</v>
      </c>
      <c r="AB193">
        <v>2.6712899999999999</v>
      </c>
      <c r="AC193">
        <v>-2.3386999999999998</v>
      </c>
      <c r="AD193">
        <v>242.108</v>
      </c>
      <c r="AE193">
        <v>6.2033300000000002</v>
      </c>
      <c r="AF193">
        <v>1.0182899999999999</v>
      </c>
      <c r="AG193">
        <v>24.333300000000001</v>
      </c>
      <c r="AH193">
        <v>24.833300000000001</v>
      </c>
      <c r="AI193">
        <v>26</v>
      </c>
      <c r="AJ193">
        <v>0.96165</v>
      </c>
      <c r="AK193">
        <v>-0.57029600000000003</v>
      </c>
      <c r="AL193">
        <v>2</v>
      </c>
      <c r="AM193">
        <v>2.98556</v>
      </c>
      <c r="AN193">
        <v>2.6712899999999999</v>
      </c>
      <c r="AO193">
        <v>2.6712899999999999</v>
      </c>
      <c r="AP193">
        <v>1.1666700000000001</v>
      </c>
      <c r="AQ193">
        <v>2.3333300000000001</v>
      </c>
      <c r="AR193">
        <v>0.5</v>
      </c>
      <c r="AS193">
        <v>1.6666700000000001</v>
      </c>
      <c r="AT193">
        <v>0.5</v>
      </c>
      <c r="AU193">
        <v>1.6666700000000001</v>
      </c>
      <c r="AV193">
        <v>1.61694</v>
      </c>
      <c r="AW193">
        <v>1.75553</v>
      </c>
      <c r="AX193">
        <v>1.5319499999999999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M87"/>
  <sheetViews>
    <sheetView topLeftCell="A73" workbookViewId="0">
      <selection activeCell="O9" sqref="O9"/>
    </sheetView>
  </sheetViews>
  <sheetFormatPr defaultRowHeight="15" x14ac:dyDescent="0.25"/>
  <cols>
    <col min="1" max="1" width="15.5703125" customWidth="1"/>
    <col min="2" max="2" width="6.28515625" customWidth="1"/>
    <col min="3" max="3" width="15.5703125" customWidth="1"/>
    <col min="4" max="4" width="12.85546875" customWidth="1"/>
  </cols>
  <sheetData>
    <row r="1" spans="1:13" s="62" customFormat="1" ht="23.25" x14ac:dyDescent="0.35">
      <c r="A1" s="62" t="s">
        <v>89</v>
      </c>
    </row>
    <row r="2" spans="1:13" s="63" customFormat="1" x14ac:dyDescent="0.25">
      <c r="A2" s="63" t="s">
        <v>90</v>
      </c>
    </row>
    <row r="3" spans="1:13" s="63" customFormat="1" x14ac:dyDescent="0.25">
      <c r="A3" s="63" t="s">
        <v>91</v>
      </c>
    </row>
    <row r="5" spans="1:13" s="9" customFormat="1" ht="25.5" customHeight="1" x14ac:dyDescent="0.3">
      <c r="A5" s="9" t="str">
        <f>'CS-PropertyLog'!A1</f>
        <v>CS</v>
      </c>
      <c r="D5" s="9" t="str">
        <f>'CS-PropertyLog'!B1</f>
        <v>Sky is milky with variations, but now sharp cloud outlines; Sun position is clearly visible; a halo may be present in the image (sun and cirrostratus) (contains the orginal Hal and CS data, but that distinction has been abandoned after testing)</v>
      </c>
    </row>
    <row r="6" spans="1:13" s="9" customFormat="1" ht="25.5" customHeight="1" x14ac:dyDescent="0.3">
      <c r="A6" s="9" t="str">
        <f>'CS-PropertyLog'!A2</f>
        <v>cirrostratus</v>
      </c>
    </row>
    <row r="7" spans="1:13" x14ac:dyDescent="0.25">
      <c r="A7" s="7"/>
      <c r="D7" s="41" t="s">
        <v>62</v>
      </c>
      <c r="E7" s="41" t="s">
        <v>63</v>
      </c>
      <c r="F7" s="41" t="s">
        <v>64</v>
      </c>
      <c r="G7" s="41" t="s">
        <v>65</v>
      </c>
      <c r="H7" s="41" t="s">
        <v>71</v>
      </c>
      <c r="I7" s="41" t="s">
        <v>72</v>
      </c>
      <c r="J7" s="41" t="s">
        <v>73</v>
      </c>
      <c r="K7" s="41" t="s">
        <v>76</v>
      </c>
      <c r="L7" s="41" t="s">
        <v>77</v>
      </c>
      <c r="M7" s="41" t="s">
        <v>78</v>
      </c>
    </row>
    <row r="8" spans="1:13" x14ac:dyDescent="0.25">
      <c r="A8" s="8" t="s">
        <v>88</v>
      </c>
      <c r="D8" t="s">
        <v>51</v>
      </c>
      <c r="E8" t="s">
        <v>51</v>
      </c>
      <c r="F8" t="s">
        <v>51</v>
      </c>
      <c r="G8" t="s">
        <v>51</v>
      </c>
      <c r="H8" t="s">
        <v>26</v>
      </c>
      <c r="I8" t="s">
        <v>26</v>
      </c>
      <c r="J8" t="s">
        <v>26</v>
      </c>
      <c r="K8" t="s">
        <v>27</v>
      </c>
      <c r="L8" t="s">
        <v>27</v>
      </c>
      <c r="M8" t="s">
        <v>27</v>
      </c>
    </row>
    <row r="9" spans="1:13" x14ac:dyDescent="0.25">
      <c r="A9" s="8"/>
      <c r="D9" t="s">
        <v>52</v>
      </c>
      <c r="E9" t="s">
        <v>53</v>
      </c>
      <c r="F9" t="s">
        <v>54</v>
      </c>
      <c r="G9" t="s">
        <v>55</v>
      </c>
      <c r="H9" t="s">
        <v>61</v>
      </c>
      <c r="I9" t="s">
        <v>53</v>
      </c>
      <c r="J9" t="s">
        <v>54</v>
      </c>
      <c r="K9" t="s">
        <v>61</v>
      </c>
      <c r="L9" t="s">
        <v>53</v>
      </c>
      <c r="M9" t="s">
        <v>54</v>
      </c>
    </row>
    <row r="10" spans="1:13" x14ac:dyDescent="0.25">
      <c r="A10" s="8"/>
      <c r="D10" s="53">
        <f>AVERAGE('CS-PropertyLog'!C$6:C$1910)</f>
        <v>-3.0245891793548383</v>
      </c>
      <c r="E10" s="54">
        <f>AVERAGE('CS-PropertyLog'!D$6:D$1910)</f>
        <v>275.31306451612903</v>
      </c>
      <c r="F10" s="54">
        <f>AVERAGE('CS-PropertyLog'!E$6:E$1910)</f>
        <v>13.104427354838712</v>
      </c>
      <c r="G10" s="54">
        <f>AVERAGE('CS-PropertyLog'!F$6:F$1910)</f>
        <v>1.340833064516129</v>
      </c>
      <c r="H10" s="54">
        <f>AVERAGE('CS-PropertyLog'!P$6:P$1910)</f>
        <v>-3.2441643438709677</v>
      </c>
      <c r="I10" s="54">
        <f>AVERAGE('CS-PropertyLog'!Q$6:Q$1910)</f>
        <v>269.52865806451626</v>
      </c>
      <c r="J10" s="54">
        <f>AVERAGE('CS-PropertyLog'!R$6:R$1910)</f>
        <v>14.964638709677414</v>
      </c>
      <c r="K10" s="54">
        <f>AVERAGE('CS-PropertyLog'!AC$6:AC$1910)</f>
        <v>-3.5997555019354817</v>
      </c>
      <c r="L10" s="54">
        <f>AVERAGE('CS-PropertyLog'!AD$6:AD$1910)</f>
        <v>253.83585161290318</v>
      </c>
      <c r="M10" s="55">
        <f>AVERAGE('CS-PropertyLog'!AE$6:AE$1910)</f>
        <v>16.444980451612906</v>
      </c>
    </row>
    <row r="11" spans="1:13" x14ac:dyDescent="0.25">
      <c r="A11" s="8"/>
    </row>
    <row r="12" spans="1:13" x14ac:dyDescent="0.25">
      <c r="A12" s="8" t="s">
        <v>87</v>
      </c>
      <c r="D12" s="41" t="s">
        <v>62</v>
      </c>
      <c r="E12" s="41" t="s">
        <v>63</v>
      </c>
      <c r="F12" s="41" t="s">
        <v>64</v>
      </c>
      <c r="G12" s="41" t="s">
        <v>65</v>
      </c>
      <c r="H12" s="41" t="s">
        <v>71</v>
      </c>
      <c r="I12" s="41" t="s">
        <v>72</v>
      </c>
      <c r="J12" s="41" t="s">
        <v>73</v>
      </c>
      <c r="K12" s="41" t="s">
        <v>76</v>
      </c>
      <c r="L12" s="41" t="s">
        <v>77</v>
      </c>
      <c r="M12" s="41" t="s">
        <v>78</v>
      </c>
    </row>
    <row r="13" spans="1:13" x14ac:dyDescent="0.25">
      <c r="A13" s="7"/>
      <c r="D13" t="s">
        <v>51</v>
      </c>
      <c r="E13" t="s">
        <v>51</v>
      </c>
      <c r="F13" t="s">
        <v>51</v>
      </c>
      <c r="G13" t="s">
        <v>51</v>
      </c>
      <c r="H13" t="s">
        <v>26</v>
      </c>
      <c r="I13" t="s">
        <v>26</v>
      </c>
      <c r="J13" t="s">
        <v>26</v>
      </c>
      <c r="K13" t="s">
        <v>27</v>
      </c>
      <c r="L13" t="s">
        <v>27</v>
      </c>
      <c r="M13" t="s">
        <v>27</v>
      </c>
    </row>
    <row r="14" spans="1:13" x14ac:dyDescent="0.25">
      <c r="A14" s="7"/>
      <c r="D14" t="s">
        <v>52</v>
      </c>
      <c r="E14" t="s">
        <v>53</v>
      </c>
      <c r="F14" t="s">
        <v>54</v>
      </c>
      <c r="G14" t="s">
        <v>55</v>
      </c>
      <c r="H14" t="s">
        <v>61</v>
      </c>
      <c r="I14" t="s">
        <v>53</v>
      </c>
      <c r="J14" t="s">
        <v>54</v>
      </c>
      <c r="K14" t="s">
        <v>61</v>
      </c>
      <c r="L14" t="s">
        <v>53</v>
      </c>
      <c r="M14" t="s">
        <v>54</v>
      </c>
    </row>
    <row r="15" spans="1:13" x14ac:dyDescent="0.25">
      <c r="A15" s="42" t="s">
        <v>62</v>
      </c>
      <c r="B15" t="s">
        <v>51</v>
      </c>
      <c r="C15" t="s">
        <v>52</v>
      </c>
      <c r="D15" s="44">
        <f>_xlfn.COVARIANCE.S('CS-PropertyLog'!$C$6:$C$1910,'CS-PropertyLog'!C$6:C$1910)</f>
        <v>2.3596288095188211</v>
      </c>
      <c r="E15" s="45">
        <f>_xlfn.COVARIANCE.S('CS-PropertyLog'!$C$6:$C$1910,'CS-PropertyLog'!D$6:D$1910)</f>
        <v>-34.38759092690654</v>
      </c>
      <c r="F15" s="45">
        <f>_xlfn.COVARIANCE.S('CS-PropertyLog'!$C$6:$C$1910,'CS-PropertyLog'!E$6:E$1910)</f>
        <v>-0.56221501781785377</v>
      </c>
      <c r="G15" s="45">
        <f>_xlfn.COVARIANCE.S('CS-PropertyLog'!$C$6:$C$1910,'CS-PropertyLog'!F$6:F$1910)</f>
        <v>-7.97764916338429E-2</v>
      </c>
      <c r="H15" s="45">
        <f>_xlfn.COVARIANCE.S('CS-PropertyLog'!$C$6:$C$1910,'CS-PropertyLog'!P$6:P$1910)</f>
        <v>2.4352555162636733</v>
      </c>
      <c r="I15" s="45">
        <f>_xlfn.COVARIANCE.S('CS-PropertyLog'!$C$6:$C$1910,'CS-PropertyLog'!Q$6:Q$1910)</f>
        <v>-30.668755737711077</v>
      </c>
      <c r="J15" s="45">
        <f>_xlfn.COVARIANCE.S('CS-PropertyLog'!$C$6:$C$1910,'CS-PropertyLog'!R$6:R$1910)</f>
        <v>0.18269361129309161</v>
      </c>
      <c r="K15" s="45">
        <f>_xlfn.COVARIANCE.S('CS-PropertyLog'!$C$6:$C$1910,'CS-PropertyLog'!AC$6:AC$1910)</f>
        <v>2.54034605336133</v>
      </c>
      <c r="L15" s="45">
        <f>_xlfn.COVARIANCE.S('CS-PropertyLog'!$C$6:$C$1910,'CS-PropertyLog'!AD$6:AD$1910)</f>
        <v>-40.231310701243672</v>
      </c>
      <c r="M15" s="46">
        <f>_xlfn.COVARIANCE.S('CS-PropertyLog'!$C$6:$C$1910,'CS-PropertyLog'!AE$6:AE$1910)</f>
        <v>0.72293025994523719</v>
      </c>
    </row>
    <row r="16" spans="1:13" x14ac:dyDescent="0.25">
      <c r="A16" s="42" t="s">
        <v>63</v>
      </c>
      <c r="B16" t="s">
        <v>51</v>
      </c>
      <c r="C16" t="s">
        <v>53</v>
      </c>
      <c r="D16" s="47">
        <f>_xlfn.COVARIANCE.S('CS-PropertyLog'!$D$6:$D$1910,'CS-PropertyLog'!C$6:C$1910)</f>
        <v>-34.38759092690654</v>
      </c>
      <c r="E16" s="48">
        <f>_xlfn.COVARIANCE.S('CS-PropertyLog'!$D$6:$D$1910,'CS-PropertyLog'!D$6:D$1910)</f>
        <v>1221.6042606191882</v>
      </c>
      <c r="F16" s="48">
        <f>_xlfn.COVARIANCE.S('CS-PropertyLog'!$D$6:$D$1910,'CS-PropertyLog'!E$6:E$1910)</f>
        <v>7.6728858864704712</v>
      </c>
      <c r="G16" s="48">
        <f>_xlfn.COVARIANCE.S('CS-PropertyLog'!$D$6:$D$1910,'CS-PropertyLog'!F$6:F$1910)</f>
        <v>1.7704231744243835</v>
      </c>
      <c r="H16" s="48">
        <f>_xlfn.COVARIANCE.S('CS-PropertyLog'!$D$6:$D$1910,'CS-PropertyLog'!P$6:P$1910)</f>
        <v>-36.759753531122506</v>
      </c>
      <c r="I16" s="48">
        <f>_xlfn.COVARIANCE.S('CS-PropertyLog'!$D$6:$D$1910,'CS-PropertyLog'!Q$6:Q$1910)</f>
        <v>1005.8296567559699</v>
      </c>
      <c r="J16" s="48">
        <f>_xlfn.COVARIANCE.S('CS-PropertyLog'!$D$6:$D$1910,'CS-PropertyLog'!R$6:R$1910)</f>
        <v>-1.813313366864268</v>
      </c>
      <c r="K16" s="48">
        <f>_xlfn.COVARIANCE.S('CS-PropertyLog'!$D$6:$D$1910,'CS-PropertyLog'!AC$6:AC$1910)</f>
        <v>-42.863806199757015</v>
      </c>
      <c r="L16" s="48">
        <f>_xlfn.COVARIANCE.S('CS-PropertyLog'!$D$6:$D$1910,'CS-PropertyLog'!AD$6:AD$1910)</f>
        <v>1281.6373912369086</v>
      </c>
      <c r="M16" s="49">
        <f>_xlfn.COVARIANCE.S('CS-PropertyLog'!$D$6:$D$1910,'CS-PropertyLog'!AE$6:AE$1910)</f>
        <v>13.062656052827816</v>
      </c>
    </row>
    <row r="17" spans="1:13" x14ac:dyDescent="0.25">
      <c r="A17" s="42" t="s">
        <v>64</v>
      </c>
      <c r="B17" t="s">
        <v>51</v>
      </c>
      <c r="C17" t="s">
        <v>54</v>
      </c>
      <c r="D17" s="47">
        <f>_xlfn.COVARIANCE.S('CS-PropertyLog'!$E$6:$E$1910,'CS-PropertyLog'!C$6:C$1910)</f>
        <v>-0.56221501781785377</v>
      </c>
      <c r="E17" s="48">
        <f>_xlfn.COVARIANCE.S('CS-PropertyLog'!$E$6:$E$1910,'CS-PropertyLog'!D$6:D$1910)</f>
        <v>7.6728858864704712</v>
      </c>
      <c r="F17" s="48">
        <f>_xlfn.COVARIANCE.S('CS-PropertyLog'!$E$6:$E$1910,'CS-PropertyLog'!E$6:E$1910)</f>
        <v>27.011547882880624</v>
      </c>
      <c r="G17" s="48">
        <f>_xlfn.COVARIANCE.S('CS-PropertyLog'!$E$6:$E$1910,'CS-PropertyLog'!F$6:F$1910)</f>
        <v>0.12645637254913275</v>
      </c>
      <c r="H17" s="48">
        <f>_xlfn.COVARIANCE.S('CS-PropertyLog'!$E$6:$E$1910,'CS-PropertyLog'!P$6:P$1910)</f>
        <v>-0.52462679722571459</v>
      </c>
      <c r="I17" s="48">
        <f>_xlfn.COVARIANCE.S('CS-PropertyLog'!$E$6:$E$1910,'CS-PropertyLog'!Q$6:Q$1910)</f>
        <v>7.2514538887649795</v>
      </c>
      <c r="J17" s="48">
        <f>_xlfn.COVARIANCE.S('CS-PropertyLog'!$E$6:$E$1910,'CS-PropertyLog'!R$6:R$1910)</f>
        <v>28.49876238195111</v>
      </c>
      <c r="K17" s="48">
        <f>_xlfn.COVARIANCE.S('CS-PropertyLog'!$E$6:$E$1910,'CS-PropertyLog'!AC$6:AC$1910)</f>
        <v>-0.60410819536927174</v>
      </c>
      <c r="L17" s="48">
        <f>_xlfn.COVARIANCE.S('CS-PropertyLog'!$E$6:$E$1910,'CS-PropertyLog'!AD$6:AD$1910)</f>
        <v>-19.827417229615826</v>
      </c>
      <c r="M17" s="49">
        <f>_xlfn.COVARIANCE.S('CS-PropertyLog'!$E$6:$E$1910,'CS-PropertyLog'!AE$6:AE$1910)</f>
        <v>27.43008839056807</v>
      </c>
    </row>
    <row r="18" spans="1:13" x14ac:dyDescent="0.25">
      <c r="A18" s="42" t="s">
        <v>65</v>
      </c>
      <c r="B18" t="s">
        <v>51</v>
      </c>
      <c r="C18" t="s">
        <v>55</v>
      </c>
      <c r="D18" s="47">
        <f>_xlfn.COVARIANCE.S('CS-PropertyLog'!$F$6:$F$1910,'CS-PropertyLog'!C$6:C$1910)</f>
        <v>-7.97764916338429E-2</v>
      </c>
      <c r="E18" s="48">
        <f>_xlfn.COVARIANCE.S('CS-PropertyLog'!$F$6:$F$1910,'CS-PropertyLog'!D$6:D$1910)</f>
        <v>1.7704231744243835</v>
      </c>
      <c r="F18" s="48">
        <f>_xlfn.COVARIANCE.S('CS-PropertyLog'!$F$6:$F$1910,'CS-PropertyLog'!E$6:E$1910)</f>
        <v>0.12645637254913275</v>
      </c>
      <c r="G18" s="48">
        <f>_xlfn.COVARIANCE.S('CS-PropertyLog'!$F$6:$F$1910,'CS-PropertyLog'!F$6:F$1910)</f>
        <v>0.13250385197321657</v>
      </c>
      <c r="H18" s="48">
        <f>_xlfn.COVARIANCE.S('CS-PropertyLog'!$F$6:$F$1910,'CS-PropertyLog'!P$6:P$1910)</f>
        <v>-0.11718006772877053</v>
      </c>
      <c r="I18" s="48">
        <f>_xlfn.COVARIANCE.S('CS-PropertyLog'!$F$6:$F$1910,'CS-PropertyLog'!Q$6:Q$1910)</f>
        <v>-3.3306469977310438</v>
      </c>
      <c r="J18" s="48">
        <f>_xlfn.COVARIANCE.S('CS-PropertyLog'!$F$6:$F$1910,'CS-PropertyLog'!R$6:R$1910)</f>
        <v>-0.14433240236140965</v>
      </c>
      <c r="K18" s="48">
        <f>_xlfn.COVARIANCE.S('CS-PropertyLog'!$F$6:$F$1910,'CS-PropertyLog'!AC$6:AC$1910)</f>
        <v>-8.7124613755101152E-2</v>
      </c>
      <c r="L18" s="48">
        <f>_xlfn.COVARIANCE.S('CS-PropertyLog'!$F$6:$F$1910,'CS-PropertyLog'!AD$6:AD$1910)</f>
        <v>-7.1939350994968532</v>
      </c>
      <c r="M18" s="49">
        <f>_xlfn.COVARIANCE.S('CS-PropertyLog'!$F$6:$F$1910,'CS-PropertyLog'!AE$6:AE$1910)</f>
        <v>-0.45606410400119829</v>
      </c>
    </row>
    <row r="19" spans="1:13" x14ac:dyDescent="0.25">
      <c r="A19" s="42" t="s">
        <v>71</v>
      </c>
      <c r="B19" t="s">
        <v>26</v>
      </c>
      <c r="C19" t="s">
        <v>61</v>
      </c>
      <c r="D19" s="47">
        <f>_xlfn.COVARIANCE.S('CS-PropertyLog'!$P$6:$P$1910,'CS-PropertyLog'!C$6:C$1910)</f>
        <v>2.4352555162636733</v>
      </c>
      <c r="E19" s="48">
        <f>_xlfn.COVARIANCE.S('CS-PropertyLog'!$P$6:$P$1910,'CS-PropertyLog'!D$6:D$1910)</f>
        <v>-36.759753531122506</v>
      </c>
      <c r="F19" s="48">
        <f>_xlfn.COVARIANCE.S('CS-PropertyLog'!$P$6:$P$1910,'CS-PropertyLog'!E$6:E$1910)</f>
        <v>-0.52462679722571459</v>
      </c>
      <c r="G19" s="48">
        <f>_xlfn.COVARIANCE.S('CS-PropertyLog'!$P$6:$P$1910,'CS-PropertyLog'!F$6:F$1910)</f>
        <v>-0.11718006772877053</v>
      </c>
      <c r="H19" s="48">
        <f>_xlfn.COVARIANCE.S('CS-PropertyLog'!$P$6:$P$1910,'CS-PropertyLog'!P$6:P$1910)</f>
        <v>2.9399039325334733</v>
      </c>
      <c r="I19" s="48">
        <f>_xlfn.COVARIANCE.S('CS-PropertyLog'!$P$6:$P$1910,'CS-PropertyLog'!Q$6:Q$1910)</f>
        <v>-39.751609031957308</v>
      </c>
      <c r="J19" s="48">
        <f>_xlfn.COVARIANCE.S('CS-PropertyLog'!$P$6:$P$1910,'CS-PropertyLog'!R$6:R$1910)</f>
        <v>0.3093855109199557</v>
      </c>
      <c r="K19" s="48">
        <f>_xlfn.COVARIANCE.S('CS-PropertyLog'!$P$6:$P$1910,'CS-PropertyLog'!AC$6:AC$1910)</f>
        <v>3.0438524357214218</v>
      </c>
      <c r="L19" s="48">
        <f>_xlfn.COVARIANCE.S('CS-PropertyLog'!$P$6:$P$1910,'CS-PropertyLog'!AD$6:AD$1910)</f>
        <v>-48.860565244632532</v>
      </c>
      <c r="M19" s="49">
        <f>_xlfn.COVARIANCE.S('CS-PropertyLog'!$P$6:$P$1910,'CS-PropertyLog'!AE$6:AE$1910)</f>
        <v>0.93818209996596114</v>
      </c>
    </row>
    <row r="20" spans="1:13" x14ac:dyDescent="0.25">
      <c r="A20" s="42" t="s">
        <v>72</v>
      </c>
      <c r="B20" t="s">
        <v>26</v>
      </c>
      <c r="C20" t="s">
        <v>53</v>
      </c>
      <c r="D20" s="47">
        <f>_xlfn.COVARIANCE.S('CS-PropertyLog'!$Q$6:$Q$1910,'CS-PropertyLog'!C$6:C$1910)</f>
        <v>-30.668755737711077</v>
      </c>
      <c r="E20" s="48">
        <f>_xlfn.COVARIANCE.S('CS-PropertyLog'!$Q$6:$Q$1910,'CS-PropertyLog'!D$6:D$1910)</f>
        <v>1005.8296567559699</v>
      </c>
      <c r="F20" s="48">
        <f>_xlfn.COVARIANCE.S('CS-PropertyLog'!$Q$6:$Q$1910,'CS-PropertyLog'!E$6:E$1910)</f>
        <v>7.2514538887649795</v>
      </c>
      <c r="G20" s="48">
        <f>_xlfn.COVARIANCE.S('CS-PropertyLog'!$Q$6:$Q$1910,'CS-PropertyLog'!F$6:F$1910)</f>
        <v>-3.3306469977310438</v>
      </c>
      <c r="H20" s="48">
        <f>_xlfn.COVARIANCE.S('CS-PropertyLog'!$Q$6:$Q$1910,'CS-PropertyLog'!P$6:P$1910)</f>
        <v>-39.751609031957308</v>
      </c>
      <c r="I20" s="48">
        <f>_xlfn.COVARIANCE.S('CS-PropertyLog'!$Q$6:$Q$1910,'CS-PropertyLog'!Q$6:Q$1910)</f>
        <v>1269.7299127459578</v>
      </c>
      <c r="J20" s="48">
        <f>_xlfn.COVARIANCE.S('CS-PropertyLog'!$Q$6:$Q$1910,'CS-PropertyLog'!R$6:R$1910)</f>
        <v>10.460259746698791</v>
      </c>
      <c r="K20" s="48">
        <f>_xlfn.COVARIANCE.S('CS-PropertyLog'!$Q$6:$Q$1910,'CS-PropertyLog'!AC$6:AC$1910)</f>
        <v>-45.164967700892198</v>
      </c>
      <c r="L20" s="48">
        <f>_xlfn.COVARIANCE.S('CS-PropertyLog'!$Q$6:$Q$1910,'CS-PropertyLog'!AD$6:AD$1910)</f>
        <v>1510.2711245398414</v>
      </c>
      <c r="M20" s="49">
        <f>_xlfn.COVARIANCE.S('CS-PropertyLog'!$Q$6:$Q$1910,'CS-PropertyLog'!AE$6:AE$1910)</f>
        <v>22.789152927947672</v>
      </c>
    </row>
    <row r="21" spans="1:13" x14ac:dyDescent="0.25">
      <c r="A21" s="42" t="s">
        <v>73</v>
      </c>
      <c r="B21" t="s">
        <v>26</v>
      </c>
      <c r="C21" t="s">
        <v>54</v>
      </c>
      <c r="D21" s="47">
        <f>_xlfn.COVARIANCE.S('CS-PropertyLog'!$R$6:$R$1910,'CS-PropertyLog'!C$6:C$1910)</f>
        <v>0.18269361129309161</v>
      </c>
      <c r="E21" s="48">
        <f>_xlfn.COVARIANCE.S('CS-PropertyLog'!$R$6:$R$1910,'CS-PropertyLog'!D$6:D$1910)</f>
        <v>-1.813313366864268</v>
      </c>
      <c r="F21" s="48">
        <f>_xlfn.COVARIANCE.S('CS-PropertyLog'!$R$6:$R$1910,'CS-PropertyLog'!E$6:E$1910)</f>
        <v>28.49876238195111</v>
      </c>
      <c r="G21" s="48">
        <f>_xlfn.COVARIANCE.S('CS-PropertyLog'!$R$6:$R$1910,'CS-PropertyLog'!F$6:F$1910)</f>
        <v>-0.14433240236140965</v>
      </c>
      <c r="H21" s="48">
        <f>_xlfn.COVARIANCE.S('CS-PropertyLog'!$R$6:$R$1910,'CS-PropertyLog'!P$6:P$1910)</f>
        <v>0.3093855109199557</v>
      </c>
      <c r="I21" s="48">
        <f>_xlfn.COVARIANCE.S('CS-PropertyLog'!$R$6:$R$1910,'CS-PropertyLog'!Q$6:Q$1910)</f>
        <v>10.460259746698791</v>
      </c>
      <c r="J21" s="48">
        <f>_xlfn.COVARIANCE.S('CS-PropertyLog'!$R$6:$R$1910,'CS-PropertyLog'!R$6:R$1910)</f>
        <v>35.431234892471039</v>
      </c>
      <c r="K21" s="48">
        <f>_xlfn.COVARIANCE.S('CS-PropertyLog'!$R$6:$R$1910,'CS-PropertyLog'!AC$6:AC$1910)</f>
        <v>7.1588213756957883E-2</v>
      </c>
      <c r="L21" s="48">
        <f>_xlfn.COVARIANCE.S('CS-PropertyLog'!$R$6:$R$1910,'CS-PropertyLog'!AD$6:AD$1910)</f>
        <v>-20.76323326694596</v>
      </c>
      <c r="M21" s="49">
        <f>_xlfn.COVARIANCE.S('CS-PropertyLog'!$R$6:$R$1910,'CS-PropertyLog'!AE$6:AE$1910)</f>
        <v>35.950525654914216</v>
      </c>
    </row>
    <row r="22" spans="1:13" x14ac:dyDescent="0.25">
      <c r="A22" s="42" t="s">
        <v>76</v>
      </c>
      <c r="B22" t="s">
        <v>27</v>
      </c>
      <c r="C22" t="s">
        <v>61</v>
      </c>
      <c r="D22" s="47">
        <f>_xlfn.COVARIANCE.S('CS-PropertyLog'!$AC$6:$AC$1910,'CS-PropertyLog'!C$6:C$1910)</f>
        <v>2.54034605336133</v>
      </c>
      <c r="E22" s="48">
        <f>_xlfn.COVARIANCE.S('CS-PropertyLog'!$AC$6:$AC$1910,'CS-PropertyLog'!D$6:D$1910)</f>
        <v>-42.863806199757015</v>
      </c>
      <c r="F22" s="48">
        <f>_xlfn.COVARIANCE.S('CS-PropertyLog'!$AC$6:$AC$1910,'CS-PropertyLog'!E$6:E$1910)</f>
        <v>-0.60410819536927174</v>
      </c>
      <c r="G22" s="48">
        <f>_xlfn.COVARIANCE.S('CS-PropertyLog'!$AC$6:$AC$1910,'CS-PropertyLog'!F$6:F$1910)</f>
        <v>-8.7124613755101152E-2</v>
      </c>
      <c r="H22" s="48">
        <f>_xlfn.COVARIANCE.S('CS-PropertyLog'!$AC$6:$AC$1910,'CS-PropertyLog'!P$6:P$1910)</f>
        <v>3.0438524357214218</v>
      </c>
      <c r="I22" s="48">
        <f>_xlfn.COVARIANCE.S('CS-PropertyLog'!$AC$6:$AC$1910,'CS-PropertyLog'!Q$6:Q$1910)</f>
        <v>-45.164967700892198</v>
      </c>
      <c r="J22" s="48">
        <f>_xlfn.COVARIANCE.S('CS-PropertyLog'!$AC$6:$AC$1910,'CS-PropertyLog'!R$6:R$1910)</f>
        <v>7.1588213756957883E-2</v>
      </c>
      <c r="K22" s="48">
        <f>_xlfn.COVARIANCE.S('CS-PropertyLog'!$AC$6:$AC$1910,'CS-PropertyLog'!AC$6:AC$1910)</f>
        <v>3.5764311561263828</v>
      </c>
      <c r="L22" s="48">
        <f>_xlfn.COVARIANCE.S('CS-PropertyLog'!$AC$6:$AC$1910,'CS-PropertyLog'!AD$6:AD$1910)</f>
        <v>-65.299767014974961</v>
      </c>
      <c r="M22" s="49">
        <f>_xlfn.COVARIANCE.S('CS-PropertyLog'!$AC$6:$AC$1910,'CS-PropertyLog'!AE$6:AE$1910)</f>
        <v>0.20521737503252677</v>
      </c>
    </row>
    <row r="23" spans="1:13" x14ac:dyDescent="0.25">
      <c r="A23" s="42" t="s">
        <v>77</v>
      </c>
      <c r="B23" t="s">
        <v>27</v>
      </c>
      <c r="C23" t="s">
        <v>53</v>
      </c>
      <c r="D23" s="47">
        <f>_xlfn.COVARIANCE.S('CS-PropertyLog'!$AD$6:$AD$1910,'CS-PropertyLog'!C$6:C$1910)</f>
        <v>-40.231310701243672</v>
      </c>
      <c r="E23" s="48">
        <f>_xlfn.COVARIANCE.S('CS-PropertyLog'!$AD$6:$AD$1910,'CS-PropertyLog'!D$6:D$1910)</f>
        <v>1281.6373912369086</v>
      </c>
      <c r="F23" s="48">
        <f>_xlfn.COVARIANCE.S('CS-PropertyLog'!$AD$6:$AD$1910,'CS-PropertyLog'!E$6:E$1910)</f>
        <v>-19.827417229615826</v>
      </c>
      <c r="G23" s="48">
        <f>_xlfn.COVARIANCE.S('CS-PropertyLog'!$AD$6:$AD$1910,'CS-PropertyLog'!F$6:F$1910)</f>
        <v>-7.1939350994968532</v>
      </c>
      <c r="H23" s="48">
        <f>_xlfn.COVARIANCE.S('CS-PropertyLog'!$AD$6:$AD$1910,'CS-PropertyLog'!P$6:P$1910)</f>
        <v>-48.860565244632532</v>
      </c>
      <c r="I23" s="48">
        <f>_xlfn.COVARIANCE.S('CS-PropertyLog'!$AD$6:$AD$1910,'CS-PropertyLog'!Q$6:Q$1910)</f>
        <v>1510.2711245398414</v>
      </c>
      <c r="J23" s="48">
        <f>_xlfn.COVARIANCE.S('CS-PropertyLog'!$AD$6:$AD$1910,'CS-PropertyLog'!R$6:R$1910)</f>
        <v>-20.76323326694596</v>
      </c>
      <c r="K23" s="48">
        <f>_xlfn.COVARIANCE.S('CS-PropertyLog'!$AD$6:$AD$1910,'CS-PropertyLog'!AC$6:AC$1910)</f>
        <v>-65.299767014974961</v>
      </c>
      <c r="L23" s="48">
        <f>_xlfn.COVARIANCE.S('CS-PropertyLog'!$AD$6:$AD$1910,'CS-PropertyLog'!AD$6:AD$1910)</f>
        <v>2450.3649041531648</v>
      </c>
      <c r="M23" s="49">
        <f>_xlfn.COVARIANCE.S('CS-PropertyLog'!$AD$6:$AD$1910,'CS-PropertyLog'!AE$6:AE$1910)</f>
        <v>24.666777921885593</v>
      </c>
    </row>
    <row r="24" spans="1:13" x14ac:dyDescent="0.25">
      <c r="A24" s="42" t="s">
        <v>78</v>
      </c>
      <c r="B24" t="s">
        <v>27</v>
      </c>
      <c r="C24" t="s">
        <v>54</v>
      </c>
      <c r="D24" s="50">
        <f>_xlfn.COVARIANCE.S('CS-PropertyLog'!$AE$6:$AE$1910,'CS-PropertyLog'!C$6:C$1910)</f>
        <v>0.72293025994523719</v>
      </c>
      <c r="E24" s="51">
        <f>_xlfn.COVARIANCE.S('CS-PropertyLog'!$AE$6:$AE$1910,'CS-PropertyLog'!D$6:D$1910)</f>
        <v>13.062656052827816</v>
      </c>
      <c r="F24" s="51">
        <f>_xlfn.COVARIANCE.S('CS-PropertyLog'!$AE$6:$AE$1910,'CS-PropertyLog'!E$6:E$1910)</f>
        <v>27.43008839056807</v>
      </c>
      <c r="G24" s="51">
        <f>_xlfn.COVARIANCE.S('CS-PropertyLog'!$AE$6:$AE$1910,'CS-PropertyLog'!F$6:F$1910)</f>
        <v>-0.45606410400119829</v>
      </c>
      <c r="H24" s="51">
        <f>_xlfn.COVARIANCE.S('CS-PropertyLog'!$AE$6:$AE$1910,'CS-PropertyLog'!P$6:P$1910)</f>
        <v>0.93818209996596114</v>
      </c>
      <c r="I24" s="51">
        <f>_xlfn.COVARIANCE.S('CS-PropertyLog'!$AE$6:$AE$1910,'CS-PropertyLog'!Q$6:Q$1910)</f>
        <v>22.789152927947672</v>
      </c>
      <c r="J24" s="51">
        <f>_xlfn.COVARIANCE.S('CS-PropertyLog'!$AE$6:$AE$1910,'CS-PropertyLog'!R$6:R$1910)</f>
        <v>35.950525654914216</v>
      </c>
      <c r="K24" s="51">
        <f>_xlfn.COVARIANCE.S('CS-PropertyLog'!$AE$6:$AE$1910,'CS-PropertyLog'!AC$6:AC$1910)</f>
        <v>0.20521737503252677</v>
      </c>
      <c r="L24" s="51">
        <f>_xlfn.COVARIANCE.S('CS-PropertyLog'!$AE$6:$AE$1910,'CS-PropertyLog'!AD$6:AD$1910)</f>
        <v>24.666777921885593</v>
      </c>
      <c r="M24" s="52">
        <f>_xlfn.COVARIANCE.S('CS-PropertyLog'!$AE$6:$AE$1910,'CS-PropertyLog'!AE$6:AE$1910)</f>
        <v>42.53776657335888</v>
      </c>
    </row>
    <row r="26" spans="1:13" s="56" customFormat="1" ht="18.75" customHeight="1" x14ac:dyDescent="0.3">
      <c r="A26" s="56" t="str">
        <f>'PCL-PropertyLog'!A1</f>
        <v>PCL</v>
      </c>
      <c r="B26" s="56" t="str">
        <f>'PCL-PropertyLog'!B1</f>
        <v>a variable sky with distinct low clouds and blue sky; analysis area contains sharp cloud outlines; often great variation between the sky quadrants of the LSM; solar position may or may not be clearly visible in the image</v>
      </c>
    </row>
    <row r="27" spans="1:13" s="56" customFormat="1" ht="18.75" customHeight="1" x14ac:dyDescent="0.3">
      <c r="A27" s="56" t="str">
        <f>'PCL-PropertyLog'!A2</f>
        <v>partly cloudy</v>
      </c>
    </row>
    <row r="28" spans="1:13" x14ac:dyDescent="0.25">
      <c r="A28" s="16"/>
      <c r="D28" s="41" t="s">
        <v>62</v>
      </c>
      <c r="E28" s="41" t="s">
        <v>63</v>
      </c>
      <c r="F28" s="41" t="s">
        <v>64</v>
      </c>
      <c r="G28" s="41" t="s">
        <v>65</v>
      </c>
      <c r="H28" s="41" t="s">
        <v>71</v>
      </c>
      <c r="I28" s="41" t="s">
        <v>72</v>
      </c>
      <c r="J28" s="41" t="s">
        <v>73</v>
      </c>
      <c r="K28" s="41" t="s">
        <v>76</v>
      </c>
      <c r="L28" s="41" t="s">
        <v>77</v>
      </c>
      <c r="M28" s="41" t="s">
        <v>78</v>
      </c>
    </row>
    <row r="29" spans="1:13" ht="17.25" customHeight="1" x14ac:dyDescent="0.25">
      <c r="A29" s="16" t="s">
        <v>50</v>
      </c>
      <c r="D29" t="s">
        <v>51</v>
      </c>
      <c r="E29" t="s">
        <v>51</v>
      </c>
      <c r="F29" t="s">
        <v>51</v>
      </c>
      <c r="G29" t="s">
        <v>51</v>
      </c>
      <c r="H29" t="s">
        <v>26</v>
      </c>
      <c r="I29" t="s">
        <v>26</v>
      </c>
      <c r="J29" t="s">
        <v>26</v>
      </c>
      <c r="K29" t="s">
        <v>27</v>
      </c>
      <c r="L29" t="s">
        <v>27</v>
      </c>
      <c r="M29" t="s">
        <v>27</v>
      </c>
    </row>
    <row r="30" spans="1:13" x14ac:dyDescent="0.25">
      <c r="A30" s="16"/>
      <c r="D30" t="s">
        <v>52</v>
      </c>
      <c r="E30" t="s">
        <v>53</v>
      </c>
      <c r="F30" t="s">
        <v>54</v>
      </c>
      <c r="G30" t="s">
        <v>55</v>
      </c>
      <c r="H30" t="s">
        <v>61</v>
      </c>
      <c r="I30" t="s">
        <v>53</v>
      </c>
      <c r="J30" t="s">
        <v>54</v>
      </c>
      <c r="K30" t="s">
        <v>61</v>
      </c>
      <c r="L30" t="s">
        <v>53</v>
      </c>
      <c r="M30" t="s">
        <v>54</v>
      </c>
    </row>
    <row r="31" spans="1:13" x14ac:dyDescent="0.25">
      <c r="A31" s="16"/>
      <c r="D31" s="53">
        <f>AVERAGE('PCL-PropertyLog'!C$6:C$2000)</f>
        <v>-1.7156613181818179</v>
      </c>
      <c r="E31" s="54">
        <f>AVERAGE('PCL-PropertyLog'!D$6:D$2000)</f>
        <v>247.88969393939402</v>
      </c>
      <c r="F31" s="54">
        <f>AVERAGE('PCL-PropertyLog'!E$6:E$2000)</f>
        <v>19.959985555555562</v>
      </c>
      <c r="G31" s="54">
        <f>AVERAGE('PCL-PropertyLog'!F$6:F$2000)</f>
        <v>1.2325714343434342</v>
      </c>
      <c r="H31" s="54">
        <f>AVERAGE('PCL-PropertyLog'!P$6:P$2000)</f>
        <v>-1.710801424242423</v>
      </c>
      <c r="I31" s="54">
        <f>AVERAGE('PCL-PropertyLog'!Q$6:Q$2000)</f>
        <v>240.59548585858576</v>
      </c>
      <c r="J31" s="54">
        <f>AVERAGE('PCL-PropertyLog'!R$6:R$2000)</f>
        <v>22.262460404040397</v>
      </c>
      <c r="K31" s="54">
        <f>AVERAGE('PCL-PropertyLog'!AC$6:AC$2000)</f>
        <v>-2.0368814292929294</v>
      </c>
      <c r="L31" s="54">
        <f>AVERAGE('PCL-PropertyLog'!AD$6:AD$2000)</f>
        <v>228.35005151515151</v>
      </c>
      <c r="M31" s="55">
        <f>AVERAGE('PCL-PropertyLog'!AE$6:AE$2000)</f>
        <v>24.699154747474747</v>
      </c>
    </row>
    <row r="32" spans="1:13" x14ac:dyDescent="0.25">
      <c r="A32" s="16"/>
    </row>
    <row r="33" spans="1:13" x14ac:dyDescent="0.25">
      <c r="A33" s="15" t="s">
        <v>87</v>
      </c>
      <c r="D33" s="41" t="s">
        <v>62</v>
      </c>
      <c r="E33" s="41" t="s">
        <v>63</v>
      </c>
      <c r="F33" s="41" t="s">
        <v>64</v>
      </c>
      <c r="G33" s="41" t="s">
        <v>65</v>
      </c>
      <c r="H33" s="41" t="s">
        <v>71</v>
      </c>
      <c r="I33" s="41" t="s">
        <v>72</v>
      </c>
      <c r="J33" s="41" t="s">
        <v>73</v>
      </c>
      <c r="K33" s="41" t="s">
        <v>76</v>
      </c>
      <c r="L33" s="41" t="s">
        <v>77</v>
      </c>
      <c r="M33" s="41" t="s">
        <v>78</v>
      </c>
    </row>
    <row r="34" spans="1:13" x14ac:dyDescent="0.25">
      <c r="A34" s="16"/>
      <c r="D34" t="s">
        <v>51</v>
      </c>
      <c r="E34" t="s">
        <v>51</v>
      </c>
      <c r="F34" t="s">
        <v>51</v>
      </c>
      <c r="G34" t="s">
        <v>51</v>
      </c>
      <c r="H34" t="s">
        <v>26</v>
      </c>
      <c r="I34" t="s">
        <v>26</v>
      </c>
      <c r="J34" t="s">
        <v>26</v>
      </c>
      <c r="K34" t="s">
        <v>27</v>
      </c>
      <c r="L34" t="s">
        <v>27</v>
      </c>
      <c r="M34" t="s">
        <v>27</v>
      </c>
    </row>
    <row r="35" spans="1:13" x14ac:dyDescent="0.25">
      <c r="A35" s="16"/>
      <c r="D35" t="s">
        <v>52</v>
      </c>
      <c r="E35" t="s">
        <v>53</v>
      </c>
      <c r="F35" t="s">
        <v>54</v>
      </c>
      <c r="G35" t="s">
        <v>55</v>
      </c>
      <c r="H35" t="s">
        <v>61</v>
      </c>
      <c r="I35" t="s">
        <v>53</v>
      </c>
      <c r="J35" t="s">
        <v>54</v>
      </c>
      <c r="K35" t="s">
        <v>61</v>
      </c>
      <c r="L35" t="s">
        <v>53</v>
      </c>
      <c r="M35" t="s">
        <v>54</v>
      </c>
    </row>
    <row r="36" spans="1:13" x14ac:dyDescent="0.25">
      <c r="A36" s="43" t="s">
        <v>62</v>
      </c>
      <c r="B36" t="s">
        <v>51</v>
      </c>
      <c r="C36" t="s">
        <v>52</v>
      </c>
      <c r="D36" s="44">
        <f>_xlfn.COVARIANCE.S('PCL-PropertyLog'!$C$6:$C$2000,'PCL-PropertyLog'!C$6:C$2000)</f>
        <v>4.2016812301076136</v>
      </c>
      <c r="E36" s="45">
        <f>_xlfn.COVARIANCE.S('PCL-PropertyLog'!$C$6:$C$2000,'PCL-PropertyLog'!D$6:D$2000)</f>
        <v>-74.204153588045287</v>
      </c>
      <c r="F36" s="45">
        <f>_xlfn.COVARIANCE.S('PCL-PropertyLog'!$C$6:$C$2000,'PCL-PropertyLog'!E$6:E$2000)</f>
        <v>-0.89971317641076554</v>
      </c>
      <c r="G36" s="45">
        <f>_xlfn.COVARIANCE.S('PCL-PropertyLog'!$C$6:$C$2000,'PCL-PropertyLog'!F$6:F$2000)</f>
        <v>1.8343078540012082E-2</v>
      </c>
      <c r="H36" s="45">
        <f>_xlfn.COVARIANCE.S('PCL-PropertyLog'!$C$6:$C$2000,'PCL-PropertyLog'!P$6:P$2000)</f>
        <v>4.1074944264943074</v>
      </c>
      <c r="I36" s="45">
        <f>_xlfn.COVARIANCE.S('PCL-PropertyLog'!$C$6:$C$2000,'PCL-PropertyLog'!Q$6:Q$2000)</f>
        <v>-78.168822812296924</v>
      </c>
      <c r="J36" s="45">
        <f>_xlfn.COVARIANCE.S('PCL-PropertyLog'!$C$6:$C$2000,'PCL-PropertyLog'!R$6:R$2000)</f>
        <v>-1.0072580824192581</v>
      </c>
      <c r="K36" s="45">
        <f>_xlfn.COVARIANCE.S('PCL-PropertyLog'!$C$6:$C$2000,'PCL-PropertyLog'!AC$6:AC$2000)</f>
        <v>4.6164963106035861</v>
      </c>
      <c r="L36" s="45">
        <f>_xlfn.COVARIANCE.S('PCL-PropertyLog'!$C$6:$C$2000,'PCL-PropertyLog'!AD$6:AD$2000)</f>
        <v>-88.823038847186524</v>
      </c>
      <c r="M36" s="46">
        <f>_xlfn.COVARIANCE.S('PCL-PropertyLog'!$C$6:$C$2000,'PCL-PropertyLog'!AE$6:AE$2000)</f>
        <v>-0.55557386582658652</v>
      </c>
    </row>
    <row r="37" spans="1:13" x14ac:dyDescent="0.25">
      <c r="A37" s="43" t="s">
        <v>63</v>
      </c>
      <c r="B37" t="s">
        <v>51</v>
      </c>
      <c r="C37" t="s">
        <v>53</v>
      </c>
      <c r="D37" s="47">
        <f>_xlfn.COVARIANCE.S('PCL-PropertyLog'!$D$6:$D$2000,'PCL-PropertyLog'!C$6:C$2000)</f>
        <v>-74.204153588045287</v>
      </c>
      <c r="E37" s="48">
        <f>_xlfn.COVARIANCE.S('PCL-PropertyLog'!$D$6:$D$2000,'PCL-PropertyLog'!D$6:D$2000)</f>
        <v>2028.222141573636</v>
      </c>
      <c r="F37" s="48">
        <f>_xlfn.COVARIANCE.S('PCL-PropertyLog'!$D$6:$D$2000,'PCL-PropertyLog'!E$6:E$2000)</f>
        <v>-24.969328943751691</v>
      </c>
      <c r="G37" s="48">
        <f>_xlfn.COVARIANCE.S('PCL-PropertyLog'!$D$6:$D$2000,'PCL-PropertyLog'!F$6:F$2000)</f>
        <v>-1.6124322373014233</v>
      </c>
      <c r="H37" s="48">
        <f>_xlfn.COVARIANCE.S('PCL-PropertyLog'!$D$6:$D$2000,'PCL-PropertyLog'!P$6:P$2000)</f>
        <v>-76.38068068237915</v>
      </c>
      <c r="I37" s="48">
        <f>_xlfn.COVARIANCE.S('PCL-PropertyLog'!$D$6:$D$2000,'PCL-PropertyLog'!Q$6:Q$2000)</f>
        <v>2138.8483801736888</v>
      </c>
      <c r="J37" s="48">
        <f>_xlfn.COVARIANCE.S('PCL-PropertyLog'!$D$6:$D$2000,'PCL-PropertyLog'!R$6:R$2000)</f>
        <v>-10.603076177752612</v>
      </c>
      <c r="K37" s="48">
        <f>_xlfn.COVARIANCE.S('PCL-PropertyLog'!$D$6:$D$2000,'PCL-PropertyLog'!AC$6:AC$2000)</f>
        <v>-92.13235292399294</v>
      </c>
      <c r="L37" s="48">
        <f>_xlfn.COVARIANCE.S('PCL-PropertyLog'!$D$6:$D$2000,'PCL-PropertyLog'!AD$6:AD$2000)</f>
        <v>2546.4167096510291</v>
      </c>
      <c r="M37" s="49">
        <f>_xlfn.COVARIANCE.S('PCL-PropertyLog'!$D$6:$D$2000,'PCL-PropertyLog'!AE$6:AE$2000)</f>
        <v>16.54753303539643</v>
      </c>
    </row>
    <row r="38" spans="1:13" x14ac:dyDescent="0.25">
      <c r="A38" s="43" t="s">
        <v>64</v>
      </c>
      <c r="B38" t="s">
        <v>51</v>
      </c>
      <c r="C38" t="s">
        <v>54</v>
      </c>
      <c r="D38" s="47">
        <f>_xlfn.COVARIANCE.S('PCL-PropertyLog'!$E$6:$E$2000,'PCL-PropertyLog'!C$6:C$2000)</f>
        <v>-0.89971317641076554</v>
      </c>
      <c r="E38" s="48">
        <f>_xlfn.COVARIANCE.S('PCL-PropertyLog'!$E$6:$E$2000,'PCL-PropertyLog'!D$6:D$2000)</f>
        <v>-24.969328943751691</v>
      </c>
      <c r="F38" s="48">
        <f>_xlfn.COVARIANCE.S('PCL-PropertyLog'!$E$6:$E$2000,'PCL-PropertyLog'!E$6:E$2000)</f>
        <v>46.762827815998421</v>
      </c>
      <c r="G38" s="48">
        <f>_xlfn.COVARIANCE.S('PCL-PropertyLog'!$E$6:$E$2000,'PCL-PropertyLog'!F$6:F$2000)</f>
        <v>0.59909874287603171</v>
      </c>
      <c r="H38" s="48">
        <f>_xlfn.COVARIANCE.S('PCL-PropertyLog'!$E$6:$E$2000,'PCL-PropertyLog'!P$6:P$2000)</f>
        <v>-0.68398044096527233</v>
      </c>
      <c r="I38" s="48">
        <f>_xlfn.COVARIANCE.S('PCL-PropertyLog'!$E$6:$E$2000,'PCL-PropertyLog'!Q$6:Q$2000)</f>
        <v>-44.865000882400238</v>
      </c>
      <c r="J38" s="48">
        <f>_xlfn.COVARIANCE.S('PCL-PropertyLog'!$E$6:$E$2000,'PCL-PropertyLog'!R$6:R$2000)</f>
        <v>48.545377094578384</v>
      </c>
      <c r="K38" s="48">
        <f>_xlfn.COVARIANCE.S('PCL-PropertyLog'!$E$6:$E$2000,'PCL-PropertyLog'!AC$6:AC$2000)</f>
        <v>-0.38877456102289681</v>
      </c>
      <c r="L38" s="48">
        <f>_xlfn.COVARIANCE.S('PCL-PropertyLog'!$E$6:$E$2000,'PCL-PropertyLog'!AD$6:AD$2000)</f>
        <v>-71.88921589751358</v>
      </c>
      <c r="M38" s="49">
        <f>_xlfn.COVARIANCE.S('PCL-PropertyLog'!$E$6:$E$2000,'PCL-PropertyLog'!AE$6:AE$2000)</f>
        <v>45.436572170827446</v>
      </c>
    </row>
    <row r="39" spans="1:13" x14ac:dyDescent="0.25">
      <c r="A39" s="43" t="s">
        <v>65</v>
      </c>
      <c r="B39" t="s">
        <v>51</v>
      </c>
      <c r="C39" t="s">
        <v>55</v>
      </c>
      <c r="D39" s="47">
        <f>_xlfn.COVARIANCE.S('PCL-PropertyLog'!$F$6:$F$2000,'PCL-PropertyLog'!C$6:C$2000)</f>
        <v>1.8343078540012082E-2</v>
      </c>
      <c r="E39" s="48">
        <f>_xlfn.COVARIANCE.S('PCL-PropertyLog'!$F$6:$F$2000,'PCL-PropertyLog'!D$6:D$2000)</f>
        <v>-1.6124322373014233</v>
      </c>
      <c r="F39" s="48">
        <f>_xlfn.COVARIANCE.S('PCL-PropertyLog'!$F$6:$F$2000,'PCL-PropertyLog'!E$6:E$2000)</f>
        <v>0.59909874287603171</v>
      </c>
      <c r="G39" s="48">
        <f>_xlfn.COVARIANCE.S('PCL-PropertyLog'!$F$6:$F$2000,'PCL-PropertyLog'!F$6:F$2000)</f>
        <v>8.5746009302431841E-2</v>
      </c>
      <c r="H39" s="48">
        <f>_xlfn.COVARIANCE.S('PCL-PropertyLog'!$F$6:$F$2000,'PCL-PropertyLog'!P$6:P$2000)</f>
        <v>1.4946587342553512E-2</v>
      </c>
      <c r="I39" s="48">
        <f>_xlfn.COVARIANCE.S('PCL-PropertyLog'!$F$6:$F$2000,'PCL-PropertyLog'!Q$6:Q$2000)</f>
        <v>-4.3787213408570596</v>
      </c>
      <c r="J39" s="48">
        <f>_xlfn.COVARIANCE.S('PCL-PropertyLog'!$F$6:$F$2000,'PCL-PropertyLog'!R$6:R$2000)</f>
        <v>0.71033376704461815</v>
      </c>
      <c r="K39" s="48">
        <f>_xlfn.COVARIANCE.S('PCL-PropertyLog'!$F$6:$F$2000,'PCL-PropertyLog'!AC$6:AC$2000)</f>
        <v>3.8691578074356768E-2</v>
      </c>
      <c r="L39" s="48">
        <f>_xlfn.COVARIANCE.S('PCL-PropertyLog'!$F$6:$F$2000,'PCL-PropertyLog'!AD$6:AD$2000)</f>
        <v>-7.5969459270848496</v>
      </c>
      <c r="M39" s="49">
        <f>_xlfn.COVARIANCE.S('PCL-PropertyLog'!$F$6:$F$2000,'PCL-PropertyLog'!AE$6:AE$2000)</f>
        <v>0.47392656072577394</v>
      </c>
    </row>
    <row r="40" spans="1:13" x14ac:dyDescent="0.25">
      <c r="A40" s="43" t="s">
        <v>71</v>
      </c>
      <c r="B40" t="s">
        <v>26</v>
      </c>
      <c r="C40" t="s">
        <v>61</v>
      </c>
      <c r="D40" s="47">
        <f>_xlfn.COVARIANCE.S('PCL-PropertyLog'!$P$6:$P$2000,'PCL-PropertyLog'!C$6:C$2000)</f>
        <v>4.1074944264943074</v>
      </c>
      <c r="E40" s="48">
        <f>_xlfn.COVARIANCE.S('PCL-PropertyLog'!$P$6:$P$2000,'PCL-PropertyLog'!D$6:D$2000)</f>
        <v>-76.38068068237915</v>
      </c>
      <c r="F40" s="48">
        <f>_xlfn.COVARIANCE.S('PCL-PropertyLog'!$P$6:$P$2000,'PCL-PropertyLog'!E$6:E$2000)</f>
        <v>-0.68398044096527233</v>
      </c>
      <c r="G40" s="48">
        <f>_xlfn.COVARIANCE.S('PCL-PropertyLog'!$P$6:$P$2000,'PCL-PropertyLog'!F$6:F$2000)</f>
        <v>1.4946587342553512E-2</v>
      </c>
      <c r="H40" s="48">
        <f>_xlfn.COVARIANCE.S('PCL-PropertyLog'!$P$6:$P$2000,'PCL-PropertyLog'!P$6:P$2000)</f>
        <v>4.4795706160284086</v>
      </c>
      <c r="I40" s="48">
        <f>_xlfn.COVARIANCE.S('PCL-PropertyLog'!$P$6:$P$2000,'PCL-PropertyLog'!Q$6:Q$2000)</f>
        <v>-88.712761371045886</v>
      </c>
      <c r="J40" s="48">
        <f>_xlfn.COVARIANCE.S('PCL-PropertyLog'!$P$6:$P$2000,'PCL-PropertyLog'!R$6:R$2000)</f>
        <v>-1.4482927745724803</v>
      </c>
      <c r="K40" s="48">
        <f>_xlfn.COVARIANCE.S('PCL-PropertyLog'!$P$6:$P$2000,'PCL-PropertyLog'!AC$6:AC$2000)</f>
        <v>5.0955360150734172</v>
      </c>
      <c r="L40" s="48">
        <f>_xlfn.COVARIANCE.S('PCL-PropertyLog'!$P$6:$P$2000,'PCL-PropertyLog'!AD$6:AD$2000)</f>
        <v>-100.73878461922178</v>
      </c>
      <c r="M40" s="49">
        <f>_xlfn.COVARIANCE.S('PCL-PropertyLog'!$P$6:$P$2000,'PCL-PropertyLog'!AE$6:AE$2000)</f>
        <v>-1.2016994259865375</v>
      </c>
    </row>
    <row r="41" spans="1:13" x14ac:dyDescent="0.25">
      <c r="A41" s="43" t="s">
        <v>72</v>
      </c>
      <c r="B41" t="s">
        <v>26</v>
      </c>
      <c r="C41" t="s">
        <v>53</v>
      </c>
      <c r="D41" s="47">
        <f>_xlfn.COVARIANCE.S('PCL-PropertyLog'!$Q$6:$Q$2000,'PCL-PropertyLog'!C$6:C$2000)</f>
        <v>-78.168822812296924</v>
      </c>
      <c r="E41" s="48">
        <f>_xlfn.COVARIANCE.S('PCL-PropertyLog'!$Q$6:$Q$2000,'PCL-PropertyLog'!D$6:D$2000)</f>
        <v>2138.8483801736888</v>
      </c>
      <c r="F41" s="48">
        <f>_xlfn.COVARIANCE.S('PCL-PropertyLog'!$Q$6:$Q$2000,'PCL-PropertyLog'!E$6:E$2000)</f>
        <v>-44.865000882400238</v>
      </c>
      <c r="G41" s="48">
        <f>_xlfn.COVARIANCE.S('PCL-PropertyLog'!$Q$6:$Q$2000,'PCL-PropertyLog'!F$6:F$2000)</f>
        <v>-4.3787213408570596</v>
      </c>
      <c r="H41" s="48">
        <f>_xlfn.COVARIANCE.S('PCL-PropertyLog'!$Q$6:$Q$2000,'PCL-PropertyLog'!P$6:P$2000)</f>
        <v>-88.712761371045886</v>
      </c>
      <c r="I41" s="48">
        <f>_xlfn.COVARIANCE.S('PCL-PropertyLog'!$Q$6:$Q$2000,'PCL-PropertyLog'!Q$6:Q$2000)</f>
        <v>2560.1852191269413</v>
      </c>
      <c r="J41" s="48">
        <f>_xlfn.COVARIANCE.S('PCL-PropertyLog'!$Q$6:$Q$2000,'PCL-PropertyLog'!R$6:R$2000)</f>
        <v>-23.296606497912585</v>
      </c>
      <c r="K41" s="48">
        <f>_xlfn.COVARIANCE.S('PCL-PropertyLog'!$Q$6:$Q$2000,'PCL-PropertyLog'!AC$6:AC$2000)</f>
        <v>-107.4064995512832</v>
      </c>
      <c r="L41" s="48">
        <f>_xlfn.COVARIANCE.S('PCL-PropertyLog'!$Q$6:$Q$2000,'PCL-PropertyLog'!AD$6:AD$2000)</f>
        <v>3044.7394307122668</v>
      </c>
      <c r="M41" s="49">
        <f>_xlfn.COVARIANCE.S('PCL-PropertyLog'!$Q$6:$Q$2000,'PCL-PropertyLog'!AE$6:AE$2000)</f>
        <v>10.282035548333132</v>
      </c>
    </row>
    <row r="42" spans="1:13" x14ac:dyDescent="0.25">
      <c r="A42" s="43" t="s">
        <v>73</v>
      </c>
      <c r="B42" t="s">
        <v>26</v>
      </c>
      <c r="C42" t="s">
        <v>54</v>
      </c>
      <c r="D42" s="47">
        <f>_xlfn.COVARIANCE.S('PCL-PropertyLog'!$R$6:$R$2000,'PCL-PropertyLog'!C$6:C$2000)</f>
        <v>-1.0072580824192581</v>
      </c>
      <c r="E42" s="48">
        <f>_xlfn.COVARIANCE.S('PCL-PropertyLog'!$R$6:$R$2000,'PCL-PropertyLog'!D$6:D$2000)</f>
        <v>-10.603076177752612</v>
      </c>
      <c r="F42" s="48">
        <f>_xlfn.COVARIANCE.S('PCL-PropertyLog'!$R$6:$R$2000,'PCL-PropertyLog'!E$6:E$2000)</f>
        <v>48.545377094578384</v>
      </c>
      <c r="G42" s="48">
        <f>_xlfn.COVARIANCE.S('PCL-PropertyLog'!$R$6:$R$2000,'PCL-PropertyLog'!F$6:F$2000)</f>
        <v>0.71033376704461815</v>
      </c>
      <c r="H42" s="48">
        <f>_xlfn.COVARIANCE.S('PCL-PropertyLog'!$R$6:$R$2000,'PCL-PropertyLog'!P$6:P$2000)</f>
        <v>-1.4482927745724803</v>
      </c>
      <c r="I42" s="48">
        <f>_xlfn.COVARIANCE.S('PCL-PropertyLog'!$R$6:$R$2000,'PCL-PropertyLog'!Q$6:Q$2000)</f>
        <v>-23.296606497912585</v>
      </c>
      <c r="J42" s="48">
        <f>_xlfn.COVARIANCE.S('PCL-PropertyLog'!$R$6:$R$2000,'PCL-PropertyLog'!R$6:R$2000)</f>
        <v>57.346138819997812</v>
      </c>
      <c r="K42" s="48">
        <f>_xlfn.COVARIANCE.S('PCL-PropertyLog'!$R$6:$R$2000,'PCL-PropertyLog'!AC$6:AC$2000)</f>
        <v>-1.3124348894156412</v>
      </c>
      <c r="L42" s="48">
        <f>_xlfn.COVARIANCE.S('PCL-PropertyLog'!$R$6:$R$2000,'PCL-PropertyLog'!AD$6:AD$2000)</f>
        <v>-58.070863796612898</v>
      </c>
      <c r="M42" s="49">
        <f>_xlfn.COVARIANCE.S('PCL-PropertyLog'!$R$6:$R$2000,'PCL-PropertyLog'!AE$6:AE$2000)</f>
        <v>56.896812853138876</v>
      </c>
    </row>
    <row r="43" spans="1:13" x14ac:dyDescent="0.25">
      <c r="A43" s="43" t="s">
        <v>76</v>
      </c>
      <c r="B43" t="s">
        <v>27</v>
      </c>
      <c r="C43" t="s">
        <v>61</v>
      </c>
      <c r="D43" s="47">
        <f>_xlfn.COVARIANCE.S('PCL-PropertyLog'!$AC$6:$AC$2000,'PCL-PropertyLog'!C$6:C$2000)</f>
        <v>4.6164963106035861</v>
      </c>
      <c r="E43" s="48">
        <f>_xlfn.COVARIANCE.S('PCL-PropertyLog'!$AC$6:$AC$2000,'PCL-PropertyLog'!D$6:D$2000)</f>
        <v>-92.13235292399294</v>
      </c>
      <c r="F43" s="48">
        <f>_xlfn.COVARIANCE.S('PCL-PropertyLog'!$AC$6:$AC$2000,'PCL-PropertyLog'!E$6:E$2000)</f>
        <v>-0.38877456102289681</v>
      </c>
      <c r="G43" s="48">
        <f>_xlfn.COVARIANCE.S('PCL-PropertyLog'!$AC$6:$AC$2000,'PCL-PropertyLog'!F$6:F$2000)</f>
        <v>3.8691578074356768E-2</v>
      </c>
      <c r="H43" s="48">
        <f>_xlfn.COVARIANCE.S('PCL-PropertyLog'!$AC$6:$AC$2000,'PCL-PropertyLog'!P$6:P$2000)</f>
        <v>5.0955360150734172</v>
      </c>
      <c r="I43" s="48">
        <f>_xlfn.COVARIANCE.S('PCL-PropertyLog'!$AC$6:$AC$2000,'PCL-PropertyLog'!Q$6:Q$2000)</f>
        <v>-107.4064995512832</v>
      </c>
      <c r="J43" s="48">
        <f>_xlfn.COVARIANCE.S('PCL-PropertyLog'!$AC$6:$AC$2000,'PCL-PropertyLog'!R$6:R$2000)</f>
        <v>-1.3124348894156412</v>
      </c>
      <c r="K43" s="48">
        <f>_xlfn.COVARIANCE.S('PCL-PropertyLog'!$AC$6:$AC$2000,'PCL-PropertyLog'!AC$6:AC$2000)</f>
        <v>6.1086771312421595</v>
      </c>
      <c r="L43" s="48">
        <f>_xlfn.COVARIANCE.S('PCL-PropertyLog'!$AC$6:$AC$2000,'PCL-PropertyLog'!AD$6:AD$2000)</f>
        <v>-128.74083999228787</v>
      </c>
      <c r="M43" s="49">
        <f>_xlfn.COVARIANCE.S('PCL-PropertyLog'!$AC$6:$AC$2000,'PCL-PropertyLog'!AE$6:AE$2000)</f>
        <v>-1.3692339053551348</v>
      </c>
    </row>
    <row r="44" spans="1:13" x14ac:dyDescent="0.25">
      <c r="A44" s="43" t="s">
        <v>77</v>
      </c>
      <c r="B44" t="s">
        <v>27</v>
      </c>
      <c r="C44" t="s">
        <v>53</v>
      </c>
      <c r="D44" s="47">
        <f>_xlfn.COVARIANCE.S('PCL-PropertyLog'!$AD$6:$AD$2000,'PCL-PropertyLog'!C$6:C$2000)</f>
        <v>-88.823038847186524</v>
      </c>
      <c r="E44" s="48">
        <f>_xlfn.COVARIANCE.S('PCL-PropertyLog'!$AD$6:$AD$2000,'PCL-PropertyLog'!D$6:D$2000)</f>
        <v>2546.4167096510291</v>
      </c>
      <c r="F44" s="48">
        <f>_xlfn.COVARIANCE.S('PCL-PropertyLog'!$AD$6:$AD$2000,'PCL-PropertyLog'!E$6:E$2000)</f>
        <v>-71.88921589751358</v>
      </c>
      <c r="G44" s="48">
        <f>_xlfn.COVARIANCE.S('PCL-PropertyLog'!$AD$6:$AD$2000,'PCL-PropertyLog'!F$6:F$2000)</f>
        <v>-7.5969459270848496</v>
      </c>
      <c r="H44" s="48">
        <f>_xlfn.COVARIANCE.S('PCL-PropertyLog'!$AD$6:$AD$2000,'PCL-PropertyLog'!P$6:P$2000)</f>
        <v>-100.73878461922178</v>
      </c>
      <c r="I44" s="48">
        <f>_xlfn.COVARIANCE.S('PCL-PropertyLog'!$AD$6:$AD$2000,'PCL-PropertyLog'!Q$6:Q$2000)</f>
        <v>3044.7394307122668</v>
      </c>
      <c r="J44" s="48">
        <f>_xlfn.COVARIANCE.S('PCL-PropertyLog'!$AD$6:$AD$2000,'PCL-PropertyLog'!R$6:R$2000)</f>
        <v>-58.070863796612898</v>
      </c>
      <c r="K44" s="48">
        <f>_xlfn.COVARIANCE.S('PCL-PropertyLog'!$AD$6:$AD$2000,'PCL-PropertyLog'!AC$6:AC$2000)</f>
        <v>-128.74083999228787</v>
      </c>
      <c r="L44" s="48">
        <f>_xlfn.COVARIANCE.S('PCL-PropertyLog'!$AD$6:$AD$2000,'PCL-PropertyLog'!AD$6:AD$2000)</f>
        <v>3991.4036704247669</v>
      </c>
      <c r="M44" s="49">
        <f>_xlfn.COVARIANCE.S('PCL-PropertyLog'!$AD$6:$AD$2000,'PCL-PropertyLog'!AE$6:AE$2000)</f>
        <v>-13.534530956522591</v>
      </c>
    </row>
    <row r="45" spans="1:13" x14ac:dyDescent="0.25">
      <c r="A45" s="43" t="s">
        <v>78</v>
      </c>
      <c r="B45" t="s">
        <v>27</v>
      </c>
      <c r="C45" t="s">
        <v>54</v>
      </c>
      <c r="D45" s="50">
        <f>_xlfn.COVARIANCE.S('PCL-PropertyLog'!$AE$6:$AE$2000,'PCL-PropertyLog'!C$6:C$2000)</f>
        <v>-0.55557386582658652</v>
      </c>
      <c r="E45" s="51">
        <f>_xlfn.COVARIANCE.S('PCL-PropertyLog'!$AE$6:$AE$2000,'PCL-PropertyLog'!D$6:D$2000)</f>
        <v>16.54753303539643</v>
      </c>
      <c r="F45" s="51">
        <f>_xlfn.COVARIANCE.S('PCL-PropertyLog'!$AE$6:$AE$2000,'PCL-PropertyLog'!E$6:E$2000)</f>
        <v>45.436572170827446</v>
      </c>
      <c r="G45" s="51">
        <f>_xlfn.COVARIANCE.S('PCL-PropertyLog'!$AE$6:$AE$2000,'PCL-PropertyLog'!F$6:F$2000)</f>
        <v>0.47392656072577394</v>
      </c>
      <c r="H45" s="51">
        <f>_xlfn.COVARIANCE.S('PCL-PropertyLog'!$AE$6:$AE$2000,'PCL-PropertyLog'!P$6:P$2000)</f>
        <v>-1.2016994259865375</v>
      </c>
      <c r="I45" s="51">
        <f>_xlfn.COVARIANCE.S('PCL-PropertyLog'!$AE$6:$AE$2000,'PCL-PropertyLog'!Q$6:Q$2000)</f>
        <v>10.282035548333132</v>
      </c>
      <c r="J45" s="51">
        <f>_xlfn.COVARIANCE.S('PCL-PropertyLog'!$AE$6:$AE$2000,'PCL-PropertyLog'!R$6:R$2000)</f>
        <v>56.896812853138876</v>
      </c>
      <c r="K45" s="51">
        <f>_xlfn.COVARIANCE.S('PCL-PropertyLog'!$AE$6:$AE$2000,'PCL-PropertyLog'!AC$6:AC$2000)</f>
        <v>-1.3692339053551348</v>
      </c>
      <c r="L45" s="51">
        <f>_xlfn.COVARIANCE.S('PCL-PropertyLog'!$AE$6:$AE$2000,'PCL-PropertyLog'!AD$6:AD$2000)</f>
        <v>-13.534530956522591</v>
      </c>
      <c r="M45" s="52">
        <f>_xlfn.COVARIANCE.S('PCL-PropertyLog'!$AE$6:$AE$2000,'PCL-PropertyLog'!AE$6:AE$2000)</f>
        <v>63.265527296404777</v>
      </c>
    </row>
    <row r="47" spans="1:13" s="57" customFormat="1" ht="19.5" customHeight="1" x14ac:dyDescent="0.25">
      <c r="A47" s="57" t="str">
        <f>'CLD-PropertyLog'!A1</f>
        <v>CLD</v>
      </c>
      <c r="B47" s="57" t="str">
        <f>'CLD-PropertyLog'!B1</f>
        <v xml:space="preserve">sky is covered, low light; sun is completely obscured. </v>
      </c>
    </row>
    <row r="48" spans="1:13" s="57" customFormat="1" ht="19.5" customHeight="1" x14ac:dyDescent="0.25">
      <c r="A48" s="57" t="str">
        <f>'CLD-PropertyLog'!A2</f>
        <v>cloudy</v>
      </c>
    </row>
    <row r="49" spans="1:13" x14ac:dyDescent="0.25">
      <c r="A49" s="17"/>
      <c r="D49" s="41" t="s">
        <v>62</v>
      </c>
      <c r="E49" s="41" t="s">
        <v>63</v>
      </c>
      <c r="F49" s="41" t="s">
        <v>64</v>
      </c>
      <c r="G49" s="41" t="s">
        <v>65</v>
      </c>
      <c r="H49" s="41" t="s">
        <v>71</v>
      </c>
      <c r="I49" s="41" t="s">
        <v>72</v>
      </c>
      <c r="J49" s="41" t="s">
        <v>73</v>
      </c>
      <c r="K49" s="41" t="s">
        <v>76</v>
      </c>
      <c r="L49" s="41" t="s">
        <v>77</v>
      </c>
      <c r="M49" s="41" t="s">
        <v>78</v>
      </c>
    </row>
    <row r="50" spans="1:13" ht="17.25" customHeight="1" x14ac:dyDescent="0.25">
      <c r="A50" s="17" t="s">
        <v>50</v>
      </c>
      <c r="D50" t="s">
        <v>51</v>
      </c>
      <c r="E50" t="s">
        <v>51</v>
      </c>
      <c r="F50" t="s">
        <v>51</v>
      </c>
      <c r="G50" t="s">
        <v>51</v>
      </c>
      <c r="H50" t="s">
        <v>26</v>
      </c>
      <c r="I50" t="s">
        <v>26</v>
      </c>
      <c r="J50" t="s">
        <v>26</v>
      </c>
      <c r="K50" t="s">
        <v>27</v>
      </c>
      <c r="L50" t="s">
        <v>27</v>
      </c>
      <c r="M50" t="s">
        <v>27</v>
      </c>
    </row>
    <row r="51" spans="1:13" x14ac:dyDescent="0.25">
      <c r="A51" s="17"/>
      <c r="D51" t="s">
        <v>52</v>
      </c>
      <c r="E51" t="s">
        <v>53</v>
      </c>
      <c r="F51" t="s">
        <v>54</v>
      </c>
      <c r="G51" t="s">
        <v>55</v>
      </c>
      <c r="H51" t="s">
        <v>61</v>
      </c>
      <c r="I51" t="s">
        <v>53</v>
      </c>
      <c r="J51" t="s">
        <v>54</v>
      </c>
      <c r="K51" t="s">
        <v>61</v>
      </c>
      <c r="L51" t="s">
        <v>53</v>
      </c>
      <c r="M51" t="s">
        <v>54</v>
      </c>
    </row>
    <row r="52" spans="1:13" x14ac:dyDescent="0.25">
      <c r="A52" s="17"/>
      <c r="D52" s="53">
        <f>AVERAGE('CLD-PropertyLog'!C$6:C$2000)</f>
        <v>-0.68934725376344097</v>
      </c>
      <c r="E52" s="54">
        <f>AVERAGE('CLD-PropertyLog'!D$6:D$2000)</f>
        <v>188.11469139784938</v>
      </c>
      <c r="F52" s="54">
        <f>AVERAGE('CLD-PropertyLog'!E$6:E$2000)</f>
        <v>13.427108279569898</v>
      </c>
      <c r="G52" s="54">
        <f>AVERAGE('CLD-PropertyLog'!F$6:F$2000)</f>
        <v>1.078904462365591</v>
      </c>
      <c r="H52" s="54">
        <f>AVERAGE('CLD-PropertyLog'!P$6:P$2000)</f>
        <v>-0.70069071483870982</v>
      </c>
      <c r="I52" s="54">
        <f>AVERAGE('CLD-PropertyLog'!Q$6:Q$2000)</f>
        <v>188.6361913978495</v>
      </c>
      <c r="J52" s="54">
        <f>AVERAGE('CLD-PropertyLog'!R$6:R$2000)</f>
        <v>14.351166989247316</v>
      </c>
      <c r="K52" s="54">
        <f>AVERAGE('CLD-PropertyLog'!AC$6:AC$2000)</f>
        <v>-0.70557544376344106</v>
      </c>
      <c r="L52" s="54">
        <f>AVERAGE('CLD-PropertyLog'!AD$6:AD$2000)</f>
        <v>175.38546881720424</v>
      </c>
      <c r="M52" s="55">
        <f>AVERAGE('CLD-PropertyLog'!AE$6:AE$2000)</f>
        <v>15.314663440860224</v>
      </c>
    </row>
    <row r="53" spans="1:13" x14ac:dyDescent="0.25">
      <c r="A53" s="17"/>
    </row>
    <row r="54" spans="1:13" x14ac:dyDescent="0.25">
      <c r="A54" s="19" t="s">
        <v>87</v>
      </c>
      <c r="D54" s="41" t="s">
        <v>62</v>
      </c>
      <c r="E54" s="41" t="s">
        <v>63</v>
      </c>
      <c r="F54" s="41" t="s">
        <v>64</v>
      </c>
      <c r="G54" s="41" t="s">
        <v>65</v>
      </c>
      <c r="H54" s="41" t="s">
        <v>71</v>
      </c>
      <c r="I54" s="41" t="s">
        <v>72</v>
      </c>
      <c r="J54" s="41" t="s">
        <v>73</v>
      </c>
      <c r="K54" s="41" t="s">
        <v>76</v>
      </c>
      <c r="L54" s="41" t="s">
        <v>77</v>
      </c>
      <c r="M54" s="41" t="s">
        <v>78</v>
      </c>
    </row>
    <row r="55" spans="1:13" x14ac:dyDescent="0.25">
      <c r="A55" s="58"/>
      <c r="D55" t="s">
        <v>51</v>
      </c>
      <c r="E55" t="s">
        <v>51</v>
      </c>
      <c r="F55" t="s">
        <v>51</v>
      </c>
      <c r="G55" t="s">
        <v>51</v>
      </c>
      <c r="H55" t="s">
        <v>26</v>
      </c>
      <c r="I55" t="s">
        <v>26</v>
      </c>
      <c r="J55" t="s">
        <v>26</v>
      </c>
      <c r="K55" t="s">
        <v>27</v>
      </c>
      <c r="L55" t="s">
        <v>27</v>
      </c>
      <c r="M55" t="s">
        <v>27</v>
      </c>
    </row>
    <row r="56" spans="1:13" x14ac:dyDescent="0.25">
      <c r="A56" s="58"/>
      <c r="D56" t="s">
        <v>52</v>
      </c>
      <c r="E56" t="s">
        <v>53</v>
      </c>
      <c r="F56" t="s">
        <v>54</v>
      </c>
      <c r="G56" t="s">
        <v>55</v>
      </c>
      <c r="H56" t="s">
        <v>61</v>
      </c>
      <c r="I56" t="s">
        <v>53</v>
      </c>
      <c r="J56" t="s">
        <v>54</v>
      </c>
      <c r="K56" t="s">
        <v>61</v>
      </c>
      <c r="L56" t="s">
        <v>53</v>
      </c>
      <c r="M56" t="s">
        <v>54</v>
      </c>
    </row>
    <row r="57" spans="1:13" x14ac:dyDescent="0.25">
      <c r="A57" s="59" t="s">
        <v>62</v>
      </c>
      <c r="B57" t="s">
        <v>51</v>
      </c>
      <c r="C57" t="s">
        <v>52</v>
      </c>
      <c r="D57" s="44">
        <f>_xlfn.COVARIANCE.S('CLD-PropertyLog'!$C$6:$C$2000,'CLD-PropertyLog'!C$6:C$2000)</f>
        <v>2.4506009363761314</v>
      </c>
      <c r="E57" s="45">
        <f>_xlfn.COVARIANCE.S('CLD-PropertyLog'!$C$6:$C$2000,'CLD-PropertyLog'!D$6:D$2000)</f>
        <v>-44.333205384567194</v>
      </c>
      <c r="F57" s="45">
        <f>_xlfn.COVARIANCE.S('CLD-PropertyLog'!$C$6:$C$2000,'CLD-PropertyLog'!E$6:E$2000)</f>
        <v>0.98176959515592788</v>
      </c>
      <c r="G57" s="45">
        <f>_xlfn.COVARIANCE.S('CLD-PropertyLog'!$C$6:$C$2000,'CLD-PropertyLog'!F$6:F$2000)</f>
        <v>6.1626251537612059E-2</v>
      </c>
      <c r="H57" s="45">
        <f>_xlfn.COVARIANCE.S('CLD-PropertyLog'!$C$6:$C$2000,'CLD-PropertyLog'!P$6:P$2000)</f>
        <v>2.4198949800227583</v>
      </c>
      <c r="I57" s="45">
        <f>_xlfn.COVARIANCE.S('CLD-PropertyLog'!$C$6:$C$2000,'CLD-PropertyLog'!Q$6:Q$2000)</f>
        <v>-48.415412342183522</v>
      </c>
      <c r="J57" s="45">
        <f>_xlfn.COVARIANCE.S('CLD-PropertyLog'!$C$6:$C$2000,'CLD-PropertyLog'!R$6:R$2000)</f>
        <v>0.5172671403554665</v>
      </c>
      <c r="K57" s="45">
        <f>_xlfn.COVARIANCE.S('CLD-PropertyLog'!$C$6:$C$2000,'CLD-PropertyLog'!AC$6:AC$2000)</f>
        <v>2.4725434518374123</v>
      </c>
      <c r="L57" s="45">
        <f>_xlfn.COVARIANCE.S('CLD-PropertyLog'!$C$6:$C$2000,'CLD-PropertyLog'!AD$6:AD$2000)</f>
        <v>-48.426256167051477</v>
      </c>
      <c r="M57" s="46">
        <f>_xlfn.COVARIANCE.S('CLD-PropertyLog'!$C$6:$C$2000,'CLD-PropertyLog'!AE$6:AE$2000)</f>
        <v>8.9627269085838623E-2</v>
      </c>
    </row>
    <row r="58" spans="1:13" x14ac:dyDescent="0.25">
      <c r="A58" s="59" t="s">
        <v>63</v>
      </c>
      <c r="B58" t="s">
        <v>51</v>
      </c>
      <c r="C58" t="s">
        <v>53</v>
      </c>
      <c r="D58" s="47">
        <f>_xlfn.COVARIANCE.S('CLD-PropertyLog'!$D$6:$D$2000,'CLD-PropertyLog'!C$6:C$2000)</f>
        <v>-44.333205384567194</v>
      </c>
      <c r="E58" s="48">
        <f>_xlfn.COVARIANCE.S('CLD-PropertyLog'!$D$6:$D$2000,'CLD-PropertyLog'!D$6:D$2000)</f>
        <v>1636.7395286775347</v>
      </c>
      <c r="F58" s="48">
        <f>_xlfn.COVARIANCE.S('CLD-PropertyLog'!$D$6:$D$2000,'CLD-PropertyLog'!E$6:E$2000)</f>
        <v>26.80363285834374</v>
      </c>
      <c r="G58" s="48">
        <f>_xlfn.COVARIANCE.S('CLD-PropertyLog'!$D$6:$D$2000,'CLD-PropertyLog'!F$6:F$2000)</f>
        <v>-1.3847098776188058</v>
      </c>
      <c r="H58" s="48">
        <f>_xlfn.COVARIANCE.S('CLD-PropertyLog'!$D$6:$D$2000,'CLD-PropertyLog'!P$6:P$2000)</f>
        <v>-40.849379820228322</v>
      </c>
      <c r="I58" s="48">
        <f>_xlfn.COVARIANCE.S('CLD-PropertyLog'!$D$6:$D$2000,'CLD-PropertyLog'!Q$6:Q$2000)</f>
        <v>1720.8378130659037</v>
      </c>
      <c r="J58" s="48">
        <f>_xlfn.COVARIANCE.S('CLD-PropertyLog'!$D$6:$D$2000,'CLD-PropertyLog'!R$6:R$2000)</f>
        <v>27.251280243071658</v>
      </c>
      <c r="K58" s="48">
        <f>_xlfn.COVARIANCE.S('CLD-PropertyLog'!$D$6:$D$2000,'CLD-PropertyLog'!AC$6:AC$2000)</f>
        <v>-44.103542973560842</v>
      </c>
      <c r="L58" s="48">
        <f>_xlfn.COVARIANCE.S('CLD-PropertyLog'!$D$6:$D$2000,'CLD-PropertyLog'!AD$6:AD$2000)</f>
        <v>1671.1566826864678</v>
      </c>
      <c r="M58" s="49">
        <f>_xlfn.COVARIANCE.S('CLD-PropertyLog'!$D$6:$D$2000,'CLD-PropertyLog'!AE$6:AE$2000)</f>
        <v>50.376243944464711</v>
      </c>
    </row>
    <row r="59" spans="1:13" x14ac:dyDescent="0.25">
      <c r="A59" s="59" t="s">
        <v>64</v>
      </c>
      <c r="B59" t="s">
        <v>51</v>
      </c>
      <c r="C59" t="s">
        <v>54</v>
      </c>
      <c r="D59" s="47">
        <f>_xlfn.COVARIANCE.S('CLD-PropertyLog'!$E$6:$E$2000,'CLD-PropertyLog'!C$6:C$2000)</f>
        <v>0.98176959515592788</v>
      </c>
      <c r="E59" s="48">
        <f>_xlfn.COVARIANCE.S('CLD-PropertyLog'!$E$6:$E$2000,'CLD-PropertyLog'!D$6:D$2000)</f>
        <v>26.80363285834374</v>
      </c>
      <c r="F59" s="48">
        <f>_xlfn.COVARIANCE.S('CLD-PropertyLog'!$E$6:$E$2000,'CLD-PropertyLog'!E$6:E$2000)</f>
        <v>28.105352652968751</v>
      </c>
      <c r="G59" s="48">
        <f>_xlfn.COVARIANCE.S('CLD-PropertyLog'!$E$6:$E$2000,'CLD-PropertyLog'!F$6:F$2000)</f>
        <v>0.20934667117743458</v>
      </c>
      <c r="H59" s="48">
        <f>_xlfn.COVARIANCE.S('CLD-PropertyLog'!$E$6:$E$2000,'CLD-PropertyLog'!P$6:P$2000)</f>
        <v>1.2077431606564828</v>
      </c>
      <c r="I59" s="48">
        <f>_xlfn.COVARIANCE.S('CLD-PropertyLog'!$E$6:$E$2000,'CLD-PropertyLog'!Q$6:Q$2000)</f>
        <v>4.4370683138328602</v>
      </c>
      <c r="J59" s="48">
        <f>_xlfn.COVARIANCE.S('CLD-PropertyLog'!$E$6:$E$2000,'CLD-PropertyLog'!R$6:R$2000)</f>
        <v>26.335420158742586</v>
      </c>
      <c r="K59" s="48">
        <f>_xlfn.COVARIANCE.S('CLD-PropertyLog'!$E$6:$E$2000,'CLD-PropertyLog'!AC$6:AC$2000)</f>
        <v>1.2511123756431923</v>
      </c>
      <c r="L59" s="48">
        <f>_xlfn.COVARIANCE.S('CLD-PropertyLog'!$E$6:$E$2000,'CLD-PropertyLog'!AD$6:AD$2000)</f>
        <v>4.173495457706645</v>
      </c>
      <c r="M59" s="49">
        <f>_xlfn.COVARIANCE.S('CLD-PropertyLog'!$E$6:$E$2000,'CLD-PropertyLog'!AE$6:AE$2000)</f>
        <v>27.874303556883156</v>
      </c>
    </row>
    <row r="60" spans="1:13" x14ac:dyDescent="0.25">
      <c r="A60" s="59" t="s">
        <v>65</v>
      </c>
      <c r="B60" t="s">
        <v>51</v>
      </c>
      <c r="C60" t="s">
        <v>55</v>
      </c>
      <c r="D60" s="47">
        <f>_xlfn.COVARIANCE.S('CLD-PropertyLog'!$F$6:$F$2000,'CLD-PropertyLog'!C$6:C$2000)</f>
        <v>6.1626251537612059E-2</v>
      </c>
      <c r="E60" s="48">
        <f>_xlfn.COVARIANCE.S('CLD-PropertyLog'!$F$6:$F$2000,'CLD-PropertyLog'!D$6:D$2000)</f>
        <v>-1.3847098776188058</v>
      </c>
      <c r="F60" s="48">
        <f>_xlfn.COVARIANCE.S('CLD-PropertyLog'!$F$6:$F$2000,'CLD-PropertyLog'!E$6:E$2000)</f>
        <v>0.20934667117743458</v>
      </c>
      <c r="G60" s="48">
        <f>_xlfn.COVARIANCE.S('CLD-PropertyLog'!$F$6:$F$2000,'CLD-PropertyLog'!F$6:F$2000)</f>
        <v>1.7856112063468668E-2</v>
      </c>
      <c r="H60" s="48">
        <f>_xlfn.COVARIANCE.S('CLD-PropertyLog'!$F$6:$F$2000,'CLD-PropertyLog'!P$6:P$2000)</f>
        <v>5.9400621359876761E-2</v>
      </c>
      <c r="I60" s="48">
        <f>_xlfn.COVARIANCE.S('CLD-PropertyLog'!$F$6:$F$2000,'CLD-PropertyLog'!Q$6:Q$2000)</f>
        <v>-2.5728975326459804</v>
      </c>
      <c r="J60" s="48">
        <f>_xlfn.COVARIANCE.S('CLD-PropertyLog'!$F$6:$F$2000,'CLD-PropertyLog'!R$6:R$2000)</f>
        <v>0.11374790253282023</v>
      </c>
      <c r="K60" s="48">
        <f>_xlfn.COVARIANCE.S('CLD-PropertyLog'!$F$6:$F$2000,'CLD-PropertyLog'!AC$6:AC$2000)</f>
        <v>5.6000113844398521E-2</v>
      </c>
      <c r="L60" s="48">
        <f>_xlfn.COVARIANCE.S('CLD-PropertyLog'!$F$6:$F$2000,'CLD-PropertyLog'!AD$6:AD$2000)</f>
        <v>-2.5404362741799913</v>
      </c>
      <c r="M60" s="49">
        <f>_xlfn.COVARIANCE.S('CLD-PropertyLog'!$F$6:$F$2000,'CLD-PropertyLog'!AE$6:AE$2000)</f>
        <v>9.7934291886326547E-2</v>
      </c>
    </row>
    <row r="61" spans="1:13" x14ac:dyDescent="0.25">
      <c r="A61" s="59" t="s">
        <v>71</v>
      </c>
      <c r="B61" t="s">
        <v>26</v>
      </c>
      <c r="C61" t="s">
        <v>61</v>
      </c>
      <c r="D61" s="47">
        <f>_xlfn.COVARIANCE.S('CLD-PropertyLog'!$P$6:$P$2000,'CLD-PropertyLog'!C$6:C$2000)</f>
        <v>2.4198949800227583</v>
      </c>
      <c r="E61" s="48">
        <f>_xlfn.COVARIANCE.S('CLD-PropertyLog'!$P$6:$P$2000,'CLD-PropertyLog'!D$6:D$2000)</f>
        <v>-40.849379820228322</v>
      </c>
      <c r="F61" s="48">
        <f>_xlfn.COVARIANCE.S('CLD-PropertyLog'!$P$6:$P$2000,'CLD-PropertyLog'!E$6:E$2000)</f>
        <v>1.2077431606564828</v>
      </c>
      <c r="G61" s="48">
        <f>_xlfn.COVARIANCE.S('CLD-PropertyLog'!$P$6:$P$2000,'CLD-PropertyLog'!F$6:F$2000)</f>
        <v>5.9400621359876761E-2</v>
      </c>
      <c r="H61" s="48">
        <f>_xlfn.COVARIANCE.S('CLD-PropertyLog'!$P$6:$P$2000,'CLD-PropertyLog'!P$6:P$2000)</f>
        <v>2.4725301844387628</v>
      </c>
      <c r="I61" s="48">
        <f>_xlfn.COVARIANCE.S('CLD-PropertyLog'!$P$6:$P$2000,'CLD-PropertyLog'!Q$6:Q$2000)</f>
        <v>-46.578980838747455</v>
      </c>
      <c r="J61" s="48">
        <f>_xlfn.COVARIANCE.S('CLD-PropertyLog'!$P$6:$P$2000,'CLD-PropertyLog'!R$6:R$2000)</f>
        <v>0.7364489924675589</v>
      </c>
      <c r="K61" s="48">
        <f>_xlfn.COVARIANCE.S('CLD-PropertyLog'!$P$6:$P$2000,'CLD-PropertyLog'!AC$6:AC$2000)</f>
        <v>2.4861815388510062</v>
      </c>
      <c r="L61" s="48">
        <f>_xlfn.COVARIANCE.S('CLD-PropertyLog'!$P$6:$P$2000,'CLD-PropertyLog'!AD$6:AD$2000)</f>
        <v>-45.822393567651567</v>
      </c>
      <c r="M61" s="49">
        <f>_xlfn.COVARIANCE.S('CLD-PropertyLog'!$P$6:$P$2000,'CLD-PropertyLog'!AE$6:AE$2000)</f>
        <v>0.45283779437471255</v>
      </c>
    </row>
    <row r="62" spans="1:13" x14ac:dyDescent="0.25">
      <c r="A62" s="59" t="s">
        <v>72</v>
      </c>
      <c r="B62" t="s">
        <v>26</v>
      </c>
      <c r="C62" t="s">
        <v>53</v>
      </c>
      <c r="D62" s="47">
        <f>_xlfn.COVARIANCE.S('CLD-PropertyLog'!$Q$6:$Q$2000,'CLD-PropertyLog'!C$6:C$2000)</f>
        <v>-48.415412342183522</v>
      </c>
      <c r="E62" s="48">
        <f>_xlfn.COVARIANCE.S('CLD-PropertyLog'!$Q$6:$Q$2000,'CLD-PropertyLog'!D$6:D$2000)</f>
        <v>1720.8378130659037</v>
      </c>
      <c r="F62" s="48">
        <f>_xlfn.COVARIANCE.S('CLD-PropertyLog'!$Q$6:$Q$2000,'CLD-PropertyLog'!E$6:E$2000)</f>
        <v>4.4370683138328602</v>
      </c>
      <c r="G62" s="48">
        <f>_xlfn.COVARIANCE.S('CLD-PropertyLog'!$Q$6:$Q$2000,'CLD-PropertyLog'!F$6:F$2000)</f>
        <v>-2.5728975326459804</v>
      </c>
      <c r="H62" s="48">
        <f>_xlfn.COVARIANCE.S('CLD-PropertyLog'!$Q$6:$Q$2000,'CLD-PropertyLog'!P$6:P$2000)</f>
        <v>-46.578980838747455</v>
      </c>
      <c r="I62" s="48">
        <f>_xlfn.COVARIANCE.S('CLD-PropertyLog'!$Q$6:$Q$2000,'CLD-PropertyLog'!Q$6:Q$2000)</f>
        <v>1950.3069544618818</v>
      </c>
      <c r="J62" s="48">
        <f>_xlfn.COVARIANCE.S('CLD-PropertyLog'!$Q$6:$Q$2000,'CLD-PropertyLog'!R$6:R$2000)</f>
        <v>12.488883273778173</v>
      </c>
      <c r="K62" s="48">
        <f>_xlfn.COVARIANCE.S('CLD-PropertyLog'!$Q$6:$Q$2000,'CLD-PropertyLog'!AC$6:AC$2000)</f>
        <v>-49.052577612052403</v>
      </c>
      <c r="L62" s="48">
        <f>_xlfn.COVARIANCE.S('CLD-PropertyLog'!$Q$6:$Q$2000,'CLD-PropertyLog'!AD$6:AD$2000)</f>
        <v>1847.5367329830988</v>
      </c>
      <c r="M62" s="49">
        <f>_xlfn.COVARIANCE.S('CLD-PropertyLog'!$Q$6:$Q$2000,'CLD-PropertyLog'!AE$6:AE$2000)</f>
        <v>30.004661925877741</v>
      </c>
    </row>
    <row r="63" spans="1:13" x14ac:dyDescent="0.25">
      <c r="A63" s="59" t="s">
        <v>73</v>
      </c>
      <c r="B63" t="s">
        <v>26</v>
      </c>
      <c r="C63" t="s">
        <v>54</v>
      </c>
      <c r="D63" s="47">
        <f>_xlfn.COVARIANCE.S('CLD-PropertyLog'!$R$6:$R$2000,'CLD-PropertyLog'!C$6:C$2000)</f>
        <v>0.5172671403554665</v>
      </c>
      <c r="E63" s="48">
        <f>_xlfn.COVARIANCE.S('CLD-PropertyLog'!$R$6:$R$2000,'CLD-PropertyLog'!D$6:D$2000)</f>
        <v>27.251280243071658</v>
      </c>
      <c r="F63" s="48">
        <f>_xlfn.COVARIANCE.S('CLD-PropertyLog'!$R$6:$R$2000,'CLD-PropertyLog'!E$6:E$2000)</f>
        <v>26.335420158742586</v>
      </c>
      <c r="G63" s="48">
        <f>_xlfn.COVARIANCE.S('CLD-PropertyLog'!$R$6:$R$2000,'CLD-PropertyLog'!F$6:F$2000)</f>
        <v>0.11374790253282023</v>
      </c>
      <c r="H63" s="48">
        <f>_xlfn.COVARIANCE.S('CLD-PropertyLog'!$R$6:$R$2000,'CLD-PropertyLog'!P$6:P$2000)</f>
        <v>0.7364489924675589</v>
      </c>
      <c r="I63" s="48">
        <f>_xlfn.COVARIANCE.S('CLD-PropertyLog'!$R$6:$R$2000,'CLD-PropertyLog'!Q$6:Q$2000)</f>
        <v>12.488883273778173</v>
      </c>
      <c r="J63" s="48">
        <f>_xlfn.COVARIANCE.S('CLD-PropertyLog'!$R$6:$R$2000,'CLD-PropertyLog'!R$6:R$2000)</f>
        <v>26.868136286453893</v>
      </c>
      <c r="K63" s="48">
        <f>_xlfn.COVARIANCE.S('CLD-PropertyLog'!$R$6:$R$2000,'CLD-PropertyLog'!AC$6:AC$2000)</f>
        <v>0.78324200767422414</v>
      </c>
      <c r="L63" s="48">
        <f>_xlfn.COVARIANCE.S('CLD-PropertyLog'!$R$6:$R$2000,'CLD-PropertyLog'!AD$6:AD$2000)</f>
        <v>10.333019191731191</v>
      </c>
      <c r="M63" s="49">
        <f>_xlfn.COVARIANCE.S('CLD-PropertyLog'!$R$6:$R$2000,'CLD-PropertyLog'!AE$6:AE$2000)</f>
        <v>27.620404718303963</v>
      </c>
    </row>
    <row r="64" spans="1:13" x14ac:dyDescent="0.25">
      <c r="A64" s="59" t="s">
        <v>76</v>
      </c>
      <c r="B64" t="s">
        <v>27</v>
      </c>
      <c r="C64" t="s">
        <v>61</v>
      </c>
      <c r="D64" s="47">
        <f>_xlfn.COVARIANCE.S('CLD-PropertyLog'!$AC$6:$AC$2000,'CLD-PropertyLog'!C$6:C$2000)</f>
        <v>2.4725434518374123</v>
      </c>
      <c r="E64" s="48">
        <f>_xlfn.COVARIANCE.S('CLD-PropertyLog'!$AC$6:$AC$2000,'CLD-PropertyLog'!D$6:D$2000)</f>
        <v>-44.103542973560842</v>
      </c>
      <c r="F64" s="48">
        <f>_xlfn.COVARIANCE.S('CLD-PropertyLog'!$AC$6:$AC$2000,'CLD-PropertyLog'!E$6:E$2000)</f>
        <v>1.2511123756431923</v>
      </c>
      <c r="G64" s="48">
        <f>_xlfn.COVARIANCE.S('CLD-PropertyLog'!$AC$6:$AC$2000,'CLD-PropertyLog'!F$6:F$2000)</f>
        <v>5.6000113844398521E-2</v>
      </c>
      <c r="H64" s="48">
        <f>_xlfn.COVARIANCE.S('CLD-PropertyLog'!$AC$6:$AC$2000,'CLD-PropertyLog'!P$6:P$2000)</f>
        <v>2.4861815388510062</v>
      </c>
      <c r="I64" s="48">
        <f>_xlfn.COVARIANCE.S('CLD-PropertyLog'!$AC$6:$AC$2000,'CLD-PropertyLog'!Q$6:Q$2000)</f>
        <v>-49.052577612052403</v>
      </c>
      <c r="J64" s="48">
        <f>_xlfn.COVARIANCE.S('CLD-PropertyLog'!$AC$6:$AC$2000,'CLD-PropertyLog'!R$6:R$2000)</f>
        <v>0.78324200767422414</v>
      </c>
      <c r="K64" s="48">
        <f>_xlfn.COVARIANCE.S('CLD-PropertyLog'!$AC$6:$AC$2000,'CLD-PropertyLog'!AC$6:AC$2000)</f>
        <v>2.6032231203262457</v>
      </c>
      <c r="L64" s="48">
        <f>_xlfn.COVARIANCE.S('CLD-PropertyLog'!$AC$6:$AC$2000,'CLD-PropertyLog'!AD$6:AD$2000)</f>
        <v>-49.718546835314022</v>
      </c>
      <c r="M64" s="49">
        <f>_xlfn.COVARIANCE.S('CLD-PropertyLog'!$AC$6:$AC$2000,'CLD-PropertyLog'!AE$6:AE$2000)</f>
        <v>0.42598848815454604</v>
      </c>
    </row>
    <row r="65" spans="1:13" x14ac:dyDescent="0.25">
      <c r="A65" s="59" t="s">
        <v>77</v>
      </c>
      <c r="B65" t="s">
        <v>27</v>
      </c>
      <c r="C65" t="s">
        <v>53</v>
      </c>
      <c r="D65" s="47">
        <f>_xlfn.COVARIANCE.S('CLD-PropertyLog'!$AD$6:$AD$2000,'CLD-PropertyLog'!C$6:C$2000)</f>
        <v>-48.426256167051477</v>
      </c>
      <c r="E65" s="48">
        <f>_xlfn.COVARIANCE.S('CLD-PropertyLog'!$AD$6:$AD$2000,'CLD-PropertyLog'!D$6:D$2000)</f>
        <v>1671.1566826864678</v>
      </c>
      <c r="F65" s="48">
        <f>_xlfn.COVARIANCE.S('CLD-PropertyLog'!$AD$6:$AD$2000,'CLD-PropertyLog'!E$6:E$2000)</f>
        <v>4.173495457706645</v>
      </c>
      <c r="G65" s="48">
        <f>_xlfn.COVARIANCE.S('CLD-PropertyLog'!$AD$6:$AD$2000,'CLD-PropertyLog'!F$6:F$2000)</f>
        <v>-2.5404362741799913</v>
      </c>
      <c r="H65" s="48">
        <f>_xlfn.COVARIANCE.S('CLD-PropertyLog'!$AD$6:$AD$2000,'CLD-PropertyLog'!P$6:P$2000)</f>
        <v>-45.822393567651567</v>
      </c>
      <c r="I65" s="48">
        <f>_xlfn.COVARIANCE.S('CLD-PropertyLog'!$AD$6:$AD$2000,'CLD-PropertyLog'!Q$6:Q$2000)</f>
        <v>1847.5367329830988</v>
      </c>
      <c r="J65" s="48">
        <f>_xlfn.COVARIANCE.S('CLD-PropertyLog'!$AD$6:$AD$2000,'CLD-PropertyLog'!R$6:R$2000)</f>
        <v>10.333019191731191</v>
      </c>
      <c r="K65" s="48">
        <f>_xlfn.COVARIANCE.S('CLD-PropertyLog'!$AD$6:$AD$2000,'CLD-PropertyLog'!AC$6:AC$2000)</f>
        <v>-49.718546835314022</v>
      </c>
      <c r="L65" s="48">
        <f>_xlfn.COVARIANCE.S('CLD-PropertyLog'!$AD$6:$AD$2000,'CLD-PropertyLog'!AD$6:AD$2000)</f>
        <v>1828.4122311980393</v>
      </c>
      <c r="M65" s="49">
        <f>_xlfn.COVARIANCE.S('CLD-PropertyLog'!$AD$6:$AD$2000,'CLD-PropertyLog'!AE$6:AE$2000)</f>
        <v>34.363421826021501</v>
      </c>
    </row>
    <row r="66" spans="1:13" x14ac:dyDescent="0.25">
      <c r="A66" s="59" t="s">
        <v>78</v>
      </c>
      <c r="B66" t="s">
        <v>27</v>
      </c>
      <c r="C66" t="s">
        <v>54</v>
      </c>
      <c r="D66" s="50">
        <f>_xlfn.COVARIANCE.S('CLD-PropertyLog'!$AE$6:$AE$2000,'CLD-PropertyLog'!C$6:C$2000)</f>
        <v>8.9627269085838623E-2</v>
      </c>
      <c r="E66" s="51">
        <f>_xlfn.COVARIANCE.S('CLD-PropertyLog'!$AE$6:$AE$2000,'CLD-PropertyLog'!D$6:D$2000)</f>
        <v>50.376243944464711</v>
      </c>
      <c r="F66" s="51">
        <f>_xlfn.COVARIANCE.S('CLD-PropertyLog'!$AE$6:$AE$2000,'CLD-PropertyLog'!E$6:E$2000)</f>
        <v>27.874303556883156</v>
      </c>
      <c r="G66" s="51">
        <f>_xlfn.COVARIANCE.S('CLD-PropertyLog'!$AE$6:$AE$2000,'CLD-PropertyLog'!F$6:F$2000)</f>
        <v>9.7934291886326547E-2</v>
      </c>
      <c r="H66" s="51">
        <f>_xlfn.COVARIANCE.S('CLD-PropertyLog'!$AE$6:$AE$2000,'CLD-PropertyLog'!P$6:P$2000)</f>
        <v>0.45283779437471255</v>
      </c>
      <c r="I66" s="51">
        <f>_xlfn.COVARIANCE.S('CLD-PropertyLog'!$AE$6:$AE$2000,'CLD-PropertyLog'!Q$6:Q$2000)</f>
        <v>30.004661925877741</v>
      </c>
      <c r="J66" s="51">
        <f>_xlfn.COVARIANCE.S('CLD-PropertyLog'!$AE$6:$AE$2000,'CLD-PropertyLog'!R$6:R$2000)</f>
        <v>27.620404718303963</v>
      </c>
      <c r="K66" s="51">
        <f>_xlfn.COVARIANCE.S('CLD-PropertyLog'!$AE$6:$AE$2000,'CLD-PropertyLog'!AC$6:AC$2000)</f>
        <v>0.42598848815454604</v>
      </c>
      <c r="L66" s="51">
        <f>_xlfn.COVARIANCE.S('CLD-PropertyLog'!$AE$6:$AE$2000,'CLD-PropertyLog'!AD$6:AD$2000)</f>
        <v>34.363421826021501</v>
      </c>
      <c r="M66" s="52">
        <f>_xlfn.COVARIANCE.S('CLD-PropertyLog'!$AE$6:$AE$2000,'CLD-PropertyLog'!AE$6:AE$2000)</f>
        <v>31.415090710220646</v>
      </c>
    </row>
    <row r="68" spans="1:13" s="13" customFormat="1" x14ac:dyDescent="0.25">
      <c r="A68" s="13" t="str">
        <f>'CLR-PropertyLog'!A1</f>
        <v>CLR</v>
      </c>
      <c r="B68" s="13" t="str">
        <f>'CLR-PropertyLog'!B1</f>
        <v>blue, cloud-free sky; sun position is clearly visible; no sharp cloud outlines within the analysis area of the LSM</v>
      </c>
    </row>
    <row r="69" spans="1:13" s="13" customFormat="1" x14ac:dyDescent="0.25">
      <c r="A69" s="13" t="str">
        <f>'CLR-PropertyLog'!A2</f>
        <v>clear</v>
      </c>
    </row>
    <row r="70" spans="1:13" x14ac:dyDescent="0.25">
      <c r="A70" s="13"/>
      <c r="D70" s="41" t="s">
        <v>62</v>
      </c>
      <c r="E70" s="41" t="s">
        <v>63</v>
      </c>
      <c r="F70" s="41" t="s">
        <v>64</v>
      </c>
      <c r="G70" s="41" t="s">
        <v>65</v>
      </c>
      <c r="H70" s="41" t="s">
        <v>71</v>
      </c>
      <c r="I70" s="41" t="s">
        <v>72</v>
      </c>
      <c r="J70" s="41" t="s">
        <v>73</v>
      </c>
      <c r="K70" s="41" t="s">
        <v>76</v>
      </c>
      <c r="L70" s="41" t="s">
        <v>77</v>
      </c>
      <c r="M70" s="41" t="s">
        <v>78</v>
      </c>
    </row>
    <row r="71" spans="1:13" ht="17.25" customHeight="1" x14ac:dyDescent="0.25">
      <c r="A71" s="13" t="s">
        <v>50</v>
      </c>
      <c r="D71" t="s">
        <v>51</v>
      </c>
      <c r="E71" t="s">
        <v>51</v>
      </c>
      <c r="F71" t="s">
        <v>51</v>
      </c>
      <c r="G71" t="s">
        <v>51</v>
      </c>
      <c r="H71" t="s">
        <v>26</v>
      </c>
      <c r="I71" t="s">
        <v>26</v>
      </c>
      <c r="J71" t="s">
        <v>26</v>
      </c>
      <c r="K71" t="s">
        <v>27</v>
      </c>
      <c r="L71" t="s">
        <v>27</v>
      </c>
      <c r="M71" t="s">
        <v>27</v>
      </c>
    </row>
    <row r="72" spans="1:13" x14ac:dyDescent="0.25">
      <c r="A72" s="13"/>
      <c r="D72" t="s">
        <v>52</v>
      </c>
      <c r="E72" t="s">
        <v>53</v>
      </c>
      <c r="F72" t="s">
        <v>54</v>
      </c>
      <c r="G72" t="s">
        <v>55</v>
      </c>
      <c r="H72" t="s">
        <v>61</v>
      </c>
      <c r="I72" t="s">
        <v>53</v>
      </c>
      <c r="J72" t="s">
        <v>54</v>
      </c>
      <c r="K72" t="s">
        <v>61</v>
      </c>
      <c r="L72" t="s">
        <v>53</v>
      </c>
      <c r="M72" t="s">
        <v>54</v>
      </c>
    </row>
    <row r="73" spans="1:13" x14ac:dyDescent="0.25">
      <c r="A73" s="13"/>
      <c r="D73" s="53">
        <f>AVERAGE('CLR-PropertyLog'!C$6:C$1990)</f>
        <v>-2.1103651198958331</v>
      </c>
      <c r="E73" s="54">
        <f>AVERAGE('CLR-PropertyLog'!D$6:D$1990)</f>
        <v>256.21506249999993</v>
      </c>
      <c r="F73" s="54">
        <f>AVERAGE('CLR-PropertyLog'!E$6:E$1990)</f>
        <v>15.834517291666666</v>
      </c>
      <c r="G73" s="54">
        <f>AVERAGE('CLR-PropertyLog'!F$6:F$1990)</f>
        <v>2.1520288541666663</v>
      </c>
      <c r="H73" s="54">
        <f>AVERAGE('CLR-PropertyLog'!P$6:P$1990)</f>
        <v>-2.5849227187499997</v>
      </c>
      <c r="I73" s="54">
        <f>AVERAGE('CLR-PropertyLog'!Q$6:Q$1990)</f>
        <v>233.14235416666671</v>
      </c>
      <c r="J73" s="54">
        <f>AVERAGE('CLR-PropertyLog'!R$6:R$1990)</f>
        <v>16.771721145833329</v>
      </c>
      <c r="K73" s="54">
        <f>AVERAGE('CLR-PropertyLog'!AC$6:AC$1990)</f>
        <v>-2.6076369583333343</v>
      </c>
      <c r="L73" s="54">
        <f>AVERAGE('CLR-PropertyLog'!AD$6:AD$1990)</f>
        <v>181.67598958333335</v>
      </c>
      <c r="M73" s="55">
        <f>AVERAGE('CLR-PropertyLog'!AE$6:AE$1990)</f>
        <v>15.431873854166662</v>
      </c>
    </row>
    <row r="74" spans="1:13" x14ac:dyDescent="0.25">
      <c r="A74" s="13"/>
    </row>
    <row r="75" spans="1:13" x14ac:dyDescent="0.25">
      <c r="A75" s="12" t="s">
        <v>87</v>
      </c>
      <c r="D75" s="41" t="s">
        <v>62</v>
      </c>
      <c r="E75" s="41" t="s">
        <v>63</v>
      </c>
      <c r="F75" s="41" t="s">
        <v>64</v>
      </c>
      <c r="G75" s="41" t="s">
        <v>65</v>
      </c>
      <c r="H75" s="41" t="s">
        <v>71</v>
      </c>
      <c r="I75" s="41" t="s">
        <v>72</v>
      </c>
      <c r="J75" s="41" t="s">
        <v>73</v>
      </c>
      <c r="K75" s="41" t="s">
        <v>76</v>
      </c>
      <c r="L75" s="41" t="s">
        <v>77</v>
      </c>
      <c r="M75" s="41" t="s">
        <v>78</v>
      </c>
    </row>
    <row r="76" spans="1:13" x14ac:dyDescent="0.25">
      <c r="A76" s="60"/>
      <c r="D76" t="s">
        <v>51</v>
      </c>
      <c r="E76" t="s">
        <v>51</v>
      </c>
      <c r="F76" t="s">
        <v>51</v>
      </c>
      <c r="G76" t="s">
        <v>51</v>
      </c>
      <c r="H76" t="s">
        <v>26</v>
      </c>
      <c r="I76" t="s">
        <v>26</v>
      </c>
      <c r="J76" t="s">
        <v>26</v>
      </c>
      <c r="K76" t="s">
        <v>27</v>
      </c>
      <c r="L76" t="s">
        <v>27</v>
      </c>
      <c r="M76" t="s">
        <v>27</v>
      </c>
    </row>
    <row r="77" spans="1:13" x14ac:dyDescent="0.25">
      <c r="A77" s="60"/>
      <c r="D77" t="s">
        <v>52</v>
      </c>
      <c r="E77" t="s">
        <v>53</v>
      </c>
      <c r="F77" t="s">
        <v>54</v>
      </c>
      <c r="G77" t="s">
        <v>55</v>
      </c>
      <c r="H77" t="s">
        <v>61</v>
      </c>
      <c r="I77" t="s">
        <v>53</v>
      </c>
      <c r="J77" t="s">
        <v>54</v>
      </c>
      <c r="K77" t="s">
        <v>61</v>
      </c>
      <c r="L77" t="s">
        <v>53</v>
      </c>
      <c r="M77" t="s">
        <v>54</v>
      </c>
    </row>
    <row r="78" spans="1:13" x14ac:dyDescent="0.25">
      <c r="A78" s="61" t="s">
        <v>62</v>
      </c>
      <c r="B78" t="s">
        <v>51</v>
      </c>
      <c r="C78" t="s">
        <v>52</v>
      </c>
      <c r="D78" s="44">
        <f>_xlfn.COVARIANCE.S('CLR-PropertyLog'!$C$6:$C$1990,'CLR-PropertyLog'!C$6:C$1990)</f>
        <v>1.4313170441721488</v>
      </c>
      <c r="E78" s="45">
        <f>_xlfn.COVARIANCE.S('CLR-PropertyLog'!$C$6:$C$1990,'CLR-PropertyLog'!D$6:D$1990)</f>
        <v>-15.952842249805794</v>
      </c>
      <c r="F78" s="45">
        <f>_xlfn.COVARIANCE.S('CLR-PropertyLog'!$C$6:$C$1990,'CLR-PropertyLog'!E$6:E$1990)</f>
        <v>-0.10366148505546484</v>
      </c>
      <c r="G78" s="45">
        <f>_xlfn.COVARIANCE.S('CLR-PropertyLog'!$C$6:$C$1990,'CLR-PropertyLog'!F$6:F$1990)</f>
        <v>-0.15404951499576622</v>
      </c>
      <c r="H78" s="45">
        <f>_xlfn.COVARIANCE.S('CLR-PropertyLog'!$C$6:$C$1990,'CLR-PropertyLog'!P$6:P$1990)</f>
        <v>1.1579743572371006</v>
      </c>
      <c r="I78" s="45">
        <f>_xlfn.COVARIANCE.S('CLR-PropertyLog'!$C$6:$C$1990,'CLR-PropertyLog'!Q$6:Q$1990)</f>
        <v>-10.158172089649932</v>
      </c>
      <c r="J78" s="45">
        <f>_xlfn.COVARIANCE.S('CLR-PropertyLog'!$C$6:$C$1990,'CLR-PropertyLog'!R$6:R$1990)</f>
        <v>0.95847808769226761</v>
      </c>
      <c r="K78" s="45">
        <f>_xlfn.COVARIANCE.S('CLR-PropertyLog'!$C$6:$C$1990,'CLR-PropertyLog'!AC$6:AC$1990)</f>
        <v>0.78306945256095684</v>
      </c>
      <c r="L78" s="45">
        <f>_xlfn.COVARIANCE.S('CLR-PropertyLog'!$C$6:$C$1990,'CLR-PropertyLog'!AD$6:AD$1990)</f>
        <v>4.4660884844627384</v>
      </c>
      <c r="M78" s="46">
        <f>_xlfn.COVARIANCE.S('CLR-PropertyLog'!$C$6:$C$1990,'CLR-PropertyLog'!AE$6:AE$1990)</f>
        <v>2.1529956923627585</v>
      </c>
    </row>
    <row r="79" spans="1:13" x14ac:dyDescent="0.25">
      <c r="A79" s="61" t="s">
        <v>63</v>
      </c>
      <c r="B79" t="s">
        <v>51</v>
      </c>
      <c r="C79" t="s">
        <v>53</v>
      </c>
      <c r="D79" s="47">
        <f>_xlfn.COVARIANCE.S('CLR-PropertyLog'!$D$6:$D$1990,'CLR-PropertyLog'!C$6:C$1990)</f>
        <v>-15.952842249805794</v>
      </c>
      <c r="E79" s="48">
        <f>_xlfn.COVARIANCE.S('CLR-PropertyLog'!$D$6:$D$1990,'CLR-PropertyLog'!D$6:D$1990)</f>
        <v>810.55676052236879</v>
      </c>
      <c r="F79" s="48">
        <f>_xlfn.COVARIANCE.S('CLR-PropertyLog'!$D$6:$D$1990,'CLR-PropertyLog'!E$6:E$1990)</f>
        <v>40.916090078065785</v>
      </c>
      <c r="G79" s="48">
        <f>_xlfn.COVARIANCE.S('CLR-PropertyLog'!$D$6:$D$1990,'CLR-PropertyLog'!F$6:F$1990)</f>
        <v>-2.7205482623486845</v>
      </c>
      <c r="H79" s="48">
        <f>_xlfn.COVARIANCE.S('CLR-PropertyLog'!$D$6:$D$1990,'CLR-PropertyLog'!P$6:P$1990)</f>
        <v>-18.1770836030704</v>
      </c>
      <c r="I79" s="48">
        <f>_xlfn.COVARIANCE.S('CLR-PropertyLog'!$D$6:$D$1990,'CLR-PropertyLog'!Q$6:Q$1990)</f>
        <v>813.11769350394775</v>
      </c>
      <c r="J79" s="48">
        <f>_xlfn.COVARIANCE.S('CLR-PropertyLog'!$D$6:$D$1990,'CLR-PropertyLog'!R$6:R$1990)</f>
        <v>57.491672234138143</v>
      </c>
      <c r="K79" s="48">
        <f>_xlfn.COVARIANCE.S('CLR-PropertyLog'!$D$6:$D$1990,'CLR-PropertyLog'!AC$6:AC$1990)</f>
        <v>-17.78214192283421</v>
      </c>
      <c r="L79" s="48">
        <f>_xlfn.COVARIANCE.S('CLR-PropertyLog'!$D$6:$D$1990,'CLR-PropertyLog'!AD$6:AD$1990)</f>
        <v>710.60505627434225</v>
      </c>
      <c r="M79" s="49">
        <f>_xlfn.COVARIANCE.S('CLR-PropertyLog'!$D$6:$D$1990,'CLR-PropertyLog'!AE$6:AE$1990)</f>
        <v>67.54010958996713</v>
      </c>
    </row>
    <row r="80" spans="1:13" x14ac:dyDescent="0.25">
      <c r="A80" s="61" t="s">
        <v>64</v>
      </c>
      <c r="B80" t="s">
        <v>51</v>
      </c>
      <c r="C80" t="s">
        <v>54</v>
      </c>
      <c r="D80" s="47">
        <f>_xlfn.COVARIANCE.S('CLR-PropertyLog'!$E$6:$E$1990,'CLR-PropertyLog'!C$6:C$1990)</f>
        <v>-0.10366148505546484</v>
      </c>
      <c r="E80" s="48">
        <f>_xlfn.COVARIANCE.S('CLR-PropertyLog'!$E$6:$E$1990,'CLR-PropertyLog'!D$6:D$1990)</f>
        <v>40.916090078065785</v>
      </c>
      <c r="F80" s="48">
        <f>_xlfn.COVARIANCE.S('CLR-PropertyLog'!$E$6:$E$1990,'CLR-PropertyLog'!E$6:E$1990)</f>
        <v>23.011971030866267</v>
      </c>
      <c r="G80" s="48">
        <f>_xlfn.COVARIANCE.S('CLR-PropertyLog'!$E$6:$E$1990,'CLR-PropertyLog'!F$6:F$1990)</f>
        <v>-0.62699799374103105</v>
      </c>
      <c r="H80" s="48">
        <f>_xlfn.COVARIANCE.S('CLR-PropertyLog'!$E$6:$E$1990,'CLR-PropertyLog'!P$6:P$1990)</f>
        <v>0.34971359853697992</v>
      </c>
      <c r="I80" s="48">
        <f>_xlfn.COVARIANCE.S('CLR-PropertyLog'!$E$6:$E$1990,'CLR-PropertyLog'!Q$6:Q$1990)</f>
        <v>46.780501977285091</v>
      </c>
      <c r="J80" s="48">
        <f>_xlfn.COVARIANCE.S('CLR-PropertyLog'!$E$6:$E$1990,'CLR-PropertyLog'!R$6:R$1990)</f>
        <v>22.557130366785245</v>
      </c>
      <c r="K80" s="48">
        <f>_xlfn.COVARIANCE.S('CLR-PropertyLog'!$E$6:$E$1990,'CLR-PropertyLog'!AC$6:AC$1990)</f>
        <v>0.78773986445316668</v>
      </c>
      <c r="L80" s="48">
        <f>_xlfn.COVARIANCE.S('CLR-PropertyLog'!$E$6:$E$1990,'CLR-PropertyLog'!AD$6:AD$1990)</f>
        <v>30.247573945339916</v>
      </c>
      <c r="M80" s="49">
        <f>_xlfn.COVARIANCE.S('CLR-PropertyLog'!$E$6:$E$1990,'CLR-PropertyLog'!AE$6:AE$1990)</f>
        <v>18.578429134275797</v>
      </c>
    </row>
    <row r="81" spans="1:13" x14ac:dyDescent="0.25">
      <c r="A81" s="61" t="s">
        <v>65</v>
      </c>
      <c r="B81" t="s">
        <v>51</v>
      </c>
      <c r="C81" t="s">
        <v>55</v>
      </c>
      <c r="D81" s="47">
        <f>_xlfn.COVARIANCE.S('CLR-PropertyLog'!$F$6:$F$1990,'CLR-PropertyLog'!C$6:C$1990)</f>
        <v>-0.15404951499576622</v>
      </c>
      <c r="E81" s="48">
        <f>_xlfn.COVARIANCE.S('CLR-PropertyLog'!$F$6:$F$1990,'CLR-PropertyLog'!D$6:D$1990)</f>
        <v>-2.7205482623486845</v>
      </c>
      <c r="F81" s="48">
        <f>_xlfn.COVARIANCE.S('CLR-PropertyLog'!$F$6:$F$1990,'CLR-PropertyLog'!E$6:E$1990)</f>
        <v>-0.62699799374103105</v>
      </c>
      <c r="G81" s="48">
        <f>_xlfn.COVARIANCE.S('CLR-PropertyLog'!$F$6:$F$1990,'CLR-PropertyLog'!F$6:F$1990)</f>
        <v>0.18124810824604165</v>
      </c>
      <c r="H81" s="48">
        <f>_xlfn.COVARIANCE.S('CLR-PropertyLog'!$F$6:$F$1990,'CLR-PropertyLog'!P$6:P$1990)</f>
        <v>-9.5597733987253339E-2</v>
      </c>
      <c r="I81" s="48">
        <f>_xlfn.COVARIANCE.S('CLR-PropertyLog'!$F$6:$F$1990,'CLR-PropertyLog'!Q$6:Q$1990)</f>
        <v>-9.128292111905699</v>
      </c>
      <c r="J81" s="48">
        <f>_xlfn.COVARIANCE.S('CLR-PropertyLog'!$F$6:$F$1990,'CLR-PropertyLog'!R$6:R$1990)</f>
        <v>-1.2285287298365684</v>
      </c>
      <c r="K81" s="48">
        <f>_xlfn.COVARIANCE.S('CLR-PropertyLog'!$F$6:$F$1990,'CLR-PropertyLog'!AC$6:AC$1990)</f>
        <v>-2.4660208207320147E-2</v>
      </c>
      <c r="L81" s="48">
        <f>_xlfn.COVARIANCE.S('CLR-PropertyLog'!$F$6:$F$1990,'CLR-PropertyLog'!AD$6:AD$1990)</f>
        <v>-10.535462822538381</v>
      </c>
      <c r="M81" s="49">
        <f>_xlfn.COVARIANCE.S('CLR-PropertyLog'!$F$6:$F$1990,'CLR-PropertyLog'!AE$6:AE$1990)</f>
        <v>-1.5485984280555367</v>
      </c>
    </row>
    <row r="82" spans="1:13" x14ac:dyDescent="0.25">
      <c r="A82" s="61" t="s">
        <v>71</v>
      </c>
      <c r="B82" t="s">
        <v>26</v>
      </c>
      <c r="C82" t="s">
        <v>61</v>
      </c>
      <c r="D82" s="47">
        <f>_xlfn.COVARIANCE.S('CLR-PropertyLog'!$P$6:$P$1990,'CLR-PropertyLog'!C$6:C$1990)</f>
        <v>1.1579743572371006</v>
      </c>
      <c r="E82" s="48">
        <f>_xlfn.COVARIANCE.S('CLR-PropertyLog'!$P$6:$P$1990,'CLR-PropertyLog'!D$6:D$1990)</f>
        <v>-18.1770836030704</v>
      </c>
      <c r="F82" s="48">
        <f>_xlfn.COVARIANCE.S('CLR-PropertyLog'!$P$6:$P$1990,'CLR-PropertyLog'!E$6:E$1990)</f>
        <v>0.34971359853697992</v>
      </c>
      <c r="G82" s="48">
        <f>_xlfn.COVARIANCE.S('CLR-PropertyLog'!$P$6:$P$1990,'CLR-PropertyLog'!F$6:F$1990)</f>
        <v>-9.5597733987253339E-2</v>
      </c>
      <c r="H82" s="48">
        <f>_xlfn.COVARIANCE.S('CLR-PropertyLog'!$P$6:$P$1990,'CLR-PropertyLog'!P$6:P$1990)</f>
        <v>1.2389879043525411</v>
      </c>
      <c r="I82" s="48">
        <f>_xlfn.COVARIANCE.S('CLR-PropertyLog'!$P$6:$P$1990,'CLR-PropertyLog'!Q$6:Q$1990)</f>
        <v>-19.413547451037495</v>
      </c>
      <c r="J82" s="48">
        <f>_xlfn.COVARIANCE.S('CLR-PropertyLog'!$P$6:$P$1990,'CLR-PropertyLog'!R$6:R$1990)</f>
        <v>0.59529737254020054</v>
      </c>
      <c r="K82" s="48">
        <f>_xlfn.COVARIANCE.S('CLR-PropertyLog'!$P$6:$P$1990,'CLR-PropertyLog'!AC$6:AC$1990)</f>
        <v>1.0312219423189253</v>
      </c>
      <c r="L82" s="48">
        <f>_xlfn.COVARIANCE.S('CLR-PropertyLog'!$P$6:$P$1990,'CLR-PropertyLog'!AD$6:AD$1990)</f>
        <v>-8.8862790630917736</v>
      </c>
      <c r="M82" s="49">
        <f>_xlfn.COVARIANCE.S('CLR-PropertyLog'!$P$6:$P$1990,'CLR-PropertyLog'!AE$6:AE$1990)</f>
        <v>1.2148034970892199</v>
      </c>
    </row>
    <row r="83" spans="1:13" x14ac:dyDescent="0.25">
      <c r="A83" s="61" t="s">
        <v>72</v>
      </c>
      <c r="B83" t="s">
        <v>26</v>
      </c>
      <c r="C83" t="s">
        <v>53</v>
      </c>
      <c r="D83" s="47">
        <f>_xlfn.COVARIANCE.S('CLR-PropertyLog'!$Q$6:$Q$1990,'CLR-PropertyLog'!C$6:C$1990)</f>
        <v>-10.158172089649932</v>
      </c>
      <c r="E83" s="48">
        <f>_xlfn.COVARIANCE.S('CLR-PropertyLog'!$Q$6:$Q$1990,'CLR-PropertyLog'!D$6:D$1990)</f>
        <v>813.11769350394775</v>
      </c>
      <c r="F83" s="48">
        <f>_xlfn.COVARIANCE.S('CLR-PropertyLog'!$Q$6:$Q$1990,'CLR-PropertyLog'!E$6:E$1990)</f>
        <v>46.780501977285091</v>
      </c>
      <c r="G83" s="48">
        <f>_xlfn.COVARIANCE.S('CLR-PropertyLog'!$Q$6:$Q$1990,'CLR-PropertyLog'!F$6:F$1990)</f>
        <v>-9.128292111905699</v>
      </c>
      <c r="H83" s="48">
        <f>_xlfn.COVARIANCE.S('CLR-PropertyLog'!$Q$6:$Q$1990,'CLR-PropertyLog'!P$6:P$1990)</f>
        <v>-19.413547451037495</v>
      </c>
      <c r="I83" s="48">
        <f>_xlfn.COVARIANCE.S('CLR-PropertyLog'!$Q$6:$Q$1990,'CLR-PropertyLog'!Q$6:Q$1990)</f>
        <v>1218.8902048206144</v>
      </c>
      <c r="J83" s="48">
        <f>_xlfn.COVARIANCE.S('CLR-PropertyLog'!$Q$6:$Q$1990,'CLR-PropertyLog'!R$6:R$1990)</f>
        <v>91.685810765484632</v>
      </c>
      <c r="K83" s="48">
        <f>_xlfn.COVARIANCE.S('CLR-PropertyLog'!$Q$6:$Q$1990,'CLR-PropertyLog'!AC$6:AC$1990)</f>
        <v>-22.358637375309645</v>
      </c>
      <c r="L83" s="48">
        <f>_xlfn.COVARIANCE.S('CLR-PropertyLog'!$Q$6:$Q$1990,'CLR-PropertyLog'!AD$6:AD$1990)</f>
        <v>1116.1780156353072</v>
      </c>
      <c r="M83" s="49">
        <f>_xlfn.COVARIANCE.S('CLR-PropertyLog'!$Q$6:$Q$1990,'CLR-PropertyLog'!AE$6:AE$1990)</f>
        <v>111.40618339441016</v>
      </c>
    </row>
    <row r="84" spans="1:13" x14ac:dyDescent="0.25">
      <c r="A84" s="61" t="s">
        <v>73</v>
      </c>
      <c r="B84" t="s">
        <v>26</v>
      </c>
      <c r="C84" t="s">
        <v>54</v>
      </c>
      <c r="D84" s="47">
        <f>_xlfn.COVARIANCE.S('CLR-PropertyLog'!$R$6:$R$1990,'CLR-PropertyLog'!C$6:C$1990)</f>
        <v>0.95847808769226761</v>
      </c>
      <c r="E84" s="48">
        <f>_xlfn.COVARIANCE.S('CLR-PropertyLog'!$R$6:$R$1990,'CLR-PropertyLog'!D$6:D$1990)</f>
        <v>57.491672234138143</v>
      </c>
      <c r="F84" s="48">
        <f>_xlfn.COVARIANCE.S('CLR-PropertyLog'!$R$6:$R$1990,'CLR-PropertyLog'!E$6:E$1990)</f>
        <v>22.557130366785245</v>
      </c>
      <c r="G84" s="48">
        <f>_xlfn.COVARIANCE.S('CLR-PropertyLog'!$R$6:$R$1990,'CLR-PropertyLog'!F$6:F$1990)</f>
        <v>-1.2285287298365684</v>
      </c>
      <c r="H84" s="48">
        <f>_xlfn.COVARIANCE.S('CLR-PropertyLog'!$R$6:$R$1990,'CLR-PropertyLog'!P$6:P$1990)</f>
        <v>0.59529737254020054</v>
      </c>
      <c r="I84" s="48">
        <f>_xlfn.COVARIANCE.S('CLR-PropertyLog'!$R$6:$R$1990,'CLR-PropertyLog'!Q$6:Q$1990)</f>
        <v>91.685810765484632</v>
      </c>
      <c r="J84" s="48">
        <f>_xlfn.COVARIANCE.S('CLR-PropertyLog'!$R$6:$R$1990,'CLR-PropertyLog'!R$6:R$1990)</f>
        <v>28.75865534765024</v>
      </c>
      <c r="K84" s="48">
        <f>_xlfn.COVARIANCE.S('CLR-PropertyLog'!$R$6:$R$1990,'CLR-PropertyLog'!AC$6:AC$1990)</f>
        <v>0.58639491049079384</v>
      </c>
      <c r="L84" s="48">
        <f>_xlfn.COVARIANCE.S('CLR-PropertyLog'!$R$6:$R$1990,'CLR-PropertyLog'!AD$6:AD$1990)</f>
        <v>85.823748896748938</v>
      </c>
      <c r="M84" s="49">
        <f>_xlfn.COVARIANCE.S('CLR-PropertyLog'!$R$6:$R$1990,'CLR-PropertyLog'!AE$6:AE$1990)</f>
        <v>27.418255912610263</v>
      </c>
    </row>
    <row r="85" spans="1:13" x14ac:dyDescent="0.25">
      <c r="A85" s="61" t="s">
        <v>76</v>
      </c>
      <c r="B85" t="s">
        <v>27</v>
      </c>
      <c r="C85" t="s">
        <v>61</v>
      </c>
      <c r="D85" s="47">
        <f>_xlfn.COVARIANCE.S('CLR-PropertyLog'!$AC$6:$AC$1990,'CLR-PropertyLog'!C$6:C$1990)</f>
        <v>0.78306945256095684</v>
      </c>
      <c r="E85" s="48">
        <f>_xlfn.COVARIANCE.S('CLR-PropertyLog'!$AC$6:$AC$1990,'CLR-PropertyLog'!D$6:D$1990)</f>
        <v>-17.78214192283421</v>
      </c>
      <c r="F85" s="48">
        <f>_xlfn.COVARIANCE.S('CLR-PropertyLog'!$AC$6:$AC$1990,'CLR-PropertyLog'!E$6:E$1990)</f>
        <v>0.78773986445316668</v>
      </c>
      <c r="G85" s="48">
        <f>_xlfn.COVARIANCE.S('CLR-PropertyLog'!$AC$6:$AC$1990,'CLR-PropertyLog'!F$6:F$1990)</f>
        <v>-2.4660208207320147E-2</v>
      </c>
      <c r="H85" s="48">
        <f>_xlfn.COVARIANCE.S('CLR-PropertyLog'!$AC$6:$AC$1990,'CLR-PropertyLog'!P$6:P$1990)</f>
        <v>1.0312219423189253</v>
      </c>
      <c r="I85" s="48">
        <f>_xlfn.COVARIANCE.S('CLR-PropertyLog'!$AC$6:$AC$1990,'CLR-PropertyLog'!Q$6:Q$1990)</f>
        <v>-22.358637375309645</v>
      </c>
      <c r="J85" s="48">
        <f>_xlfn.COVARIANCE.S('CLR-PropertyLog'!$AC$6:$AC$1990,'CLR-PropertyLog'!R$6:R$1990)</f>
        <v>0.58639491049079384</v>
      </c>
      <c r="K85" s="48">
        <f>_xlfn.COVARIANCE.S('CLR-PropertyLog'!$AC$6:$AC$1990,'CLR-PropertyLog'!AC$6:AC$1990)</f>
        <v>1.1494639311414931</v>
      </c>
      <c r="L85" s="48">
        <f>_xlfn.COVARIANCE.S('CLR-PropertyLog'!$AC$6:$AC$1990,'CLR-PropertyLog'!AD$6:AD$1990)</f>
        <v>-20.439123868031135</v>
      </c>
      <c r="M85" s="49">
        <f>_xlfn.COVARIANCE.S('CLR-PropertyLog'!$AC$6:$AC$1990,'CLR-PropertyLog'!AE$6:AE$1990)</f>
        <v>0.32209564901194371</v>
      </c>
    </row>
    <row r="86" spans="1:13" x14ac:dyDescent="0.25">
      <c r="A86" s="61" t="s">
        <v>77</v>
      </c>
      <c r="B86" t="s">
        <v>27</v>
      </c>
      <c r="C86" t="s">
        <v>53</v>
      </c>
      <c r="D86" s="47">
        <f>_xlfn.COVARIANCE.S('CLR-PropertyLog'!$AD$6:$AD$1990,'CLR-PropertyLog'!C$6:C$1990)</f>
        <v>4.4660884844627384</v>
      </c>
      <c r="E86" s="48">
        <f>_xlfn.COVARIANCE.S('CLR-PropertyLog'!$AD$6:$AD$1990,'CLR-PropertyLog'!D$6:D$1990)</f>
        <v>710.60505627434225</v>
      </c>
      <c r="F86" s="48">
        <f>_xlfn.COVARIANCE.S('CLR-PropertyLog'!$AD$6:$AD$1990,'CLR-PropertyLog'!E$6:E$1990)</f>
        <v>30.247573945339916</v>
      </c>
      <c r="G86" s="48">
        <f>_xlfn.COVARIANCE.S('CLR-PropertyLog'!$AD$6:$AD$1990,'CLR-PropertyLog'!F$6:F$1990)</f>
        <v>-10.535462822538381</v>
      </c>
      <c r="H86" s="48">
        <f>_xlfn.COVARIANCE.S('CLR-PropertyLog'!$AD$6:$AD$1990,'CLR-PropertyLog'!P$6:P$1990)</f>
        <v>-8.8862790630917736</v>
      </c>
      <c r="I86" s="48">
        <f>_xlfn.COVARIANCE.S('CLR-PropertyLog'!$AD$6:$AD$1990,'CLR-PropertyLog'!Q$6:Q$1990)</f>
        <v>1116.1780156353072</v>
      </c>
      <c r="J86" s="48">
        <f>_xlfn.COVARIANCE.S('CLR-PropertyLog'!$AD$6:$AD$1990,'CLR-PropertyLog'!R$6:R$1990)</f>
        <v>85.823748896748938</v>
      </c>
      <c r="K86" s="48">
        <f>_xlfn.COVARIANCE.S('CLR-PropertyLog'!$AD$6:$AD$1990,'CLR-PropertyLog'!AC$6:AC$1990)</f>
        <v>-20.439123868031135</v>
      </c>
      <c r="L86" s="48">
        <f>_xlfn.COVARIANCE.S('CLR-PropertyLog'!$AD$6:$AD$1990,'CLR-PropertyLog'!AD$6:AD$1990)</f>
        <v>1424.6802412735742</v>
      </c>
      <c r="M86" s="49">
        <f>_xlfn.COVARIANCE.S('CLR-PropertyLog'!$AD$6:$AD$1990,'CLR-PropertyLog'!AE$6:AE$1990)</f>
        <v>135.45507381351428</v>
      </c>
    </row>
    <row r="87" spans="1:13" x14ac:dyDescent="0.25">
      <c r="A87" s="61" t="s">
        <v>78</v>
      </c>
      <c r="B87" t="s">
        <v>27</v>
      </c>
      <c r="C87" t="s">
        <v>54</v>
      </c>
      <c r="D87" s="50">
        <f>_xlfn.COVARIANCE.S('CLR-PropertyLog'!$AE$6:$AE$1990,'CLR-PropertyLog'!C$6:C$1990)</f>
        <v>2.1529956923627585</v>
      </c>
      <c r="E87" s="51">
        <f>_xlfn.COVARIANCE.S('CLR-PropertyLog'!$AE$6:$AE$1990,'CLR-PropertyLog'!D$6:D$1990)</f>
        <v>67.54010958996713</v>
      </c>
      <c r="F87" s="51">
        <f>_xlfn.COVARIANCE.S('CLR-PropertyLog'!$AE$6:$AE$1990,'CLR-PropertyLog'!E$6:E$1990)</f>
        <v>18.578429134275797</v>
      </c>
      <c r="G87" s="51">
        <f>_xlfn.COVARIANCE.S('CLR-PropertyLog'!$AE$6:$AE$1990,'CLR-PropertyLog'!F$6:F$1990)</f>
        <v>-1.5485984280555367</v>
      </c>
      <c r="H87" s="51">
        <f>_xlfn.COVARIANCE.S('CLR-PropertyLog'!$AE$6:$AE$1990,'CLR-PropertyLog'!P$6:P$1990)</f>
        <v>1.2148034970892199</v>
      </c>
      <c r="I87" s="51">
        <f>_xlfn.COVARIANCE.S('CLR-PropertyLog'!$AE$6:$AE$1990,'CLR-PropertyLog'!Q$6:Q$1990)</f>
        <v>111.40618339441016</v>
      </c>
      <c r="J87" s="51">
        <f>_xlfn.COVARIANCE.S('CLR-PropertyLog'!$AE$6:$AE$1990,'CLR-PropertyLog'!R$6:R$1990)</f>
        <v>27.418255912610263</v>
      </c>
      <c r="K87" s="51">
        <f>_xlfn.COVARIANCE.S('CLR-PropertyLog'!$AE$6:$AE$1990,'CLR-PropertyLog'!AC$6:AC$1990)</f>
        <v>0.32209564901194371</v>
      </c>
      <c r="L87" s="51">
        <f>_xlfn.COVARIANCE.S('CLR-PropertyLog'!$AE$6:$AE$1990,'CLR-PropertyLog'!AD$6:AD$1990)</f>
        <v>135.45507381351428</v>
      </c>
      <c r="M87" s="52">
        <f>_xlfn.COVARIANCE.S('CLR-PropertyLog'!$AE$6:$AE$1990,'CLR-PropertyLog'!AE$6:AE$1990)</f>
        <v>31.305090005977618</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AH45"/>
  <sheetViews>
    <sheetView topLeftCell="E7" workbookViewId="0">
      <selection activeCell="I19" sqref="I19"/>
    </sheetView>
  </sheetViews>
  <sheetFormatPr defaultRowHeight="15" x14ac:dyDescent="0.25"/>
  <cols>
    <col min="1" max="1" width="22.7109375" customWidth="1"/>
  </cols>
  <sheetData>
    <row r="1" spans="1:34" s="62" customFormat="1" ht="23.25" x14ac:dyDescent="0.35">
      <c r="A1" s="62" t="s">
        <v>89</v>
      </c>
    </row>
    <row r="2" spans="1:34" s="63" customFormat="1" x14ac:dyDescent="0.25">
      <c r="A2" s="63" t="s">
        <v>92</v>
      </c>
    </row>
    <row r="3" spans="1:34" s="63" customFormat="1" x14ac:dyDescent="0.25">
      <c r="A3" s="63" t="s">
        <v>91</v>
      </c>
    </row>
    <row r="5" spans="1:34" s="7" customFormat="1" x14ac:dyDescent="0.25">
      <c r="A5" s="7" t="str">
        <f>'HAL-PropertyLog'!A1</f>
        <v>HAL</v>
      </c>
      <c r="B5" s="7" t="str">
        <f>'HAL-PropertyLog'!B1</f>
        <v>A halo is visible around the sun. Often, this skytype will be of CS, but sometimes it may be PCL or CLR. This particular data set is only used to assign the halo score, so it is reserved for only halo-containing images.</v>
      </c>
    </row>
    <row r="6" spans="1:34" s="7" customFormat="1" x14ac:dyDescent="0.25">
      <c r="A6" s="7" t="str">
        <f>'HAL-PropertyLog'!A2</f>
        <v>halo</v>
      </c>
    </row>
    <row r="7" spans="1:34" x14ac:dyDescent="0.25">
      <c r="A7" s="7"/>
      <c r="D7" s="41" t="s">
        <v>62</v>
      </c>
      <c r="E7" s="41" t="s">
        <v>63</v>
      </c>
      <c r="F7" s="41" t="s">
        <v>64</v>
      </c>
      <c r="G7" s="41" t="s">
        <v>65</v>
      </c>
      <c r="H7" s="41" t="s">
        <v>66</v>
      </c>
      <c r="I7" s="41" t="s">
        <v>67</v>
      </c>
      <c r="J7" s="41" t="s">
        <v>68</v>
      </c>
      <c r="K7" s="41" t="s">
        <v>69</v>
      </c>
      <c r="L7" s="41" t="s">
        <v>70</v>
      </c>
      <c r="M7" s="41" t="s">
        <v>71</v>
      </c>
      <c r="N7" s="41" t="s">
        <v>72</v>
      </c>
      <c r="O7" s="41" t="s">
        <v>73</v>
      </c>
      <c r="P7" s="41" t="s">
        <v>74</v>
      </c>
      <c r="Q7" s="41" t="s">
        <v>75</v>
      </c>
      <c r="R7" s="41" t="s">
        <v>76</v>
      </c>
      <c r="S7" s="41" t="s">
        <v>77</v>
      </c>
      <c r="T7" s="41" t="s">
        <v>79</v>
      </c>
      <c r="U7" s="41" t="s">
        <v>80</v>
      </c>
      <c r="V7" s="41" t="s">
        <v>81</v>
      </c>
      <c r="W7" s="41" t="s">
        <v>82</v>
      </c>
      <c r="X7" s="41" t="s">
        <v>83</v>
      </c>
      <c r="Y7" s="41" t="s">
        <v>84</v>
      </c>
      <c r="Z7" s="41" t="s">
        <v>85</v>
      </c>
      <c r="AA7" s="41" t="s">
        <v>86</v>
      </c>
    </row>
    <row r="8" spans="1:34" x14ac:dyDescent="0.25">
      <c r="A8" s="7" t="s">
        <v>50</v>
      </c>
      <c r="B8">
        <f>COUNT(D10:AH10)</f>
        <v>31</v>
      </c>
      <c r="D8" t="s">
        <v>51</v>
      </c>
      <c r="E8" t="s">
        <v>51</v>
      </c>
      <c r="F8" t="s">
        <v>51</v>
      </c>
      <c r="G8" t="s">
        <v>51</v>
      </c>
      <c r="H8" t="s">
        <v>51</v>
      </c>
      <c r="I8" t="s">
        <v>51</v>
      </c>
      <c r="J8" t="s">
        <v>51</v>
      </c>
      <c r="K8" t="s">
        <v>51</v>
      </c>
      <c r="L8" t="s">
        <v>51</v>
      </c>
      <c r="M8" t="s">
        <v>51</v>
      </c>
      <c r="N8" t="s">
        <v>51</v>
      </c>
      <c r="O8" t="s">
        <v>51</v>
      </c>
      <c r="P8" t="s">
        <v>51</v>
      </c>
      <c r="Q8" t="s">
        <v>26</v>
      </c>
      <c r="R8" t="s">
        <v>26</v>
      </c>
      <c r="S8" t="s">
        <v>26</v>
      </c>
      <c r="T8" t="s">
        <v>26</v>
      </c>
      <c r="U8" t="s">
        <v>26</v>
      </c>
      <c r="V8" t="s">
        <v>26</v>
      </c>
      <c r="W8" t="s">
        <v>26</v>
      </c>
      <c r="X8" t="s">
        <v>26</v>
      </c>
      <c r="Y8" t="s">
        <v>26</v>
      </c>
      <c r="Z8" t="s">
        <v>27</v>
      </c>
      <c r="AA8" t="s">
        <v>27</v>
      </c>
      <c r="AB8" t="s">
        <v>27</v>
      </c>
      <c r="AC8" t="s">
        <v>27</v>
      </c>
      <c r="AD8" t="s">
        <v>27</v>
      </c>
      <c r="AE8" t="s">
        <v>27</v>
      </c>
      <c r="AF8" t="s">
        <v>27</v>
      </c>
      <c r="AG8" t="s">
        <v>27</v>
      </c>
      <c r="AH8" t="s">
        <v>27</v>
      </c>
    </row>
    <row r="9" spans="1:34" x14ac:dyDescent="0.25">
      <c r="A9" s="7"/>
      <c r="B9">
        <f>COUNT(D15:D56)</f>
        <v>31</v>
      </c>
      <c r="D9" t="s">
        <v>52</v>
      </c>
      <c r="E9" t="s">
        <v>53</v>
      </c>
      <c r="F9" t="s">
        <v>54</v>
      </c>
      <c r="G9" t="s">
        <v>55</v>
      </c>
      <c r="H9" t="s">
        <v>56</v>
      </c>
      <c r="I9" t="s">
        <v>178</v>
      </c>
      <c r="J9" t="s">
        <v>179</v>
      </c>
      <c r="K9" t="s">
        <v>180</v>
      </c>
      <c r="L9" t="s">
        <v>181</v>
      </c>
      <c r="M9" t="s">
        <v>57</v>
      </c>
      <c r="N9" t="s">
        <v>58</v>
      </c>
      <c r="O9" t="s">
        <v>59</v>
      </c>
      <c r="P9" t="s">
        <v>60</v>
      </c>
      <c r="Q9" t="s">
        <v>61</v>
      </c>
      <c r="R9" t="s">
        <v>53</v>
      </c>
      <c r="S9" t="s">
        <v>54</v>
      </c>
      <c r="T9" t="s">
        <v>56</v>
      </c>
      <c r="U9" t="s">
        <v>178</v>
      </c>
      <c r="V9" t="s">
        <v>179</v>
      </c>
      <c r="W9" t="s">
        <v>180</v>
      </c>
      <c r="X9" t="s">
        <v>181</v>
      </c>
      <c r="Y9" t="s">
        <v>57</v>
      </c>
      <c r="Z9" t="s">
        <v>61</v>
      </c>
      <c r="AA9" t="s">
        <v>53</v>
      </c>
      <c r="AB9" t="s">
        <v>54</v>
      </c>
      <c r="AC9" t="s">
        <v>56</v>
      </c>
      <c r="AD9" t="s">
        <v>178</v>
      </c>
      <c r="AE9" t="s">
        <v>179</v>
      </c>
      <c r="AF9" t="s">
        <v>180</v>
      </c>
      <c r="AG9" t="s">
        <v>181</v>
      </c>
      <c r="AH9" t="s">
        <v>57</v>
      </c>
    </row>
    <row r="10" spans="1:34" x14ac:dyDescent="0.25">
      <c r="A10" s="7"/>
      <c r="D10" s="53">
        <f>AVERAGE('HAL-PropertyLog'!C$6:C$1957)</f>
        <v>-3.3028420867021282</v>
      </c>
      <c r="E10" s="54">
        <f>AVERAGE('HAL-PropertyLog'!D$6:D$1957)</f>
        <v>278.83945744680852</v>
      </c>
      <c r="F10" s="54">
        <f>AVERAGE('HAL-PropertyLog'!E$6:E$1957)</f>
        <v>12.603716276595744</v>
      </c>
      <c r="G10" s="54">
        <f>AVERAGE('HAL-PropertyLog'!F$6:F$1957)</f>
        <v>1.1944872872340424</v>
      </c>
      <c r="H10" s="54">
        <f>AVERAGE('HAL-PropertyLog'!G$6:G$1957)</f>
        <v>17.468784042553192</v>
      </c>
      <c r="I10" s="54">
        <f>AVERAGE('HAL-PropertyLog'!H$6:H$1957)</f>
        <v>18.92018563829788</v>
      </c>
      <c r="J10" s="54">
        <f>AVERAGE('HAL-PropertyLog'!I$6:I$1957)</f>
        <v>19.964946808510639</v>
      </c>
      <c r="K10" s="54">
        <f>AVERAGE('HAL-PropertyLog'!J$6:J$1957)</f>
        <v>2.1484451223404246</v>
      </c>
      <c r="L10" s="54">
        <f>AVERAGE('HAL-PropertyLog'!K$6:K$1957)</f>
        <v>-1.5935955558510637</v>
      </c>
      <c r="M10" s="54">
        <f>AVERAGE('HAL-PropertyLog'!L$6:L$1957)</f>
        <v>2.4042553191489362</v>
      </c>
      <c r="N10" s="54">
        <f>AVERAGE('HAL-PropertyLog'!M$6:M$1957)</f>
        <v>0.8270721117021278</v>
      </c>
      <c r="O10" s="54">
        <f>AVERAGE('HAL-PropertyLog'!N$6:N$1957)</f>
        <v>0.81991742553191505</v>
      </c>
      <c r="P10" s="54">
        <f>AVERAGE('HAL-PropertyLog'!O$6:O$1957)</f>
        <v>0.90815365957446825</v>
      </c>
      <c r="Q10" s="54">
        <f>AVERAGE('HAL-PropertyLog'!P$6:P$1957)</f>
        <v>-3.3205708351063832</v>
      </c>
      <c r="R10" s="54">
        <f>AVERAGE('HAL-PropertyLog'!Q$6:Q$1957)</f>
        <v>277.74624999999997</v>
      </c>
      <c r="S10" s="54">
        <f>AVERAGE('HAL-PropertyLog'!R$6:R$1957)</f>
        <v>14.790812446808498</v>
      </c>
      <c r="T10" s="54">
        <f>AVERAGE('HAL-PropertyLog'!T$6:T$1957)</f>
        <v>17.773310106382976</v>
      </c>
      <c r="U10" s="54">
        <f>AVERAGE('HAL-PropertyLog'!U$6:U$1957)</f>
        <v>19.135332446808512</v>
      </c>
      <c r="V10" s="54">
        <f>AVERAGE('HAL-PropertyLog'!V$6:V$1957)</f>
        <v>20.178268617021281</v>
      </c>
      <c r="W10" s="54">
        <f>AVERAGE('HAL-PropertyLog'!W$6:W$1957)</f>
        <v>2.1031646382978733</v>
      </c>
      <c r="X10" s="54">
        <f>AVERAGE('HAL-PropertyLog'!X$6:X$1957)</f>
        <v>-1.5939167654255326</v>
      </c>
      <c r="Y10" s="54">
        <f>AVERAGE('HAL-PropertyLog'!Y$6:Y$1957)</f>
        <v>2.6489361702127661</v>
      </c>
      <c r="Z10" s="54">
        <f>AVERAGE('HAL-PropertyLog'!AC$6:AC$1957)</f>
        <v>-3.8110155867021263</v>
      </c>
      <c r="AA10" s="54">
        <f>AVERAGE('HAL-PropertyLog'!AD$6:AD$1957)</f>
        <v>267.92299999999994</v>
      </c>
      <c r="AB10" s="54">
        <f>AVERAGE('HAL-PropertyLog'!AE$6:AE$1957)</f>
        <v>16.209199255319156</v>
      </c>
      <c r="AC10" s="54">
        <f>AVERAGE('HAL-PropertyLog'!AG$6:AG$1957)</f>
        <v>17.530323936170191</v>
      </c>
      <c r="AD10" s="54">
        <f>AVERAGE('HAL-PropertyLog'!AH$6:AH$1957)</f>
        <v>18.844550531914884</v>
      </c>
      <c r="AE10" s="54">
        <f>AVERAGE('HAL-PropertyLog'!AI$6:AI$1957)</f>
        <v>19.887874468085105</v>
      </c>
      <c r="AF10" s="54">
        <f>AVERAGE('HAL-PropertyLog'!AJ$6:AJ$1957)</f>
        <v>2.4710161861702122</v>
      </c>
      <c r="AG10" s="54">
        <f>AVERAGE('HAL-PropertyLog'!AK$6:AK$1957)</f>
        <v>-1.7855299188829796</v>
      </c>
      <c r="AH10" s="55">
        <f>AVERAGE('HAL-PropertyLog'!AL$6:AL$1957)</f>
        <v>2.5106382978723403</v>
      </c>
    </row>
    <row r="11" spans="1:34" x14ac:dyDescent="0.25">
      <c r="A11" s="7"/>
    </row>
    <row r="12" spans="1:34" x14ac:dyDescent="0.25">
      <c r="A12" s="8" t="s">
        <v>87</v>
      </c>
      <c r="D12" s="41" t="s">
        <v>62</v>
      </c>
      <c r="E12" s="41" t="s">
        <v>63</v>
      </c>
      <c r="F12" s="41" t="s">
        <v>64</v>
      </c>
      <c r="G12" s="41" t="s">
        <v>65</v>
      </c>
      <c r="H12" s="41" t="s">
        <v>66</v>
      </c>
      <c r="I12" s="41" t="s">
        <v>182</v>
      </c>
      <c r="J12" s="41" t="s">
        <v>183</v>
      </c>
      <c r="K12" s="41" t="s">
        <v>184</v>
      </c>
      <c r="L12" s="41" t="s">
        <v>185</v>
      </c>
      <c r="M12" s="41" t="s">
        <v>67</v>
      </c>
      <c r="N12" s="41" t="s">
        <v>68</v>
      </c>
      <c r="O12" s="41" t="s">
        <v>69</v>
      </c>
      <c r="P12" s="41" t="s">
        <v>70</v>
      </c>
      <c r="Q12" s="41" t="s">
        <v>71</v>
      </c>
      <c r="R12" s="41" t="s">
        <v>72</v>
      </c>
      <c r="S12" s="41" t="s">
        <v>73</v>
      </c>
      <c r="T12" s="41" t="s">
        <v>74</v>
      </c>
      <c r="U12" s="41" t="s">
        <v>186</v>
      </c>
      <c r="V12" s="41" t="s">
        <v>187</v>
      </c>
      <c r="W12" s="41" t="s">
        <v>188</v>
      </c>
      <c r="X12" s="41" t="s">
        <v>189</v>
      </c>
      <c r="Y12" s="41" t="s">
        <v>75</v>
      </c>
      <c r="Z12" s="41" t="s">
        <v>76</v>
      </c>
      <c r="AA12" s="41" t="s">
        <v>77</v>
      </c>
      <c r="AB12" s="41" t="s">
        <v>78</v>
      </c>
      <c r="AC12" s="41" t="s">
        <v>79</v>
      </c>
      <c r="AD12" s="41" t="s">
        <v>190</v>
      </c>
      <c r="AE12" s="41" t="s">
        <v>191</v>
      </c>
      <c r="AF12" s="41" t="s">
        <v>192</v>
      </c>
      <c r="AG12" s="41" t="s">
        <v>193</v>
      </c>
      <c r="AH12" s="41" t="s">
        <v>80</v>
      </c>
    </row>
    <row r="13" spans="1:34" x14ac:dyDescent="0.25">
      <c r="A13" s="7"/>
      <c r="D13" t="s">
        <v>51</v>
      </c>
      <c r="E13" t="s">
        <v>51</v>
      </c>
      <c r="F13" t="s">
        <v>51</v>
      </c>
      <c r="G13" t="s">
        <v>51</v>
      </c>
      <c r="H13" t="s">
        <v>51</v>
      </c>
      <c r="I13" t="s">
        <v>51</v>
      </c>
      <c r="J13" t="s">
        <v>51</v>
      </c>
      <c r="K13" t="s">
        <v>51</v>
      </c>
      <c r="L13" t="s">
        <v>51</v>
      </c>
      <c r="M13" t="s">
        <v>51</v>
      </c>
      <c r="N13" t="s">
        <v>51</v>
      </c>
      <c r="O13" t="s">
        <v>51</v>
      </c>
      <c r="P13" t="s">
        <v>51</v>
      </c>
      <c r="Q13" t="s">
        <v>26</v>
      </c>
      <c r="R13" t="s">
        <v>26</v>
      </c>
      <c r="S13" t="s">
        <v>26</v>
      </c>
      <c r="T13" t="s">
        <v>26</v>
      </c>
      <c r="U13" t="s">
        <v>26</v>
      </c>
      <c r="V13" t="s">
        <v>26</v>
      </c>
      <c r="W13" t="s">
        <v>26</v>
      </c>
      <c r="X13" t="s">
        <v>26</v>
      </c>
      <c r="Y13" t="s">
        <v>26</v>
      </c>
      <c r="Z13" t="s">
        <v>27</v>
      </c>
      <c r="AA13" t="s">
        <v>27</v>
      </c>
      <c r="AB13" t="s">
        <v>27</v>
      </c>
      <c r="AC13" t="s">
        <v>27</v>
      </c>
      <c r="AD13" t="s">
        <v>27</v>
      </c>
      <c r="AE13" t="s">
        <v>27</v>
      </c>
      <c r="AF13" t="s">
        <v>27</v>
      </c>
      <c r="AG13" t="s">
        <v>27</v>
      </c>
      <c r="AH13" t="s">
        <v>27</v>
      </c>
    </row>
    <row r="14" spans="1:34" x14ac:dyDescent="0.25">
      <c r="A14" s="7"/>
      <c r="D14" t="s">
        <v>52</v>
      </c>
      <c r="E14" t="s">
        <v>53</v>
      </c>
      <c r="F14" t="s">
        <v>54</v>
      </c>
      <c r="G14" t="s">
        <v>55</v>
      </c>
      <c r="H14" t="s">
        <v>56</v>
      </c>
      <c r="I14" t="s">
        <v>178</v>
      </c>
      <c r="J14" t="s">
        <v>179</v>
      </c>
      <c r="K14" t="s">
        <v>180</v>
      </c>
      <c r="L14" t="s">
        <v>181</v>
      </c>
      <c r="M14" t="s">
        <v>57</v>
      </c>
      <c r="N14" t="s">
        <v>58</v>
      </c>
      <c r="O14" t="s">
        <v>59</v>
      </c>
      <c r="P14" t="s">
        <v>60</v>
      </c>
      <c r="Q14" t="s">
        <v>61</v>
      </c>
      <c r="R14" t="s">
        <v>53</v>
      </c>
      <c r="S14" t="s">
        <v>54</v>
      </c>
      <c r="T14" t="s">
        <v>56</v>
      </c>
      <c r="U14" t="s">
        <v>178</v>
      </c>
      <c r="V14" t="s">
        <v>179</v>
      </c>
      <c r="W14" t="s">
        <v>180</v>
      </c>
      <c r="X14" t="s">
        <v>181</v>
      </c>
      <c r="Y14" t="s">
        <v>57</v>
      </c>
      <c r="Z14" t="s">
        <v>61</v>
      </c>
      <c r="AA14" t="s">
        <v>53</v>
      </c>
      <c r="AB14" t="s">
        <v>54</v>
      </c>
      <c r="AC14" t="s">
        <v>56</v>
      </c>
      <c r="AD14" t="s">
        <v>178</v>
      </c>
      <c r="AE14" t="s">
        <v>179</v>
      </c>
      <c r="AF14" t="s">
        <v>180</v>
      </c>
      <c r="AG14" t="s">
        <v>181</v>
      </c>
      <c r="AH14" t="s">
        <v>57</v>
      </c>
    </row>
    <row r="15" spans="1:34" x14ac:dyDescent="0.25">
      <c r="A15" s="79" t="s">
        <v>62</v>
      </c>
      <c r="B15" t="s">
        <v>51</v>
      </c>
      <c r="C15" t="s">
        <v>52</v>
      </c>
      <c r="D15" s="44">
        <f>_xlfn.COVARIANCE.S('HAL-PropertyLog'!$C$6:$C$1957,'HAL-PropertyLog'!C$6:C$1957)</f>
        <v>2.163066571442378</v>
      </c>
      <c r="E15" s="45">
        <f>_xlfn.COVARIANCE.S('HAL-PropertyLog'!$C$6:$C$1957,'HAL-PropertyLog'!D$6:D$1957)</f>
        <v>-37.327851139040376</v>
      </c>
      <c r="F15" s="45">
        <f>_xlfn.COVARIANCE.S('HAL-PropertyLog'!$C$6:$C$1957,'HAL-PropertyLog'!E$6:E$1957)</f>
        <v>-1.3601659302105069</v>
      </c>
      <c r="G15" s="45">
        <f>_xlfn.COVARIANCE.S('HAL-PropertyLog'!$C$6:$C$1957,'HAL-PropertyLog'!F$6:F$1957)</f>
        <v>-3.5017663995840411E-3</v>
      </c>
      <c r="H15" s="45">
        <f>_xlfn.COVARIANCE.S('HAL-PropertyLog'!$C$6:$C$1957,'HAL-PropertyLog'!G$6:G$1957)</f>
        <v>1.2326593859213366</v>
      </c>
      <c r="I15" s="45">
        <f>_xlfn.COVARIANCE.S('HAL-PropertyLog'!$C$6:$C$1957,'HAL-PropertyLog'!H$6:H$1957)</f>
        <v>1.3583890763498709</v>
      </c>
      <c r="J15" s="45">
        <f>_xlfn.COVARIANCE.S('HAL-PropertyLog'!$C$6:$C$1957,'HAL-PropertyLog'!I$6:I$1957)</f>
        <v>1.3376328475499089</v>
      </c>
      <c r="K15" s="45">
        <f>_xlfn.COVARIANCE.S('HAL-PropertyLog'!$C$6:$C$1957,'HAL-PropertyLog'!J$6:J$1957)</f>
        <v>-0.13641488586700815</v>
      </c>
      <c r="L15" s="45">
        <f>_xlfn.COVARIANCE.S('HAL-PropertyLog'!$C$6:$C$1957,'HAL-PropertyLog'!K$6:K$1957)</f>
        <v>0.29319858689143707</v>
      </c>
      <c r="M15" s="45">
        <f>_xlfn.COVARIANCE.S('HAL-PropertyLog'!$C$6:$C$1957,'HAL-PropertyLog'!L$6:L$1957)</f>
        <v>0.11571083577198769</v>
      </c>
      <c r="N15" s="45">
        <f>_xlfn.COVARIANCE.S('HAL-PropertyLog'!$C$6:$C$1957,'HAL-PropertyLog'!M$6:M$1957)</f>
        <v>0.1020958593277107</v>
      </c>
      <c r="O15" s="45">
        <f>_xlfn.COVARIANCE.S('HAL-PropertyLog'!$C$6:$C$1957,'HAL-PropertyLog'!N$6:N$1957)</f>
        <v>0.12567616842546805</v>
      </c>
      <c r="P15" s="45">
        <f>_xlfn.COVARIANCE.S('HAL-PropertyLog'!$C$6:$C$1957,'HAL-PropertyLog'!O$6:O$1957)</f>
        <v>7.3608414883217385E-2</v>
      </c>
      <c r="Q15" s="45">
        <f>_xlfn.COVARIANCE.S('HAL-PropertyLog'!$C$6:$C$1957,'HAL-PropertyLog'!P$6:P$1957)</f>
        <v>2.1509794828420215</v>
      </c>
      <c r="R15" s="45">
        <f>_xlfn.COVARIANCE.S('HAL-PropertyLog'!$C$6:$C$1957,'HAL-PropertyLog'!Q$6:Q$1957)</f>
        <v>-38.886548249956277</v>
      </c>
      <c r="S15" s="45">
        <f>_xlfn.COVARIANCE.S('HAL-PropertyLog'!$C$6:$C$1957,'HAL-PropertyLog'!R$6:R$1957)</f>
        <v>-1.0974455558884875</v>
      </c>
      <c r="T15" s="45">
        <f>_xlfn.COVARIANCE.S('HAL-PropertyLog'!$C$6:$C$1957,'HAL-PropertyLog'!T$6:T$1957)</f>
        <v>1.2216550051484207</v>
      </c>
      <c r="U15" s="45">
        <f>_xlfn.COVARIANCE.S('HAL-PropertyLog'!$C$6:$C$1957,'HAL-PropertyLog'!U$6:U$1957)</f>
        <v>1.2486354073027217</v>
      </c>
      <c r="V15" s="45">
        <f>_xlfn.COVARIANCE.S('HAL-PropertyLog'!$C$6:$C$1957,'HAL-PropertyLog'!V$6:V$1957)</f>
        <v>1.2249749344854457</v>
      </c>
      <c r="W15" s="45">
        <f>_xlfn.COVARIANCE.S('HAL-PropertyLog'!$C$6:$C$1957,'HAL-PropertyLog'!W$6:W$1957)</f>
        <v>-9.2090869414113185E-4</v>
      </c>
      <c r="X15" s="45">
        <f>_xlfn.COVARIANCE.S('HAL-PropertyLog'!$C$6:$C$1957,'HAL-PropertyLog'!X$6:X$1957)</f>
        <v>0.12271962212603166</v>
      </c>
      <c r="Y15" s="45">
        <f>_xlfn.COVARIANCE.S('HAL-PropertyLog'!$C$6:$C$1957,'HAL-PropertyLog'!Y$6:Y$1957)</f>
        <v>4.416242929229721E-2</v>
      </c>
      <c r="Z15" s="45">
        <f>_xlfn.COVARIANCE.S('HAL-PropertyLog'!$C$6:$C$1957,'HAL-PropertyLog'!AC$6:AC$1957)</f>
        <v>2.3230475839155802</v>
      </c>
      <c r="AA15" s="45">
        <f>_xlfn.COVARIANCE.S('HAL-PropertyLog'!$C$6:$C$1957,'HAL-PropertyLog'!AD$6:AD$1957)</f>
        <v>-42.261627240364703</v>
      </c>
      <c r="AB15" s="45">
        <f>_xlfn.COVARIANCE.S('HAL-PropertyLog'!$C$6:$C$1957,'HAL-PropertyLog'!AE$6:AE$1957)</f>
        <v>-1.0180288262440758</v>
      </c>
      <c r="AC15" s="45">
        <f>_xlfn.COVARIANCE.S('HAL-PropertyLog'!$C$6:$C$1957,'HAL-PropertyLog'!AG$6:AG$1957)</f>
        <v>1.157431093106899</v>
      </c>
      <c r="AD15" s="45">
        <f>_xlfn.COVARIANCE.S('HAL-PropertyLog'!$C$6:$C$1957,'HAL-PropertyLog'!AH$6:AH$1957)</f>
        <v>1.2448690182843518</v>
      </c>
      <c r="AE15" s="45">
        <f>_xlfn.COVARIANCE.S('HAL-PropertyLog'!$C$6:$C$1957,'HAL-PropertyLog'!AI$6:AI$1957)</f>
        <v>1.0719007543500205</v>
      </c>
      <c r="AF15" s="45">
        <f>_xlfn.COVARIANCE.S('HAL-PropertyLog'!$C$6:$C$1957,'HAL-PropertyLog'!AJ$6:AJ$1957)</f>
        <v>0.16372996530428258</v>
      </c>
      <c r="AG15" s="45">
        <f>_xlfn.COVARIANCE.S('HAL-PropertyLog'!$C$6:$C$1957,'HAL-PropertyLog'!AK$6:AK$1957)</f>
        <v>9.0603907487758012E-2</v>
      </c>
      <c r="AH15" s="46">
        <f>_xlfn.COVARIANCE.S('HAL-PropertyLog'!$C$6:$C$1957,'HAL-PropertyLog'!AL$6:AL$1957)</f>
        <v>0.15272946910911359</v>
      </c>
    </row>
    <row r="16" spans="1:34" x14ac:dyDescent="0.25">
      <c r="A16" s="79" t="s">
        <v>63</v>
      </c>
      <c r="B16" t="s">
        <v>51</v>
      </c>
      <c r="C16" t="s">
        <v>53</v>
      </c>
      <c r="D16" s="47">
        <f>_xlfn.COVARIANCE.S('HAL-PropertyLog'!$D$6:$D$1957,'HAL-PropertyLog'!C$6:C$1957)</f>
        <v>-37.327851139040376</v>
      </c>
      <c r="E16" s="48">
        <f>_xlfn.COVARIANCE.S('HAL-PropertyLog'!$D$6:$D$1957,'HAL-PropertyLog'!D$6:D$1957)</f>
        <v>1220.8230065596777</v>
      </c>
      <c r="F16" s="48">
        <f>_xlfn.COVARIANCE.S('HAL-PropertyLog'!$D$6:$D$1957,'HAL-PropertyLog'!E$6:E$1957)</f>
        <v>1.9428630770064952</v>
      </c>
      <c r="G16" s="48">
        <f>_xlfn.COVARIANCE.S('HAL-PropertyLog'!$D$6:$D$1957,'HAL-PropertyLog'!F$6:F$1957)</f>
        <v>-1.0886986129181939</v>
      </c>
      <c r="H16" s="48">
        <f>_xlfn.COVARIANCE.S('HAL-PropertyLog'!$D$6:$D$1957,'HAL-PropertyLog'!G$6:G$1957)</f>
        <v>-8.3548224669928413</v>
      </c>
      <c r="I16" s="48">
        <f>_xlfn.COVARIANCE.S('HAL-PropertyLog'!$D$6:$D$1957,'HAL-PropertyLog'!H$6:H$1957)</f>
        <v>-8.6287918677267008</v>
      </c>
      <c r="J16" s="48">
        <f>_xlfn.COVARIANCE.S('HAL-PropertyLog'!$D$6:$D$1957,'HAL-PropertyLog'!I$6:I$1957)</f>
        <v>-6.4498027391739727</v>
      </c>
      <c r="K16" s="48">
        <f>_xlfn.COVARIANCE.S('HAL-PropertyLog'!$D$6:$D$1957,'HAL-PropertyLog'!J$6:J$1957)</f>
        <v>-6.9594255501311224</v>
      </c>
      <c r="L16" s="48">
        <f>_xlfn.COVARIANCE.S('HAL-PropertyLog'!$D$6:$D$1957,'HAL-PropertyLog'!K$6:K$1957)</f>
        <v>-1.7112071781160243</v>
      </c>
      <c r="M16" s="48">
        <f>_xlfn.COVARIANCE.S('HAL-PropertyLog'!$D$6:$D$1957,'HAL-PropertyLog'!L$6:L$1957)</f>
        <v>-3.5147153259756516</v>
      </c>
      <c r="N16" s="48">
        <f>_xlfn.COVARIANCE.S('HAL-PropertyLog'!$D$6:$D$1957,'HAL-PropertyLog'!M$6:M$1957)</f>
        <v>-1.191326652169018</v>
      </c>
      <c r="O16" s="48">
        <f>_xlfn.COVARIANCE.S('HAL-PropertyLog'!$D$6:$D$1957,'HAL-PropertyLog'!N$6:N$1957)</f>
        <v>-0.2810667959817944</v>
      </c>
      <c r="P16" s="48">
        <f>_xlfn.COVARIANCE.S('HAL-PropertyLog'!$D$6:$D$1957,'HAL-PropertyLog'!O$6:O$1957)</f>
        <v>1.6897768791672547</v>
      </c>
      <c r="Q16" s="48">
        <f>_xlfn.COVARIANCE.S('HAL-PropertyLog'!$D$6:$D$1957,'HAL-PropertyLog'!P$6:P$1957)</f>
        <v>-35.494176877722879</v>
      </c>
      <c r="R16" s="48">
        <f>_xlfn.COVARIANCE.S('HAL-PropertyLog'!$D$6:$D$1957,'HAL-PropertyLog'!Q$6:Q$1957)</f>
        <v>1142.8023613556147</v>
      </c>
      <c r="S16" s="48">
        <f>_xlfn.COVARIANCE.S('HAL-PropertyLog'!$D$6:$D$1957,'HAL-PropertyLog'!R$6:R$1957)</f>
        <v>-1.9303206946011946</v>
      </c>
      <c r="T16" s="48">
        <f>_xlfn.COVARIANCE.S('HAL-PropertyLog'!$D$6:$D$1957,'HAL-PropertyLog'!T$6:T$1957)</f>
        <v>-18.699970501974065</v>
      </c>
      <c r="U16" s="48">
        <f>_xlfn.COVARIANCE.S('HAL-PropertyLog'!$D$6:$D$1957,'HAL-PropertyLog'!U$6:U$1957)</f>
        <v>-17.843347994601213</v>
      </c>
      <c r="V16" s="48">
        <f>_xlfn.COVARIANCE.S('HAL-PropertyLog'!$D$6:$D$1957,'HAL-PropertyLog'!V$6:V$1957)</f>
        <v>-15.08216181337467</v>
      </c>
      <c r="W16" s="48">
        <f>_xlfn.COVARIANCE.S('HAL-PropertyLog'!$D$6:$D$1957,'HAL-PropertyLog'!W$6:W$1957)</f>
        <v>-8.4366850847534369</v>
      </c>
      <c r="X16" s="48">
        <f>_xlfn.COVARIANCE.S('HAL-PropertyLog'!$D$6:$D$1957,'HAL-PropertyLog'!X$6:X$1957)</f>
        <v>-8.1807820559215844E-2</v>
      </c>
      <c r="Y16" s="48">
        <f>_xlfn.COVARIANCE.S('HAL-PropertyLog'!$D$6:$D$1957,'HAL-PropertyLog'!Y$6:Y$1957)</f>
        <v>-0.68737865513710272</v>
      </c>
      <c r="Z16" s="48">
        <f>_xlfn.COVARIANCE.S('HAL-PropertyLog'!$D$6:$D$1957,'HAL-PropertyLog'!AC$6:AC$1957)</f>
        <v>-42.190259065869235</v>
      </c>
      <c r="AA16" s="48">
        <f>_xlfn.COVARIANCE.S('HAL-PropertyLog'!$D$6:$D$1957,'HAL-PropertyLog'!AD$6:AD$1957)</f>
        <v>1415.7034053743319</v>
      </c>
      <c r="AB16" s="48">
        <f>_xlfn.COVARIANCE.S('HAL-PropertyLog'!$D$6:$D$1957,'HAL-PropertyLog'!AE$6:AE$1957)</f>
        <v>19.708561600021639</v>
      </c>
      <c r="AC16" s="48">
        <f>_xlfn.COVARIANCE.S('HAL-PropertyLog'!$D$6:$D$1957,'HAL-PropertyLog'!AG$6:AG$1957)</f>
        <v>-19.166858130794182</v>
      </c>
      <c r="AD16" s="48">
        <f>_xlfn.COVARIANCE.S('HAL-PropertyLog'!$D$6:$D$1957,'HAL-PropertyLog'!AH$6:AH$1957)</f>
        <v>-19.900746642490621</v>
      </c>
      <c r="AE16" s="48">
        <f>_xlfn.COVARIANCE.S('HAL-PropertyLog'!$D$6:$D$1957,'HAL-PropertyLog'!AI$6:AI$1957)</f>
        <v>-15.182459143873034</v>
      </c>
      <c r="AF16" s="48">
        <f>_xlfn.COVARIANCE.S('HAL-PropertyLog'!$D$6:$D$1957,'HAL-PropertyLog'!AJ$6:AJ$1957)</f>
        <v>-8.4019471897914979</v>
      </c>
      <c r="AG16" s="48">
        <f>_xlfn.COVARIANCE.S('HAL-PropertyLog'!$D$6:$D$1957,'HAL-PropertyLog'!AK$6:AK$1957)</f>
        <v>0.1116226019035491</v>
      </c>
      <c r="AH16" s="49">
        <f>_xlfn.COVARIANCE.S('HAL-PropertyLog'!$D$6:$D$1957,'HAL-PropertyLog'!AL$6:AL$1957)</f>
        <v>-3.4901064967573103</v>
      </c>
    </row>
    <row r="17" spans="1:34" x14ac:dyDescent="0.25">
      <c r="A17" s="79" t="s">
        <v>64</v>
      </c>
      <c r="B17" t="s">
        <v>51</v>
      </c>
      <c r="C17" t="s">
        <v>54</v>
      </c>
      <c r="D17" s="47">
        <f>_xlfn.COVARIANCE.S('HAL-PropertyLog'!$E$6:$E$1957,'HAL-PropertyLog'!C$6:C$1957)</f>
        <v>-1.3601659302105069</v>
      </c>
      <c r="E17" s="48">
        <f>_xlfn.COVARIANCE.S('HAL-PropertyLog'!$E$6:$E$1957,'HAL-PropertyLog'!D$6:D$1957)</f>
        <v>1.9428630770064952</v>
      </c>
      <c r="F17" s="48">
        <f>_xlfn.COVARIANCE.S('HAL-PropertyLog'!$E$6:$E$1957,'HAL-PropertyLog'!E$6:E$1957)</f>
        <v>22.251715050577506</v>
      </c>
      <c r="G17" s="48">
        <f>_xlfn.COVARIANCE.S('HAL-PropertyLog'!$E$6:$E$1957,'HAL-PropertyLog'!F$6:F$1957)</f>
        <v>-7.5418139670047846E-2</v>
      </c>
      <c r="H17" s="48">
        <f>_xlfn.COVARIANCE.S('HAL-PropertyLog'!$E$6:$E$1957,'HAL-PropertyLog'!G$6:G$1957)</f>
        <v>-0.28478662461588283</v>
      </c>
      <c r="I17" s="48">
        <f>_xlfn.COVARIANCE.S('HAL-PropertyLog'!$E$6:$E$1957,'HAL-PropertyLog'!H$6:H$1957)</f>
        <v>-1.1710017407756845</v>
      </c>
      <c r="J17" s="48">
        <f>_xlfn.COVARIANCE.S('HAL-PropertyLog'!$E$6:$E$1957,'HAL-PropertyLog'!I$6:I$1957)</f>
        <v>-1.8763603641884175</v>
      </c>
      <c r="K17" s="48">
        <f>_xlfn.COVARIANCE.S('HAL-PropertyLog'!$E$6:$E$1957,'HAL-PropertyLog'!J$6:J$1957)</f>
        <v>0.77589896613847942</v>
      </c>
      <c r="L17" s="48">
        <f>_xlfn.COVARIANCE.S('HAL-PropertyLog'!$E$6:$E$1957,'HAL-PropertyLog'!K$6:K$1957)</f>
        <v>-0.92258163381218783</v>
      </c>
      <c r="M17" s="48">
        <f>_xlfn.COVARIANCE.S('HAL-PropertyLog'!$E$6:$E$1957,'HAL-PropertyLog'!L$6:L$1957)</f>
        <v>0.70809408010012487</v>
      </c>
      <c r="N17" s="48">
        <f>_xlfn.COVARIANCE.S('HAL-PropertyLog'!$E$6:$E$1957,'HAL-PropertyLog'!M$6:M$1957)</f>
        <v>0.94503764032827908</v>
      </c>
      <c r="O17" s="48">
        <f>_xlfn.COVARIANCE.S('HAL-PropertyLog'!$E$6:$E$1957,'HAL-PropertyLog'!N$6:N$1957)</f>
        <v>0.67706274407918599</v>
      </c>
      <c r="P17" s="48">
        <f>_xlfn.COVARIANCE.S('HAL-PropertyLog'!$E$6:$E$1957,'HAL-PropertyLog'!O$6:O$1957)</f>
        <v>0.62430918024717474</v>
      </c>
      <c r="Q17" s="48">
        <f>_xlfn.COVARIANCE.S('HAL-PropertyLog'!$E$6:$E$1957,'HAL-PropertyLog'!P$6:P$1957)</f>
        <v>-1.3209788128844102</v>
      </c>
      <c r="R17" s="48">
        <f>_xlfn.COVARIANCE.S('HAL-PropertyLog'!$E$6:$E$1957,'HAL-PropertyLog'!Q$6:Q$1957)</f>
        <v>13.353996684625677</v>
      </c>
      <c r="S17" s="48">
        <f>_xlfn.COVARIANCE.S('HAL-PropertyLog'!$E$6:$E$1957,'HAL-PropertyLog'!R$6:R$1957)</f>
        <v>26.479599341584034</v>
      </c>
      <c r="T17" s="48">
        <f>_xlfn.COVARIANCE.S('HAL-PropertyLog'!$E$6:$E$1957,'HAL-PropertyLog'!T$6:T$1957)</f>
        <v>0.24875076056189632</v>
      </c>
      <c r="U17" s="48">
        <f>_xlfn.COVARIANCE.S('HAL-PropertyLog'!$E$6:$E$1957,'HAL-PropertyLog'!U$6:U$1957)</f>
        <v>-0.66591213135982508</v>
      </c>
      <c r="V17" s="48">
        <f>_xlfn.COVARIANCE.S('HAL-PropertyLog'!$E$6:$E$1957,'HAL-PropertyLog'!V$6:V$1957)</f>
        <v>-1.2444418697698825</v>
      </c>
      <c r="W17" s="48">
        <f>_xlfn.COVARIANCE.S('HAL-PropertyLog'!$E$6:$E$1957,'HAL-PropertyLog'!W$6:W$1957)</f>
        <v>1.2617864437661326</v>
      </c>
      <c r="X17" s="48">
        <f>_xlfn.COVARIANCE.S('HAL-PropertyLog'!$E$6:$E$1957,'HAL-PropertyLog'!X$6:X$1957)</f>
        <v>-0.93714845320554929</v>
      </c>
      <c r="Y17" s="48">
        <f>_xlfn.COVARIANCE.S('HAL-PropertyLog'!$E$6:$E$1957,'HAL-PropertyLog'!Y$6:Y$1957)</f>
        <v>1.0151318944134724</v>
      </c>
      <c r="Z17" s="48">
        <f>_xlfn.COVARIANCE.S('HAL-PropertyLog'!$E$6:$E$1957,'HAL-PropertyLog'!AC$6:AC$1957)</f>
        <v>-0.98165734725735154</v>
      </c>
      <c r="AA17" s="48">
        <f>_xlfn.COVARIANCE.S('HAL-PropertyLog'!$E$6:$E$1957,'HAL-PropertyLog'!AD$6:AD$1957)</f>
        <v>-7.0151525226738114</v>
      </c>
      <c r="AB17" s="48">
        <f>_xlfn.COVARIANCE.S('HAL-PropertyLog'!$E$6:$E$1957,'HAL-PropertyLog'!AE$6:AE$1957)</f>
        <v>26.245677638709509</v>
      </c>
      <c r="AC17" s="48">
        <f>_xlfn.COVARIANCE.S('HAL-PropertyLog'!$E$6:$E$1957,'HAL-PropertyLog'!AG$6:AG$1957)</f>
        <v>5.6966353485322238E-2</v>
      </c>
      <c r="AD17" s="48">
        <f>_xlfn.COVARIANCE.S('HAL-PropertyLog'!$E$6:$E$1957,'HAL-PropertyLog'!AH$6:AH$1957)</f>
        <v>-0.29668649020121768</v>
      </c>
      <c r="AE17" s="48">
        <f>_xlfn.COVARIANCE.S('HAL-PropertyLog'!$E$6:$E$1957,'HAL-PropertyLog'!AI$6:AI$1957)</f>
        <v>-0.7659356171330074</v>
      </c>
      <c r="AF17" s="48">
        <f>_xlfn.COVARIANCE.S('HAL-PropertyLog'!$E$6:$E$1957,'HAL-PropertyLog'!AJ$6:AJ$1957)</f>
        <v>1.6544319049396274</v>
      </c>
      <c r="AG17" s="48">
        <f>_xlfn.COVARIANCE.S('HAL-PropertyLog'!$E$6:$E$1957,'HAL-PropertyLog'!AK$6:AK$1957)</f>
        <v>-0.83886587589765982</v>
      </c>
      <c r="AH17" s="49">
        <f>_xlfn.COVARIANCE.S('HAL-PropertyLog'!$E$6:$E$1957,'HAL-PropertyLog'!AL$6:AL$1957)</f>
        <v>0.97425854249630217</v>
      </c>
    </row>
    <row r="18" spans="1:34" x14ac:dyDescent="0.25">
      <c r="A18" s="79" t="s">
        <v>65</v>
      </c>
      <c r="B18" t="s">
        <v>51</v>
      </c>
      <c r="C18" t="s">
        <v>55</v>
      </c>
      <c r="D18" s="47">
        <f>_xlfn.COVARIANCE.S('HAL-PropertyLog'!$F$6:$F$1957,'HAL-PropertyLog'!C$6:C$1957)</f>
        <v>-3.5017663995840411E-3</v>
      </c>
      <c r="E18" s="48">
        <f>_xlfn.COVARIANCE.S('HAL-PropertyLog'!$F$6:$F$1957,'HAL-PropertyLog'!D$6:D$1957)</f>
        <v>-1.0886986129181939</v>
      </c>
      <c r="F18" s="48">
        <f>_xlfn.COVARIANCE.S('HAL-PropertyLog'!$F$6:$F$1957,'HAL-PropertyLog'!E$6:E$1957)</f>
        <v>-7.5418139670047846E-2</v>
      </c>
      <c r="G18" s="48">
        <f>_xlfn.COVARIANCE.S('HAL-PropertyLog'!$F$6:$F$1957,'HAL-PropertyLog'!F$6:F$1957)</f>
        <v>6.6774502666376967E-2</v>
      </c>
      <c r="H18" s="48">
        <f>_xlfn.COVARIANCE.S('HAL-PropertyLog'!$F$6:$F$1957,'HAL-PropertyLog'!G$6:G$1957)</f>
        <v>2.7058583899795163E-2</v>
      </c>
      <c r="I18" s="48">
        <f>_xlfn.COVARIANCE.S('HAL-PropertyLog'!$F$6:$F$1957,'HAL-PropertyLog'!H$6:H$1957)</f>
        <v>3.9558675449601829E-2</v>
      </c>
      <c r="J18" s="48">
        <f>_xlfn.COVARIANCE.S('HAL-PropertyLog'!$F$6:$F$1957,'HAL-PropertyLog'!I$6:I$1957)</f>
        <v>4.6375618498782571E-2</v>
      </c>
      <c r="K18" s="48">
        <f>_xlfn.COVARIANCE.S('HAL-PropertyLog'!$F$6:$F$1957,'HAL-PropertyLog'!J$6:J$1957)</f>
        <v>-3.911827408757256E-3</v>
      </c>
      <c r="L18" s="48">
        <f>_xlfn.COVARIANCE.S('HAL-PropertyLog'!$F$6:$F$1957,'HAL-PropertyLog'!K$6:K$1957)</f>
        <v>1.0337485266735372E-2</v>
      </c>
      <c r="M18" s="48">
        <f>_xlfn.COVARIANCE.S('HAL-PropertyLog'!$F$6:$F$1957,'HAL-PropertyLog'!L$6:L$1957)</f>
        <v>-3.9560790533621583E-2</v>
      </c>
      <c r="N18" s="48">
        <f>_xlfn.COVARIANCE.S('HAL-PropertyLog'!$F$6:$F$1957,'HAL-PropertyLog'!M$6:M$1957)</f>
        <v>-3.9165342063342413E-2</v>
      </c>
      <c r="O18" s="48">
        <f>_xlfn.COVARIANCE.S('HAL-PropertyLog'!$F$6:$F$1957,'HAL-PropertyLog'!N$6:N$1957)</f>
        <v>-4.0285248940695073E-2</v>
      </c>
      <c r="P18" s="48">
        <f>_xlfn.COVARIANCE.S('HAL-PropertyLog'!$F$6:$F$1957,'HAL-PropertyLog'!O$6:O$1957)</f>
        <v>-4.2769303963094203E-2</v>
      </c>
      <c r="Q18" s="48">
        <f>_xlfn.COVARIANCE.S('HAL-PropertyLog'!$F$6:$F$1957,'HAL-PropertyLog'!P$6:P$1957)</f>
        <v>-6.6335541037839049E-2</v>
      </c>
      <c r="R18" s="48">
        <f>_xlfn.COVARIANCE.S('HAL-PropertyLog'!$F$6:$F$1957,'HAL-PropertyLog'!Q$6:Q$1957)</f>
        <v>-3.5710907995534784</v>
      </c>
      <c r="S18" s="48">
        <f>_xlfn.COVARIANCE.S('HAL-PropertyLog'!$F$6:$F$1957,'HAL-PropertyLog'!R$6:R$1957)</f>
        <v>-0.23657701247257842</v>
      </c>
      <c r="T18" s="48">
        <f>_xlfn.COVARIANCE.S('HAL-PropertyLog'!$F$6:$F$1957,'HAL-PropertyLog'!T$6:T$1957)</f>
        <v>-4.5826533097036069E-2</v>
      </c>
      <c r="U18" s="48">
        <f>_xlfn.COVARIANCE.S('HAL-PropertyLog'!$F$6:$F$1957,'HAL-PropertyLog'!U$6:U$1957)</f>
        <v>-1.1167529398139692E-2</v>
      </c>
      <c r="V18" s="48">
        <f>_xlfn.COVARIANCE.S('HAL-PropertyLog'!$F$6:$F$1957,'HAL-PropertyLog'!V$6:V$1957)</f>
        <v>-1.2637212594146095E-2</v>
      </c>
      <c r="W18" s="48">
        <f>_xlfn.COVARIANCE.S('HAL-PropertyLog'!$F$6:$F$1957,'HAL-PropertyLog'!W$6:W$1957)</f>
        <v>5.4742045649981481E-2</v>
      </c>
      <c r="X18" s="48">
        <f>_xlfn.COVARIANCE.S('HAL-PropertyLog'!$F$6:$F$1957,'HAL-PropertyLog'!X$6:X$1957)</f>
        <v>1.2283368358677195E-2</v>
      </c>
      <c r="Y18" s="48">
        <f>_xlfn.COVARIANCE.S('HAL-PropertyLog'!$F$6:$F$1957,'HAL-PropertyLog'!Y$6:Y$1957)</f>
        <v>-7.2758272954829853E-2</v>
      </c>
      <c r="Z18" s="48">
        <f>_xlfn.COVARIANCE.S('HAL-PropertyLog'!$F$6:$F$1957,'HAL-PropertyLog'!AC$6:AC$1957)</f>
        <v>-6.1619317499862103E-2</v>
      </c>
      <c r="AA18" s="48">
        <f>_xlfn.COVARIANCE.S('HAL-PropertyLog'!$F$6:$F$1957,'HAL-PropertyLog'!AD$6:AD$1957)</f>
        <v>-3.888694798117649</v>
      </c>
      <c r="AB18" s="48">
        <f>_xlfn.COVARIANCE.S('HAL-PropertyLog'!$F$6:$F$1957,'HAL-PropertyLog'!AE$6:AE$1957)</f>
        <v>-0.34051191248545359</v>
      </c>
      <c r="AC18" s="48">
        <f>_xlfn.COVARIANCE.S('HAL-PropertyLog'!$F$6:$F$1957,'HAL-PropertyLog'!AG$6:AG$1957)</f>
        <v>-5.1800877196751659E-2</v>
      </c>
      <c r="AD18" s="48">
        <f>_xlfn.COVARIANCE.S('HAL-PropertyLog'!$F$6:$F$1957,'HAL-PropertyLog'!AH$6:AH$1957)</f>
        <v>-3.8601013429030558E-2</v>
      </c>
      <c r="AE18" s="48">
        <f>_xlfn.COVARIANCE.S('HAL-PropertyLog'!$F$6:$F$1957,'HAL-PropertyLog'!AI$6:AI$1957)</f>
        <v>-1.3631794621504129E-2</v>
      </c>
      <c r="AF18" s="48">
        <f>_xlfn.COVARIANCE.S('HAL-PropertyLog'!$F$6:$F$1957,'HAL-PropertyLog'!AJ$6:AJ$1957)</f>
        <v>1.1535766776839304E-2</v>
      </c>
      <c r="AG18" s="48">
        <f>_xlfn.COVARIANCE.S('HAL-PropertyLog'!$F$6:$F$1957,'HAL-PropertyLog'!AK$6:AK$1957)</f>
        <v>1.1574507203640477E-2</v>
      </c>
      <c r="AH18" s="49">
        <f>_xlfn.COVARIANCE.S('HAL-PropertyLog'!$F$6:$F$1957,'HAL-PropertyLog'!AL$6:AL$1957)</f>
        <v>-7.9881976334053931E-2</v>
      </c>
    </row>
    <row r="19" spans="1:34" x14ac:dyDescent="0.25">
      <c r="A19" s="79" t="s">
        <v>66</v>
      </c>
      <c r="B19" t="s">
        <v>51</v>
      </c>
      <c r="C19" t="s">
        <v>56</v>
      </c>
      <c r="D19" s="47">
        <f>_xlfn.COVARIANCE.S('HAL-PropertyLog'!$G$6:$G$1957,'HAL-PropertyLog'!C$6:C$1957)</f>
        <v>1.2326593859213366</v>
      </c>
      <c r="E19" s="48">
        <f>_xlfn.COVARIANCE.S('HAL-PropertyLog'!$G$6:$G$1957,'HAL-PropertyLog'!D$6:D$1957)</f>
        <v>-8.3548224669928413</v>
      </c>
      <c r="F19" s="48">
        <f>_xlfn.COVARIANCE.S('HAL-PropertyLog'!$G$6:$G$1957,'HAL-PropertyLog'!E$6:E$1957)</f>
        <v>-0.28478662461588283</v>
      </c>
      <c r="G19" s="48">
        <f>_xlfn.COVARIANCE.S('HAL-PropertyLog'!$G$6:$G$1957,'HAL-PropertyLog'!F$6:F$1957)</f>
        <v>2.7058583899795163E-2</v>
      </c>
      <c r="H19" s="48">
        <f>_xlfn.COVARIANCE.S('HAL-PropertyLog'!$G$6:$G$1957,'HAL-PropertyLog'!G$6:G$1957)</f>
        <v>3.4849191088349083</v>
      </c>
      <c r="I19" s="48">
        <f>_xlfn.COVARIANCE.S('HAL-PropertyLog'!$G$6:$G$1957,'HAL-PropertyLog'!H$6:H$1957)</f>
        <v>3.3066120196091697</v>
      </c>
      <c r="J19" s="48">
        <f>_xlfn.COVARIANCE.S('HAL-PropertyLog'!$G$6:$G$1957,'HAL-PropertyLog'!I$6:I$1957)</f>
        <v>3.3198993735851614</v>
      </c>
      <c r="K19" s="48">
        <f>_xlfn.COVARIANCE.S('HAL-PropertyLog'!$G$6:$G$1957,'HAL-PropertyLog'!J$6:J$1957)</f>
        <v>-0.39272871381461494</v>
      </c>
      <c r="L19" s="48">
        <f>_xlfn.COVARIANCE.S('HAL-PropertyLog'!$G$6:$G$1957,'HAL-PropertyLog'!K$6:K$1957)</f>
        <v>0.26281383163332872</v>
      </c>
      <c r="M19" s="48">
        <f>_xlfn.COVARIANCE.S('HAL-PropertyLog'!$G$6:$G$1957,'HAL-PropertyLog'!L$6:L$1957)</f>
        <v>-3.1124530663329198E-2</v>
      </c>
      <c r="N19" s="48">
        <f>_xlfn.COVARIANCE.S('HAL-PropertyLog'!$G$6:$G$1957,'HAL-PropertyLog'!M$6:M$1957)</f>
        <v>0.21883065898521442</v>
      </c>
      <c r="O19" s="48">
        <f>_xlfn.COVARIANCE.S('HAL-PropertyLog'!$G$6:$G$1957,'HAL-PropertyLog'!N$6:N$1957)</f>
        <v>0.1415897473105702</v>
      </c>
      <c r="P19" s="48">
        <f>_xlfn.COVARIANCE.S('HAL-PropertyLog'!$G$6:$G$1957,'HAL-PropertyLog'!O$6:O$1957)</f>
        <v>0.12194906855603607</v>
      </c>
      <c r="Q19" s="48">
        <f>_xlfn.COVARIANCE.S('HAL-PropertyLog'!$G$6:$G$1957,'HAL-PropertyLog'!P$6:P$1957)</f>
        <v>1.1330177156336612</v>
      </c>
      <c r="R19" s="48">
        <f>_xlfn.COVARIANCE.S('HAL-PropertyLog'!$G$6:$G$1957,'HAL-PropertyLog'!Q$6:Q$1957)</f>
        <v>-11.004508855347593</v>
      </c>
      <c r="S19" s="48">
        <f>_xlfn.COVARIANCE.S('HAL-PropertyLog'!$G$6:$G$1957,'HAL-PropertyLog'!R$6:R$1957)</f>
        <v>-6.567909335646703E-2</v>
      </c>
      <c r="T19" s="48">
        <f>_xlfn.COVARIANCE.S('HAL-PropertyLog'!$G$6:$G$1957,'HAL-PropertyLog'!T$6:T$1957)</f>
        <v>2.0588557853493015</v>
      </c>
      <c r="U19" s="48">
        <f>_xlfn.COVARIANCE.S('HAL-PropertyLog'!$G$6:$G$1957,'HAL-PropertyLog'!U$6:U$1957)</f>
        <v>2.0367166913226762</v>
      </c>
      <c r="V19" s="48">
        <f>_xlfn.COVARIANCE.S('HAL-PropertyLog'!$G$6:$G$1957,'HAL-PropertyLog'!V$6:V$1957)</f>
        <v>2.0822082562344977</v>
      </c>
      <c r="W19" s="48">
        <f>_xlfn.COVARIANCE.S('HAL-PropertyLog'!$G$6:$G$1957,'HAL-PropertyLog'!W$6:W$1957)</f>
        <v>-0.26538147874056189</v>
      </c>
      <c r="X19" s="48">
        <f>_xlfn.COVARIANCE.S('HAL-PropertyLog'!$G$6:$G$1957,'HAL-PropertyLog'!X$6:X$1957)</f>
        <v>9.3165890956597552E-2</v>
      </c>
      <c r="Y19" s="48">
        <f>_xlfn.COVARIANCE.S('HAL-PropertyLog'!$G$6:$G$1957,'HAL-PropertyLog'!Y$6:Y$1957)</f>
        <v>-0.16888103310956853</v>
      </c>
      <c r="Z19" s="48">
        <f>_xlfn.COVARIANCE.S('HAL-PropertyLog'!$G$6:$G$1957,'HAL-PropertyLog'!AC$6:AC$1957)</f>
        <v>1.3008473324646519</v>
      </c>
      <c r="AA19" s="48">
        <f>_xlfn.COVARIANCE.S('HAL-PropertyLog'!$G$6:$G$1957,'HAL-PropertyLog'!AD$6:AD$1957)</f>
        <v>-12.618592929411756</v>
      </c>
      <c r="AB19" s="48">
        <f>_xlfn.COVARIANCE.S('HAL-PropertyLog'!$G$6:$G$1957,'HAL-PropertyLog'!AE$6:AE$1957)</f>
        <v>0.43231591646398959</v>
      </c>
      <c r="AC19" s="48">
        <f>_xlfn.COVARIANCE.S('HAL-PropertyLog'!$G$6:$G$1957,'HAL-PropertyLog'!AG$6:AG$1957)</f>
        <v>1.7028746212396175</v>
      </c>
      <c r="AD19" s="48">
        <f>_xlfn.COVARIANCE.S('HAL-PropertyLog'!$G$6:$G$1957,'HAL-PropertyLog'!AH$6:AH$1957)</f>
        <v>1.788272942361474</v>
      </c>
      <c r="AE19" s="48">
        <f>_xlfn.COVARIANCE.S('HAL-PropertyLog'!$G$6:$G$1957,'HAL-PropertyLog'!AI$6:AI$1957)</f>
        <v>1.6996373958470823</v>
      </c>
      <c r="AF19" s="48">
        <f>_xlfn.COVARIANCE.S('HAL-PropertyLog'!$G$6:$G$1957,'HAL-PropertyLog'!AJ$6:AJ$1957)</f>
        <v>-0.29829200449487425</v>
      </c>
      <c r="AG19" s="48">
        <f>_xlfn.COVARIANCE.S('HAL-PropertyLog'!$G$6:$G$1957,'HAL-PropertyLog'!AK$6:AK$1957)</f>
        <v>1.8242774246301517E-2</v>
      </c>
      <c r="AH19" s="49">
        <f>_xlfn.COVARIANCE.S('HAL-PropertyLog'!$G$6:$G$1957,'HAL-PropertyLog'!AL$6:AL$1957)</f>
        <v>-6.487576516099651E-2</v>
      </c>
    </row>
    <row r="20" spans="1:34" x14ac:dyDescent="0.25">
      <c r="A20" s="79" t="s">
        <v>182</v>
      </c>
      <c r="B20" t="s">
        <v>51</v>
      </c>
      <c r="C20" t="s">
        <v>178</v>
      </c>
      <c r="D20" s="47">
        <f>_xlfn.COVARIANCE.S('HAL-PropertyLog'!$H6:$H$1957,'HAL-PropertyLog'!C$6:C$1957)</f>
        <v>1.3583890763498709</v>
      </c>
      <c r="E20" s="48">
        <f>_xlfn.COVARIANCE.S('HAL-PropertyLog'!$H6:$H$1957,'HAL-PropertyLog'!D$6:D$1957)</f>
        <v>-8.6287918677267008</v>
      </c>
      <c r="F20" s="48">
        <f>_xlfn.COVARIANCE.S('HAL-PropertyLog'!$H6:$H$1957,'HAL-PropertyLog'!E$6:E$1957)</f>
        <v>-1.1710017407756845</v>
      </c>
      <c r="G20" s="48">
        <f>_xlfn.COVARIANCE.S('HAL-PropertyLog'!$H6:$H$1957,'HAL-PropertyLog'!F$6:F$1957)</f>
        <v>3.9558675449601829E-2</v>
      </c>
      <c r="H20" s="48">
        <f>_xlfn.COVARIANCE.S('HAL-PropertyLog'!$H6:$H$1957,'HAL-PropertyLog'!G$6:G$1957)</f>
        <v>3.3066120196091697</v>
      </c>
      <c r="I20" s="48">
        <f>_xlfn.COVARIANCE.S('HAL-PropertyLog'!$H6:$H$1957,'HAL-PropertyLog'!H$6:H$1957)</f>
        <v>3.6910290124664424</v>
      </c>
      <c r="J20" s="48">
        <f>_xlfn.COVARIANCE.S('HAL-PropertyLog'!$H6:$H$1957,'HAL-PropertyLog'!I$6:I$1957)</f>
        <v>3.8581263180020495</v>
      </c>
      <c r="K20" s="48">
        <f>_xlfn.COVARIANCE.S('HAL-PropertyLog'!$H6:$H$1957,'HAL-PropertyLog'!J$6:J$1957)</f>
        <v>-0.35235996076935616</v>
      </c>
      <c r="L20" s="48">
        <f>_xlfn.COVARIANCE.S('HAL-PropertyLog'!$H6:$H$1957,'HAL-PropertyLog'!K$6:K$1957)</f>
        <v>0.33249276577245568</v>
      </c>
      <c r="M20" s="48">
        <f>_xlfn.COVARIANCE.S('HAL-PropertyLog'!$H6:$H$1957,'HAL-PropertyLog'!L$6:L$1957)</f>
        <v>-0.30679844123335992</v>
      </c>
      <c r="N20" s="48">
        <f>_xlfn.COVARIANCE.S('HAL-PropertyLog'!$H6:$H$1957,'HAL-PropertyLog'!M$6:M$1957)</f>
        <v>4.8815522642789398E-2</v>
      </c>
      <c r="O20" s="48">
        <f>_xlfn.COVARIANCE.S('HAL-PropertyLog'!$H6:$H$1957,'HAL-PropertyLog'!N$6:N$1957)</f>
        <v>3.3844471474058502E-2</v>
      </c>
      <c r="P20" s="48">
        <f>_xlfn.COVARIANCE.S('HAL-PropertyLog'!$H6:$H$1957,'HAL-PropertyLog'!O$6:O$1957)</f>
        <v>4.2794139987063516E-2</v>
      </c>
      <c r="Q20" s="48">
        <f>_xlfn.COVARIANCE.S('HAL-PropertyLog'!$H6:$H$1957,'HAL-PropertyLog'!P$6:P$1957)</f>
        <v>1.2452134553959644</v>
      </c>
      <c r="R20" s="48">
        <f>_xlfn.COVARIANCE.S('HAL-PropertyLog'!$H6:$H$1957,'HAL-PropertyLog'!Q$6:Q$1957)</f>
        <v>-12.721386460561501</v>
      </c>
      <c r="S20" s="48">
        <f>_xlfn.COVARIANCE.S('HAL-PropertyLog'!$H6:$H$1957,'HAL-PropertyLog'!R$6:R$1957)</f>
        <v>-1.032852630119752</v>
      </c>
      <c r="T20" s="48">
        <f>_xlfn.COVARIANCE.S('HAL-PropertyLog'!$H6:$H$1957,'HAL-PropertyLog'!T$6:T$1957)</f>
        <v>1.8830831101993961</v>
      </c>
      <c r="U20" s="48">
        <f>_xlfn.COVARIANCE.S('HAL-PropertyLog'!$H6:$H$1957,'HAL-PropertyLog'!U$6:U$1957)</f>
        <v>2.0127790486502999</v>
      </c>
      <c r="V20" s="48">
        <f>_xlfn.COVARIANCE.S('HAL-PropertyLog'!$H6:$H$1957,'HAL-PropertyLog'!V$6:V$1957)</f>
        <v>2.1149303648409976</v>
      </c>
      <c r="W20" s="48">
        <f>_xlfn.COVARIANCE.S('HAL-PropertyLog'!$H6:$H$1957,'HAL-PropertyLog'!W$6:W$1957)</f>
        <v>-0.25568063563677318</v>
      </c>
      <c r="X20" s="48">
        <f>_xlfn.COVARIANCE.S('HAL-PropertyLog'!$H6:$H$1957,'HAL-PropertyLog'!X$6:X$1957)</f>
        <v>0.15211659715980408</v>
      </c>
      <c r="Y20" s="48">
        <f>_xlfn.COVARIANCE.S('HAL-PropertyLog'!$H6:$H$1957,'HAL-PropertyLog'!Y$6:Y$1957)</f>
        <v>-0.34108742177722157</v>
      </c>
      <c r="Z20" s="48">
        <f>_xlfn.COVARIANCE.S('HAL-PropertyLog'!$H6:$H$1957,'HAL-PropertyLog'!AC$6:AC$1957)</f>
        <v>1.4693853125437213</v>
      </c>
      <c r="AA20" s="48">
        <f>_xlfn.COVARIANCE.S('HAL-PropertyLog'!$H6:$H$1957,'HAL-PropertyLog'!AD$6:AD$1957)</f>
        <v>-13.865716434224593</v>
      </c>
      <c r="AB20" s="48">
        <f>_xlfn.COVARIANCE.S('HAL-PropertyLog'!$H6:$H$1957,'HAL-PropertyLog'!AE$6:AE$1957)</f>
        <v>-0.59467767551877315</v>
      </c>
      <c r="AC20" s="48">
        <f>_xlfn.COVARIANCE.S('HAL-PropertyLog'!$H6:$H$1957,'HAL-PropertyLog'!AG$6:AG$1957)</f>
        <v>1.5830844291691313</v>
      </c>
      <c r="AD20" s="48">
        <f>_xlfn.COVARIANCE.S('HAL-PropertyLog'!$H6:$H$1957,'HAL-PropertyLog'!AH$6:AH$1957)</f>
        <v>1.8014191279488572</v>
      </c>
      <c r="AE20" s="48">
        <f>_xlfn.COVARIANCE.S('HAL-PropertyLog'!$H6:$H$1957,'HAL-PropertyLog'!AI$6:AI$1957)</f>
        <v>1.7994121534281469</v>
      </c>
      <c r="AF20" s="48">
        <f>_xlfn.COVARIANCE.S('HAL-PropertyLog'!$H6:$H$1957,'HAL-PropertyLog'!AJ$6:AJ$1957)</f>
        <v>-0.23996696223153671</v>
      </c>
      <c r="AG20" s="48">
        <f>_xlfn.COVARIANCE.S('HAL-PropertyLog'!$H6:$H$1957,'HAL-PropertyLog'!AK$6:AK$1957)</f>
        <v>5.4343561471117748E-2</v>
      </c>
      <c r="AH20" s="49">
        <f>_xlfn.COVARIANCE.S('HAL-PropertyLog'!$H6:$H$1957,'HAL-PropertyLog'!AL$6:AL$1957)</f>
        <v>-0.21067979292297204</v>
      </c>
    </row>
    <row r="21" spans="1:34" x14ac:dyDescent="0.25">
      <c r="A21" s="79" t="s">
        <v>183</v>
      </c>
      <c r="B21" t="s">
        <v>51</v>
      </c>
      <c r="C21" t="s">
        <v>179</v>
      </c>
      <c r="D21" s="47">
        <f>_xlfn.COVARIANCE.S('HAL-PropertyLog'!$I$6:$I$1957,'HAL-PropertyLog'!C$6:C$1957)</f>
        <v>1.3376328475499089</v>
      </c>
      <c r="E21" s="48">
        <f>_xlfn.COVARIANCE.S('HAL-PropertyLog'!$I$6:$I$1957,'HAL-PropertyLog'!D$6:D$1957)</f>
        <v>-6.4498027391739727</v>
      </c>
      <c r="F21" s="48">
        <f>_xlfn.COVARIANCE.S('HAL-PropertyLog'!$I$6:$I$1957,'HAL-PropertyLog'!E$6:E$1957)</f>
        <v>-1.8763603641884175</v>
      </c>
      <c r="G21" s="48">
        <f>_xlfn.COVARIANCE.S('HAL-PropertyLog'!$I$6:$I$1957,'HAL-PropertyLog'!F$6:F$1957)</f>
        <v>4.6375618498782571E-2</v>
      </c>
      <c r="H21" s="48">
        <f>_xlfn.COVARIANCE.S('HAL-PropertyLog'!$I$6:$I$1957,'HAL-PropertyLog'!G$6:G$1957)</f>
        <v>3.3198993735851614</v>
      </c>
      <c r="I21" s="48">
        <f>_xlfn.COVARIANCE.S('HAL-PropertyLog'!$I$6:$I$1957,'HAL-PropertyLog'!H$6:H$1957)</f>
        <v>3.8581263180020495</v>
      </c>
      <c r="J21" s="48">
        <f>_xlfn.COVARIANCE.S('HAL-PropertyLog'!$I$6:$I$1957,'HAL-PropertyLog'!I$6:I$1957)</f>
        <v>4.4407469897758576</v>
      </c>
      <c r="K21" s="48">
        <f>_xlfn.COVARIANCE.S('HAL-PropertyLog'!$I$6:$I$1957,'HAL-PropertyLog'!J$6:J$1957)</f>
        <v>-0.31137184493035591</v>
      </c>
      <c r="L21" s="48">
        <f>_xlfn.COVARIANCE.S('HAL-PropertyLog'!$I$6:$I$1957,'HAL-PropertyLog'!K$6:K$1957)</f>
        <v>0.120984983017067</v>
      </c>
      <c r="M21" s="48">
        <f>_xlfn.COVARIANCE.S('HAL-PropertyLog'!$I$6:$I$1957,'HAL-PropertyLog'!L$6:L$1957)</f>
        <v>-0.51089121629309397</v>
      </c>
      <c r="N21" s="48">
        <f>_xlfn.COVARIANCE.S('HAL-PropertyLog'!$I$6:$I$1957,'HAL-PropertyLog'!M$6:M$1957)</f>
        <v>-7.5818200072636288E-2</v>
      </c>
      <c r="O21" s="48">
        <f>_xlfn.COVARIANCE.S('HAL-PropertyLog'!$I$6:$I$1957,'HAL-PropertyLog'!N$6:N$1957)</f>
        <v>-4.7689086110934101E-2</v>
      </c>
      <c r="P21" s="48">
        <f>_xlfn.COVARIANCE.S('HAL-PropertyLog'!$I$6:$I$1957,'HAL-PropertyLog'!O$6:O$1957)</f>
        <v>1.3304950564148255E-2</v>
      </c>
      <c r="Q21" s="48">
        <f>_xlfn.COVARIANCE.S('HAL-PropertyLog'!$I$6:$I$1957,'HAL-PropertyLog'!P$6:P$1957)</f>
        <v>1.1551128765237917</v>
      </c>
      <c r="R21" s="48">
        <f>_xlfn.COVARIANCE.S('HAL-PropertyLog'!$I$6:$I$1957,'HAL-PropertyLog'!Q$6:Q$1957)</f>
        <v>-10.437146137433158</v>
      </c>
      <c r="S21" s="48">
        <f>_xlfn.COVARIANCE.S('HAL-PropertyLog'!$I$6:$I$1957,'HAL-PropertyLog'!R$6:R$1957)</f>
        <v>-1.6423803000135406</v>
      </c>
      <c r="T21" s="48">
        <f>_xlfn.COVARIANCE.S('HAL-PropertyLog'!$I$6:$I$1957,'HAL-PropertyLog'!T$6:T$1957)</f>
        <v>1.7241085280270789</v>
      </c>
      <c r="U21" s="48">
        <f>_xlfn.COVARIANCE.S('HAL-PropertyLog'!$I$6:$I$1957,'HAL-PropertyLog'!U$6:U$1957)</f>
        <v>1.9072116072966212</v>
      </c>
      <c r="V21" s="48">
        <f>_xlfn.COVARIANCE.S('HAL-PropertyLog'!$I$6:$I$1957,'HAL-PropertyLog'!V$6:V$1957)</f>
        <v>2.1646305083217645</v>
      </c>
      <c r="W21" s="48">
        <f>_xlfn.COVARIANCE.S('HAL-PropertyLog'!$I$6:$I$1957,'HAL-PropertyLog'!W$6:W$1957)</f>
        <v>-0.19463395704821942</v>
      </c>
      <c r="X21" s="48">
        <f>_xlfn.COVARIANCE.S('HAL-PropertyLog'!$I$6:$I$1957,'HAL-PropertyLog'!X$6:X$1957)</f>
        <v>0.10301889831275787</v>
      </c>
      <c r="Y21" s="48">
        <f>_xlfn.COVARIANCE.S('HAL-PropertyLog'!$I$6:$I$1957,'HAL-PropertyLog'!Y$6:Y$1957)</f>
        <v>-0.49699043122084408</v>
      </c>
      <c r="Z21" s="48">
        <f>_xlfn.COVARIANCE.S('HAL-PropertyLog'!$I$6:$I$1957,'HAL-PropertyLog'!AC$6:AC$1957)</f>
        <v>1.449627246017823</v>
      </c>
      <c r="AA21" s="48">
        <f>_xlfn.COVARIANCE.S('HAL-PropertyLog'!$I$6:$I$1957,'HAL-PropertyLog'!AD$6:AD$1957)</f>
        <v>-11.572366117112306</v>
      </c>
      <c r="AB21" s="48">
        <f>_xlfn.COVARIANCE.S('HAL-PropertyLog'!$I$6:$I$1957,'HAL-PropertyLog'!AE$6:AE$1957)</f>
        <v>-1.1025195949489133</v>
      </c>
      <c r="AC21" s="48">
        <f>_xlfn.COVARIANCE.S('HAL-PropertyLog'!$I$6:$I$1957,'HAL-PropertyLog'!AG$6:AG$1957)</f>
        <v>1.6314059478575496</v>
      </c>
      <c r="AD21" s="48">
        <f>_xlfn.COVARIANCE.S('HAL-PropertyLog'!$I$6:$I$1957,'HAL-PropertyLog'!AH$6:AH$1957)</f>
        <v>1.9255025048412797</v>
      </c>
      <c r="AE21" s="48">
        <f>_xlfn.COVARIANCE.S('HAL-PropertyLog'!$I$6:$I$1957,'HAL-PropertyLog'!AI$6:AI$1957)</f>
        <v>2.0814712605063157</v>
      </c>
      <c r="AF21" s="48">
        <f>_xlfn.COVARIANCE.S('HAL-PropertyLog'!$I$6:$I$1957,'HAL-PropertyLog'!AJ$6:AJ$1957)</f>
        <v>-0.21870583508202246</v>
      </c>
      <c r="AG21" s="48">
        <f>_xlfn.COVARIANCE.S('HAL-PropertyLog'!$I$6:$I$1957,'HAL-PropertyLog'!AK$6:AK$1957)</f>
        <v>-2.0536936201753283E-2</v>
      </c>
      <c r="AH21" s="49">
        <f>_xlfn.COVARIANCE.S('HAL-PropertyLog'!$I$6:$I$1957,'HAL-PropertyLog'!AL$6:AL$1957)</f>
        <v>-0.36431707816588943</v>
      </c>
    </row>
    <row r="22" spans="1:34" x14ac:dyDescent="0.25">
      <c r="A22" s="79" t="s">
        <v>184</v>
      </c>
      <c r="B22" t="s">
        <v>51</v>
      </c>
      <c r="C22" t="s">
        <v>180</v>
      </c>
      <c r="D22" s="47">
        <f>_xlfn.COVARIANCE.S('HAL-PropertyLog'!$J$6:$J$1957,'HAL-PropertyLog'!C$6:C$1957)</f>
        <v>-0.13641488586700815</v>
      </c>
      <c r="E22" s="48">
        <f>_xlfn.COVARIANCE.S('HAL-PropertyLog'!$J$6:$J$1957,'HAL-PropertyLog'!D$6:D$1957)</f>
        <v>-6.9594255501311224</v>
      </c>
      <c r="F22" s="48">
        <f>_xlfn.COVARIANCE.S('HAL-PropertyLog'!$J$6:$J$1957,'HAL-PropertyLog'!E$6:E$1957)</f>
        <v>0.77589896613847942</v>
      </c>
      <c r="G22" s="48">
        <f>_xlfn.COVARIANCE.S('HAL-PropertyLog'!$J$6:$J$1957,'HAL-PropertyLog'!F$6:F$1957)</f>
        <v>-3.911827408757256E-3</v>
      </c>
      <c r="H22" s="48">
        <f>_xlfn.COVARIANCE.S('HAL-PropertyLog'!$J$6:$J$1957,'HAL-PropertyLog'!G$6:G$1957)</f>
        <v>-0.39272871381461494</v>
      </c>
      <c r="I22" s="48">
        <f>_xlfn.COVARIANCE.S('HAL-PropertyLog'!$J$6:$J$1957,'HAL-PropertyLog'!H$6:H$1957)</f>
        <v>-0.35235996076935616</v>
      </c>
      <c r="J22" s="48">
        <f>_xlfn.COVARIANCE.S('HAL-PropertyLog'!$J$6:$J$1957,'HAL-PropertyLog'!I$6:I$1957)</f>
        <v>-0.31137184493035591</v>
      </c>
      <c r="K22" s="48">
        <f>_xlfn.COVARIANCE.S('HAL-PropertyLog'!$J$6:$J$1957,'HAL-PropertyLog'!J$6:J$1957)</f>
        <v>1.8117943880156171</v>
      </c>
      <c r="L22" s="48">
        <f>_xlfn.COVARIANCE.S('HAL-PropertyLog'!$J$6:$J$1957,'HAL-PropertyLog'!K$6:K$1957)</f>
        <v>-0.79136789318929723</v>
      </c>
      <c r="M22" s="48">
        <f>_xlfn.COVARIANCE.S('HAL-PropertyLog'!$J$6:$J$1957,'HAL-PropertyLog'!L$6:L$1957)</f>
        <v>-0.15506915667311416</v>
      </c>
      <c r="N22" s="48">
        <f>_xlfn.COVARIANCE.S('HAL-PropertyLog'!$J$6:$J$1957,'HAL-PropertyLog'!M$6:M$1957)</f>
        <v>-0.47325967275795511</v>
      </c>
      <c r="O22" s="48">
        <f>_xlfn.COVARIANCE.S('HAL-PropertyLog'!$J$6:$J$1957,'HAL-PropertyLog'!N$6:N$1957)</f>
        <v>-0.52715466038773684</v>
      </c>
      <c r="P22" s="48">
        <f>_xlfn.COVARIANCE.S('HAL-PropertyLog'!$J$6:$J$1957,'HAL-PropertyLog'!O$6:O$1957)</f>
        <v>-0.54073861773026832</v>
      </c>
      <c r="Q22" s="48">
        <f>_xlfn.COVARIANCE.S('HAL-PropertyLog'!$J$6:$J$1957,'HAL-PropertyLog'!P$6:P$1957)</f>
        <v>-0.15904436905338395</v>
      </c>
      <c r="R22" s="48">
        <f>_xlfn.COVARIANCE.S('HAL-PropertyLog'!$J$6:$J$1957,'HAL-PropertyLog'!Q$6:Q$1957)</f>
        <v>-3.2051807870521367</v>
      </c>
      <c r="S22" s="48">
        <f>_xlfn.COVARIANCE.S('HAL-PropertyLog'!$J$6:$J$1957,'HAL-PropertyLog'!R$6:R$1957)</f>
        <v>1.0576179449378271</v>
      </c>
      <c r="T22" s="48">
        <f>_xlfn.COVARIANCE.S('HAL-PropertyLog'!$J$6:$J$1957,'HAL-PropertyLog'!T$6:T$1957)</f>
        <v>-0.40263357204509326</v>
      </c>
      <c r="U22" s="48">
        <f>_xlfn.COVARIANCE.S('HAL-PropertyLog'!$J$6:$J$1957,'HAL-PropertyLog'!U$6:U$1957)</f>
        <v>-0.43491777173607649</v>
      </c>
      <c r="V22" s="48">
        <f>_xlfn.COVARIANCE.S('HAL-PropertyLog'!$J$6:$J$1957,'HAL-PropertyLog'!V$6:V$1957)</f>
        <v>-0.37444694988330596</v>
      </c>
      <c r="W22" s="48">
        <f>_xlfn.COVARIANCE.S('HAL-PropertyLog'!$J$6:$J$1957,'HAL-PropertyLog'!W$6:W$1957)</f>
        <v>1.4320275555735615</v>
      </c>
      <c r="X22" s="48">
        <f>_xlfn.COVARIANCE.S('HAL-PropertyLog'!$J$6:$J$1957,'HAL-PropertyLog'!X$6:X$1957)</f>
        <v>-0.71290443176138962</v>
      </c>
      <c r="Y22" s="48">
        <f>_xlfn.COVARIANCE.S('HAL-PropertyLog'!$J$6:$J$1957,'HAL-PropertyLog'!Y$6:Y$1957)</f>
        <v>1.7677045170099231E-4</v>
      </c>
      <c r="Z22" s="48">
        <f>_xlfn.COVARIANCE.S('HAL-PropertyLog'!$J$6:$J$1957,'HAL-PropertyLog'!AC$6:AC$1957)</f>
        <v>-0.18860787716417141</v>
      </c>
      <c r="AA22" s="48">
        <f>_xlfn.COVARIANCE.S('HAL-PropertyLog'!$J$6:$J$1957,'HAL-PropertyLog'!AD$6:AD$1957)</f>
        <v>-7.5993615418877001</v>
      </c>
      <c r="AB22" s="48">
        <f>_xlfn.COVARIANCE.S('HAL-PropertyLog'!$J$6:$J$1957,'HAL-PropertyLog'!AE$6:AE$1957)</f>
        <v>0.50783788260977136</v>
      </c>
      <c r="AC22" s="48">
        <f>_xlfn.COVARIANCE.S('HAL-PropertyLog'!$J$6:$J$1957,'HAL-PropertyLog'!AG$6:AG$1957)</f>
        <v>-0.51527226107994928</v>
      </c>
      <c r="AD22" s="48">
        <f>_xlfn.COVARIANCE.S('HAL-PropertyLog'!$J$6:$J$1957,'HAL-PropertyLog'!AH$6:AH$1957)</f>
        <v>-0.4210053444543434</v>
      </c>
      <c r="AE22" s="48">
        <f>_xlfn.COVARIANCE.S('HAL-PropertyLog'!$J$6:$J$1957,'HAL-PropertyLog'!AI$6:AI$1957)</f>
        <v>-0.36873592369204683</v>
      </c>
      <c r="AF22" s="48">
        <f>_xlfn.COVARIANCE.S('HAL-PropertyLog'!$J$6:$J$1957,'HAL-PropertyLog'!AJ$6:AJ$1957)</f>
        <v>1.5615153336912235</v>
      </c>
      <c r="AG22" s="48">
        <f>_xlfn.COVARIANCE.S('HAL-PropertyLog'!$J$6:$J$1957,'HAL-PropertyLog'!AK$6:AK$1957)</f>
        <v>-0.79030737956118036</v>
      </c>
      <c r="AH22" s="49">
        <f>_xlfn.COVARIANCE.S('HAL-PropertyLog'!$J$6:$J$1957,'HAL-PropertyLog'!AL$6:AL$1957)</f>
        <v>-6.4755645693480454E-2</v>
      </c>
    </row>
    <row r="23" spans="1:34" x14ac:dyDescent="0.25">
      <c r="A23" s="79" t="s">
        <v>185</v>
      </c>
      <c r="B23" t="s">
        <v>51</v>
      </c>
      <c r="C23" t="s">
        <v>181</v>
      </c>
      <c r="D23" s="47">
        <f>_xlfn.COVARIANCE.S('HAL-PropertyLog'!$K$6:$K$1957,'HAL-PropertyLog'!C$6:C$1957)</f>
        <v>0.29319858689143707</v>
      </c>
      <c r="E23" s="48">
        <f>_xlfn.COVARIANCE.S('HAL-PropertyLog'!$K$6:$K$1957,'HAL-PropertyLog'!D$6:D$1957)</f>
        <v>-1.7112071781160243</v>
      </c>
      <c r="F23" s="48">
        <f>_xlfn.COVARIANCE.S('HAL-PropertyLog'!$K$6:$K$1957,'HAL-PropertyLog'!E$6:E$1957)</f>
        <v>-0.92258163381218783</v>
      </c>
      <c r="G23" s="48">
        <f>_xlfn.COVARIANCE.S('HAL-PropertyLog'!$K$6:$K$1957,'HAL-PropertyLog'!F$6:F$1957)</f>
        <v>1.0337485266735372E-2</v>
      </c>
      <c r="H23" s="48">
        <f>_xlfn.COVARIANCE.S('HAL-PropertyLog'!$K$6:$K$1957,'HAL-PropertyLog'!G$6:G$1957)</f>
        <v>0.26281383163332872</v>
      </c>
      <c r="I23" s="48">
        <f>_xlfn.COVARIANCE.S('HAL-PropertyLog'!$K$6:$K$1957,'HAL-PropertyLog'!H$6:H$1957)</f>
        <v>0.33249276577245568</v>
      </c>
      <c r="J23" s="48">
        <f>_xlfn.COVARIANCE.S('HAL-PropertyLog'!$K$6:$K$1957,'HAL-PropertyLog'!I$6:I$1957)</f>
        <v>0.120984983017067</v>
      </c>
      <c r="K23" s="48">
        <f>_xlfn.COVARIANCE.S('HAL-PropertyLog'!$K$6:$K$1957,'HAL-PropertyLog'!J$6:J$1957)</f>
        <v>-0.79136789318929723</v>
      </c>
      <c r="L23" s="48">
        <f>_xlfn.COVARIANCE.S('HAL-PropertyLog'!$K$6:$K$1957,'HAL-PropertyLog'!K$6:K$1957)</f>
        <v>1.0058203904386858</v>
      </c>
      <c r="M23" s="48">
        <f>_xlfn.COVARIANCE.S('HAL-PropertyLog'!$K$6:$K$1957,'HAL-PropertyLog'!L$6:L$1957)</f>
        <v>0.10969222055979068</v>
      </c>
      <c r="N23" s="48">
        <f>_xlfn.COVARIANCE.S('HAL-PropertyLog'!$K$6:$K$1957,'HAL-PropertyLog'!M$6:M$1957)</f>
        <v>0.11191909853811587</v>
      </c>
      <c r="O23" s="48">
        <f>_xlfn.COVARIANCE.S('HAL-PropertyLog'!$K$6:$K$1957,'HAL-PropertyLog'!N$6:N$1957)</f>
        <v>0.15427202367369508</v>
      </c>
      <c r="P23" s="48">
        <f>_xlfn.COVARIANCE.S('HAL-PropertyLog'!$K$6:$K$1957,'HAL-PropertyLog'!O$6:O$1957)</f>
        <v>0.1937831141644567</v>
      </c>
      <c r="Q23" s="48">
        <f>_xlfn.COVARIANCE.S('HAL-PropertyLog'!$K$6:$K$1957,'HAL-PropertyLog'!P$6:P$1957)</f>
        <v>0.28359942473209476</v>
      </c>
      <c r="R23" s="48">
        <f>_xlfn.COVARIANCE.S('HAL-PropertyLog'!$K$6:$K$1957,'HAL-PropertyLog'!Q$6:Q$1957)</f>
        <v>-3.6316424214458563</v>
      </c>
      <c r="S23" s="48">
        <f>_xlfn.COVARIANCE.S('HAL-PropertyLog'!$K$6:$K$1957,'HAL-PropertyLog'!R$6:R$1957)</f>
        <v>-1.2078986871057715</v>
      </c>
      <c r="T23" s="48">
        <f>_xlfn.COVARIANCE.S('HAL-PropertyLog'!$K$6:$K$1957,'HAL-PropertyLog'!T$6:T$1957)</f>
        <v>0.18894633858907009</v>
      </c>
      <c r="U23" s="48">
        <f>_xlfn.COVARIANCE.S('HAL-PropertyLog'!$K$6:$K$1957,'HAL-PropertyLog'!U$6:U$1957)</f>
        <v>0.23313741401920149</v>
      </c>
      <c r="V23" s="48">
        <f>_xlfn.COVARIANCE.S('HAL-PropertyLog'!$K$6:$K$1957,'HAL-PropertyLog'!V$6:V$1957)</f>
        <v>0.132916657916687</v>
      </c>
      <c r="W23" s="48">
        <f>_xlfn.COVARIANCE.S('HAL-PropertyLog'!$K$6:$K$1957,'HAL-PropertyLog'!W$6:W$1957)</f>
        <v>-0.75729319340643408</v>
      </c>
      <c r="X23" s="48">
        <f>_xlfn.COVARIANCE.S('HAL-PropertyLog'!$K$6:$K$1957,'HAL-PropertyLog'!X$6:X$1957)</f>
        <v>0.56339167520124855</v>
      </c>
      <c r="Y23" s="48">
        <f>_xlfn.COVARIANCE.S('HAL-PropertyLog'!$K$6:$K$1957,'HAL-PropertyLog'!Y$6:Y$1957)</f>
        <v>-5.7254375327113437E-2</v>
      </c>
      <c r="Z23" s="48">
        <f>_xlfn.COVARIANCE.S('HAL-PropertyLog'!$K$6:$K$1957,'HAL-PropertyLog'!AC$6:AC$1957)</f>
        <v>0.31958995131755602</v>
      </c>
      <c r="AA23" s="48">
        <f>_xlfn.COVARIANCE.S('HAL-PropertyLog'!$K$6:$K$1957,'HAL-PropertyLog'!AD$6:AD$1957)</f>
        <v>-2.4090652392165772</v>
      </c>
      <c r="AB23" s="48">
        <f>_xlfn.COVARIANCE.S('HAL-PropertyLog'!$K$6:$K$1957,'HAL-PropertyLog'!AE$6:AE$1957)</f>
        <v>-1.2354203790119136</v>
      </c>
      <c r="AC23" s="48">
        <f>_xlfn.COVARIANCE.S('HAL-PropertyLog'!$K$6:$K$1957,'HAL-PropertyLog'!AG$6:AG$1957)</f>
        <v>0.2001486886524137</v>
      </c>
      <c r="AD23" s="48">
        <f>_xlfn.COVARIANCE.S('HAL-PropertyLog'!$K$6:$K$1957,'HAL-PropertyLog'!AH$6:AH$1957)</f>
        <v>0.12258288173091221</v>
      </c>
      <c r="AE23" s="48">
        <f>_xlfn.COVARIANCE.S('HAL-PropertyLog'!$K$6:$K$1957,'HAL-PropertyLog'!AI$6:AI$1957)</f>
        <v>-2.670681881640697E-2</v>
      </c>
      <c r="AF23" s="48">
        <f>_xlfn.COVARIANCE.S('HAL-PropertyLog'!$K$6:$K$1957,'HAL-PropertyLog'!AJ$6:AJ$1957)</f>
        <v>-0.86251899794285369</v>
      </c>
      <c r="AG23" s="48">
        <f>_xlfn.COVARIANCE.S('HAL-PropertyLog'!$K$6:$K$1957,'HAL-PropertyLog'!AK$6:AK$1957)</f>
        <v>0.67856725525959771</v>
      </c>
      <c r="AH23" s="49">
        <f>_xlfn.COVARIANCE.S('HAL-PropertyLog'!$K$6:$K$1957,'HAL-PropertyLog'!AL$6:AL$1957)</f>
        <v>5.3089579474342972E-2</v>
      </c>
    </row>
    <row r="24" spans="1:34" x14ac:dyDescent="0.25">
      <c r="A24" s="79" t="s">
        <v>67</v>
      </c>
      <c r="B24" t="s">
        <v>51</v>
      </c>
      <c r="C24" t="s">
        <v>57</v>
      </c>
      <c r="D24" s="47">
        <f>_xlfn.COVARIANCE.S('HAL-PropertyLog'!$L$6:$L$1957,'HAL-PropertyLog'!C$6:C$1957)</f>
        <v>0.11571083577198769</v>
      </c>
      <c r="E24" s="48">
        <f>_xlfn.COVARIANCE.S('HAL-PropertyLog'!$L$6:$L$1957,'HAL-PropertyLog'!D$6:D$1957)</f>
        <v>-3.5147153259756516</v>
      </c>
      <c r="F24" s="48">
        <f>_xlfn.COVARIANCE.S('HAL-PropertyLog'!$L$6:$L$1957,'HAL-PropertyLog'!E$6:E$1957)</f>
        <v>0.70809408010012487</v>
      </c>
      <c r="G24" s="48">
        <f>_xlfn.COVARIANCE.S('HAL-PropertyLog'!$L$6:$L$1957,'HAL-PropertyLog'!F$6:F$1957)</f>
        <v>-3.9560790533621583E-2</v>
      </c>
      <c r="H24" s="48">
        <f>_xlfn.COVARIANCE.S('HAL-PropertyLog'!$L$6:$L$1957,'HAL-PropertyLog'!G$6:G$1957)</f>
        <v>-3.1124530663329198E-2</v>
      </c>
      <c r="I24" s="48">
        <f>_xlfn.COVARIANCE.S('HAL-PropertyLog'!$L$6:$L$1957,'HAL-PropertyLog'!H$6:H$1957)</f>
        <v>-0.30679844123335992</v>
      </c>
      <c r="J24" s="48">
        <f>_xlfn.COVARIANCE.S('HAL-PropertyLog'!$L$6:$L$1957,'HAL-PropertyLog'!I$6:I$1957)</f>
        <v>-0.51089121629309397</v>
      </c>
      <c r="K24" s="48">
        <f>_xlfn.COVARIANCE.S('HAL-PropertyLog'!$L$6:$L$1957,'HAL-PropertyLog'!J$6:J$1957)</f>
        <v>-0.15506915667311416</v>
      </c>
      <c r="L24" s="48">
        <f>_xlfn.COVARIANCE.S('HAL-PropertyLog'!$L$6:$L$1957,'HAL-PropertyLog'!K$6:K$1957)</f>
        <v>0.10969222055979068</v>
      </c>
      <c r="M24" s="48">
        <f>_xlfn.COVARIANCE.S('HAL-PropertyLog'!$L$6:$L$1957,'HAL-PropertyLog'!L$6:L$1957)</f>
        <v>0.96939356013198408</v>
      </c>
      <c r="N24" s="48">
        <f>_xlfn.COVARIANCE.S('HAL-PropertyLog'!$L$6:$L$1957,'HAL-PropertyLog'!M$6:M$1957)</f>
        <v>0.25608683160769108</v>
      </c>
      <c r="O24" s="48">
        <f>_xlfn.COVARIANCE.S('HAL-PropertyLog'!$L$6:$L$1957,'HAL-PropertyLog'!N$6:N$1957)</f>
        <v>0.25935885914210993</v>
      </c>
      <c r="P24" s="48">
        <f>_xlfn.COVARIANCE.S('HAL-PropertyLog'!$L$6:$L$1957,'HAL-PropertyLog'!O$6:O$1957)</f>
        <v>0.23550419183069743</v>
      </c>
      <c r="Q24" s="48">
        <f>_xlfn.COVARIANCE.S('HAL-PropertyLog'!$L$6:$L$1957,'HAL-PropertyLog'!P$6:P$1957)</f>
        <v>0.26740352656730021</v>
      </c>
      <c r="R24" s="48">
        <f>_xlfn.COVARIANCE.S('HAL-PropertyLog'!$L$6:$L$1957,'HAL-PropertyLog'!Q$6:Q$1957)</f>
        <v>-3.2957807486631001</v>
      </c>
      <c r="S24" s="48">
        <f>_xlfn.COVARIANCE.S('HAL-PropertyLog'!$L$6:$L$1957,'HAL-PropertyLog'!R$6:R$1957)</f>
        <v>0.95933986119012371</v>
      </c>
      <c r="T24" s="48">
        <f>_xlfn.COVARIANCE.S('HAL-PropertyLog'!$L$6:$L$1957,'HAL-PropertyLog'!T$6:T$1957)</f>
        <v>0.20362316532028682</v>
      </c>
      <c r="U24" s="48">
        <f>_xlfn.COVARIANCE.S('HAL-PropertyLog'!$L$6:$L$1957,'HAL-PropertyLog'!U$6:U$1957)</f>
        <v>2.8266492206166904E-2</v>
      </c>
      <c r="V24" s="48">
        <f>_xlfn.COVARIANCE.S('HAL-PropertyLog'!$L$6:$L$1957,'HAL-PropertyLog'!V$6:V$1957)</f>
        <v>-0.14326478552736396</v>
      </c>
      <c r="W24" s="48">
        <f>_xlfn.COVARIANCE.S('HAL-PropertyLog'!$L$6:$L$1957,'HAL-PropertyLog'!W$6:W$1957)</f>
        <v>-0.10046659631357378</v>
      </c>
      <c r="X24" s="48">
        <f>_xlfn.COVARIANCE.S('HAL-PropertyLog'!$L$6:$L$1957,'HAL-PropertyLog'!X$6:X$1957)</f>
        <v>0.12046235386278308</v>
      </c>
      <c r="Y24" s="48">
        <f>_xlfn.COVARIANCE.S('HAL-PropertyLog'!$L$6:$L$1957,'HAL-PropertyLog'!Y$6:Y$1957)</f>
        <v>0.60257139606326093</v>
      </c>
      <c r="Z24" s="48">
        <f>_xlfn.COVARIANCE.S('HAL-PropertyLog'!$L$6:$L$1957,'HAL-PropertyLog'!AC$6:AC$1957)</f>
        <v>0.1371517716008647</v>
      </c>
      <c r="AA24" s="48">
        <f>_xlfn.COVARIANCE.S('HAL-PropertyLog'!$L$6:$L$1957,'HAL-PropertyLog'!AD$6:AD$1957)</f>
        <v>-3.1149625668449188</v>
      </c>
      <c r="AB24" s="48">
        <f>_xlfn.COVARIANCE.S('HAL-PropertyLog'!$L$6:$L$1957,'HAL-PropertyLog'!AE$6:AE$1957)</f>
        <v>1.0270897144157469</v>
      </c>
      <c r="AC24" s="48">
        <f>_xlfn.COVARIANCE.S('HAL-PropertyLog'!$L$6:$L$1957,'HAL-PropertyLog'!AG$6:AG$1957)</f>
        <v>0.1382736943907156</v>
      </c>
      <c r="AD24" s="48">
        <f>_xlfn.COVARIANCE.S('HAL-PropertyLog'!$L$6:$L$1957,'HAL-PropertyLog'!AH$6:AH$1957)</f>
        <v>-5.9932301740812238E-2</v>
      </c>
      <c r="AE24" s="48">
        <f>_xlfn.COVARIANCE.S('HAL-PropertyLog'!$L$6:$L$1957,'HAL-PropertyLog'!AI$6:AI$1957)</f>
        <v>-0.20561689612015008</v>
      </c>
      <c r="AF24" s="48">
        <f>_xlfn.COVARIANCE.S('HAL-PropertyLog'!$L$6:$L$1957,'HAL-PropertyLog'!AJ$6:AJ$1957)</f>
        <v>-0.12503480828308117</v>
      </c>
      <c r="AG24" s="48">
        <f>_xlfn.COVARIANCE.S('HAL-PropertyLog'!$L$6:$L$1957,'HAL-PropertyLog'!AK$6:AK$1957)</f>
        <v>1.3699848262600928E-2</v>
      </c>
      <c r="AH24" s="49">
        <f>_xlfn.COVARIANCE.S('HAL-PropertyLog'!$L$6:$L$1957,'HAL-PropertyLog'!AL$6:AL$1957)</f>
        <v>0.65343042439412891</v>
      </c>
    </row>
    <row r="25" spans="1:34" x14ac:dyDescent="0.25">
      <c r="A25" s="79" t="s">
        <v>68</v>
      </c>
      <c r="B25" t="s">
        <v>51</v>
      </c>
      <c r="C25" t="s">
        <v>58</v>
      </c>
      <c r="D25" s="47">
        <f>_xlfn.COVARIANCE.S('HAL-PropertyLog'!$M$6:$M$1957,'HAL-PropertyLog'!C$6:C$1957)</f>
        <v>0.1020958593277107</v>
      </c>
      <c r="E25" s="48">
        <f>_xlfn.COVARIANCE.S('HAL-PropertyLog'!$M$6:$M$1957,'HAL-PropertyLog'!D$6:D$1957)</f>
        <v>-1.191326652169018</v>
      </c>
      <c r="F25" s="48">
        <f>_xlfn.COVARIANCE.S('HAL-PropertyLog'!$M$6:$M$1957,'HAL-PropertyLog'!E$6:E$1957)</f>
        <v>0.94503764032827908</v>
      </c>
      <c r="G25" s="48">
        <f>_xlfn.COVARIANCE.S('HAL-PropertyLog'!$M$6:$M$1957,'HAL-PropertyLog'!F$6:F$1957)</f>
        <v>-3.9165342063342413E-2</v>
      </c>
      <c r="H25" s="48">
        <f>_xlfn.COVARIANCE.S('HAL-PropertyLog'!$M$6:$M$1957,'HAL-PropertyLog'!G$6:G$1957)</f>
        <v>0.21883065898521442</v>
      </c>
      <c r="I25" s="48">
        <f>_xlfn.COVARIANCE.S('HAL-PropertyLog'!$M$6:$M$1957,'HAL-PropertyLog'!H$6:H$1957)</f>
        <v>4.8815522642789398E-2</v>
      </c>
      <c r="J25" s="48">
        <f>_xlfn.COVARIANCE.S('HAL-PropertyLog'!$M$6:$M$1957,'HAL-PropertyLog'!I$6:I$1957)</f>
        <v>-7.5818200072636288E-2</v>
      </c>
      <c r="K25" s="48">
        <f>_xlfn.COVARIANCE.S('HAL-PropertyLog'!$M$6:$M$1957,'HAL-PropertyLog'!J$6:J$1957)</f>
        <v>-0.47325967275795511</v>
      </c>
      <c r="L25" s="48">
        <f>_xlfn.COVARIANCE.S('HAL-PropertyLog'!$M$6:$M$1957,'HAL-PropertyLog'!K$6:K$1957)</f>
        <v>0.11191909853811587</v>
      </c>
      <c r="M25" s="48">
        <f>_xlfn.COVARIANCE.S('HAL-PropertyLog'!$M$6:$M$1957,'HAL-PropertyLog'!L$6:L$1957)</f>
        <v>0.25608683160769108</v>
      </c>
      <c r="N25" s="48">
        <f>_xlfn.COVARIANCE.S('HAL-PropertyLog'!$M$6:$M$1957,'HAL-PropertyLog'!M$6:M$1957)</f>
        <v>0.90502935598141554</v>
      </c>
      <c r="O25" s="48">
        <f>_xlfn.COVARIANCE.S('HAL-PropertyLog'!$M$6:$M$1957,'HAL-PropertyLog'!N$6:N$1957)</f>
        <v>0.83526782430039037</v>
      </c>
      <c r="P25" s="48">
        <f>_xlfn.COVARIANCE.S('HAL-PropertyLog'!$M$6:$M$1957,'HAL-PropertyLog'!O$6:O$1957)</f>
        <v>0.82487752487836463</v>
      </c>
      <c r="Q25" s="48">
        <f>_xlfn.COVARIANCE.S('HAL-PropertyLog'!$M$6:$M$1957,'HAL-PropertyLog'!P$6:P$1957)</f>
        <v>0.23229391751450029</v>
      </c>
      <c r="R25" s="48">
        <f>_xlfn.COVARIANCE.S('HAL-PropertyLog'!$M$6:$M$1957,'HAL-PropertyLog'!Q$6:Q$1957)</f>
        <v>-2.5868202870066872</v>
      </c>
      <c r="S25" s="48">
        <f>_xlfn.COVARIANCE.S('HAL-PropertyLog'!$M$6:$M$1957,'HAL-PropertyLog'!R$6:R$1957)</f>
        <v>1.2420370308013826</v>
      </c>
      <c r="T25" s="48">
        <f>_xlfn.COVARIANCE.S('HAL-PropertyLog'!$M$6:$M$1957,'HAL-PropertyLog'!T$6:T$1957)</f>
        <v>1.0330090071384375</v>
      </c>
      <c r="U25" s="48">
        <f>_xlfn.COVARIANCE.S('HAL-PropertyLog'!$M$6:$M$1957,'HAL-PropertyLog'!U$6:U$1957)</f>
        <v>0.88801616495090185</v>
      </c>
      <c r="V25" s="48">
        <f>_xlfn.COVARIANCE.S('HAL-PropertyLog'!$M$6:$M$1957,'HAL-PropertyLog'!V$6:V$1957)</f>
        <v>0.78684737764149248</v>
      </c>
      <c r="W25" s="48">
        <f>_xlfn.COVARIANCE.S('HAL-PropertyLog'!$M$6:$M$1957,'HAL-PropertyLog'!W$6:W$1957)</f>
        <v>-0.40070607632307725</v>
      </c>
      <c r="X25" s="48">
        <f>_xlfn.COVARIANCE.S('HAL-PropertyLog'!$M$6:$M$1957,'HAL-PropertyLog'!X$6:X$1957)</f>
        <v>0.12372722968381697</v>
      </c>
      <c r="Y25" s="48">
        <f>_xlfn.COVARIANCE.S('HAL-PropertyLog'!$M$6:$M$1957,'HAL-PropertyLog'!Y$6:Y$1957)</f>
        <v>0.23561347792695431</v>
      </c>
      <c r="Z25" s="48">
        <f>_xlfn.COVARIANCE.S('HAL-PropertyLog'!$M$6:$M$1957,'HAL-PropertyLog'!AC$6:AC$1957)</f>
        <v>0.21557838021033918</v>
      </c>
      <c r="AA25" s="48">
        <f>_xlfn.COVARIANCE.S('HAL-PropertyLog'!$M$6:$M$1957,'HAL-PropertyLog'!AD$6:AD$1957)</f>
        <v>-0.72993400885027093</v>
      </c>
      <c r="AB25" s="48">
        <f>_xlfn.COVARIANCE.S('HAL-PropertyLog'!$M$6:$M$1957,'HAL-PropertyLog'!AE$6:AE$1957)</f>
        <v>1.5910664184004562</v>
      </c>
      <c r="AC25" s="48">
        <f>_xlfn.COVARIANCE.S('HAL-PropertyLog'!$M$6:$M$1957,'HAL-PropertyLog'!AG$6:AG$1957)</f>
        <v>0.7916098190876858</v>
      </c>
      <c r="AD25" s="48">
        <f>_xlfn.COVARIANCE.S('HAL-PropertyLog'!$M$6:$M$1957,'HAL-PropertyLog'!AH$6:AH$1957)</f>
        <v>0.66287084167935206</v>
      </c>
      <c r="AE25" s="48">
        <f>_xlfn.COVARIANCE.S('HAL-PropertyLog'!$M$6:$M$1957,'HAL-PropertyLog'!AI$6:AI$1957)</f>
        <v>0.57633777801784047</v>
      </c>
      <c r="AF25" s="48">
        <f>_xlfn.COVARIANCE.S('HAL-PropertyLog'!$M$6:$M$1957,'HAL-PropertyLog'!AJ$6:AJ$1957)</f>
        <v>-0.37552823568718136</v>
      </c>
      <c r="AG25" s="48">
        <f>_xlfn.COVARIANCE.S('HAL-PropertyLog'!$M$6:$M$1957,'HAL-PropertyLog'!AK$6:AK$1957)</f>
        <v>0.18901496458146511</v>
      </c>
      <c r="AH25" s="49">
        <f>_xlfn.COVARIANCE.S('HAL-PropertyLog'!$M$6:$M$1957,'HAL-PropertyLog'!AL$6:AL$1957)</f>
        <v>0.23923279292297173</v>
      </c>
    </row>
    <row r="26" spans="1:34" x14ac:dyDescent="0.25">
      <c r="A26" s="79" t="s">
        <v>69</v>
      </c>
      <c r="B26" t="s">
        <v>51</v>
      </c>
      <c r="C26" t="s">
        <v>59</v>
      </c>
      <c r="D26" s="47">
        <f>_xlfn.COVARIANCE.S('HAL-PropertyLog'!$N$6:$N$1957,'HAL-PropertyLog'!C$6:C$1957)</f>
        <v>0.12567616842546805</v>
      </c>
      <c r="E26" s="48">
        <f>_xlfn.COVARIANCE.S('HAL-PropertyLog'!$N$6:$N$1957,'HAL-PropertyLog'!D$6:D$1957)</f>
        <v>-0.2810667959817944</v>
      </c>
      <c r="F26" s="48">
        <f>_xlfn.COVARIANCE.S('HAL-PropertyLog'!$N$6:$N$1957,'HAL-PropertyLog'!E$6:E$1957)</f>
        <v>0.67706274407918599</v>
      </c>
      <c r="G26" s="48">
        <f>_xlfn.COVARIANCE.S('HAL-PropertyLog'!$N$6:$N$1957,'HAL-PropertyLog'!F$6:F$1957)</f>
        <v>-4.0285248940695073E-2</v>
      </c>
      <c r="H26" s="48">
        <f>_xlfn.COVARIANCE.S('HAL-PropertyLog'!$N$6:$N$1957,'HAL-PropertyLog'!G$6:G$1957)</f>
        <v>0.1415897473105702</v>
      </c>
      <c r="I26" s="48">
        <f>_xlfn.COVARIANCE.S('HAL-PropertyLog'!$N$6:$N$1957,'HAL-PropertyLog'!H$6:H$1957)</f>
        <v>3.3844471474058502E-2</v>
      </c>
      <c r="J26" s="48">
        <f>_xlfn.COVARIANCE.S('HAL-PropertyLog'!$N$6:$N$1957,'HAL-PropertyLog'!I$6:I$1957)</f>
        <v>-4.7689086110934101E-2</v>
      </c>
      <c r="K26" s="48">
        <f>_xlfn.COVARIANCE.S('HAL-PropertyLog'!$N$6:$N$1957,'HAL-PropertyLog'!J$6:J$1957)</f>
        <v>-0.52715466038773684</v>
      </c>
      <c r="L26" s="48">
        <f>_xlfn.COVARIANCE.S('HAL-PropertyLog'!$N$6:$N$1957,'HAL-PropertyLog'!K$6:K$1957)</f>
        <v>0.15427202367369508</v>
      </c>
      <c r="M26" s="48">
        <f>_xlfn.COVARIANCE.S('HAL-PropertyLog'!$N$6:$N$1957,'HAL-PropertyLog'!L$6:L$1957)</f>
        <v>0.25935885914210993</v>
      </c>
      <c r="N26" s="48">
        <f>_xlfn.COVARIANCE.S('HAL-PropertyLog'!$N$6:$N$1957,'HAL-PropertyLog'!M$6:M$1957)</f>
        <v>0.83526782430039037</v>
      </c>
      <c r="O26" s="48">
        <f>_xlfn.COVARIANCE.S('HAL-PropertyLog'!$N$6:$N$1957,'HAL-PropertyLog'!N$6:N$1957)</f>
        <v>0.90704311971755114</v>
      </c>
      <c r="P26" s="48">
        <f>_xlfn.COVARIANCE.S('HAL-PropertyLog'!$N$6:$N$1957,'HAL-PropertyLog'!O$6:O$1957)</f>
        <v>0.91044886383719836</v>
      </c>
      <c r="Q26" s="48">
        <f>_xlfn.COVARIANCE.S('HAL-PropertyLog'!$N$6:$N$1957,'HAL-PropertyLog'!P$6:P$1957)</f>
        <v>0.27170790410036816</v>
      </c>
      <c r="R26" s="48">
        <f>_xlfn.COVARIANCE.S('HAL-PropertyLog'!$N$6:$N$1957,'HAL-PropertyLog'!Q$6:Q$1957)</f>
        <v>-2.1512930795668463</v>
      </c>
      <c r="S26" s="48">
        <f>_xlfn.COVARIANCE.S('HAL-PropertyLog'!$N$6:$N$1957,'HAL-PropertyLog'!R$6:R$1957)</f>
        <v>0.94075014181633287</v>
      </c>
      <c r="T26" s="48">
        <f>_xlfn.COVARIANCE.S('HAL-PropertyLog'!$N$6:$N$1957,'HAL-PropertyLog'!T$6:T$1957)</f>
        <v>0.95672563747482076</v>
      </c>
      <c r="U26" s="48">
        <f>_xlfn.COVARIANCE.S('HAL-PropertyLog'!$N$6:$N$1957,'HAL-PropertyLog'!U$6:U$1957)</f>
        <v>0.79920105046419421</v>
      </c>
      <c r="V26" s="48">
        <f>_xlfn.COVARIANCE.S('HAL-PropertyLog'!$N$6:$N$1957,'HAL-PropertyLog'!V$6:V$1957)</f>
        <v>0.70281477351342547</v>
      </c>
      <c r="W26" s="48">
        <f>_xlfn.COVARIANCE.S('HAL-PropertyLog'!$N$6:$N$1957,'HAL-PropertyLog'!W$6:W$1957)</f>
        <v>-0.40415223485294161</v>
      </c>
      <c r="X26" s="48">
        <f>_xlfn.COVARIANCE.S('HAL-PropertyLog'!$N$6:$N$1957,'HAL-PropertyLog'!X$6:X$1957)</f>
        <v>0.15412996719813915</v>
      </c>
      <c r="Y26" s="48">
        <f>_xlfn.COVARIANCE.S('HAL-PropertyLog'!$N$6:$N$1957,'HAL-PropertyLog'!Y$6:Y$1957)</f>
        <v>0.2090353640914781</v>
      </c>
      <c r="Z26" s="48">
        <f>_xlfn.COVARIANCE.S('HAL-PropertyLog'!$N$6:$N$1957,'HAL-PropertyLog'!AC$6:AC$1957)</f>
        <v>0.25251156697245747</v>
      </c>
      <c r="AA26" s="48">
        <f>_xlfn.COVARIANCE.S('HAL-PropertyLog'!$N$6:$N$1957,'HAL-PropertyLog'!AD$6:AD$1957)</f>
        <v>-2.7026018673799449E-2</v>
      </c>
      <c r="AB26" s="48">
        <f>_xlfn.COVARIANCE.S('HAL-PropertyLog'!$N$6:$N$1957,'HAL-PropertyLog'!AE$6:AE$1957)</f>
        <v>1.3136135348929923</v>
      </c>
      <c r="AC26" s="48">
        <f>_xlfn.COVARIANCE.S('HAL-PropertyLog'!$N$6:$N$1957,'HAL-PropertyLog'!AG$6:AG$1957)</f>
        <v>0.67446767706783484</v>
      </c>
      <c r="AD26" s="48">
        <f>_xlfn.COVARIANCE.S('HAL-PropertyLog'!$N$6:$N$1957,'HAL-PropertyLog'!AH$6:AH$1957)</f>
        <v>0.51488502041421103</v>
      </c>
      <c r="AE26" s="48">
        <f>_xlfn.COVARIANCE.S('HAL-PropertyLog'!$N$6:$N$1957,'HAL-PropertyLog'!AI$6:AI$1957)</f>
        <v>0.4173785178975537</v>
      </c>
      <c r="AF26" s="48">
        <f>_xlfn.COVARIANCE.S('HAL-PropertyLog'!$N$6:$N$1957,'HAL-PropertyLog'!AJ$6:AJ$1957)</f>
        <v>-0.35518648290159843</v>
      </c>
      <c r="AG26" s="48">
        <f>_xlfn.COVARIANCE.S('HAL-PropertyLog'!$N$6:$N$1957,'HAL-PropertyLog'!AK$6:AK$1957)</f>
        <v>0.19362550763378697</v>
      </c>
      <c r="AH26" s="49">
        <f>_xlfn.COVARIANCE.S('HAL-PropertyLog'!$N$6:$N$1957,'HAL-PropertyLog'!AL$6:AL$1957)</f>
        <v>0.28497262646489935</v>
      </c>
    </row>
    <row r="27" spans="1:34" x14ac:dyDescent="0.25">
      <c r="A27" s="79" t="s">
        <v>70</v>
      </c>
      <c r="B27" t="s">
        <v>51</v>
      </c>
      <c r="C27" t="s">
        <v>60</v>
      </c>
      <c r="D27" s="47">
        <f>_xlfn.COVARIANCE.S('HAL-PropertyLog'!$O$6:$O$1957,'HAL-PropertyLog'!C$6:C$1957)</f>
        <v>7.3608414883217385E-2</v>
      </c>
      <c r="E27" s="48">
        <f>_xlfn.COVARIANCE.S('HAL-PropertyLog'!$O$6:$O$1957,'HAL-PropertyLog'!D$6:D$1957)</f>
        <v>1.6897768791672547</v>
      </c>
      <c r="F27" s="48">
        <f>_xlfn.COVARIANCE.S('HAL-PropertyLog'!$O$6:$O$1957,'HAL-PropertyLog'!E$6:E$1957)</f>
        <v>0.62430918024717474</v>
      </c>
      <c r="G27" s="48">
        <f>_xlfn.COVARIANCE.S('HAL-PropertyLog'!$O$6:$O$1957,'HAL-PropertyLog'!F$6:F$1957)</f>
        <v>-4.2769303963094203E-2</v>
      </c>
      <c r="H27" s="48">
        <f>_xlfn.COVARIANCE.S('HAL-PropertyLog'!$O$6:$O$1957,'HAL-PropertyLog'!G$6:G$1957)</f>
        <v>0.12194906855603607</v>
      </c>
      <c r="I27" s="48">
        <f>_xlfn.COVARIANCE.S('HAL-PropertyLog'!$O$6:$O$1957,'HAL-PropertyLog'!H$6:H$1957)</f>
        <v>4.2794139987063516E-2</v>
      </c>
      <c r="J27" s="48">
        <f>_xlfn.COVARIANCE.S('HAL-PropertyLog'!$O$6:$O$1957,'HAL-PropertyLog'!I$6:I$1957)</f>
        <v>1.3304950564148255E-2</v>
      </c>
      <c r="K27" s="48">
        <f>_xlfn.COVARIANCE.S('HAL-PropertyLog'!$O$6:$O$1957,'HAL-PropertyLog'!J$6:J$1957)</f>
        <v>-0.54073861773026832</v>
      </c>
      <c r="L27" s="48">
        <f>_xlfn.COVARIANCE.S('HAL-PropertyLog'!$O$6:$O$1957,'HAL-PropertyLog'!K$6:K$1957)</f>
        <v>0.1937831141644567</v>
      </c>
      <c r="M27" s="48">
        <f>_xlfn.COVARIANCE.S('HAL-PropertyLog'!$O$6:$O$1957,'HAL-PropertyLog'!L$6:L$1957)</f>
        <v>0.23550419183069743</v>
      </c>
      <c r="N27" s="48">
        <f>_xlfn.COVARIANCE.S('HAL-PropertyLog'!$O$6:$O$1957,'HAL-PropertyLog'!M$6:M$1957)</f>
        <v>0.82487752487836463</v>
      </c>
      <c r="O27" s="48">
        <f>_xlfn.COVARIANCE.S('HAL-PropertyLog'!$O$6:$O$1957,'HAL-PropertyLog'!N$6:N$1957)</f>
        <v>0.91044886383719836</v>
      </c>
      <c r="P27" s="48">
        <f>_xlfn.COVARIANCE.S('HAL-PropertyLog'!$O$6:$O$1957,'HAL-PropertyLog'!O$6:O$1957)</f>
        <v>0.99419785160440666</v>
      </c>
      <c r="Q27" s="48">
        <f>_xlfn.COVARIANCE.S('HAL-PropertyLog'!$O$6:$O$1957,'HAL-PropertyLog'!P$6:P$1957)</f>
        <v>0.25074359086965009</v>
      </c>
      <c r="R27" s="48">
        <f>_xlfn.COVARIANCE.S('HAL-PropertyLog'!$O$6:$O$1957,'HAL-PropertyLog'!Q$6:Q$1957)</f>
        <v>-0.79629039322994677</v>
      </c>
      <c r="S27" s="48">
        <f>_xlfn.COVARIANCE.S('HAL-PropertyLog'!$O$6:$O$1957,'HAL-PropertyLog'!R$6:R$1957)</f>
        <v>0.98929547577308286</v>
      </c>
      <c r="T27" s="48">
        <f>_xlfn.COVARIANCE.S('HAL-PropertyLog'!$O$6:$O$1957,'HAL-PropertyLog'!T$6:T$1957)</f>
        <v>0.96546368638581159</v>
      </c>
      <c r="U27" s="48">
        <f>_xlfn.COVARIANCE.S('HAL-PropertyLog'!$O$6:$O$1957,'HAL-PropertyLog'!U$6:U$1957)</f>
        <v>0.79947655070040968</v>
      </c>
      <c r="V27" s="48">
        <f>_xlfn.COVARIANCE.S('HAL-PropertyLog'!$O$6:$O$1957,'HAL-PropertyLog'!V$6:V$1957)</f>
        <v>0.69547625284327019</v>
      </c>
      <c r="W27" s="48">
        <f>_xlfn.COVARIANCE.S('HAL-PropertyLog'!$O$6:$O$1957,'HAL-PropertyLog'!W$6:W$1957)</f>
        <v>-0.45321043975336456</v>
      </c>
      <c r="X27" s="48">
        <f>_xlfn.COVARIANCE.S('HAL-PropertyLog'!$O$6:$O$1957,'HAL-PropertyLog'!X$6:X$1957)</f>
        <v>0.20999245670553804</v>
      </c>
      <c r="Y27" s="48">
        <f>_xlfn.COVARIANCE.S('HAL-PropertyLog'!$O$6:$O$1957,'HAL-PropertyLog'!Y$6:Y$1957)</f>
        <v>0.1955532381385823</v>
      </c>
      <c r="Z27" s="48">
        <f>_xlfn.COVARIANCE.S('HAL-PropertyLog'!$O$6:$O$1957,'HAL-PropertyLog'!AC$6:AC$1957)</f>
        <v>0.18756044483918008</v>
      </c>
      <c r="AA27" s="48">
        <f>_xlfn.COVARIANCE.S('HAL-PropertyLog'!$O$6:$O$1957,'HAL-PropertyLog'!AD$6:AD$1957)</f>
        <v>2.1510562688556121</v>
      </c>
      <c r="AB27" s="48">
        <f>_xlfn.COVARIANCE.S('HAL-PropertyLog'!$O$6:$O$1957,'HAL-PropertyLog'!AE$6:AE$1957)</f>
        <v>1.4348805506415629</v>
      </c>
      <c r="AC27" s="48">
        <f>_xlfn.COVARIANCE.S('HAL-PropertyLog'!$O$6:$O$1957,'HAL-PropertyLog'!AG$6:AG$1957)</f>
        <v>0.68170505503386036</v>
      </c>
      <c r="AD27" s="48">
        <f>_xlfn.COVARIANCE.S('HAL-PropertyLog'!$O$6:$O$1957,'HAL-PropertyLog'!AH$6:AH$1957)</f>
        <v>0.50798601802745502</v>
      </c>
      <c r="AE27" s="48">
        <f>_xlfn.COVARIANCE.S('HAL-PropertyLog'!$O$6:$O$1957,'HAL-PropertyLog'!AI$6:AI$1957)</f>
        <v>0.40165917412762508</v>
      </c>
      <c r="AF27" s="48">
        <f>_xlfn.COVARIANCE.S('HAL-PropertyLog'!$O$6:$O$1957,'HAL-PropertyLog'!AJ$6:AJ$1957)</f>
        <v>-0.41646432840467951</v>
      </c>
      <c r="AG27" s="48">
        <f>_xlfn.COVARIANCE.S('HAL-PropertyLog'!$O$6:$O$1957,'HAL-PropertyLog'!AK$6:AK$1957)</f>
        <v>0.25560250960023911</v>
      </c>
      <c r="AH27" s="49">
        <f>_xlfn.COVARIANCE.S('HAL-PropertyLog'!$O$6:$O$1957,'HAL-PropertyLog'!AL$6:AL$1957)</f>
        <v>0.27124321754465824</v>
      </c>
    </row>
    <row r="28" spans="1:34" x14ac:dyDescent="0.25">
      <c r="A28" s="79" t="s">
        <v>71</v>
      </c>
      <c r="B28" t="s">
        <v>26</v>
      </c>
      <c r="C28" t="s">
        <v>61</v>
      </c>
      <c r="D28" s="47">
        <f>_xlfn.COVARIANCE.S('HAL-PropertyLog'!$P$6:$P$1957,'HAL-PropertyLog'!C$6:C$1957)</f>
        <v>2.1509794828420215</v>
      </c>
      <c r="E28" s="48">
        <f>_xlfn.COVARIANCE.S('HAL-PropertyLog'!$P$6:$P$1957,'HAL-PropertyLog'!D$6:D$1957)</f>
        <v>-35.494176877722879</v>
      </c>
      <c r="F28" s="48">
        <f>_xlfn.COVARIANCE.S('HAL-PropertyLog'!$P$6:$P$1957,'HAL-PropertyLog'!E$6:E$1957)</f>
        <v>-1.3209788128844102</v>
      </c>
      <c r="G28" s="48">
        <f>_xlfn.COVARIANCE.S('HAL-PropertyLog'!$P$6:$P$1957,'HAL-PropertyLog'!F$6:F$1957)</f>
        <v>-6.6335541037839049E-2</v>
      </c>
      <c r="H28" s="48">
        <f>_xlfn.COVARIANCE.S('HAL-PropertyLog'!$P$6:$P$1957,'HAL-PropertyLog'!G$6:G$1957)</f>
        <v>1.1330177156336612</v>
      </c>
      <c r="I28" s="48">
        <f>_xlfn.COVARIANCE.S('HAL-PropertyLog'!$P$6:$P$1957,'HAL-PropertyLog'!H$6:H$1957)</f>
        <v>1.2452134553959644</v>
      </c>
      <c r="J28" s="48">
        <f>_xlfn.COVARIANCE.S('HAL-PropertyLog'!$P$6:$P$1957,'HAL-PropertyLog'!I$6:I$1957)</f>
        <v>1.1551128765237917</v>
      </c>
      <c r="K28" s="48">
        <f>_xlfn.COVARIANCE.S('HAL-PropertyLog'!$P$6:$P$1957,'HAL-PropertyLog'!J$6:J$1957)</f>
        <v>-0.15904436905338395</v>
      </c>
      <c r="L28" s="48">
        <f>_xlfn.COVARIANCE.S('HAL-PropertyLog'!$P$6:$P$1957,'HAL-PropertyLog'!K$6:K$1957)</f>
        <v>0.28359942473209476</v>
      </c>
      <c r="M28" s="48">
        <f>_xlfn.COVARIANCE.S('HAL-PropertyLog'!$P$6:$P$1957,'HAL-PropertyLog'!L$6:L$1957)</f>
        <v>0.26740352656730021</v>
      </c>
      <c r="N28" s="48">
        <f>_xlfn.COVARIANCE.S('HAL-PropertyLog'!$P$6:$P$1957,'HAL-PropertyLog'!M$6:M$1957)</f>
        <v>0.23229391751450029</v>
      </c>
      <c r="O28" s="48">
        <f>_xlfn.COVARIANCE.S('HAL-PropertyLog'!$P$6:$P$1957,'HAL-PropertyLog'!N$6:N$1957)</f>
        <v>0.27170790410036816</v>
      </c>
      <c r="P28" s="48">
        <f>_xlfn.COVARIANCE.S('HAL-PropertyLog'!$P$6:$P$1957,'HAL-PropertyLog'!O$6:O$1957)</f>
        <v>0.25074359086965009</v>
      </c>
      <c r="Q28" s="48">
        <f>_xlfn.COVARIANCE.S('HAL-PropertyLog'!$P$6:$P$1957,'HAL-PropertyLog'!P$6:P$1957)</f>
        <v>2.6013536161474331</v>
      </c>
      <c r="R28" s="48">
        <f>_xlfn.COVARIANCE.S('HAL-PropertyLog'!$P$6:$P$1957,'HAL-PropertyLog'!Q$6:Q$1957)</f>
        <v>-42.647141656485296</v>
      </c>
      <c r="S28" s="48">
        <f>_xlfn.COVARIANCE.S('HAL-PropertyLog'!$P$6:$P$1957,'HAL-PropertyLog'!R$6:R$1957)</f>
        <v>-0.85456970655436304</v>
      </c>
      <c r="T28" s="48">
        <f>_xlfn.COVARIANCE.S('HAL-PropertyLog'!$P$6:$P$1957,'HAL-PropertyLog'!T$6:T$1957)</f>
        <v>1.5018939759004626</v>
      </c>
      <c r="U28" s="48">
        <f>_xlfn.COVARIANCE.S('HAL-PropertyLog'!$P$6:$P$1957,'HAL-PropertyLog'!U$6:U$1957)</f>
        <v>1.4591553051678841</v>
      </c>
      <c r="V28" s="48">
        <f>_xlfn.COVARIANCE.S('HAL-PropertyLog'!$P$6:$P$1957,'HAL-PropertyLog'!V$6:V$1957)</f>
        <v>1.3296292902340789</v>
      </c>
      <c r="W28" s="48">
        <f>_xlfn.COVARIANCE.S('HAL-PropertyLog'!$P$6:$P$1957,'HAL-PropertyLog'!W$6:W$1957)</f>
        <v>-0.12061269784797744</v>
      </c>
      <c r="X28" s="48">
        <f>_xlfn.COVARIANCE.S('HAL-PropertyLog'!$P$6:$P$1957,'HAL-PropertyLog'!X$6:X$1957)</f>
        <v>0.18596113527351782</v>
      </c>
      <c r="Y28" s="48">
        <f>_xlfn.COVARIANCE.S('HAL-PropertyLog'!$P$6:$P$1957,'HAL-PropertyLog'!Y$6:Y$1957)</f>
        <v>0.3457878763795651</v>
      </c>
      <c r="Z28" s="48">
        <f>_xlfn.COVARIANCE.S('HAL-PropertyLog'!$P$6:$P$1957,'HAL-PropertyLog'!AC$6:AC$1957)</f>
        <v>2.6155141413731906</v>
      </c>
      <c r="AA28" s="48">
        <f>_xlfn.COVARIANCE.S('HAL-PropertyLog'!$P$6:$P$1957,'HAL-PropertyLog'!AD$6:AD$1957)</f>
        <v>-43.25970915758289</v>
      </c>
      <c r="AB28" s="48">
        <f>_xlfn.COVARIANCE.S('HAL-PropertyLog'!$P$6:$P$1957,'HAL-PropertyLog'!AE$6:AE$1957)</f>
        <v>-0.62681087020265747</v>
      </c>
      <c r="AC28" s="48">
        <f>_xlfn.COVARIANCE.S('HAL-PropertyLog'!$P$6:$P$1957,'HAL-PropertyLog'!AG$6:AG$1957)</f>
        <v>1.3395185560821279</v>
      </c>
      <c r="AD28" s="48">
        <f>_xlfn.COVARIANCE.S('HAL-PropertyLog'!$P$6:$P$1957,'HAL-PropertyLog'!AH$6:AH$1957)</f>
        <v>1.3929553421263818</v>
      </c>
      <c r="AE28" s="48">
        <f>_xlfn.COVARIANCE.S('HAL-PropertyLog'!$P$6:$P$1957,'HAL-PropertyLog'!AI$6:AI$1957)</f>
        <v>1.1118961100416658</v>
      </c>
      <c r="AF28" s="48">
        <f>_xlfn.COVARIANCE.S('HAL-PropertyLog'!$P$6:$P$1957,'HAL-PropertyLog'!AJ$6:AJ$1957)</f>
        <v>0.1634669141631081</v>
      </c>
      <c r="AG28" s="48">
        <f>_xlfn.COVARIANCE.S('HAL-PropertyLog'!$P$6:$P$1957,'HAL-PropertyLog'!AK$6:AK$1957)</f>
        <v>9.6896582782886306E-2</v>
      </c>
      <c r="AH28" s="49">
        <f>_xlfn.COVARIANCE.S('HAL-PropertyLog'!$P$6:$P$1957,'HAL-PropertyLog'!AL$6:AL$1957)</f>
        <v>0.40181849823643173</v>
      </c>
    </row>
    <row r="29" spans="1:34" x14ac:dyDescent="0.25">
      <c r="A29" s="79" t="s">
        <v>72</v>
      </c>
      <c r="B29" t="s">
        <v>26</v>
      </c>
      <c r="C29" t="s">
        <v>53</v>
      </c>
      <c r="D29" s="47">
        <f>_xlfn.COVARIANCE.S('HAL-PropertyLog'!$Q$6:$Q$1957,'HAL-PropertyLog'!C$6:C$1957)</f>
        <v>-38.886548249956277</v>
      </c>
      <c r="E29" s="48">
        <f>_xlfn.COVARIANCE.S('HAL-PropertyLog'!$Q$6:$Q$1957,'HAL-PropertyLog'!D$6:D$1957)</f>
        <v>1142.8023613556147</v>
      </c>
      <c r="F29" s="48">
        <f>_xlfn.COVARIANCE.S('HAL-PropertyLog'!$Q$6:$Q$1957,'HAL-PropertyLog'!E$6:E$1957)</f>
        <v>13.353996684625677</v>
      </c>
      <c r="G29" s="48">
        <f>_xlfn.COVARIANCE.S('HAL-PropertyLog'!$Q$6:$Q$1957,'HAL-PropertyLog'!F$6:F$1957)</f>
        <v>-3.5710907995534784</v>
      </c>
      <c r="H29" s="48">
        <f>_xlfn.COVARIANCE.S('HAL-PropertyLog'!$Q$6:$Q$1957,'HAL-PropertyLog'!G$6:G$1957)</f>
        <v>-11.004508855347593</v>
      </c>
      <c r="I29" s="48">
        <f>_xlfn.COVARIANCE.S('HAL-PropertyLog'!$Q$6:$Q$1957,'HAL-PropertyLog'!H$6:H$1957)</f>
        <v>-12.721386460561501</v>
      </c>
      <c r="J29" s="48">
        <f>_xlfn.COVARIANCE.S('HAL-PropertyLog'!$Q$6:$Q$1957,'HAL-PropertyLog'!I$6:I$1957)</f>
        <v>-10.437146137433158</v>
      </c>
      <c r="K29" s="48">
        <f>_xlfn.COVARIANCE.S('HAL-PropertyLog'!$Q$6:$Q$1957,'HAL-PropertyLog'!J$6:J$1957)</f>
        <v>-3.2051807870521367</v>
      </c>
      <c r="L29" s="48">
        <f>_xlfn.COVARIANCE.S('HAL-PropertyLog'!$Q$6:$Q$1957,'HAL-PropertyLog'!K$6:K$1957)</f>
        <v>-3.6316424214458563</v>
      </c>
      <c r="M29" s="48">
        <f>_xlfn.COVARIANCE.S('HAL-PropertyLog'!$Q$6:$Q$1957,'HAL-PropertyLog'!L$6:L$1957)</f>
        <v>-3.2957807486631001</v>
      </c>
      <c r="N29" s="48">
        <f>_xlfn.COVARIANCE.S('HAL-PropertyLog'!$Q$6:$Q$1957,'HAL-PropertyLog'!M$6:M$1957)</f>
        <v>-2.5868202870066872</v>
      </c>
      <c r="O29" s="48">
        <f>_xlfn.COVARIANCE.S('HAL-PropertyLog'!$Q$6:$Q$1957,'HAL-PropertyLog'!N$6:N$1957)</f>
        <v>-2.1512930795668463</v>
      </c>
      <c r="P29" s="48">
        <f>_xlfn.COVARIANCE.S('HAL-PropertyLog'!$Q$6:$Q$1957,'HAL-PropertyLog'!O$6:O$1957)</f>
        <v>-0.79629039322994677</v>
      </c>
      <c r="Q29" s="48">
        <f>_xlfn.COVARIANCE.S('HAL-PropertyLog'!$Q$6:$Q$1957,'HAL-PropertyLog'!P$6:P$1957)</f>
        <v>-42.647141656485296</v>
      </c>
      <c r="R29" s="48">
        <f>_xlfn.COVARIANCE.S('HAL-PropertyLog'!$Q$6:$Q$1957,'HAL-PropertyLog'!Q$6:Q$1957)</f>
        <v>1393.8579404237969</v>
      </c>
      <c r="S29" s="48">
        <f>_xlfn.COVARIANCE.S('HAL-PropertyLog'!$Q$6:$Q$1957,'HAL-PropertyLog'!R$6:R$1957)</f>
        <v>15.294702956657748</v>
      </c>
      <c r="T29" s="48">
        <f>_xlfn.COVARIANCE.S('HAL-PropertyLog'!$Q$6:$Q$1957,'HAL-PropertyLog'!T$6:T$1957)</f>
        <v>-20.961419235695196</v>
      </c>
      <c r="U29" s="48">
        <f>_xlfn.COVARIANCE.S('HAL-PropertyLog'!$Q$6:$Q$1957,'HAL-PropertyLog'!U$6:U$1957)</f>
        <v>-21.574985883556153</v>
      </c>
      <c r="V29" s="48">
        <f>_xlfn.COVARIANCE.S('HAL-PropertyLog'!$Q$6:$Q$1957,'HAL-PropertyLog'!V$6:V$1957)</f>
        <v>-17.529318196390371</v>
      </c>
      <c r="W29" s="48">
        <f>_xlfn.COVARIANCE.S('HAL-PropertyLog'!$Q$6:$Q$1957,'HAL-PropertyLog'!W$6:W$1957)</f>
        <v>-7.9034626454866324</v>
      </c>
      <c r="X29" s="48">
        <f>_xlfn.COVARIANCE.S('HAL-PropertyLog'!$Q$6:$Q$1957,'HAL-PropertyLog'!X$6:X$1957)</f>
        <v>-2.3261659222659095</v>
      </c>
      <c r="Y29" s="48">
        <f>_xlfn.COVARIANCE.S('HAL-PropertyLog'!$Q$6:$Q$1957,'HAL-PropertyLog'!Y$6:Y$1957)</f>
        <v>-1.1202112299465232</v>
      </c>
      <c r="Z29" s="48">
        <f>_xlfn.COVARIANCE.S('HAL-PropertyLog'!$Q$6:$Q$1957,'HAL-PropertyLog'!AC$6:AC$1957)</f>
        <v>-46.422736444424203</v>
      </c>
      <c r="AA29" s="48">
        <f>_xlfn.COVARIANCE.S('HAL-PropertyLog'!$Q$6:$Q$1957,'HAL-PropertyLog'!AD$6:AD$1957)</f>
        <v>1526.8771292566837</v>
      </c>
      <c r="AB29" s="48">
        <f>_xlfn.COVARIANCE.S('HAL-PropertyLog'!$Q$6:$Q$1957,'HAL-PropertyLog'!AE$6:AE$1957)</f>
        <v>31.37245525660428</v>
      </c>
      <c r="AC29" s="48">
        <f>_xlfn.COVARIANCE.S('HAL-PropertyLog'!$Q$6:$Q$1957,'HAL-PropertyLog'!AG$6:AG$1957)</f>
        <v>-21.345886250401087</v>
      </c>
      <c r="AD29" s="48">
        <f>_xlfn.COVARIANCE.S('HAL-PropertyLog'!$Q$6:$Q$1957,'HAL-PropertyLog'!AH$6:AH$1957)</f>
        <v>-22.564051097727262</v>
      </c>
      <c r="AE29" s="48">
        <f>_xlfn.COVARIANCE.S('HAL-PropertyLog'!$Q$6:$Q$1957,'HAL-PropertyLog'!AI$6:AI$1957)</f>
        <v>-18.286414667379692</v>
      </c>
      <c r="AF29" s="48">
        <f>_xlfn.COVARIANCE.S('HAL-PropertyLog'!$Q$6:$Q$1957,'HAL-PropertyLog'!AJ$6:AJ$1957)</f>
        <v>-7.4064118755120329</v>
      </c>
      <c r="AG29" s="48">
        <f>_xlfn.COVARIANCE.S('HAL-PropertyLog'!$Q$6:$Q$1957,'HAL-PropertyLog'!AK$6:AK$1957)</f>
        <v>-1.6293809821856322</v>
      </c>
      <c r="AH29" s="49">
        <f>_xlfn.COVARIANCE.S('HAL-PropertyLog'!$Q$6:$Q$1957,'HAL-PropertyLog'!AL$6:AL$1957)</f>
        <v>-2.5357700534759373</v>
      </c>
    </row>
    <row r="30" spans="1:34" x14ac:dyDescent="0.25">
      <c r="A30" s="79" t="s">
        <v>73</v>
      </c>
      <c r="B30" t="s">
        <v>26</v>
      </c>
      <c r="C30" t="s">
        <v>54</v>
      </c>
      <c r="D30" s="47">
        <f>_xlfn.COVARIANCE.S('HAL-PropertyLog'!$R$6:$R$1957,'HAL-PropertyLog'!C$6:C$1957)</f>
        <v>-1.0974455558884875</v>
      </c>
      <c r="E30" s="48">
        <f>_xlfn.COVARIANCE.S('HAL-PropertyLog'!$R$6:$R$1957,'HAL-PropertyLog'!D$6:D$1957)</f>
        <v>-1.9303206946011946</v>
      </c>
      <c r="F30" s="48">
        <f>_xlfn.COVARIANCE.S('HAL-PropertyLog'!$R$6:$R$1957,'HAL-PropertyLog'!E$6:E$1957)</f>
        <v>26.479599341584034</v>
      </c>
      <c r="G30" s="48">
        <f>_xlfn.COVARIANCE.S('HAL-PropertyLog'!$R$6:$R$1957,'HAL-PropertyLog'!F$6:F$1957)</f>
        <v>-0.23657701247257842</v>
      </c>
      <c r="H30" s="48">
        <f>_xlfn.COVARIANCE.S('HAL-PropertyLog'!$R$6:$R$1957,'HAL-PropertyLog'!G$6:G$1957)</f>
        <v>-6.567909335646703E-2</v>
      </c>
      <c r="I30" s="48">
        <f>_xlfn.COVARIANCE.S('HAL-PropertyLog'!$R$6:$R$1957,'HAL-PropertyLog'!H$6:H$1957)</f>
        <v>-1.032852630119752</v>
      </c>
      <c r="J30" s="48">
        <f>_xlfn.COVARIANCE.S('HAL-PropertyLog'!$R$6:$R$1957,'HAL-PropertyLog'!I$6:I$1957)</f>
        <v>-1.6423803000135406</v>
      </c>
      <c r="K30" s="48">
        <f>_xlfn.COVARIANCE.S('HAL-PropertyLog'!$R$6:$R$1957,'HAL-PropertyLog'!J$6:J$1957)</f>
        <v>1.0576179449378271</v>
      </c>
      <c r="L30" s="48">
        <f>_xlfn.COVARIANCE.S('HAL-PropertyLog'!$R$6:$R$1957,'HAL-PropertyLog'!K$6:K$1957)</f>
        <v>-1.2078986871057715</v>
      </c>
      <c r="M30" s="48">
        <f>_xlfn.COVARIANCE.S('HAL-PropertyLog'!$R$6:$R$1957,'HAL-PropertyLog'!L$6:L$1957)</f>
        <v>0.95933986119012371</v>
      </c>
      <c r="N30" s="48">
        <f>_xlfn.COVARIANCE.S('HAL-PropertyLog'!$R$6:$R$1957,'HAL-PropertyLog'!M$6:M$1957)</f>
        <v>1.2420370308013826</v>
      </c>
      <c r="O30" s="48">
        <f>_xlfn.COVARIANCE.S('HAL-PropertyLog'!$R$6:$R$1957,'HAL-PropertyLog'!N$6:N$1957)</f>
        <v>0.94075014181633287</v>
      </c>
      <c r="P30" s="48">
        <f>_xlfn.COVARIANCE.S('HAL-PropertyLog'!$R$6:$R$1957,'HAL-PropertyLog'!O$6:O$1957)</f>
        <v>0.98929547577308286</v>
      </c>
      <c r="Q30" s="48">
        <f>_xlfn.COVARIANCE.S('HAL-PropertyLog'!$R$6:$R$1957,'HAL-PropertyLog'!P$6:P$1957)</f>
        <v>-0.85456970655436304</v>
      </c>
      <c r="R30" s="48">
        <f>_xlfn.COVARIANCE.S('HAL-PropertyLog'!$R$6:$R$1957,'HAL-PropertyLog'!Q$6:Q$1957)</f>
        <v>15.294702956657748</v>
      </c>
      <c r="S30" s="48">
        <f>_xlfn.COVARIANCE.S('HAL-PropertyLog'!$R$6:$R$1957,'HAL-PropertyLog'!R$6:R$1957)</f>
        <v>35.452220443674214</v>
      </c>
      <c r="T30" s="48">
        <f>_xlfn.COVARIANCE.S('HAL-PropertyLog'!$R$6:$R$1957,'HAL-PropertyLog'!T$6:T$1957)</f>
        <v>0.4409156625473325</v>
      </c>
      <c r="U30" s="48">
        <f>_xlfn.COVARIANCE.S('HAL-PropertyLog'!$R$6:$R$1957,'HAL-PropertyLog'!U$6:U$1957)</f>
        <v>-1.0200990681867677</v>
      </c>
      <c r="V30" s="48">
        <f>_xlfn.COVARIANCE.S('HAL-PropertyLog'!$R$6:$R$1957,'HAL-PropertyLog'!V$6:V$1957)</f>
        <v>-1.8005184276661164</v>
      </c>
      <c r="W30" s="48">
        <f>_xlfn.COVARIANCE.S('HAL-PropertyLog'!$R$6:$R$1957,'HAL-PropertyLog'!W$6:W$1957)</f>
        <v>1.5462573560919062</v>
      </c>
      <c r="X30" s="48">
        <f>_xlfn.COVARIANCE.S('HAL-PropertyLog'!$R$6:$R$1957,'HAL-PropertyLog'!X$6:X$1957)</f>
        <v>-1.2742305996399947</v>
      </c>
      <c r="Y30" s="48">
        <f>_xlfn.COVARIANCE.S('HAL-PropertyLog'!$R$6:$R$1957,'HAL-PropertyLog'!Y$6:Y$1957)</f>
        <v>1.7687240721356237</v>
      </c>
      <c r="Z30" s="48">
        <f>_xlfn.COVARIANCE.S('HAL-PropertyLog'!$R$6:$R$1957,'HAL-PropertyLog'!AC$6:AC$1957)</f>
        <v>-0.64070674018479712</v>
      </c>
      <c r="AA30" s="48">
        <f>_xlfn.COVARIANCE.S('HAL-PropertyLog'!$R$6:$R$1957,'HAL-PropertyLog'!AD$6:AD$1957)</f>
        <v>-9.5293391498930546</v>
      </c>
      <c r="AB30" s="48">
        <f>_xlfn.COVARIANCE.S('HAL-PropertyLog'!$R$6:$R$1957,'HAL-PropertyLog'!AE$6:AE$1957)</f>
        <v>36.149416020140322</v>
      </c>
      <c r="AC30" s="48">
        <f>_xlfn.COVARIANCE.S('HAL-PropertyLog'!$R$6:$R$1957,'HAL-PropertyLog'!AG$6:AG$1957)</f>
        <v>0.24927991145448852</v>
      </c>
      <c r="AD30" s="48">
        <f>_xlfn.COVARIANCE.S('HAL-PropertyLog'!$R$6:$R$1957,'HAL-PropertyLog'!AH$6:AH$1957)</f>
        <v>-0.14164891249863509</v>
      </c>
      <c r="AE30" s="48">
        <f>_xlfn.COVARIANCE.S('HAL-PropertyLog'!$R$6:$R$1957,'HAL-PropertyLog'!AI$6:AI$1957)</f>
        <v>-0.78443431968051014</v>
      </c>
      <c r="AF30" s="48">
        <f>_xlfn.COVARIANCE.S('HAL-PropertyLog'!$R$6:$R$1957,'HAL-PropertyLog'!AJ$6:AJ$1957)</f>
        <v>2.2671239948728048</v>
      </c>
      <c r="AG30" s="48">
        <f>_xlfn.COVARIANCE.S('HAL-PropertyLog'!$R$6:$R$1957,'HAL-PropertyLog'!AK$6:AK$1957)</f>
        <v>-1.21129236495526</v>
      </c>
      <c r="AH30" s="49">
        <f>_xlfn.COVARIANCE.S('HAL-PropertyLog'!$R$6:$R$1957,'HAL-PropertyLog'!AL$6:AL$1957)</f>
        <v>1.5562814711571276</v>
      </c>
    </row>
    <row r="31" spans="1:34" x14ac:dyDescent="0.25">
      <c r="A31" s="79" t="s">
        <v>74</v>
      </c>
      <c r="B31" t="s">
        <v>26</v>
      </c>
      <c r="C31" t="s">
        <v>56</v>
      </c>
      <c r="D31" s="47">
        <f>_xlfn.COVARIANCE.S('HAL-PropertyLog'!$T$6:$T$1957,'HAL-PropertyLog'!C$6:C$1957)</f>
        <v>1.2216550051484207</v>
      </c>
      <c r="E31" s="48">
        <f>_xlfn.COVARIANCE.S('HAL-PropertyLog'!$T$6:$T$1957,'HAL-PropertyLog'!D$6:D$1957)</f>
        <v>-18.699970501974065</v>
      </c>
      <c r="F31" s="48">
        <f>_xlfn.COVARIANCE.S('HAL-PropertyLog'!$T$6:$T$1957,'HAL-PropertyLog'!E$6:E$1957)</f>
        <v>0.24875076056189632</v>
      </c>
      <c r="G31" s="48">
        <f>_xlfn.COVARIANCE.S('HAL-PropertyLog'!$T$6:$T$1957,'HAL-PropertyLog'!F$6:F$1957)</f>
        <v>-4.5826533097036069E-2</v>
      </c>
      <c r="H31" s="48">
        <f>_xlfn.COVARIANCE.S('HAL-PropertyLog'!$T$6:$T$1957,'HAL-PropertyLog'!G$6:G$1957)</f>
        <v>2.0588557853493015</v>
      </c>
      <c r="I31" s="48">
        <f>_xlfn.COVARIANCE.S('HAL-PropertyLog'!$T$6:$T$1957,'HAL-PropertyLog'!H$6:H$1957)</f>
        <v>1.8830831101993961</v>
      </c>
      <c r="J31" s="48">
        <f>_xlfn.COVARIANCE.S('HAL-PropertyLog'!$T$6:$T$1957,'HAL-PropertyLog'!I$6:I$1957)</f>
        <v>1.7241085280270789</v>
      </c>
      <c r="K31" s="48">
        <f>_xlfn.COVARIANCE.S('HAL-PropertyLog'!$T$6:$T$1957,'HAL-PropertyLog'!J$6:J$1957)</f>
        <v>-0.40263357204509326</v>
      </c>
      <c r="L31" s="48">
        <f>_xlfn.COVARIANCE.S('HAL-PropertyLog'!$T$6:$T$1957,'HAL-PropertyLog'!K$6:K$1957)</f>
        <v>0.18894633858907009</v>
      </c>
      <c r="M31" s="48">
        <f>_xlfn.COVARIANCE.S('HAL-PropertyLog'!$T$6:$T$1957,'HAL-PropertyLog'!L$6:L$1957)</f>
        <v>0.20362316532028682</v>
      </c>
      <c r="N31" s="48">
        <f>_xlfn.COVARIANCE.S('HAL-PropertyLog'!$T$6:$T$1957,'HAL-PropertyLog'!M$6:M$1957)</f>
        <v>1.0330090071384375</v>
      </c>
      <c r="O31" s="48">
        <f>_xlfn.COVARIANCE.S('HAL-PropertyLog'!$T$6:$T$1957,'HAL-PropertyLog'!N$6:N$1957)</f>
        <v>0.95672563747482076</v>
      </c>
      <c r="P31" s="48">
        <f>_xlfn.COVARIANCE.S('HAL-PropertyLog'!$T$6:$T$1957,'HAL-PropertyLog'!O$6:O$1957)</f>
        <v>0.96546368638581159</v>
      </c>
      <c r="Q31" s="48">
        <f>_xlfn.COVARIANCE.S('HAL-PropertyLog'!$T$6:$T$1957,'HAL-PropertyLog'!P$6:P$1957)</f>
        <v>1.5018939759004626</v>
      </c>
      <c r="R31" s="48">
        <f>_xlfn.COVARIANCE.S('HAL-PropertyLog'!$T$6:$T$1957,'HAL-PropertyLog'!Q$6:Q$1957)</f>
        <v>-20.961419235695196</v>
      </c>
      <c r="S31" s="48">
        <f>_xlfn.COVARIANCE.S('HAL-PropertyLog'!$T$6:$T$1957,'HAL-PropertyLog'!R$6:R$1957)</f>
        <v>0.4409156625473325</v>
      </c>
      <c r="T31" s="48">
        <f>_xlfn.COVARIANCE.S('HAL-PropertyLog'!$T$6:$T$1957,'HAL-PropertyLog'!T$6:T$1957)</f>
        <v>5.4394299907529282</v>
      </c>
      <c r="U31" s="48">
        <f>_xlfn.COVARIANCE.S('HAL-PropertyLog'!$T$6:$T$1957,'HAL-PropertyLog'!U$6:U$1957)</f>
        <v>5.059833354590114</v>
      </c>
      <c r="V31" s="48">
        <f>_xlfn.COVARIANCE.S('HAL-PropertyLog'!$T$6:$T$1957,'HAL-PropertyLog'!V$6:V$1957)</f>
        <v>5.0657779235274187</v>
      </c>
      <c r="W31" s="48">
        <f>_xlfn.COVARIANCE.S('HAL-PropertyLog'!$T$6:$T$1957,'HAL-PropertyLog'!W$6:W$1957)</f>
        <v>-0.43703535995033549</v>
      </c>
      <c r="X31" s="48">
        <f>_xlfn.COVARIANCE.S('HAL-PropertyLog'!$T$6:$T$1957,'HAL-PropertyLog'!X$6:X$1957)</f>
        <v>6.091931952322477E-3</v>
      </c>
      <c r="Y31" s="48">
        <f>_xlfn.COVARIANCE.S('HAL-PropertyLog'!$T$6:$T$1957,'HAL-PropertyLog'!Y$6:Y$1957)</f>
        <v>7.4483780862441618E-2</v>
      </c>
      <c r="Z31" s="48">
        <f>_xlfn.COVARIANCE.S('HAL-PropertyLog'!$T$6:$T$1957,'HAL-PropertyLog'!AC$6:AC$1957)</f>
        <v>1.4964678281182067</v>
      </c>
      <c r="AA31" s="48">
        <f>_xlfn.COVARIANCE.S('HAL-PropertyLog'!$T$6:$T$1957,'HAL-PropertyLog'!AD$6:AD$1957)</f>
        <v>-23.121896304812843</v>
      </c>
      <c r="AB31" s="48">
        <f>_xlfn.COVARIANCE.S('HAL-PropertyLog'!$T$6:$T$1957,'HAL-PropertyLog'!AE$6:AE$1957)</f>
        <v>0.13445618844072188</v>
      </c>
      <c r="AC31" s="48">
        <f>_xlfn.COVARIANCE.S('HAL-PropertyLog'!$T$6:$T$1957,'HAL-PropertyLog'!AG$6:AG$1957)</f>
        <v>2.6331686482594732</v>
      </c>
      <c r="AD31" s="48">
        <f>_xlfn.COVARIANCE.S('HAL-PropertyLog'!$T$6:$T$1957,'HAL-PropertyLog'!AH$6:AH$1957)</f>
        <v>2.429263901892992</v>
      </c>
      <c r="AE31" s="48">
        <f>_xlfn.COVARIANCE.S('HAL-PropertyLog'!$T$6:$T$1957,'HAL-PropertyLog'!AI$6:AI$1957)</f>
        <v>2.1424837081203774</v>
      </c>
      <c r="AF31" s="48">
        <f>_xlfn.COVARIANCE.S('HAL-PropertyLog'!$T$6:$T$1957,'HAL-PropertyLog'!AJ$6:AJ$1957)</f>
        <v>-0.16401262199066158</v>
      </c>
      <c r="AG31" s="48">
        <f>_xlfn.COVARIANCE.S('HAL-PropertyLog'!$T$6:$T$1957,'HAL-PropertyLog'!AK$6:AK$1957)</f>
        <v>0.10786270580249135</v>
      </c>
      <c r="AH31" s="49">
        <f>_xlfn.COVARIANCE.S('HAL-PropertyLog'!$T$6:$T$1957,'HAL-PropertyLog'!AL$6:AL$1957)</f>
        <v>0.25266165661622497</v>
      </c>
    </row>
    <row r="32" spans="1:34" x14ac:dyDescent="0.25">
      <c r="A32" s="79" t="s">
        <v>186</v>
      </c>
      <c r="B32" t="s">
        <v>26</v>
      </c>
      <c r="C32" t="s">
        <v>178</v>
      </c>
      <c r="D32" s="47">
        <f>_xlfn.COVARIANCE.S('HAL-PropertyLog'!$U$6:$U$1957,'HAL-PropertyLog'!C$6:C$1957)</f>
        <v>1.2486354073027217</v>
      </c>
      <c r="E32" s="48">
        <f>_xlfn.COVARIANCE.S('HAL-PropertyLog'!$U$6:$U$1957,'HAL-PropertyLog'!D$6:D$1957)</f>
        <v>-17.843347994601213</v>
      </c>
      <c r="F32" s="48">
        <f>_xlfn.COVARIANCE.S('HAL-PropertyLog'!$U$6:$U$1957,'HAL-PropertyLog'!E$6:E$1957)</f>
        <v>-0.66591213135982508</v>
      </c>
      <c r="G32" s="48">
        <f>_xlfn.COVARIANCE.S('HAL-PropertyLog'!$U$6:$U$1957,'HAL-PropertyLog'!F$6:F$1957)</f>
        <v>-1.1167529398139692E-2</v>
      </c>
      <c r="H32" s="48">
        <f>_xlfn.COVARIANCE.S('HAL-PropertyLog'!$U$6:$U$1957,'HAL-PropertyLog'!G$6:G$1957)</f>
        <v>2.0367166913226762</v>
      </c>
      <c r="I32" s="48">
        <f>_xlfn.COVARIANCE.S('HAL-PropertyLog'!$U$6:$U$1957,'HAL-PropertyLog'!H$6:H$1957)</f>
        <v>2.0127790486502999</v>
      </c>
      <c r="J32" s="48">
        <f>_xlfn.COVARIANCE.S('HAL-PropertyLog'!$U$6:$U$1957,'HAL-PropertyLog'!I$6:I$1957)</f>
        <v>1.9072116072966212</v>
      </c>
      <c r="K32" s="48">
        <f>_xlfn.COVARIANCE.S('HAL-PropertyLog'!$U$6:$U$1957,'HAL-PropertyLog'!J$6:J$1957)</f>
        <v>-0.43491777173607649</v>
      </c>
      <c r="L32" s="48">
        <f>_xlfn.COVARIANCE.S('HAL-PropertyLog'!$U$6:$U$1957,'HAL-PropertyLog'!K$6:K$1957)</f>
        <v>0.23313741401920149</v>
      </c>
      <c r="M32" s="48">
        <f>_xlfn.COVARIANCE.S('HAL-PropertyLog'!$U$6:$U$1957,'HAL-PropertyLog'!L$6:L$1957)</f>
        <v>2.8266492206166904E-2</v>
      </c>
      <c r="N32" s="48">
        <f>_xlfn.COVARIANCE.S('HAL-PropertyLog'!$U$6:$U$1957,'HAL-PropertyLog'!M$6:M$1957)</f>
        <v>0.88801616495090185</v>
      </c>
      <c r="O32" s="48">
        <f>_xlfn.COVARIANCE.S('HAL-PropertyLog'!$U$6:$U$1957,'HAL-PropertyLog'!N$6:N$1957)</f>
        <v>0.79920105046419421</v>
      </c>
      <c r="P32" s="48">
        <f>_xlfn.COVARIANCE.S('HAL-PropertyLog'!$U$6:$U$1957,'HAL-PropertyLog'!O$6:O$1957)</f>
        <v>0.79947655070040968</v>
      </c>
      <c r="Q32" s="48">
        <f>_xlfn.COVARIANCE.S('HAL-PropertyLog'!$U$6:$U$1957,'HAL-PropertyLog'!P$6:P$1957)</f>
        <v>1.4591553051678841</v>
      </c>
      <c r="R32" s="48">
        <f>_xlfn.COVARIANCE.S('HAL-PropertyLog'!$U$6:$U$1957,'HAL-PropertyLog'!Q$6:Q$1957)</f>
        <v>-21.574985883556153</v>
      </c>
      <c r="S32" s="48">
        <f>_xlfn.COVARIANCE.S('HAL-PropertyLog'!$U$6:$U$1957,'HAL-PropertyLog'!R$6:R$1957)</f>
        <v>-1.0200990681867677</v>
      </c>
      <c r="T32" s="48">
        <f>_xlfn.COVARIANCE.S('HAL-PropertyLog'!$U$6:$U$1957,'HAL-PropertyLog'!T$6:T$1957)</f>
        <v>5.059833354590114</v>
      </c>
      <c r="U32" s="48">
        <f>_xlfn.COVARIANCE.S('HAL-PropertyLog'!$U$6:$U$1957,'HAL-PropertyLog'!U$6:U$1957)</f>
        <v>5.1878711508667106</v>
      </c>
      <c r="V32" s="48">
        <f>_xlfn.COVARIANCE.S('HAL-PropertyLog'!$U$6:$U$1957,'HAL-PropertyLog'!V$6:V$1957)</f>
        <v>5.2717877474408326</v>
      </c>
      <c r="W32" s="48">
        <f>_xlfn.COVARIANCE.S('HAL-PropertyLog'!$U$6:$U$1957,'HAL-PropertyLog'!W$6:W$1957)</f>
        <v>-0.42593510225611558</v>
      </c>
      <c r="X32" s="48">
        <f>_xlfn.COVARIANCE.S('HAL-PropertyLog'!$U$6:$U$1957,'HAL-PropertyLog'!X$6:X$1957)</f>
        <v>2.924189467347111E-2</v>
      </c>
      <c r="Y32" s="48">
        <f>_xlfn.COVARIANCE.S('HAL-PropertyLog'!$U$6:$U$1957,'HAL-PropertyLog'!Y$6:Y$1957)</f>
        <v>-0.20864041984298548</v>
      </c>
      <c r="Z32" s="48">
        <f>_xlfn.COVARIANCE.S('HAL-PropertyLog'!$U$6:$U$1957,'HAL-PropertyLog'!AC$6:AC$1957)</f>
        <v>1.5094628564580683</v>
      </c>
      <c r="AA32" s="48">
        <f>_xlfn.COVARIANCE.S('HAL-PropertyLog'!$U$6:$U$1957,'HAL-PropertyLog'!AD$6:AD$1957)</f>
        <v>-23.400985749197861</v>
      </c>
      <c r="AB32" s="48">
        <f>_xlfn.COVARIANCE.S('HAL-PropertyLog'!$U$6:$U$1957,'HAL-PropertyLog'!AE$6:AE$1957)</f>
        <v>-1.4439260894462966</v>
      </c>
      <c r="AC32" s="48">
        <f>_xlfn.COVARIANCE.S('HAL-PropertyLog'!$U$6:$U$1957,'HAL-PropertyLog'!AG$6:AG$1957)</f>
        <v>2.6096593939250772</v>
      </c>
      <c r="AD32" s="48">
        <f>_xlfn.COVARIANCE.S('HAL-PropertyLog'!$U$6:$U$1957,'HAL-PropertyLog'!AH$6:AH$1957)</f>
        <v>2.5948783946083176</v>
      </c>
      <c r="AE32" s="48">
        <f>_xlfn.COVARIANCE.S('HAL-PropertyLog'!$U$6:$U$1957,'HAL-PropertyLog'!AI$6:AI$1957)</f>
        <v>2.4066283729184215</v>
      </c>
      <c r="AF32" s="48">
        <f>_xlfn.COVARIANCE.S('HAL-PropertyLog'!$U$6:$U$1957,'HAL-PropertyLog'!AJ$6:AJ$1957)</f>
        <v>-0.21188338082746333</v>
      </c>
      <c r="AG32" s="48">
        <f>_xlfn.COVARIANCE.S('HAL-PropertyLog'!$U$6:$U$1957,'HAL-PropertyLog'!AK$6:AK$1957)</f>
        <v>9.5298694779172133E-2</v>
      </c>
      <c r="AH32" s="49">
        <f>_xlfn.COVARIANCE.S('HAL-PropertyLog'!$U$6:$U$1957,'HAL-PropertyLog'!AL$6:AL$1957)</f>
        <v>1.6386551371032048E-2</v>
      </c>
    </row>
    <row r="33" spans="1:34" x14ac:dyDescent="0.25">
      <c r="A33" s="79" t="s">
        <v>187</v>
      </c>
      <c r="B33" t="s">
        <v>26</v>
      </c>
      <c r="C33" t="s">
        <v>179</v>
      </c>
      <c r="D33" s="47">
        <f>_xlfn.COVARIANCE.S('HAL-PropertyLog'!$V$6:$V$1957,'HAL-PropertyLog'!C$6:C$1957)</f>
        <v>1.2249749344854457</v>
      </c>
      <c r="E33" s="48">
        <f>_xlfn.COVARIANCE.S('HAL-PropertyLog'!$V$6:$V$1957,'HAL-PropertyLog'!D$6:D$1957)</f>
        <v>-15.08216181337467</v>
      </c>
      <c r="F33" s="48">
        <f>_xlfn.COVARIANCE.S('HAL-PropertyLog'!$V$6:$V$1957,'HAL-PropertyLog'!E$6:E$1957)</f>
        <v>-1.2444418697698825</v>
      </c>
      <c r="G33" s="48">
        <f>_xlfn.COVARIANCE.S('HAL-PropertyLog'!$V$6:$V$1957,'HAL-PropertyLog'!F$6:F$1957)</f>
        <v>-1.2637212594146095E-2</v>
      </c>
      <c r="H33" s="48">
        <f>_xlfn.COVARIANCE.S('HAL-PropertyLog'!$V$6:$V$1957,'HAL-PropertyLog'!G$6:G$1957)</f>
        <v>2.0822082562344977</v>
      </c>
      <c r="I33" s="48">
        <f>_xlfn.COVARIANCE.S('HAL-PropertyLog'!$V$6:$V$1957,'HAL-PropertyLog'!H$6:H$1957)</f>
        <v>2.1149303648409976</v>
      </c>
      <c r="J33" s="48">
        <f>_xlfn.COVARIANCE.S('HAL-PropertyLog'!$V$6:$V$1957,'HAL-PropertyLog'!I$6:I$1957)</f>
        <v>2.1646305083217645</v>
      </c>
      <c r="K33" s="48">
        <f>_xlfn.COVARIANCE.S('HAL-PropertyLog'!$V$6:$V$1957,'HAL-PropertyLog'!J$6:J$1957)</f>
        <v>-0.37444694988330596</v>
      </c>
      <c r="L33" s="48">
        <f>_xlfn.COVARIANCE.S('HAL-PropertyLog'!$V$6:$V$1957,'HAL-PropertyLog'!K$6:K$1957)</f>
        <v>0.132916657916687</v>
      </c>
      <c r="M33" s="48">
        <f>_xlfn.COVARIANCE.S('HAL-PropertyLog'!$V$6:$V$1957,'HAL-PropertyLog'!L$6:L$1957)</f>
        <v>-0.14326478552736396</v>
      </c>
      <c r="N33" s="48">
        <f>_xlfn.COVARIANCE.S('HAL-PropertyLog'!$V$6:$V$1957,'HAL-PropertyLog'!M$6:M$1957)</f>
        <v>0.78684737764149248</v>
      </c>
      <c r="O33" s="48">
        <f>_xlfn.COVARIANCE.S('HAL-PropertyLog'!$V$6:$V$1957,'HAL-PropertyLog'!N$6:N$1957)</f>
        <v>0.70281477351342547</v>
      </c>
      <c r="P33" s="48">
        <f>_xlfn.COVARIANCE.S('HAL-PropertyLog'!$V$6:$V$1957,'HAL-PropertyLog'!O$6:O$1957)</f>
        <v>0.69547625284327019</v>
      </c>
      <c r="Q33" s="48">
        <f>_xlfn.COVARIANCE.S('HAL-PropertyLog'!$V$6:$V$1957,'HAL-PropertyLog'!P$6:P$1957)</f>
        <v>1.3296292902340789</v>
      </c>
      <c r="R33" s="48">
        <f>_xlfn.COVARIANCE.S('HAL-PropertyLog'!$V$6:$V$1957,'HAL-PropertyLog'!Q$6:Q$1957)</f>
        <v>-17.529318196390371</v>
      </c>
      <c r="S33" s="48">
        <f>_xlfn.COVARIANCE.S('HAL-PropertyLog'!$V$6:$V$1957,'HAL-PropertyLog'!R$6:R$1957)</f>
        <v>-1.8005184276661164</v>
      </c>
      <c r="T33" s="48">
        <f>_xlfn.COVARIANCE.S('HAL-PropertyLog'!$V$6:$V$1957,'HAL-PropertyLog'!T$6:T$1957)</f>
        <v>5.0657779235274187</v>
      </c>
      <c r="U33" s="48">
        <f>_xlfn.COVARIANCE.S('HAL-PropertyLog'!$V$6:$V$1957,'HAL-PropertyLog'!U$6:U$1957)</f>
        <v>5.2717877474408326</v>
      </c>
      <c r="V33" s="48">
        <f>_xlfn.COVARIANCE.S('HAL-PropertyLog'!$V$6:$V$1957,'HAL-PropertyLog'!V$6:V$1957)</f>
        <v>5.7068198969242774</v>
      </c>
      <c r="W33" s="48">
        <f>_xlfn.COVARIANCE.S('HAL-PropertyLog'!$V$6:$V$1957,'HAL-PropertyLog'!W$6:W$1957)</f>
        <v>-0.38514433310499485</v>
      </c>
      <c r="X33" s="48">
        <f>_xlfn.COVARIANCE.S('HAL-PropertyLog'!$V$6:$V$1957,'HAL-PropertyLog'!X$6:X$1957)</f>
        <v>-0.14210524328773277</v>
      </c>
      <c r="Y33" s="48">
        <f>_xlfn.COVARIANCE.S('HAL-PropertyLog'!$V$6:$V$1957,'HAL-PropertyLog'!Y$6:Y$1957)</f>
        <v>-0.48101695869837319</v>
      </c>
      <c r="Z33" s="48">
        <f>_xlfn.COVARIANCE.S('HAL-PropertyLog'!$V$6:$V$1957,'HAL-PropertyLog'!AC$6:AC$1957)</f>
        <v>1.4657284413969442</v>
      </c>
      <c r="AA33" s="48">
        <f>_xlfn.COVARIANCE.S('HAL-PropertyLog'!$V$6:$V$1957,'HAL-PropertyLog'!AD$6:AD$1957)</f>
        <v>-19.393770622994641</v>
      </c>
      <c r="AB33" s="48">
        <f>_xlfn.COVARIANCE.S('HAL-PropertyLog'!$V$6:$V$1957,'HAL-PropertyLog'!AE$6:AE$1957)</f>
        <v>-2.1870799101464886</v>
      </c>
      <c r="AC33" s="48">
        <f>_xlfn.COVARIANCE.S('HAL-PropertyLog'!$V$6:$V$1957,'HAL-PropertyLog'!AG$6:AG$1957)</f>
        <v>2.6467253202739212</v>
      </c>
      <c r="AD33" s="48">
        <f>_xlfn.COVARIANCE.S('HAL-PropertyLog'!$V$6:$V$1957,'HAL-PropertyLog'!AH$6:AH$1957)</f>
        <v>2.7023620706852305</v>
      </c>
      <c r="AE33" s="48">
        <f>_xlfn.COVARIANCE.S('HAL-PropertyLog'!$V$6:$V$1957,'HAL-PropertyLog'!AI$6:AI$1957)</f>
        <v>2.711690886306747</v>
      </c>
      <c r="AF33" s="48">
        <f>_xlfn.COVARIANCE.S('HAL-PropertyLog'!$V$6:$V$1957,'HAL-PropertyLog'!AJ$6:AJ$1957)</f>
        <v>-0.11708021599038274</v>
      </c>
      <c r="AG33" s="48">
        <f>_xlfn.COVARIANCE.S('HAL-PropertyLog'!$V$6:$V$1957,'HAL-PropertyLog'!AK$6:AK$1957)</f>
        <v>-7.1251389999226741E-2</v>
      </c>
      <c r="AH33" s="49">
        <f>_xlfn.COVARIANCE.S('HAL-PropertyLog'!$V$6:$V$1957,'HAL-PropertyLog'!AL$6:AL$1957)</f>
        <v>-0.19485287290931869</v>
      </c>
    </row>
    <row r="34" spans="1:34" x14ac:dyDescent="0.25">
      <c r="A34" s="79" t="s">
        <v>188</v>
      </c>
      <c r="B34" t="s">
        <v>26</v>
      </c>
      <c r="C34" t="s">
        <v>180</v>
      </c>
      <c r="D34" s="47">
        <f>_xlfn.COVARIANCE.S('HAL-PropertyLog'!$W$6:$W$1957,'HAL-PropertyLog'!C$6:C$1957)</f>
        <v>-9.2090869414113185E-4</v>
      </c>
      <c r="E34" s="48">
        <f>_xlfn.COVARIANCE.S('HAL-PropertyLog'!$W$6:$W$1957,'HAL-PropertyLog'!D$6:D$1957)</f>
        <v>-8.4366850847534369</v>
      </c>
      <c r="F34" s="48">
        <f>_xlfn.COVARIANCE.S('HAL-PropertyLog'!$W$6:$W$1957,'HAL-PropertyLog'!E$6:E$1957)</f>
        <v>1.2617864437661326</v>
      </c>
      <c r="G34" s="48">
        <f>_xlfn.COVARIANCE.S('HAL-PropertyLog'!$W$6:$W$1957,'HAL-PropertyLog'!F$6:F$1957)</f>
        <v>5.4742045649981481E-2</v>
      </c>
      <c r="H34" s="48">
        <f>_xlfn.COVARIANCE.S('HAL-PropertyLog'!$W$6:$W$1957,'HAL-PropertyLog'!G$6:G$1957)</f>
        <v>-0.26538147874056189</v>
      </c>
      <c r="I34" s="48">
        <f>_xlfn.COVARIANCE.S('HAL-PropertyLog'!$W$6:$W$1957,'HAL-PropertyLog'!H$6:H$1957)</f>
        <v>-0.25568063563677318</v>
      </c>
      <c r="J34" s="48">
        <f>_xlfn.COVARIANCE.S('HAL-PropertyLog'!$W$6:$W$1957,'HAL-PropertyLog'!I$6:I$1957)</f>
        <v>-0.19463395704821942</v>
      </c>
      <c r="K34" s="48">
        <f>_xlfn.COVARIANCE.S('HAL-PropertyLog'!$W$6:$W$1957,'HAL-PropertyLog'!J$6:J$1957)</f>
        <v>1.4320275555735615</v>
      </c>
      <c r="L34" s="48">
        <f>_xlfn.COVARIANCE.S('HAL-PropertyLog'!$W$6:$W$1957,'HAL-PropertyLog'!K$6:K$1957)</f>
        <v>-0.75729319340643408</v>
      </c>
      <c r="M34" s="48">
        <f>_xlfn.COVARIANCE.S('HAL-PropertyLog'!$W$6:$W$1957,'HAL-PropertyLog'!L$6:L$1957)</f>
        <v>-0.10046659631357378</v>
      </c>
      <c r="N34" s="48">
        <f>_xlfn.COVARIANCE.S('HAL-PropertyLog'!$W$6:$W$1957,'HAL-PropertyLog'!M$6:M$1957)</f>
        <v>-0.40070607632307725</v>
      </c>
      <c r="O34" s="48">
        <f>_xlfn.COVARIANCE.S('HAL-PropertyLog'!$W$6:$W$1957,'HAL-PropertyLog'!N$6:N$1957)</f>
        <v>-0.40415223485294161</v>
      </c>
      <c r="P34" s="48">
        <f>_xlfn.COVARIANCE.S('HAL-PropertyLog'!$W$6:$W$1957,'HAL-PropertyLog'!O$6:O$1957)</f>
        <v>-0.45321043975336456</v>
      </c>
      <c r="Q34" s="48">
        <f>_xlfn.COVARIANCE.S('HAL-PropertyLog'!$W$6:$W$1957,'HAL-PropertyLog'!P$6:P$1957)</f>
        <v>-0.12061269784797744</v>
      </c>
      <c r="R34" s="48">
        <f>_xlfn.COVARIANCE.S('HAL-PropertyLog'!$W$6:$W$1957,'HAL-PropertyLog'!Q$6:Q$1957)</f>
        <v>-7.9034626454866324</v>
      </c>
      <c r="S34" s="48">
        <f>_xlfn.COVARIANCE.S('HAL-PropertyLog'!$W$6:$W$1957,'HAL-PropertyLog'!R$6:R$1957)</f>
        <v>1.5462573560919062</v>
      </c>
      <c r="T34" s="48">
        <f>_xlfn.COVARIANCE.S('HAL-PropertyLog'!$W$6:$W$1957,'HAL-PropertyLog'!T$6:T$1957)</f>
        <v>-0.43703535995033549</v>
      </c>
      <c r="U34" s="48">
        <f>_xlfn.COVARIANCE.S('HAL-PropertyLog'!$W$6:$W$1957,'HAL-PropertyLog'!U$6:U$1957)</f>
        <v>-0.42593510225611558</v>
      </c>
      <c r="V34" s="48">
        <f>_xlfn.COVARIANCE.S('HAL-PropertyLog'!$W$6:$W$1957,'HAL-PropertyLog'!V$6:V$1957)</f>
        <v>-0.38514433310499485</v>
      </c>
      <c r="W34" s="48">
        <f>_xlfn.COVARIANCE.S('HAL-PropertyLog'!$W$6:$W$1957,'HAL-PropertyLog'!W$6:W$1957)</f>
        <v>1.8560732560412265</v>
      </c>
      <c r="X34" s="48">
        <f>_xlfn.COVARIANCE.S('HAL-PropertyLog'!$W$6:$W$1957,'HAL-PropertyLog'!X$6:X$1957)</f>
        <v>-0.70823525725346803</v>
      </c>
      <c r="Y34" s="48">
        <f>_xlfn.COVARIANCE.S('HAL-PropertyLog'!$W$6:$W$1957,'HAL-PropertyLog'!Y$6:Y$1957)</f>
        <v>-0.10791094584139273</v>
      </c>
      <c r="Z34" s="48">
        <f>_xlfn.COVARIANCE.S('HAL-PropertyLog'!$W$6:$W$1957,'HAL-PropertyLog'!AC$6:AC$1957)</f>
        <v>-3.7010222272066309E-2</v>
      </c>
      <c r="AA34" s="48">
        <f>_xlfn.COVARIANCE.S('HAL-PropertyLog'!$W$6:$W$1957,'HAL-PropertyLog'!AD$6:AD$1957)</f>
        <v>-12.461240955352936</v>
      </c>
      <c r="AB34" s="48">
        <f>_xlfn.COVARIANCE.S('HAL-PropertyLog'!$W$6:$W$1957,'HAL-PropertyLog'!AE$6:AE$1957)</f>
        <v>1.0517566937347558</v>
      </c>
      <c r="AC34" s="48">
        <f>_xlfn.COVARIANCE.S('HAL-PropertyLog'!$W$6:$W$1957,'HAL-PropertyLog'!AG$6:AG$1957)</f>
        <v>-9.6402688779531356E-2</v>
      </c>
      <c r="AD34" s="48">
        <f>_xlfn.COVARIANCE.S('HAL-PropertyLog'!$W$6:$W$1957,'HAL-PropertyLog'!AH$6:AH$1957)</f>
        <v>-9.8378778078279713E-3</v>
      </c>
      <c r="AE34" s="48">
        <f>_xlfn.COVARIANCE.S('HAL-PropertyLog'!$W$6:$W$1957,'HAL-PropertyLog'!AI$6:AI$1957)</f>
        <v>6.4025896428149098E-2</v>
      </c>
      <c r="AF34" s="48">
        <f>_xlfn.COVARIANCE.S('HAL-PropertyLog'!$W$6:$W$1957,'HAL-PropertyLog'!AJ$6:AJ$1957)</f>
        <v>1.8588761631224577</v>
      </c>
      <c r="AG34" s="48">
        <f>_xlfn.COVARIANCE.S('HAL-PropertyLog'!$W$6:$W$1957,'HAL-PropertyLog'!AK$6:AK$1957)</f>
        <v>-0.80550451476631424</v>
      </c>
      <c r="AH34" s="49">
        <f>_xlfn.COVARIANCE.S('HAL-PropertyLog'!$W$6:$W$1957,'HAL-PropertyLog'!AL$6:AL$1957)</f>
        <v>-0.16008110843099324</v>
      </c>
    </row>
    <row r="35" spans="1:34" x14ac:dyDescent="0.25">
      <c r="A35" s="79" t="s">
        <v>189</v>
      </c>
      <c r="B35" t="s">
        <v>26</v>
      </c>
      <c r="C35" t="s">
        <v>181</v>
      </c>
      <c r="D35" s="47">
        <f>_xlfn.COVARIANCE.S('HAL-PropertyLog'!$X$6:$X$1957,'HAL-PropertyLog'!C$6:C$1957)</f>
        <v>0.12271962212603166</v>
      </c>
      <c r="E35" s="48">
        <f>_xlfn.COVARIANCE.S('HAL-PropertyLog'!$X$6:$X$1957,'HAL-PropertyLog'!D$6:D$1957)</f>
        <v>-8.1807820559215844E-2</v>
      </c>
      <c r="F35" s="48">
        <f>_xlfn.COVARIANCE.S('HAL-PropertyLog'!$X$6:$X$1957,'HAL-PropertyLog'!E$6:E$1957)</f>
        <v>-0.93714845320554929</v>
      </c>
      <c r="G35" s="48">
        <f>_xlfn.COVARIANCE.S('HAL-PropertyLog'!$X$6:$X$1957,'HAL-PropertyLog'!F$6:F$1957)</f>
        <v>1.2283368358677195E-2</v>
      </c>
      <c r="H35" s="48">
        <f>_xlfn.COVARIANCE.S('HAL-PropertyLog'!$X$6:$X$1957,'HAL-PropertyLog'!G$6:G$1957)</f>
        <v>9.3165890956597552E-2</v>
      </c>
      <c r="I35" s="48">
        <f>_xlfn.COVARIANCE.S('HAL-PropertyLog'!$X$6:$X$1957,'HAL-PropertyLog'!H$6:H$1957)</f>
        <v>0.15211659715980408</v>
      </c>
      <c r="J35" s="48">
        <f>_xlfn.COVARIANCE.S('HAL-PropertyLog'!$X$6:$X$1957,'HAL-PropertyLog'!I$6:I$1957)</f>
        <v>0.10301889831275787</v>
      </c>
      <c r="K35" s="48">
        <f>_xlfn.COVARIANCE.S('HAL-PropertyLog'!$X$6:$X$1957,'HAL-PropertyLog'!J$6:J$1957)</f>
        <v>-0.71290443176138962</v>
      </c>
      <c r="L35" s="48">
        <f>_xlfn.COVARIANCE.S('HAL-PropertyLog'!$X$6:$X$1957,'HAL-PropertyLog'!K$6:K$1957)</f>
        <v>0.56339167520124855</v>
      </c>
      <c r="M35" s="48">
        <f>_xlfn.COVARIANCE.S('HAL-PropertyLog'!$X$6:$X$1957,'HAL-PropertyLog'!L$6:L$1957)</f>
        <v>0.12046235386278308</v>
      </c>
      <c r="N35" s="48">
        <f>_xlfn.COVARIANCE.S('HAL-PropertyLog'!$X$6:$X$1957,'HAL-PropertyLog'!M$6:M$1957)</f>
        <v>0.12372722968381697</v>
      </c>
      <c r="O35" s="48">
        <f>_xlfn.COVARIANCE.S('HAL-PropertyLog'!$X$6:$X$1957,'HAL-PropertyLog'!N$6:N$1957)</f>
        <v>0.15412996719813915</v>
      </c>
      <c r="P35" s="48">
        <f>_xlfn.COVARIANCE.S('HAL-PropertyLog'!$X$6:$X$1957,'HAL-PropertyLog'!O$6:O$1957)</f>
        <v>0.20999245670553804</v>
      </c>
      <c r="Q35" s="48">
        <f>_xlfn.COVARIANCE.S('HAL-PropertyLog'!$X$6:$X$1957,'HAL-PropertyLog'!P$6:P$1957)</f>
        <v>0.18596113527351782</v>
      </c>
      <c r="R35" s="48">
        <f>_xlfn.COVARIANCE.S('HAL-PropertyLog'!$X$6:$X$1957,'HAL-PropertyLog'!Q$6:Q$1957)</f>
        <v>-2.3261659222659095</v>
      </c>
      <c r="S35" s="48">
        <f>_xlfn.COVARIANCE.S('HAL-PropertyLog'!$X$6:$X$1957,'HAL-PropertyLog'!R$6:R$1957)</f>
        <v>-1.2742305996399947</v>
      </c>
      <c r="T35" s="48">
        <f>_xlfn.COVARIANCE.S('HAL-PropertyLog'!$X$6:$X$1957,'HAL-PropertyLog'!T$6:T$1957)</f>
        <v>6.091931952322477E-3</v>
      </c>
      <c r="U35" s="48">
        <f>_xlfn.COVARIANCE.S('HAL-PropertyLog'!$X$6:$X$1957,'HAL-PropertyLog'!U$6:U$1957)</f>
        <v>2.924189467347111E-2</v>
      </c>
      <c r="V35" s="48">
        <f>_xlfn.COVARIANCE.S('HAL-PropertyLog'!$X$6:$X$1957,'HAL-PropertyLog'!V$6:V$1957)</f>
        <v>-0.14210524328773277</v>
      </c>
      <c r="W35" s="48">
        <f>_xlfn.COVARIANCE.S('HAL-PropertyLog'!$X$6:$X$1957,'HAL-PropertyLog'!W$6:W$1957)</f>
        <v>-0.70823525725346803</v>
      </c>
      <c r="X35" s="48">
        <f>_xlfn.COVARIANCE.S('HAL-PropertyLog'!$X$6:$X$1957,'HAL-PropertyLog'!X$6:X$1957)</f>
        <v>0.98977630421083729</v>
      </c>
      <c r="Y35" s="48">
        <f>_xlfn.COVARIANCE.S('HAL-PropertyLog'!$X$6:$X$1957,'HAL-PropertyLog'!Y$6:Y$1957)</f>
        <v>1.3233501706679052E-3</v>
      </c>
      <c r="Z35" s="48">
        <f>_xlfn.COVARIANCE.S('HAL-PropertyLog'!$X$6:$X$1957,'HAL-PropertyLog'!AC$6:AC$1957)</f>
        <v>0.11819772392747203</v>
      </c>
      <c r="AA35" s="48">
        <f>_xlfn.COVARIANCE.S('HAL-PropertyLog'!$X$6:$X$1957,'HAL-PropertyLog'!AD$6:AD$1957)</f>
        <v>-0.18463919037219165</v>
      </c>
      <c r="AB35" s="48">
        <f>_xlfn.COVARIANCE.S('HAL-PropertyLog'!$X$6:$X$1957,'HAL-PropertyLog'!AE$6:AE$1957)</f>
        <v>-1.1680529150558137</v>
      </c>
      <c r="AC35" s="48">
        <f>_xlfn.COVARIANCE.S('HAL-PropertyLog'!$X$6:$X$1957,'HAL-PropertyLog'!AG$6:AG$1957)</f>
        <v>0.14105907637980983</v>
      </c>
      <c r="AD35" s="48">
        <f>_xlfn.COVARIANCE.S('HAL-PropertyLog'!$X$6:$X$1957,'HAL-PropertyLog'!AH$6:AH$1957)</f>
        <v>8.8410362014179303E-2</v>
      </c>
      <c r="AE35" s="48">
        <f>_xlfn.COVARIANCE.S('HAL-PropertyLog'!$X$6:$X$1957,'HAL-PropertyLog'!AI$6:AI$1957)</f>
        <v>-5.2539090185155485E-2</v>
      </c>
      <c r="AF35" s="48">
        <f>_xlfn.COVARIANCE.S('HAL-PropertyLog'!$X$6:$X$1957,'HAL-PropertyLog'!AJ$6:AJ$1957)</f>
        <v>-0.728512943839142</v>
      </c>
      <c r="AG35" s="48">
        <f>_xlfn.COVARIANCE.S('HAL-PropertyLog'!$X$6:$X$1957,'HAL-PropertyLog'!AK$6:AK$1957)</f>
        <v>0.77419113888476954</v>
      </c>
      <c r="AH35" s="49">
        <f>_xlfn.COVARIANCE.S('HAL-PropertyLog'!$X$6:$X$1957,'HAL-PropertyLog'!AL$6:AL$1957)</f>
        <v>1.9633654977813206E-2</v>
      </c>
    </row>
    <row r="36" spans="1:34" x14ac:dyDescent="0.25">
      <c r="A36" s="79" t="s">
        <v>75</v>
      </c>
      <c r="B36" t="s">
        <v>26</v>
      </c>
      <c r="C36" t="s">
        <v>57</v>
      </c>
      <c r="D36" s="47">
        <f>_xlfn.COVARIANCE.S('HAL-PropertyLog'!$Y$6:$Y$1957,'HAL-PropertyLog'!C$6:C$1957)</f>
        <v>4.416242929229721E-2</v>
      </c>
      <c r="E36" s="48">
        <f>_xlfn.COVARIANCE.S('HAL-PropertyLog'!$Y$6:$Y$1957,'HAL-PropertyLog'!D$6:D$1957)</f>
        <v>-0.68737865513710272</v>
      </c>
      <c r="F36" s="48">
        <f>_xlfn.COVARIANCE.S('HAL-PropertyLog'!$Y$6:$Y$1957,'HAL-PropertyLog'!E$6:E$1957)</f>
        <v>1.0151318944134724</v>
      </c>
      <c r="G36" s="48">
        <f>_xlfn.COVARIANCE.S('HAL-PropertyLog'!$Y$6:$Y$1957,'HAL-PropertyLog'!F$6:F$1957)</f>
        <v>-7.2758272954829853E-2</v>
      </c>
      <c r="H36" s="48">
        <f>_xlfn.COVARIANCE.S('HAL-PropertyLog'!$Y$6:$Y$1957,'HAL-PropertyLog'!G$6:G$1957)</f>
        <v>-0.16888103310956853</v>
      </c>
      <c r="I36" s="48">
        <f>_xlfn.COVARIANCE.S('HAL-PropertyLog'!$Y$6:$Y$1957,'HAL-PropertyLog'!H$6:H$1957)</f>
        <v>-0.34108742177722157</v>
      </c>
      <c r="J36" s="48">
        <f>_xlfn.COVARIANCE.S('HAL-PropertyLog'!$Y$6:$Y$1957,'HAL-PropertyLog'!I$6:I$1957)</f>
        <v>-0.49699043122084408</v>
      </c>
      <c r="K36" s="48">
        <f>_xlfn.COVARIANCE.S('HAL-PropertyLog'!$Y$6:$Y$1957,'HAL-PropertyLog'!J$6:J$1957)</f>
        <v>1.7677045170099231E-4</v>
      </c>
      <c r="L36" s="48">
        <f>_xlfn.COVARIANCE.S('HAL-PropertyLog'!$Y$6:$Y$1957,'HAL-PropertyLog'!K$6:K$1957)</f>
        <v>-5.7254375327113437E-2</v>
      </c>
      <c r="M36" s="48">
        <f>_xlfn.COVARIANCE.S('HAL-PropertyLog'!$Y$6:$Y$1957,'HAL-PropertyLog'!L$6:L$1957)</f>
        <v>0.60257139606326093</v>
      </c>
      <c r="N36" s="48">
        <f>_xlfn.COVARIANCE.S('HAL-PropertyLog'!$Y$6:$Y$1957,'HAL-PropertyLog'!M$6:M$1957)</f>
        <v>0.23561347792695431</v>
      </c>
      <c r="O36" s="48">
        <f>_xlfn.COVARIANCE.S('HAL-PropertyLog'!$Y$6:$Y$1957,'HAL-PropertyLog'!N$6:N$1957)</f>
        <v>0.2090353640914781</v>
      </c>
      <c r="P36" s="48">
        <f>_xlfn.COVARIANCE.S('HAL-PropertyLog'!$Y$6:$Y$1957,'HAL-PropertyLog'!O$6:O$1957)</f>
        <v>0.1955532381385823</v>
      </c>
      <c r="Q36" s="48">
        <f>_xlfn.COVARIANCE.S('HAL-PropertyLog'!$Y$6:$Y$1957,'HAL-PropertyLog'!P$6:P$1957)</f>
        <v>0.3457878763795651</v>
      </c>
      <c r="R36" s="48">
        <f>_xlfn.COVARIANCE.S('HAL-PropertyLog'!$Y$6:$Y$1957,'HAL-PropertyLog'!Q$6:Q$1957)</f>
        <v>-1.1202112299465232</v>
      </c>
      <c r="S36" s="48">
        <f>_xlfn.COVARIANCE.S('HAL-PropertyLog'!$Y$6:$Y$1957,'HAL-PropertyLog'!R$6:R$1957)</f>
        <v>1.7687240721356237</v>
      </c>
      <c r="T36" s="48">
        <f>_xlfn.COVARIANCE.S('HAL-PropertyLog'!$Y$6:$Y$1957,'HAL-PropertyLog'!T$6:T$1957)</f>
        <v>7.4483780862441618E-2</v>
      </c>
      <c r="U36" s="48">
        <f>_xlfn.COVARIANCE.S('HAL-PropertyLog'!$Y$6:$Y$1957,'HAL-PropertyLog'!U$6:U$1957)</f>
        <v>-0.20864041984298548</v>
      </c>
      <c r="V36" s="48">
        <f>_xlfn.COVARIANCE.S('HAL-PropertyLog'!$Y$6:$Y$1957,'HAL-PropertyLog'!V$6:V$1957)</f>
        <v>-0.48101695869837319</v>
      </c>
      <c r="W36" s="48">
        <f>_xlfn.COVARIANCE.S('HAL-PropertyLog'!$Y$6:$Y$1957,'HAL-PropertyLog'!W$6:W$1957)</f>
        <v>-0.10791094584139273</v>
      </c>
      <c r="X36" s="48">
        <f>_xlfn.COVARIANCE.S('HAL-PropertyLog'!$Y$6:$Y$1957,'HAL-PropertyLog'!X$6:X$1957)</f>
        <v>1.3233501706679052E-3</v>
      </c>
      <c r="Y36" s="48">
        <f>_xlfn.COVARIANCE.S('HAL-PropertyLog'!$Y$6:$Y$1957,'HAL-PropertyLog'!Y$6:Y$1957)</f>
        <v>1.2022983274547736</v>
      </c>
      <c r="Z36" s="48">
        <f>_xlfn.COVARIANCE.S('HAL-PropertyLog'!$Y$6:$Y$1957,'HAL-PropertyLog'!AC$6:AC$1957)</f>
        <v>0.14521113517465023</v>
      </c>
      <c r="AA36" s="48">
        <f>_xlfn.COVARIANCE.S('HAL-PropertyLog'!$Y$6:$Y$1957,'HAL-PropertyLog'!AD$6:AD$1957)</f>
        <v>-0.25820320855614953</v>
      </c>
      <c r="AB36" s="48">
        <f>_xlfn.COVARIANCE.S('HAL-PropertyLog'!$Y$6:$Y$1957,'HAL-PropertyLog'!AE$6:AE$1957)</f>
        <v>1.851662892251678</v>
      </c>
      <c r="AC36" s="48">
        <f>_xlfn.COVARIANCE.S('HAL-PropertyLog'!$Y$6:$Y$1957,'HAL-PropertyLog'!AG$6:AG$1957)</f>
        <v>-6.2503316645807216E-2</v>
      </c>
      <c r="AD36" s="48">
        <f>_xlfn.COVARIANCE.S('HAL-PropertyLog'!$Y$6:$Y$1957,'HAL-PropertyLog'!AH$6:AH$1957)</f>
        <v>-0.19403029354875398</v>
      </c>
      <c r="AE36" s="48">
        <f>_xlfn.COVARIANCE.S('HAL-PropertyLog'!$Y$6:$Y$1957,'HAL-PropertyLog'!AI$6:AI$1957)</f>
        <v>-0.38256676527477562</v>
      </c>
      <c r="AF36" s="48">
        <f>_xlfn.COVARIANCE.S('HAL-PropertyLog'!$Y$6:$Y$1957,'HAL-PropertyLog'!AJ$6:AJ$1957)</f>
        <v>-2.1194046592331386E-2</v>
      </c>
      <c r="AG36" s="48">
        <f>_xlfn.COVARIANCE.S('HAL-PropertyLog'!$Y$6:$Y$1957,'HAL-PropertyLog'!AK$6:AK$1957)</f>
        <v>-2.3317869666628137E-4</v>
      </c>
      <c r="AH36" s="49">
        <f>_xlfn.COVARIANCE.S('HAL-PropertyLog'!$Y$6:$Y$1957,'HAL-PropertyLog'!AL$6:AL$1957)</f>
        <v>0.81124132438275154</v>
      </c>
    </row>
    <row r="37" spans="1:34" x14ac:dyDescent="0.25">
      <c r="A37" s="79" t="s">
        <v>76</v>
      </c>
      <c r="B37" t="s">
        <v>27</v>
      </c>
      <c r="C37" t="s">
        <v>61</v>
      </c>
      <c r="D37" s="47">
        <f>_xlfn.COVARIANCE.S('HAL-PropertyLog'!$AC$6:$AC$1957,'HAL-PropertyLog'!C$6:C$1957)</f>
        <v>2.3230475839155802</v>
      </c>
      <c r="E37" s="48">
        <f>_xlfn.COVARIANCE.S('HAL-PropertyLog'!$AC$6:$AC$1957,'HAL-PropertyLog'!D$6:D$1957)</f>
        <v>-42.190259065869235</v>
      </c>
      <c r="F37" s="48">
        <f>_xlfn.COVARIANCE.S('HAL-PropertyLog'!$AC$6:$AC$1957,'HAL-PropertyLog'!E$6:E$1957)</f>
        <v>-0.98165734725735154</v>
      </c>
      <c r="G37" s="48">
        <f>_xlfn.COVARIANCE.S('HAL-PropertyLog'!$AC$6:$AC$1957,'HAL-PropertyLog'!F$6:F$1957)</f>
        <v>-6.1619317499862103E-2</v>
      </c>
      <c r="H37" s="48">
        <f>_xlfn.COVARIANCE.S('HAL-PropertyLog'!$AC$6:$AC$1957,'HAL-PropertyLog'!G$6:G$1957)</f>
        <v>1.3008473324646519</v>
      </c>
      <c r="I37" s="48">
        <f>_xlfn.COVARIANCE.S('HAL-PropertyLog'!$AC$6:$AC$1957,'HAL-PropertyLog'!H$6:H$1957)</f>
        <v>1.4693853125437213</v>
      </c>
      <c r="J37" s="48">
        <f>_xlfn.COVARIANCE.S('HAL-PropertyLog'!$AC$6:$AC$1957,'HAL-PropertyLog'!I$6:I$1957)</f>
        <v>1.449627246017823</v>
      </c>
      <c r="K37" s="48">
        <f>_xlfn.COVARIANCE.S('HAL-PropertyLog'!$AC$6:$AC$1957,'HAL-PropertyLog'!J$6:J$1957)</f>
        <v>-0.18860787716417141</v>
      </c>
      <c r="L37" s="48">
        <f>_xlfn.COVARIANCE.S('HAL-PropertyLog'!$AC$6:$AC$1957,'HAL-PropertyLog'!K$6:K$1957)</f>
        <v>0.31958995131755602</v>
      </c>
      <c r="M37" s="48">
        <f>_xlfn.COVARIANCE.S('HAL-PropertyLog'!$AC$6:$AC$1957,'HAL-PropertyLog'!L$6:L$1957)</f>
        <v>0.1371517716008647</v>
      </c>
      <c r="N37" s="48">
        <f>_xlfn.COVARIANCE.S('HAL-PropertyLog'!$AC$6:$AC$1957,'HAL-PropertyLog'!M$6:M$1957)</f>
        <v>0.21557838021033918</v>
      </c>
      <c r="O37" s="48">
        <f>_xlfn.COVARIANCE.S('HAL-PropertyLog'!$AC$6:$AC$1957,'HAL-PropertyLog'!N$6:N$1957)</f>
        <v>0.25251156697245747</v>
      </c>
      <c r="P37" s="48">
        <f>_xlfn.COVARIANCE.S('HAL-PropertyLog'!$AC$6:$AC$1957,'HAL-PropertyLog'!O$6:O$1957)</f>
        <v>0.18756044483918008</v>
      </c>
      <c r="Q37" s="48">
        <f>_xlfn.COVARIANCE.S('HAL-PropertyLog'!$AC$6:$AC$1957,'HAL-PropertyLog'!P$6:P$1957)</f>
        <v>2.6155141413731906</v>
      </c>
      <c r="R37" s="48">
        <f>_xlfn.COVARIANCE.S('HAL-PropertyLog'!$AC$6:$AC$1957,'HAL-PropertyLog'!Q$6:Q$1957)</f>
        <v>-46.422736444424203</v>
      </c>
      <c r="S37" s="48">
        <f>_xlfn.COVARIANCE.S('HAL-PropertyLog'!$AC$6:$AC$1957,'HAL-PropertyLog'!R$6:R$1957)</f>
        <v>-0.64070674018479712</v>
      </c>
      <c r="T37" s="48">
        <f>_xlfn.COVARIANCE.S('HAL-PropertyLog'!$AC$6:$AC$1957,'HAL-PropertyLog'!T$6:T$1957)</f>
        <v>1.4964678281182067</v>
      </c>
      <c r="U37" s="48">
        <f>_xlfn.COVARIANCE.S('HAL-PropertyLog'!$AC$6:$AC$1957,'HAL-PropertyLog'!U$6:U$1957)</f>
        <v>1.5094628564580683</v>
      </c>
      <c r="V37" s="48">
        <f>_xlfn.COVARIANCE.S('HAL-PropertyLog'!$AC$6:$AC$1957,'HAL-PropertyLog'!V$6:V$1957)</f>
        <v>1.4657284413969442</v>
      </c>
      <c r="W37" s="48">
        <f>_xlfn.COVARIANCE.S('HAL-PropertyLog'!$AC$6:$AC$1957,'HAL-PropertyLog'!W$6:W$1957)</f>
        <v>-3.7010222272066309E-2</v>
      </c>
      <c r="X37" s="48">
        <f>_xlfn.COVARIANCE.S('HAL-PropertyLog'!$AC$6:$AC$1957,'HAL-PropertyLog'!X$6:X$1957)</f>
        <v>0.11819772392747203</v>
      </c>
      <c r="Y37" s="48">
        <f>_xlfn.COVARIANCE.S('HAL-PropertyLog'!$AC$6:$AC$1957,'HAL-PropertyLog'!Y$6:Y$1957)</f>
        <v>0.14521113517465023</v>
      </c>
      <c r="Z37" s="48">
        <f>_xlfn.COVARIANCE.S('HAL-PropertyLog'!$AC$6:$AC$1957,'HAL-PropertyLog'!AC$6:AC$1957)</f>
        <v>3.1143460356371313</v>
      </c>
      <c r="AA37" s="48">
        <f>_xlfn.COVARIANCE.S('HAL-PropertyLog'!$AC$6:$AC$1957,'HAL-PropertyLog'!AD$6:AD$1957)</f>
        <v>-55.121149434022477</v>
      </c>
      <c r="AB37" s="48">
        <f>_xlfn.COVARIANCE.S('HAL-PropertyLog'!$AC$6:$AC$1957,'HAL-PropertyLog'!AE$6:AE$1957)</f>
        <v>-0.50998698521027841</v>
      </c>
      <c r="AC37" s="48">
        <f>_xlfn.COVARIANCE.S('HAL-PropertyLog'!$AC$6:$AC$1957,'HAL-PropertyLog'!AG$6:AG$1957)</f>
        <v>1.5408245569429961</v>
      </c>
      <c r="AD37" s="48">
        <f>_xlfn.COVARIANCE.S('HAL-PropertyLog'!$AC$6:$AC$1957,'HAL-PropertyLog'!AH$6:AH$1957)</f>
        <v>1.6443397254632286</v>
      </c>
      <c r="AE37" s="48">
        <f>_xlfn.COVARIANCE.S('HAL-PropertyLog'!$AC$6:$AC$1957,'HAL-PropertyLog'!AI$6:AI$1957)</f>
        <v>1.3899877928703415</v>
      </c>
      <c r="AF37" s="48">
        <f>_xlfn.COVARIANCE.S('HAL-PropertyLog'!$AC$6:$AC$1957,'HAL-PropertyLog'!AJ$6:AJ$1957)</f>
        <v>0.23686344344721583</v>
      </c>
      <c r="AG37" s="48">
        <f>_xlfn.COVARIANCE.S('HAL-PropertyLog'!$AC$6:$AC$1957,'HAL-PropertyLog'!AK$6:AK$1957)</f>
        <v>0.11409681353085277</v>
      </c>
      <c r="AH37" s="49">
        <f>_xlfn.COVARIANCE.S('HAL-PropertyLog'!$AC$6:$AC$1957,'HAL-PropertyLog'!AL$6:AL$1957)</f>
        <v>0.31119680065991584</v>
      </c>
    </row>
    <row r="38" spans="1:34" x14ac:dyDescent="0.25">
      <c r="A38" s="79" t="s">
        <v>77</v>
      </c>
      <c r="B38" t="s">
        <v>27</v>
      </c>
      <c r="C38" t="s">
        <v>53</v>
      </c>
      <c r="D38" s="47">
        <f>_xlfn.COVARIANCE.S('HAL-PropertyLog'!$AD$6:$AD$1957,'HAL-PropertyLog'!C$6:C$1957)</f>
        <v>-42.261627240364703</v>
      </c>
      <c r="E38" s="48">
        <f>_xlfn.COVARIANCE.S('HAL-PropertyLog'!$AD$6:$AD$1957,'HAL-PropertyLog'!D$6:D$1957)</f>
        <v>1415.7034053743319</v>
      </c>
      <c r="F38" s="48">
        <f>_xlfn.COVARIANCE.S('HAL-PropertyLog'!$AD$6:$AD$1957,'HAL-PropertyLog'!E$6:E$1957)</f>
        <v>-7.0151525226738114</v>
      </c>
      <c r="G38" s="48">
        <f>_xlfn.COVARIANCE.S('HAL-PropertyLog'!$AD$6:$AD$1957,'HAL-PropertyLog'!F$6:F$1957)</f>
        <v>-3.888694798117649</v>
      </c>
      <c r="H38" s="48">
        <f>_xlfn.COVARIANCE.S('HAL-PropertyLog'!$AD$6:$AD$1957,'HAL-PropertyLog'!G$6:G$1957)</f>
        <v>-12.618592929411756</v>
      </c>
      <c r="I38" s="48">
        <f>_xlfn.COVARIANCE.S('HAL-PropertyLog'!$AD$6:$AD$1957,'HAL-PropertyLog'!H$6:H$1957)</f>
        <v>-13.865716434224593</v>
      </c>
      <c r="J38" s="48">
        <f>_xlfn.COVARIANCE.S('HAL-PropertyLog'!$AD$6:$AD$1957,'HAL-PropertyLog'!I$6:I$1957)</f>
        <v>-11.572366117112306</v>
      </c>
      <c r="K38" s="48">
        <f>_xlfn.COVARIANCE.S('HAL-PropertyLog'!$AD$6:$AD$1957,'HAL-PropertyLog'!J$6:J$1957)</f>
        <v>-7.5993615418877001</v>
      </c>
      <c r="L38" s="48">
        <f>_xlfn.COVARIANCE.S('HAL-PropertyLog'!$AD$6:$AD$1957,'HAL-PropertyLog'!K$6:K$1957)</f>
        <v>-2.4090652392165772</v>
      </c>
      <c r="M38" s="48">
        <f>_xlfn.COVARIANCE.S('HAL-PropertyLog'!$AD$6:$AD$1957,'HAL-PropertyLog'!L$6:L$1957)</f>
        <v>-3.1149625668449188</v>
      </c>
      <c r="N38" s="48">
        <f>_xlfn.COVARIANCE.S('HAL-PropertyLog'!$AD$6:$AD$1957,'HAL-PropertyLog'!M$6:M$1957)</f>
        <v>-0.72993400885027093</v>
      </c>
      <c r="O38" s="48">
        <f>_xlfn.COVARIANCE.S('HAL-PropertyLog'!$AD$6:$AD$1957,'HAL-PropertyLog'!N$6:N$1957)</f>
        <v>-2.7026018673799449E-2</v>
      </c>
      <c r="P38" s="48">
        <f>_xlfn.COVARIANCE.S('HAL-PropertyLog'!$AD$6:$AD$1957,'HAL-PropertyLog'!O$6:O$1957)</f>
        <v>2.1510562688556121</v>
      </c>
      <c r="Q38" s="48">
        <f>_xlfn.COVARIANCE.S('HAL-PropertyLog'!$AD$6:$AD$1957,'HAL-PropertyLog'!P$6:P$1957)</f>
        <v>-43.25970915758289</v>
      </c>
      <c r="R38" s="48">
        <f>_xlfn.COVARIANCE.S('HAL-PropertyLog'!$AD$6:$AD$1957,'HAL-PropertyLog'!Q$6:Q$1957)</f>
        <v>1526.8771292566837</v>
      </c>
      <c r="S38" s="48">
        <f>_xlfn.COVARIANCE.S('HAL-PropertyLog'!$AD$6:$AD$1957,'HAL-PropertyLog'!R$6:R$1957)</f>
        <v>-9.5293391498930546</v>
      </c>
      <c r="T38" s="48">
        <f>_xlfn.COVARIANCE.S('HAL-PropertyLog'!$AD$6:$AD$1957,'HAL-PropertyLog'!T$6:T$1957)</f>
        <v>-23.121896304812843</v>
      </c>
      <c r="U38" s="48">
        <f>_xlfn.COVARIANCE.S('HAL-PropertyLog'!$AD$6:$AD$1957,'HAL-PropertyLog'!U$6:U$1957)</f>
        <v>-23.400985749197861</v>
      </c>
      <c r="V38" s="48">
        <f>_xlfn.COVARIANCE.S('HAL-PropertyLog'!$AD$6:$AD$1957,'HAL-PropertyLog'!V$6:V$1957)</f>
        <v>-19.393770622994641</v>
      </c>
      <c r="W38" s="48">
        <f>_xlfn.COVARIANCE.S('HAL-PropertyLog'!$AD$6:$AD$1957,'HAL-PropertyLog'!W$6:W$1957)</f>
        <v>-12.461240955352936</v>
      </c>
      <c r="X38" s="48">
        <f>_xlfn.COVARIANCE.S('HAL-PropertyLog'!$AD$6:$AD$1957,'HAL-PropertyLog'!X$6:X$1957)</f>
        <v>-0.18463919037219165</v>
      </c>
      <c r="Y38" s="48">
        <f>_xlfn.COVARIANCE.S('HAL-PropertyLog'!$AD$6:$AD$1957,'HAL-PropertyLog'!Y$6:Y$1957)</f>
        <v>-0.25820320855614953</v>
      </c>
      <c r="Z38" s="48">
        <f>_xlfn.COVARIANCE.S('HAL-PropertyLog'!$AD$6:$AD$1957,'HAL-PropertyLog'!AC$6:AC$1957)</f>
        <v>-55.121149434022477</v>
      </c>
      <c r="AA38" s="48">
        <f>_xlfn.COVARIANCE.S('HAL-PropertyLog'!$AD$6:$AD$1957,'HAL-PropertyLog'!AD$6:AD$1957)</f>
        <v>1978.4940899893065</v>
      </c>
      <c r="AB38" s="48">
        <f>_xlfn.COVARIANCE.S('HAL-PropertyLog'!$AD$6:$AD$1957,'HAL-PropertyLog'!AE$6:AE$1957)</f>
        <v>20.397223707058806</v>
      </c>
      <c r="AC38" s="48">
        <f>_xlfn.COVARIANCE.S('HAL-PropertyLog'!$AD$6:$AD$1957,'HAL-PropertyLog'!AG$6:AG$1957)</f>
        <v>-23.466834715508021</v>
      </c>
      <c r="AD38" s="48">
        <f>_xlfn.COVARIANCE.S('HAL-PropertyLog'!$AD$6:$AD$1957,'HAL-PropertyLog'!AH$6:AH$1957)</f>
        <v>-24.939305897326189</v>
      </c>
      <c r="AE38" s="48">
        <f>_xlfn.COVARIANCE.S('HAL-PropertyLog'!$AD$6:$AD$1957,'HAL-PropertyLog'!AI$6:AI$1957)</f>
        <v>-19.013398422459904</v>
      </c>
      <c r="AF38" s="48">
        <f>_xlfn.COVARIANCE.S('HAL-PropertyLog'!$AD$6:$AD$1957,'HAL-PropertyLog'!AJ$6:AJ$1957)</f>
        <v>-12.911377921727279</v>
      </c>
      <c r="AG38" s="48">
        <f>_xlfn.COVARIANCE.S('HAL-PropertyLog'!$AD$6:$AD$1957,'HAL-PropertyLog'!AK$6:AK$1957)</f>
        <v>0.12267038281593447</v>
      </c>
      <c r="AH38" s="49">
        <f>_xlfn.COVARIANCE.S('HAL-PropertyLog'!$AD$6:$AD$1957,'HAL-PropertyLog'!AL$6:AL$1957)</f>
        <v>-2.9749465240641721</v>
      </c>
    </row>
    <row r="39" spans="1:34" x14ac:dyDescent="0.25">
      <c r="A39" s="79" t="s">
        <v>78</v>
      </c>
      <c r="B39" t="s">
        <v>27</v>
      </c>
      <c r="C39" t="s">
        <v>54</v>
      </c>
      <c r="D39" s="47">
        <f>_xlfn.COVARIANCE.S('HAL-PropertyLog'!$AE$6:$AE$1957,'HAL-PropertyLog'!C$6:C$1957)</f>
        <v>-1.0180288262440758</v>
      </c>
      <c r="E39" s="48">
        <f>_xlfn.COVARIANCE.S('HAL-PropertyLog'!$AE$6:$AE$1957,'HAL-PropertyLog'!D$6:D$1957)</f>
        <v>19.708561600021639</v>
      </c>
      <c r="F39" s="48">
        <f>_xlfn.COVARIANCE.S('HAL-PropertyLog'!$AE$6:$AE$1957,'HAL-PropertyLog'!E$6:E$1957)</f>
        <v>26.245677638709509</v>
      </c>
      <c r="G39" s="48">
        <f>_xlfn.COVARIANCE.S('HAL-PropertyLog'!$AE$6:$AE$1957,'HAL-PropertyLog'!F$6:F$1957)</f>
        <v>-0.34051191248545359</v>
      </c>
      <c r="H39" s="48">
        <f>_xlfn.COVARIANCE.S('HAL-PropertyLog'!$AE$6:$AE$1957,'HAL-PropertyLog'!G$6:G$1957)</f>
        <v>0.43231591646398959</v>
      </c>
      <c r="I39" s="48">
        <f>_xlfn.COVARIANCE.S('HAL-PropertyLog'!$AE$6:$AE$1957,'HAL-PropertyLog'!H$6:H$1957)</f>
        <v>-0.59467767551877315</v>
      </c>
      <c r="J39" s="48">
        <f>_xlfn.COVARIANCE.S('HAL-PropertyLog'!$AE$6:$AE$1957,'HAL-PropertyLog'!I$6:I$1957)</f>
        <v>-1.1025195949489133</v>
      </c>
      <c r="K39" s="48">
        <f>_xlfn.COVARIANCE.S('HAL-PropertyLog'!$AE$6:$AE$1957,'HAL-PropertyLog'!J$6:J$1957)</f>
        <v>0.50783788260977136</v>
      </c>
      <c r="L39" s="48">
        <f>_xlfn.COVARIANCE.S('HAL-PropertyLog'!$AE$6:$AE$1957,'HAL-PropertyLog'!K$6:K$1957)</f>
        <v>-1.2354203790119136</v>
      </c>
      <c r="M39" s="48">
        <f>_xlfn.COVARIANCE.S('HAL-PropertyLog'!$AE$6:$AE$1957,'HAL-PropertyLog'!L$6:L$1957)</f>
        <v>1.0270897144157469</v>
      </c>
      <c r="N39" s="48">
        <f>_xlfn.COVARIANCE.S('HAL-PropertyLog'!$AE$6:$AE$1957,'HAL-PropertyLog'!M$6:M$1957)</f>
        <v>1.5910664184004562</v>
      </c>
      <c r="O39" s="48">
        <f>_xlfn.COVARIANCE.S('HAL-PropertyLog'!$AE$6:$AE$1957,'HAL-PropertyLog'!N$6:N$1957)</f>
        <v>1.3136135348929923</v>
      </c>
      <c r="P39" s="48">
        <f>_xlfn.COVARIANCE.S('HAL-PropertyLog'!$AE$6:$AE$1957,'HAL-PropertyLog'!O$6:O$1957)</f>
        <v>1.4348805506415629</v>
      </c>
      <c r="Q39" s="48">
        <f>_xlfn.COVARIANCE.S('HAL-PropertyLog'!$AE$6:$AE$1957,'HAL-PropertyLog'!P$6:P$1957)</f>
        <v>-0.62681087020265747</v>
      </c>
      <c r="R39" s="48">
        <f>_xlfn.COVARIANCE.S('HAL-PropertyLog'!$AE$6:$AE$1957,'HAL-PropertyLog'!Q$6:Q$1957)</f>
        <v>31.37245525660428</v>
      </c>
      <c r="S39" s="48">
        <f>_xlfn.COVARIANCE.S('HAL-PropertyLog'!$AE$6:$AE$1957,'HAL-PropertyLog'!R$6:R$1957)</f>
        <v>36.149416020140322</v>
      </c>
      <c r="T39" s="48">
        <f>_xlfn.COVARIANCE.S('HAL-PropertyLog'!$AE$6:$AE$1957,'HAL-PropertyLog'!T$6:T$1957)</f>
        <v>0.13445618844072188</v>
      </c>
      <c r="U39" s="48">
        <f>_xlfn.COVARIANCE.S('HAL-PropertyLog'!$AE$6:$AE$1957,'HAL-PropertyLog'!U$6:U$1957)</f>
        <v>-1.4439260894462966</v>
      </c>
      <c r="V39" s="48">
        <f>_xlfn.COVARIANCE.S('HAL-PropertyLog'!$AE$6:$AE$1957,'HAL-PropertyLog'!V$6:V$1957)</f>
        <v>-2.1870799101464886</v>
      </c>
      <c r="W39" s="48">
        <f>_xlfn.COVARIANCE.S('HAL-PropertyLog'!$AE$6:$AE$1957,'HAL-PropertyLog'!W$6:W$1957)</f>
        <v>1.0517566937347558</v>
      </c>
      <c r="X39" s="48">
        <f>_xlfn.COVARIANCE.S('HAL-PropertyLog'!$AE$6:$AE$1957,'HAL-PropertyLog'!X$6:X$1957)</f>
        <v>-1.1680529150558137</v>
      </c>
      <c r="Y39" s="48">
        <f>_xlfn.COVARIANCE.S('HAL-PropertyLog'!$AE$6:$AE$1957,'HAL-PropertyLog'!Y$6:Y$1957)</f>
        <v>1.851662892251678</v>
      </c>
      <c r="Z39" s="48">
        <f>_xlfn.COVARIANCE.S('HAL-PropertyLog'!$AE$6:$AE$1957,'HAL-PropertyLog'!AC$6:AC$1957)</f>
        <v>-0.50998698521027841</v>
      </c>
      <c r="AA39" s="48">
        <f>_xlfn.COVARIANCE.S('HAL-PropertyLog'!$AE$6:$AE$1957,'HAL-PropertyLog'!AD$6:AD$1957)</f>
        <v>20.397223707058806</v>
      </c>
      <c r="AB39" s="48">
        <f>_xlfn.COVARIANCE.S('HAL-PropertyLog'!$AE$6:$AE$1957,'HAL-PropertyLog'!AE$6:AE$1957)</f>
        <v>40.889792022998357</v>
      </c>
      <c r="AC39" s="48">
        <f>_xlfn.COVARIANCE.S('HAL-PropertyLog'!$AE$6:$AE$1957,'HAL-PropertyLog'!AG$6:AG$1957)</f>
        <v>0.50236157027460404</v>
      </c>
      <c r="AD39" s="48">
        <f>_xlfn.COVARIANCE.S('HAL-PropertyLog'!$AE$6:$AE$1957,'HAL-PropertyLog'!AH$6:AH$1957)</f>
        <v>-1.1004678892650161E-2</v>
      </c>
      <c r="AE39" s="48">
        <f>_xlfn.COVARIANCE.S('HAL-PropertyLog'!$AE$6:$AE$1957,'HAL-PropertyLog'!AI$6:AI$1957)</f>
        <v>-0.60095719214745769</v>
      </c>
      <c r="AF39" s="48">
        <f>_xlfn.COVARIANCE.S('HAL-PropertyLog'!$AE$6:$AE$1957,'HAL-PropertyLog'!AJ$6:AJ$1957)</f>
        <v>2.1889484042970389</v>
      </c>
      <c r="AG39" s="48">
        <f>_xlfn.COVARIANCE.S('HAL-PropertyLog'!$AE$6:$AE$1957,'HAL-PropertyLog'!AK$6:AK$1957)</f>
        <v>-1.3548708145202344</v>
      </c>
      <c r="AH39" s="49">
        <f>_xlfn.COVARIANCE.S('HAL-PropertyLog'!$AE$6:$AE$1957,'HAL-PropertyLog'!AL$6:AL$1957)</f>
        <v>1.773578243258618</v>
      </c>
    </row>
    <row r="40" spans="1:34" x14ac:dyDescent="0.25">
      <c r="A40" s="79" t="s">
        <v>79</v>
      </c>
      <c r="B40" t="s">
        <v>27</v>
      </c>
      <c r="C40" t="s">
        <v>56</v>
      </c>
      <c r="D40" s="47">
        <f>_xlfn.COVARIANCE.S('HAL-PropertyLog'!$AG$6:$AG$1957,'HAL-PropertyLog'!C$6:C$1957)</f>
        <v>1.157431093106899</v>
      </c>
      <c r="E40" s="48">
        <f>_xlfn.COVARIANCE.S('HAL-PropertyLog'!$AG$6:$AG$1957,'HAL-PropertyLog'!D$6:D$1957)</f>
        <v>-19.166858130794182</v>
      </c>
      <c r="F40" s="48">
        <f>_xlfn.COVARIANCE.S('HAL-PropertyLog'!$AG$6:$AG$1957,'HAL-PropertyLog'!E$6:E$1957)</f>
        <v>5.6966353485322238E-2</v>
      </c>
      <c r="G40" s="48">
        <f>_xlfn.COVARIANCE.S('HAL-PropertyLog'!$AG$6:$AG$1957,'HAL-PropertyLog'!F$6:F$1957)</f>
        <v>-5.1800877196751659E-2</v>
      </c>
      <c r="H40" s="48">
        <f>_xlfn.COVARIANCE.S('HAL-PropertyLog'!$AG$6:$AG$1957,'HAL-PropertyLog'!G$6:G$1957)</f>
        <v>1.7028746212396175</v>
      </c>
      <c r="I40" s="48">
        <f>_xlfn.COVARIANCE.S('HAL-PropertyLog'!$AG$6:$AG$1957,'HAL-PropertyLog'!H$6:H$1957)</f>
        <v>1.5830844291691313</v>
      </c>
      <c r="J40" s="48">
        <f>_xlfn.COVARIANCE.S('HAL-PropertyLog'!$AG$6:$AG$1957,'HAL-PropertyLog'!I$6:I$1957)</f>
        <v>1.6314059478575496</v>
      </c>
      <c r="K40" s="48">
        <f>_xlfn.COVARIANCE.S('HAL-PropertyLog'!$AG$6:$AG$1957,'HAL-PropertyLog'!J$6:J$1957)</f>
        <v>-0.51527226107994928</v>
      </c>
      <c r="L40" s="48">
        <f>_xlfn.COVARIANCE.S('HAL-PropertyLog'!$AG$6:$AG$1957,'HAL-PropertyLog'!K$6:K$1957)</f>
        <v>0.2001486886524137</v>
      </c>
      <c r="M40" s="48">
        <f>_xlfn.COVARIANCE.S('HAL-PropertyLog'!$AG$6:$AG$1957,'HAL-PropertyLog'!L$6:L$1957)</f>
        <v>0.1382736943907156</v>
      </c>
      <c r="N40" s="48">
        <f>_xlfn.COVARIANCE.S('HAL-PropertyLog'!$AG$6:$AG$1957,'HAL-PropertyLog'!M$6:M$1957)</f>
        <v>0.7916098190876858</v>
      </c>
      <c r="O40" s="48">
        <f>_xlfn.COVARIANCE.S('HAL-PropertyLog'!$AG$6:$AG$1957,'HAL-PropertyLog'!N$6:N$1957)</f>
        <v>0.67446767706783484</v>
      </c>
      <c r="P40" s="48">
        <f>_xlfn.COVARIANCE.S('HAL-PropertyLog'!$AG$6:$AG$1957,'HAL-PropertyLog'!O$6:O$1957)</f>
        <v>0.68170505503386036</v>
      </c>
      <c r="Q40" s="48">
        <f>_xlfn.COVARIANCE.S('HAL-PropertyLog'!$AG$6:$AG$1957,'HAL-PropertyLog'!P$6:P$1957)</f>
        <v>1.3395185560821279</v>
      </c>
      <c r="R40" s="48">
        <f>_xlfn.COVARIANCE.S('HAL-PropertyLog'!$AG$6:$AG$1957,'HAL-PropertyLog'!Q$6:Q$1957)</f>
        <v>-21.345886250401087</v>
      </c>
      <c r="S40" s="48">
        <f>_xlfn.COVARIANCE.S('HAL-PropertyLog'!$AG$6:$AG$1957,'HAL-PropertyLog'!R$6:R$1957)</f>
        <v>0.24927991145448852</v>
      </c>
      <c r="T40" s="48">
        <f>_xlfn.COVARIANCE.S('HAL-PropertyLog'!$AG$6:$AG$1957,'HAL-PropertyLog'!T$6:T$1957)</f>
        <v>2.6331686482594732</v>
      </c>
      <c r="U40" s="48">
        <f>_xlfn.COVARIANCE.S('HAL-PropertyLog'!$AG$6:$AG$1957,'HAL-PropertyLog'!U$6:U$1957)</f>
        <v>2.6096593939250772</v>
      </c>
      <c r="V40" s="48">
        <f>_xlfn.COVARIANCE.S('HAL-PropertyLog'!$AG$6:$AG$1957,'HAL-PropertyLog'!V$6:V$1957)</f>
        <v>2.6467253202739212</v>
      </c>
      <c r="W40" s="48">
        <f>_xlfn.COVARIANCE.S('HAL-PropertyLog'!$AG$6:$AG$1957,'HAL-PropertyLog'!W$6:W$1957)</f>
        <v>-9.6402688779531356E-2</v>
      </c>
      <c r="X40" s="48">
        <f>_xlfn.COVARIANCE.S('HAL-PropertyLog'!$AG$6:$AG$1957,'HAL-PropertyLog'!X$6:X$1957)</f>
        <v>0.14105907637980983</v>
      </c>
      <c r="Y40" s="48">
        <f>_xlfn.COVARIANCE.S('HAL-PropertyLog'!$AG$6:$AG$1957,'HAL-PropertyLog'!Y$6:Y$1957)</f>
        <v>-6.2503316645807216E-2</v>
      </c>
      <c r="Z40" s="48">
        <f>_xlfn.COVARIANCE.S('HAL-PropertyLog'!$AG$6:$AG$1957,'HAL-PropertyLog'!AC$6:AC$1957)</f>
        <v>1.5408245569429961</v>
      </c>
      <c r="AA40" s="48">
        <f>_xlfn.COVARIANCE.S('HAL-PropertyLog'!$AG$6:$AG$1957,'HAL-PropertyLog'!AD$6:AD$1957)</f>
        <v>-23.466834715508021</v>
      </c>
      <c r="AB40" s="48">
        <f>_xlfn.COVARIANCE.S('HAL-PropertyLog'!$AG$6:$AG$1957,'HAL-PropertyLog'!AE$6:AE$1957)</f>
        <v>0.50236157027460404</v>
      </c>
      <c r="AC40" s="48">
        <f>_xlfn.COVARIANCE.S('HAL-PropertyLog'!$AG$6:$AG$1957,'HAL-PropertyLog'!AG$6:AG$1957)</f>
        <v>4.5596370851459262</v>
      </c>
      <c r="AD40" s="48">
        <f>_xlfn.COVARIANCE.S('HAL-PropertyLog'!$AG$6:$AG$1957,'HAL-PropertyLog'!AH$6:AH$1957)</f>
        <v>4.3405635579283786</v>
      </c>
      <c r="AE40" s="48">
        <f>_xlfn.COVARIANCE.S('HAL-PropertyLog'!$AG$6:$AG$1957,'HAL-PropertyLog'!AI$6:AI$1957)</f>
        <v>4.2727352474593232</v>
      </c>
      <c r="AF40" s="48">
        <f>_xlfn.COVARIANCE.S('HAL-PropertyLog'!$AG$6:$AG$1957,'HAL-PropertyLog'!AJ$6:AJ$1957)</f>
        <v>-0.16159666245795612</v>
      </c>
      <c r="AG40" s="48">
        <f>_xlfn.COVARIANCE.S('HAL-PropertyLog'!$AG$6:$AG$1957,'HAL-PropertyLog'!AK$6:AK$1957)</f>
        <v>5.3329373061090965E-2</v>
      </c>
      <c r="AH40" s="49">
        <f>_xlfn.COVARIANCE.S('HAL-PropertyLog'!$AG$6:$AG$1957,'HAL-PropertyLog'!AL$6:AL$1957)</f>
        <v>-5.6326191830697321E-2</v>
      </c>
    </row>
    <row r="41" spans="1:34" x14ac:dyDescent="0.25">
      <c r="A41" s="79" t="s">
        <v>190</v>
      </c>
      <c r="B41" t="s">
        <v>27</v>
      </c>
      <c r="C41" t="s">
        <v>178</v>
      </c>
      <c r="D41" s="47">
        <f>_xlfn.COVARIANCE.S('HAL-PropertyLog'!$AH$6:$AH$1957,'HAL-PropertyLog'!C$6:C$1957)</f>
        <v>1.2448690182843518</v>
      </c>
      <c r="E41" s="48">
        <f>_xlfn.COVARIANCE.S('HAL-PropertyLog'!$AH$6:$AH$1957,'HAL-PropertyLog'!D$6:D$1957)</f>
        <v>-19.900746642490621</v>
      </c>
      <c r="F41" s="48">
        <f>_xlfn.COVARIANCE.S('HAL-PropertyLog'!$AH$6:$AH$1957,'HAL-PropertyLog'!E$6:E$1957)</f>
        <v>-0.29668649020121768</v>
      </c>
      <c r="G41" s="48">
        <f>_xlfn.COVARIANCE.S('HAL-PropertyLog'!$AH$6:$AH$1957,'HAL-PropertyLog'!F$6:F$1957)</f>
        <v>-3.8601013429030558E-2</v>
      </c>
      <c r="H41" s="48">
        <f>_xlfn.COVARIANCE.S('HAL-PropertyLog'!$AH$6:$AH$1957,'HAL-PropertyLog'!G$6:G$1957)</f>
        <v>1.788272942361474</v>
      </c>
      <c r="I41" s="48">
        <f>_xlfn.COVARIANCE.S('HAL-PropertyLog'!$AH$6:$AH$1957,'HAL-PropertyLog'!H$6:H$1957)</f>
        <v>1.8014191279488572</v>
      </c>
      <c r="J41" s="48">
        <f>_xlfn.COVARIANCE.S('HAL-PropertyLog'!$AH$6:$AH$1957,'HAL-PropertyLog'!I$6:I$1957)</f>
        <v>1.9255025048412797</v>
      </c>
      <c r="K41" s="48">
        <f>_xlfn.COVARIANCE.S('HAL-PropertyLog'!$AH$6:$AH$1957,'HAL-PropertyLog'!J$6:J$1957)</f>
        <v>-0.4210053444543434</v>
      </c>
      <c r="L41" s="48">
        <f>_xlfn.COVARIANCE.S('HAL-PropertyLog'!$AH$6:$AH$1957,'HAL-PropertyLog'!K$6:K$1957)</f>
        <v>0.12258288173091221</v>
      </c>
      <c r="M41" s="48">
        <f>_xlfn.COVARIANCE.S('HAL-PropertyLog'!$AH$6:$AH$1957,'HAL-PropertyLog'!L$6:L$1957)</f>
        <v>-5.9932301740812238E-2</v>
      </c>
      <c r="N41" s="48">
        <f>_xlfn.COVARIANCE.S('HAL-PropertyLog'!$AH$6:$AH$1957,'HAL-PropertyLog'!M$6:M$1957)</f>
        <v>0.66287084167935206</v>
      </c>
      <c r="O41" s="48">
        <f>_xlfn.COVARIANCE.S('HAL-PropertyLog'!$AH$6:$AH$1957,'HAL-PropertyLog'!N$6:N$1957)</f>
        <v>0.51488502041421103</v>
      </c>
      <c r="P41" s="48">
        <f>_xlfn.COVARIANCE.S('HAL-PropertyLog'!$AH$6:$AH$1957,'HAL-PropertyLog'!O$6:O$1957)</f>
        <v>0.50798601802745502</v>
      </c>
      <c r="Q41" s="48">
        <f>_xlfn.COVARIANCE.S('HAL-PropertyLog'!$AH$6:$AH$1957,'HAL-PropertyLog'!P$6:P$1957)</f>
        <v>1.3929553421263818</v>
      </c>
      <c r="R41" s="48">
        <f>_xlfn.COVARIANCE.S('HAL-PropertyLog'!$AH$6:$AH$1957,'HAL-PropertyLog'!Q$6:Q$1957)</f>
        <v>-22.564051097727262</v>
      </c>
      <c r="S41" s="48">
        <f>_xlfn.COVARIANCE.S('HAL-PropertyLog'!$AH$6:$AH$1957,'HAL-PropertyLog'!R$6:R$1957)</f>
        <v>-0.14164891249863509</v>
      </c>
      <c r="T41" s="48">
        <f>_xlfn.COVARIANCE.S('HAL-PropertyLog'!$AH$6:$AH$1957,'HAL-PropertyLog'!T$6:T$1957)</f>
        <v>2.429263901892992</v>
      </c>
      <c r="U41" s="48">
        <f>_xlfn.COVARIANCE.S('HAL-PropertyLog'!$AH$6:$AH$1957,'HAL-PropertyLog'!U$6:U$1957)</f>
        <v>2.5948783946083176</v>
      </c>
      <c r="V41" s="48">
        <f>_xlfn.COVARIANCE.S('HAL-PropertyLog'!$AH$6:$AH$1957,'HAL-PropertyLog'!V$6:V$1957)</f>
        <v>2.7023620706852305</v>
      </c>
      <c r="W41" s="48">
        <f>_xlfn.COVARIANCE.S('HAL-PropertyLog'!$AH$6:$AH$1957,'HAL-PropertyLog'!W$6:W$1957)</f>
        <v>-9.8378778078279713E-3</v>
      </c>
      <c r="X41" s="48">
        <f>_xlfn.COVARIANCE.S('HAL-PropertyLog'!$AH$6:$AH$1957,'HAL-PropertyLog'!X$6:X$1957)</f>
        <v>8.8410362014179303E-2</v>
      </c>
      <c r="Y41" s="48">
        <f>_xlfn.COVARIANCE.S('HAL-PropertyLog'!$AH$6:$AH$1957,'HAL-PropertyLog'!Y$6:Y$1957)</f>
        <v>-0.19403029354875398</v>
      </c>
      <c r="Z41" s="48">
        <f>_xlfn.COVARIANCE.S('HAL-PropertyLog'!$AH$6:$AH$1957,'HAL-PropertyLog'!AC$6:AC$1957)</f>
        <v>1.6443397254632286</v>
      </c>
      <c r="AA41" s="48">
        <f>_xlfn.COVARIANCE.S('HAL-PropertyLog'!$AH$6:$AH$1957,'HAL-PropertyLog'!AD$6:AD$1957)</f>
        <v>-24.939305897326189</v>
      </c>
      <c r="AB41" s="48">
        <f>_xlfn.COVARIANCE.S('HAL-PropertyLog'!$AH$6:$AH$1957,'HAL-PropertyLog'!AE$6:AE$1957)</f>
        <v>-1.1004678892650161E-2</v>
      </c>
      <c r="AC41" s="48">
        <f>_xlfn.COVARIANCE.S('HAL-PropertyLog'!$AH$6:$AH$1957,'HAL-PropertyLog'!AG$6:AG$1957)</f>
        <v>4.3405635579283786</v>
      </c>
      <c r="AD41" s="48">
        <f>_xlfn.COVARIANCE.S('HAL-PropertyLog'!$AH$6:$AH$1957,'HAL-PropertyLog'!AH$6:AH$1957)</f>
        <v>4.5845868099997213</v>
      </c>
      <c r="AE41" s="48">
        <f>_xlfn.COVARIANCE.S('HAL-PropertyLog'!$AH$6:$AH$1957,'HAL-PropertyLog'!AI$6:AI$1957)</f>
        <v>4.5985113507623128</v>
      </c>
      <c r="AF41" s="48">
        <f>_xlfn.COVARIANCE.S('HAL-PropertyLog'!$AH$6:$AH$1957,'HAL-PropertyLog'!AJ$6:AJ$1957)</f>
        <v>2.4738817022130902E-4</v>
      </c>
      <c r="AG41" s="48">
        <f>_xlfn.COVARIANCE.S('HAL-PropertyLog'!$AH$6:$AH$1957,'HAL-PropertyLog'!AK$6:AK$1957)</f>
        <v>1.2174533971210485E-2</v>
      </c>
      <c r="AH41" s="49">
        <f>_xlfn.COVARIANCE.S('HAL-PropertyLog'!$AH$6:$AH$1957,'HAL-PropertyLog'!AL$6:AL$1957)</f>
        <v>-0.25061096825577389</v>
      </c>
    </row>
    <row r="42" spans="1:34" x14ac:dyDescent="0.25">
      <c r="A42" s="79" t="s">
        <v>191</v>
      </c>
      <c r="B42" t="s">
        <v>27</v>
      </c>
      <c r="C42" t="s">
        <v>179</v>
      </c>
      <c r="D42" s="47">
        <f>_xlfn.COVARIANCE.S('HAL-PropertyLog'!$AI$6:$AI$1957,'HAL-PropertyLog'!C$6:C$1957)</f>
        <v>1.0719007543500205</v>
      </c>
      <c r="E42" s="48">
        <f>_xlfn.COVARIANCE.S('HAL-PropertyLog'!$AI$6:$AI$1957,'HAL-PropertyLog'!D$6:D$1957)</f>
        <v>-15.182459143873034</v>
      </c>
      <c r="F42" s="48">
        <f>_xlfn.COVARIANCE.S('HAL-PropertyLog'!$AI$6:$AI$1957,'HAL-PropertyLog'!E$6:E$1957)</f>
        <v>-0.7659356171330074</v>
      </c>
      <c r="G42" s="48">
        <f>_xlfn.COVARIANCE.S('HAL-PropertyLog'!$AI$6:$AI$1957,'HAL-PropertyLog'!F$6:F$1957)</f>
        <v>-1.3631794621504129E-2</v>
      </c>
      <c r="H42" s="48">
        <f>_xlfn.COVARIANCE.S('HAL-PropertyLog'!$AI$6:$AI$1957,'HAL-PropertyLog'!G$6:G$1957)</f>
        <v>1.6996373958470823</v>
      </c>
      <c r="I42" s="48">
        <f>_xlfn.COVARIANCE.S('HAL-PropertyLog'!$AI$6:$AI$1957,'HAL-PropertyLog'!H$6:H$1957)</f>
        <v>1.7994121534281469</v>
      </c>
      <c r="J42" s="48">
        <f>_xlfn.COVARIANCE.S('HAL-PropertyLog'!$AI$6:$AI$1957,'HAL-PropertyLog'!I$6:I$1957)</f>
        <v>2.0814712605063157</v>
      </c>
      <c r="K42" s="48">
        <f>_xlfn.COVARIANCE.S('HAL-PropertyLog'!$AI$6:$AI$1957,'HAL-PropertyLog'!J$6:J$1957)</f>
        <v>-0.36873592369204683</v>
      </c>
      <c r="L42" s="48">
        <f>_xlfn.COVARIANCE.S('HAL-PropertyLog'!$AI$6:$AI$1957,'HAL-PropertyLog'!K$6:K$1957)</f>
        <v>-2.670681881640697E-2</v>
      </c>
      <c r="M42" s="48">
        <f>_xlfn.COVARIANCE.S('HAL-PropertyLog'!$AI$6:$AI$1957,'HAL-PropertyLog'!L$6:L$1957)</f>
        <v>-0.20561689612015008</v>
      </c>
      <c r="N42" s="48">
        <f>_xlfn.COVARIANCE.S('HAL-PropertyLog'!$AI$6:$AI$1957,'HAL-PropertyLog'!M$6:M$1957)</f>
        <v>0.57633777801784047</v>
      </c>
      <c r="O42" s="48">
        <f>_xlfn.COVARIANCE.S('HAL-PropertyLog'!$AI$6:$AI$1957,'HAL-PropertyLog'!N$6:N$1957)</f>
        <v>0.4173785178975537</v>
      </c>
      <c r="P42" s="48">
        <f>_xlfn.COVARIANCE.S('HAL-PropertyLog'!$AI$6:$AI$1957,'HAL-PropertyLog'!O$6:O$1957)</f>
        <v>0.40165917412762508</v>
      </c>
      <c r="Q42" s="48">
        <f>_xlfn.COVARIANCE.S('HAL-PropertyLog'!$AI$6:$AI$1957,'HAL-PropertyLog'!P$6:P$1957)</f>
        <v>1.1118961100416658</v>
      </c>
      <c r="R42" s="48">
        <f>_xlfn.COVARIANCE.S('HAL-PropertyLog'!$AI$6:$AI$1957,'HAL-PropertyLog'!Q$6:Q$1957)</f>
        <v>-18.286414667379692</v>
      </c>
      <c r="S42" s="48">
        <f>_xlfn.COVARIANCE.S('HAL-PropertyLog'!$AI$6:$AI$1957,'HAL-PropertyLog'!R$6:R$1957)</f>
        <v>-0.78443431968051014</v>
      </c>
      <c r="T42" s="48">
        <f>_xlfn.COVARIANCE.S('HAL-PropertyLog'!$AI$6:$AI$1957,'HAL-PropertyLog'!T$6:T$1957)</f>
        <v>2.1424837081203774</v>
      </c>
      <c r="U42" s="48">
        <f>_xlfn.COVARIANCE.S('HAL-PropertyLog'!$AI$6:$AI$1957,'HAL-PropertyLog'!U$6:U$1957)</f>
        <v>2.4066283729184215</v>
      </c>
      <c r="V42" s="48">
        <f>_xlfn.COVARIANCE.S('HAL-PropertyLog'!$AI$6:$AI$1957,'HAL-PropertyLog'!V$6:V$1957)</f>
        <v>2.711690886306747</v>
      </c>
      <c r="W42" s="48">
        <f>_xlfn.COVARIANCE.S('HAL-PropertyLog'!$AI$6:$AI$1957,'HAL-PropertyLog'!W$6:W$1957)</f>
        <v>6.4025896428149098E-2</v>
      </c>
      <c r="X42" s="48">
        <f>_xlfn.COVARIANCE.S('HAL-PropertyLog'!$AI$6:$AI$1957,'HAL-PropertyLog'!X$6:X$1957)</f>
        <v>-5.2539090185155485E-2</v>
      </c>
      <c r="Y42" s="48">
        <f>_xlfn.COVARIANCE.S('HAL-PropertyLog'!$AI$6:$AI$1957,'HAL-PropertyLog'!Y$6:Y$1957)</f>
        <v>-0.38256676527477562</v>
      </c>
      <c r="Z42" s="48">
        <f>_xlfn.COVARIANCE.S('HAL-PropertyLog'!$AI$6:$AI$1957,'HAL-PropertyLog'!AC$6:AC$1957)</f>
        <v>1.3899877928703415</v>
      </c>
      <c r="AA42" s="48">
        <f>_xlfn.COVARIANCE.S('HAL-PropertyLog'!$AI$6:$AI$1957,'HAL-PropertyLog'!AD$6:AD$1957)</f>
        <v>-19.013398422459904</v>
      </c>
      <c r="AB42" s="48">
        <f>_xlfn.COVARIANCE.S('HAL-PropertyLog'!$AI$6:$AI$1957,'HAL-PropertyLog'!AE$6:AE$1957)</f>
        <v>-0.60095719214745769</v>
      </c>
      <c r="AC42" s="48">
        <f>_xlfn.COVARIANCE.S('HAL-PropertyLog'!$AI$6:$AI$1957,'HAL-PropertyLog'!AG$6:AG$1957)</f>
        <v>4.2727352474593232</v>
      </c>
      <c r="AD42" s="48">
        <f>_xlfn.COVARIANCE.S('HAL-PropertyLog'!$AI$6:$AI$1957,'HAL-PropertyLog'!AH$6:AH$1957)</f>
        <v>4.5985113507623128</v>
      </c>
      <c r="AE42" s="48">
        <f>_xlfn.COVARIANCE.S('HAL-PropertyLog'!$AI$6:$AI$1957,'HAL-PropertyLog'!AI$6:AI$1957)</f>
        <v>4.9470699086494516</v>
      </c>
      <c r="AF42" s="48">
        <f>_xlfn.COVARIANCE.S('HAL-PropertyLog'!$AI$6:$AI$1957,'HAL-PropertyLog'!AJ$6:AJ$1957)</f>
        <v>2.473526076253315E-2</v>
      </c>
      <c r="AG42" s="48">
        <f>_xlfn.COVARIANCE.S('HAL-PropertyLog'!$AI$6:$AI$1957,'HAL-PropertyLog'!AK$6:AK$1957)</f>
        <v>-0.22945491151783237</v>
      </c>
      <c r="AH42" s="49">
        <f>_xlfn.COVARIANCE.S('HAL-PropertyLog'!$AI$6:$AI$1957,'HAL-PropertyLog'!AL$6:AL$1957)</f>
        <v>-0.45862379110251456</v>
      </c>
    </row>
    <row r="43" spans="1:34" x14ac:dyDescent="0.25">
      <c r="A43" s="79" t="s">
        <v>192</v>
      </c>
      <c r="B43" t="s">
        <v>27</v>
      </c>
      <c r="C43" t="s">
        <v>180</v>
      </c>
      <c r="D43" s="47">
        <f>_xlfn.COVARIANCE.S('HAL-PropertyLog'!$AJ$6:$AJ$1957,'HAL-PropertyLog'!C$6:C$1957)</f>
        <v>0.16372996530428258</v>
      </c>
      <c r="E43" s="48">
        <f>_xlfn.COVARIANCE.S('HAL-PropertyLog'!$AJ$6:$AJ$1957,'HAL-PropertyLog'!D$6:D$1957)</f>
        <v>-8.4019471897914979</v>
      </c>
      <c r="F43" s="48">
        <f>_xlfn.COVARIANCE.S('HAL-PropertyLog'!$AJ$6:$AJ$1957,'HAL-PropertyLog'!E$6:E$1957)</f>
        <v>1.6544319049396274</v>
      </c>
      <c r="G43" s="48">
        <f>_xlfn.COVARIANCE.S('HAL-PropertyLog'!$AJ$6:$AJ$1957,'HAL-PropertyLog'!F$6:F$1957)</f>
        <v>1.1535766776839304E-2</v>
      </c>
      <c r="H43" s="48">
        <f>_xlfn.COVARIANCE.S('HAL-PropertyLog'!$AJ$6:$AJ$1957,'HAL-PropertyLog'!G$6:G$1957)</f>
        <v>-0.29829200449487425</v>
      </c>
      <c r="I43" s="48">
        <f>_xlfn.COVARIANCE.S('HAL-PropertyLog'!$AJ$6:$AJ$1957,'HAL-PropertyLog'!H$6:H$1957)</f>
        <v>-0.23996696223153671</v>
      </c>
      <c r="J43" s="48">
        <f>_xlfn.COVARIANCE.S('HAL-PropertyLog'!$AJ$6:$AJ$1957,'HAL-PropertyLog'!I$6:I$1957)</f>
        <v>-0.21870583508202246</v>
      </c>
      <c r="K43" s="48">
        <f>_xlfn.COVARIANCE.S('HAL-PropertyLog'!$AJ$6:$AJ$1957,'HAL-PropertyLog'!J$6:J$1957)</f>
        <v>1.5615153336912235</v>
      </c>
      <c r="L43" s="48">
        <f>_xlfn.COVARIANCE.S('HAL-PropertyLog'!$AJ$6:$AJ$1957,'HAL-PropertyLog'!K$6:K$1957)</f>
        <v>-0.86251899794285369</v>
      </c>
      <c r="M43" s="48">
        <f>_xlfn.COVARIANCE.S('HAL-PropertyLog'!$AJ$6:$AJ$1957,'HAL-PropertyLog'!L$6:L$1957)</f>
        <v>-0.12503480828308117</v>
      </c>
      <c r="N43" s="48">
        <f>_xlfn.COVARIANCE.S('HAL-PropertyLog'!$AJ$6:$AJ$1957,'HAL-PropertyLog'!M$6:M$1957)</f>
        <v>-0.37552823568718136</v>
      </c>
      <c r="O43" s="48">
        <f>_xlfn.COVARIANCE.S('HAL-PropertyLog'!$AJ$6:$AJ$1957,'HAL-PropertyLog'!N$6:N$1957)</f>
        <v>-0.35518648290159843</v>
      </c>
      <c r="P43" s="48">
        <f>_xlfn.COVARIANCE.S('HAL-PropertyLog'!$AJ$6:$AJ$1957,'HAL-PropertyLog'!O$6:O$1957)</f>
        <v>-0.41646432840467951</v>
      </c>
      <c r="Q43" s="48">
        <f>_xlfn.COVARIANCE.S('HAL-PropertyLog'!$AJ$6:$AJ$1957,'HAL-PropertyLog'!P$6:P$1957)</f>
        <v>0.1634669141631081</v>
      </c>
      <c r="R43" s="48">
        <f>_xlfn.COVARIANCE.S('HAL-PropertyLog'!$AJ$6:$AJ$1957,'HAL-PropertyLog'!Q$6:Q$1957)</f>
        <v>-7.4064118755120329</v>
      </c>
      <c r="S43" s="48">
        <f>_xlfn.COVARIANCE.S('HAL-PropertyLog'!$AJ$6:$AJ$1957,'HAL-PropertyLog'!R$6:R$1957)</f>
        <v>2.2671239948728048</v>
      </c>
      <c r="T43" s="48">
        <f>_xlfn.COVARIANCE.S('HAL-PropertyLog'!$AJ$6:$AJ$1957,'HAL-PropertyLog'!T$6:T$1957)</f>
        <v>-0.16401262199066158</v>
      </c>
      <c r="U43" s="48">
        <f>_xlfn.COVARIANCE.S('HAL-PropertyLog'!$AJ$6:$AJ$1957,'HAL-PropertyLog'!U$6:U$1957)</f>
        <v>-0.21188338082746333</v>
      </c>
      <c r="V43" s="48">
        <f>_xlfn.COVARIANCE.S('HAL-PropertyLog'!$AJ$6:$AJ$1957,'HAL-PropertyLog'!V$6:V$1957)</f>
        <v>-0.11708021599038274</v>
      </c>
      <c r="W43" s="48">
        <f>_xlfn.COVARIANCE.S('HAL-PropertyLog'!$AJ$6:$AJ$1957,'HAL-PropertyLog'!W$6:W$1957)</f>
        <v>1.8588761631224577</v>
      </c>
      <c r="X43" s="48">
        <f>_xlfn.COVARIANCE.S('HAL-PropertyLog'!$AJ$6:$AJ$1957,'HAL-PropertyLog'!X$6:X$1957)</f>
        <v>-0.728512943839142</v>
      </c>
      <c r="Y43" s="48">
        <f>_xlfn.COVARIANCE.S('HAL-PropertyLog'!$AJ$6:$AJ$1957,'HAL-PropertyLog'!Y$6:Y$1957)</f>
        <v>-2.1194046592331386E-2</v>
      </c>
      <c r="Z43" s="48">
        <f>_xlfn.COVARIANCE.S('HAL-PropertyLog'!$AJ$6:$AJ$1957,'HAL-PropertyLog'!AC$6:AC$1957)</f>
        <v>0.23686344344721583</v>
      </c>
      <c r="AA43" s="48">
        <f>_xlfn.COVARIANCE.S('HAL-PropertyLog'!$AJ$6:$AJ$1957,'HAL-PropertyLog'!AD$6:AD$1957)</f>
        <v>-12.911377921727279</v>
      </c>
      <c r="AB43" s="48">
        <f>_xlfn.COVARIANCE.S('HAL-PropertyLog'!$AJ$6:$AJ$1957,'HAL-PropertyLog'!AE$6:AE$1957)</f>
        <v>2.1889484042970389</v>
      </c>
      <c r="AC43" s="48">
        <f>_xlfn.COVARIANCE.S('HAL-PropertyLog'!$AJ$6:$AJ$1957,'HAL-PropertyLog'!AG$6:AG$1957)</f>
        <v>-0.16159666245795612</v>
      </c>
      <c r="AD43" s="48">
        <f>_xlfn.COVARIANCE.S('HAL-PropertyLog'!$AJ$6:$AJ$1957,'HAL-PropertyLog'!AH$6:AH$1957)</f>
        <v>2.4738817022130902E-4</v>
      </c>
      <c r="AE43" s="48">
        <f>_xlfn.COVARIANCE.S('HAL-PropertyLog'!$AJ$6:$AJ$1957,'HAL-PropertyLog'!AI$6:AI$1957)</f>
        <v>2.473526076253315E-2</v>
      </c>
      <c r="AF43" s="48">
        <f>_xlfn.COVARIANCE.S('HAL-PropertyLog'!$AJ$6:$AJ$1957,'HAL-PropertyLog'!AJ$6:AJ$1957)</f>
        <v>2.5575526617558424</v>
      </c>
      <c r="AG43" s="48">
        <f>_xlfn.COVARIANCE.S('HAL-PropertyLog'!$AJ$6:$AJ$1957,'HAL-PropertyLog'!AK$6:AK$1957)</f>
        <v>-0.97100584729681738</v>
      </c>
      <c r="AH43" s="49">
        <f>_xlfn.COVARIANCE.S('HAL-PropertyLog'!$AJ$6:$AJ$1957,'HAL-PropertyLog'!AL$6:AL$1957)</f>
        <v>-0.12224590840823751</v>
      </c>
    </row>
    <row r="44" spans="1:34" x14ac:dyDescent="0.25">
      <c r="A44" s="79" t="s">
        <v>193</v>
      </c>
      <c r="B44" t="s">
        <v>27</v>
      </c>
      <c r="C44" t="s">
        <v>181</v>
      </c>
      <c r="D44" s="47">
        <f>_xlfn.COVARIANCE.S('HAL-PropertyLog'!$AK$6:$AK$1957,'HAL-PropertyLog'!C$6:C$1957)</f>
        <v>9.0603907487758012E-2</v>
      </c>
      <c r="E44" s="48">
        <f>_xlfn.COVARIANCE.S('HAL-PropertyLog'!$AK$6:$AK$1957,'HAL-PropertyLog'!D$6:D$1957)</f>
        <v>0.1116226019035491</v>
      </c>
      <c r="F44" s="48">
        <f>_xlfn.COVARIANCE.S('HAL-PropertyLog'!$AK$6:$AK$1957,'HAL-PropertyLog'!E$6:E$1957)</f>
        <v>-0.83886587589765982</v>
      </c>
      <c r="G44" s="48">
        <f>_xlfn.COVARIANCE.S('HAL-PropertyLog'!$AK$6:$AK$1957,'HAL-PropertyLog'!F$6:F$1957)</f>
        <v>1.1574507203640477E-2</v>
      </c>
      <c r="H44" s="48">
        <f>_xlfn.COVARIANCE.S('HAL-PropertyLog'!$AK$6:$AK$1957,'HAL-PropertyLog'!G$6:G$1957)</f>
        <v>1.8242774246301517E-2</v>
      </c>
      <c r="I44" s="48">
        <f>_xlfn.COVARIANCE.S('HAL-PropertyLog'!$AK$6:$AK$1957,'HAL-PropertyLog'!H$6:H$1957)</f>
        <v>5.4343561471117748E-2</v>
      </c>
      <c r="J44" s="48">
        <f>_xlfn.COVARIANCE.S('HAL-PropertyLog'!$AK$6:$AK$1957,'HAL-PropertyLog'!I$6:I$1957)</f>
        <v>-2.0536936201753283E-2</v>
      </c>
      <c r="K44" s="48">
        <f>_xlfn.COVARIANCE.S('HAL-PropertyLog'!$AK$6:$AK$1957,'HAL-PropertyLog'!J$6:J$1957)</f>
        <v>-0.79030737956118036</v>
      </c>
      <c r="L44" s="48">
        <f>_xlfn.COVARIANCE.S('HAL-PropertyLog'!$AK$6:$AK$1957,'HAL-PropertyLog'!K$6:K$1957)</f>
        <v>0.67856725525959771</v>
      </c>
      <c r="M44" s="48">
        <f>_xlfn.COVARIANCE.S('HAL-PropertyLog'!$AK$6:$AK$1957,'HAL-PropertyLog'!L$6:L$1957)</f>
        <v>1.3699848262600928E-2</v>
      </c>
      <c r="N44" s="48">
        <f>_xlfn.COVARIANCE.S('HAL-PropertyLog'!$AK$6:$AK$1957,'HAL-PropertyLog'!M$6:M$1957)</f>
        <v>0.18901496458146511</v>
      </c>
      <c r="O44" s="48">
        <f>_xlfn.COVARIANCE.S('HAL-PropertyLog'!$AK$6:$AK$1957,'HAL-PropertyLog'!N$6:N$1957)</f>
        <v>0.19362550763378697</v>
      </c>
      <c r="P44" s="48">
        <f>_xlfn.COVARIANCE.S('HAL-PropertyLog'!$AK$6:$AK$1957,'HAL-PropertyLog'!O$6:O$1957)</f>
        <v>0.25560250960023911</v>
      </c>
      <c r="Q44" s="48">
        <f>_xlfn.COVARIANCE.S('HAL-PropertyLog'!$AK$6:$AK$1957,'HAL-PropertyLog'!P$6:P$1957)</f>
        <v>9.6896582782886306E-2</v>
      </c>
      <c r="R44" s="48">
        <f>_xlfn.COVARIANCE.S('HAL-PropertyLog'!$AK$6:$AK$1957,'HAL-PropertyLog'!Q$6:Q$1957)</f>
        <v>-1.6293809821856322</v>
      </c>
      <c r="S44" s="48">
        <f>_xlfn.COVARIANCE.S('HAL-PropertyLog'!$AK$6:$AK$1957,'HAL-PropertyLog'!R$6:R$1957)</f>
        <v>-1.21129236495526</v>
      </c>
      <c r="T44" s="48">
        <f>_xlfn.COVARIANCE.S('HAL-PropertyLog'!$AK$6:$AK$1957,'HAL-PropertyLog'!T$6:T$1957)</f>
        <v>0.10786270580249135</v>
      </c>
      <c r="U44" s="48">
        <f>_xlfn.COVARIANCE.S('HAL-PropertyLog'!$AK$6:$AK$1957,'HAL-PropertyLog'!U$6:U$1957)</f>
        <v>9.5298694779172133E-2</v>
      </c>
      <c r="V44" s="48">
        <f>_xlfn.COVARIANCE.S('HAL-PropertyLog'!$AK$6:$AK$1957,'HAL-PropertyLog'!V$6:V$1957)</f>
        <v>-7.1251389999226741E-2</v>
      </c>
      <c r="W44" s="48">
        <f>_xlfn.COVARIANCE.S('HAL-PropertyLog'!$AK$6:$AK$1957,'HAL-PropertyLog'!W$6:W$1957)</f>
        <v>-0.80550451476631424</v>
      </c>
      <c r="X44" s="48">
        <f>_xlfn.COVARIANCE.S('HAL-PropertyLog'!$AK$6:$AK$1957,'HAL-PropertyLog'!X$6:X$1957)</f>
        <v>0.77419113888476954</v>
      </c>
      <c r="Y44" s="48">
        <f>_xlfn.COVARIANCE.S('HAL-PropertyLog'!$AK$6:$AK$1957,'HAL-PropertyLog'!Y$6:Y$1957)</f>
        <v>-2.3317869666628137E-4</v>
      </c>
      <c r="Z44" s="48">
        <f>_xlfn.COVARIANCE.S('HAL-PropertyLog'!$AK$6:$AK$1957,'HAL-PropertyLog'!AC$6:AC$1957)</f>
        <v>0.11409681353085277</v>
      </c>
      <c r="AA44" s="48">
        <f>_xlfn.COVARIANCE.S('HAL-PropertyLog'!$AK$6:$AK$1957,'HAL-PropertyLog'!AD$6:AD$1957)</f>
        <v>0.12267038281593447</v>
      </c>
      <c r="AB44" s="48">
        <f>_xlfn.COVARIANCE.S('HAL-PropertyLog'!$AK$6:$AK$1957,'HAL-PropertyLog'!AE$6:AE$1957)</f>
        <v>-1.3548708145202344</v>
      </c>
      <c r="AC44" s="48">
        <f>_xlfn.COVARIANCE.S('HAL-PropertyLog'!$AK$6:$AK$1957,'HAL-PropertyLog'!AG$6:AG$1957)</f>
        <v>5.3329373061090965E-2</v>
      </c>
      <c r="AD44" s="48">
        <f>_xlfn.COVARIANCE.S('HAL-PropertyLog'!$AK$6:$AK$1957,'HAL-PropertyLog'!AH$6:AH$1957)</f>
        <v>1.2174533971210485E-2</v>
      </c>
      <c r="AE44" s="48">
        <f>_xlfn.COVARIANCE.S('HAL-PropertyLog'!$AK$6:$AK$1957,'HAL-PropertyLog'!AI$6:AI$1957)</f>
        <v>-0.22945491151783237</v>
      </c>
      <c r="AF44" s="48">
        <f>_xlfn.COVARIANCE.S('HAL-PropertyLog'!$AK$6:$AK$1957,'HAL-PropertyLog'!AJ$6:AJ$1957)</f>
        <v>-0.97100584729681738</v>
      </c>
      <c r="AG44" s="48">
        <f>_xlfn.COVARIANCE.S('HAL-PropertyLog'!$AK$6:$AK$1957,'HAL-PropertyLog'!AK$6:AK$1957)</f>
        <v>1.2785935678146663</v>
      </c>
      <c r="AH44" s="49">
        <f>_xlfn.COVARIANCE.S('HAL-PropertyLog'!$AK$6:$AK$1957,'HAL-PropertyLog'!AL$6:AL$1957)</f>
        <v>-1.3893533407668704E-2</v>
      </c>
    </row>
    <row r="45" spans="1:34" x14ac:dyDescent="0.25">
      <c r="A45" s="79" t="s">
        <v>80</v>
      </c>
      <c r="B45" t="s">
        <v>27</v>
      </c>
      <c r="C45" t="s">
        <v>57</v>
      </c>
      <c r="D45" s="50">
        <f>_xlfn.COVARIANCE.S('HAL-PropertyLog'!$AL$6:$AL$1957,'HAL-PropertyLog'!C$6:C$1957)</f>
        <v>0.15272946910911359</v>
      </c>
      <c r="E45" s="51">
        <f>_xlfn.COVARIANCE.S('HAL-PropertyLog'!$AL$6:$AL$1957,'HAL-PropertyLog'!D$6:D$1957)</f>
        <v>-3.4901064967573103</v>
      </c>
      <c r="F45" s="51">
        <f>_xlfn.COVARIANCE.S('HAL-PropertyLog'!$AL$6:$AL$1957,'HAL-PropertyLog'!E$6:E$1957)</f>
        <v>0.97425854249630217</v>
      </c>
      <c r="G45" s="51">
        <f>_xlfn.COVARIANCE.S('HAL-PropertyLog'!$AL$6:$AL$1957,'HAL-PropertyLog'!F$6:F$1957)</f>
        <v>-7.9881976334053931E-2</v>
      </c>
      <c r="H45" s="51">
        <f>_xlfn.COVARIANCE.S('HAL-PropertyLog'!$AL$6:$AL$1957,'HAL-PropertyLog'!G$6:G$1957)</f>
        <v>-6.487576516099651E-2</v>
      </c>
      <c r="I45" s="51">
        <f>_xlfn.COVARIANCE.S('HAL-PropertyLog'!$AL$6:$AL$1957,'HAL-PropertyLog'!H$6:H$1957)</f>
        <v>-0.21067979292297204</v>
      </c>
      <c r="J45" s="51">
        <f>_xlfn.COVARIANCE.S('HAL-PropertyLog'!$AL$6:$AL$1957,'HAL-PropertyLog'!I$6:I$1957)</f>
        <v>-0.36431707816588943</v>
      </c>
      <c r="K45" s="51">
        <f>_xlfn.COVARIANCE.S('HAL-PropertyLog'!$AL$6:$AL$1957,'HAL-PropertyLog'!J$6:J$1957)</f>
        <v>-6.4755645693480454E-2</v>
      </c>
      <c r="L45" s="51">
        <f>_xlfn.COVARIANCE.S('HAL-PropertyLog'!$AL$6:$AL$1957,'HAL-PropertyLog'!K$6:K$1957)</f>
        <v>5.3089579474342972E-2</v>
      </c>
      <c r="M45" s="51">
        <f>_xlfn.COVARIANCE.S('HAL-PropertyLog'!$AL$6:$AL$1957,'HAL-PropertyLog'!L$6:L$1957)</f>
        <v>0.65343042439412891</v>
      </c>
      <c r="N45" s="51">
        <f>_xlfn.COVARIANCE.S('HAL-PropertyLog'!$AL$6:$AL$1957,'HAL-PropertyLog'!M$6:M$1957)</f>
        <v>0.23923279292297173</v>
      </c>
      <c r="O45" s="51">
        <f>_xlfn.COVARIANCE.S('HAL-PropertyLog'!$AL$6:$AL$1957,'HAL-PropertyLog'!N$6:N$1957)</f>
        <v>0.28497262646489935</v>
      </c>
      <c r="P45" s="51">
        <f>_xlfn.COVARIANCE.S('HAL-PropertyLog'!$AL$6:$AL$1957,'HAL-PropertyLog'!O$6:O$1957)</f>
        <v>0.27124321754465824</v>
      </c>
      <c r="Q45" s="51">
        <f>_xlfn.COVARIANCE.S('HAL-PropertyLog'!$AL$6:$AL$1957,'HAL-PropertyLog'!P$6:P$1957)</f>
        <v>0.40181849823643173</v>
      </c>
      <c r="R45" s="51">
        <f>_xlfn.COVARIANCE.S('HAL-PropertyLog'!$AL$6:$AL$1957,'HAL-PropertyLog'!Q$6:Q$1957)</f>
        <v>-2.5357700534759373</v>
      </c>
      <c r="S45" s="51">
        <f>_xlfn.COVARIANCE.S('HAL-PropertyLog'!$AL$6:$AL$1957,'HAL-PropertyLog'!R$6:R$1957)</f>
        <v>1.5562814711571276</v>
      </c>
      <c r="T45" s="51">
        <f>_xlfn.COVARIANCE.S('HAL-PropertyLog'!$AL$6:$AL$1957,'HAL-PropertyLog'!T$6:T$1957)</f>
        <v>0.25266165661622497</v>
      </c>
      <c r="U45" s="51">
        <f>_xlfn.COVARIANCE.S('HAL-PropertyLog'!$AL$6:$AL$1957,'HAL-PropertyLog'!U$6:U$1957)</f>
        <v>1.6386551371032048E-2</v>
      </c>
      <c r="V45" s="51">
        <f>_xlfn.COVARIANCE.S('HAL-PropertyLog'!$AL$6:$AL$1957,'HAL-PropertyLog'!V$6:V$1957)</f>
        <v>-0.19485287290931869</v>
      </c>
      <c r="W45" s="51">
        <f>_xlfn.COVARIANCE.S('HAL-PropertyLog'!$AL$6:$AL$1957,'HAL-PropertyLog'!W$6:W$1957)</f>
        <v>-0.16008110843099324</v>
      </c>
      <c r="X45" s="51">
        <f>_xlfn.COVARIANCE.S('HAL-PropertyLog'!$AL$6:$AL$1957,'HAL-PropertyLog'!X$6:X$1957)</f>
        <v>1.9633654977813206E-2</v>
      </c>
      <c r="Y45" s="51">
        <f>_xlfn.COVARIANCE.S('HAL-PropertyLog'!$AL$6:$AL$1957,'HAL-PropertyLog'!Y$6:Y$1957)</f>
        <v>0.81124132438275154</v>
      </c>
      <c r="Z45" s="51">
        <f>_xlfn.COVARIANCE.S('HAL-PropertyLog'!$AL$6:$AL$1957,'HAL-PropertyLog'!AC$6:AC$1957)</f>
        <v>0.31119680065991584</v>
      </c>
      <c r="AA45" s="51">
        <f>_xlfn.COVARIANCE.S('HAL-PropertyLog'!$AL$6:$AL$1957,'HAL-PropertyLog'!AD$6:AD$1957)</f>
        <v>-2.9749465240641721</v>
      </c>
      <c r="AB45" s="51">
        <f>_xlfn.COVARIANCE.S('HAL-PropertyLog'!$AL$6:$AL$1957,'HAL-PropertyLog'!AE$6:AE$1957)</f>
        <v>1.773578243258618</v>
      </c>
      <c r="AC45" s="51">
        <f>_xlfn.COVARIANCE.S('HAL-PropertyLog'!$AL$6:$AL$1957,'HAL-PropertyLog'!AG$6:AG$1957)</f>
        <v>-5.6326191830697321E-2</v>
      </c>
      <c r="AD45" s="51">
        <f>_xlfn.COVARIANCE.S('HAL-PropertyLog'!$AL$6:$AL$1957,'HAL-PropertyLog'!AH$6:AH$1957)</f>
        <v>-0.25061096825577389</v>
      </c>
      <c r="AE45" s="51">
        <f>_xlfn.COVARIANCE.S('HAL-PropertyLog'!$AL$6:$AL$1957,'HAL-PropertyLog'!AI$6:AI$1957)</f>
        <v>-0.45862379110251456</v>
      </c>
      <c r="AF45" s="51">
        <f>_xlfn.COVARIANCE.S('HAL-PropertyLog'!$AL$6:$AL$1957,'HAL-PropertyLog'!AJ$6:AJ$1957)</f>
        <v>-0.12224590840823751</v>
      </c>
      <c r="AG45" s="51">
        <f>_xlfn.COVARIANCE.S('HAL-PropertyLog'!$AL$6:$AL$1957,'HAL-PropertyLog'!AK$6:AK$1957)</f>
        <v>-1.3893533407668704E-2</v>
      </c>
      <c r="AH45" s="52">
        <f>_xlfn.COVARIANCE.S('HAL-PropertyLog'!$AL$6:$AL$1957,'HAL-PropertyLog'!AL$6:AL$1957)</f>
        <v>1.2244851518944122</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100"/>
  <sheetViews>
    <sheetView tabSelected="1" topLeftCell="A38" zoomScale="90" zoomScaleNormal="90" workbookViewId="0">
      <selection activeCell="D44" sqref="D44"/>
    </sheetView>
  </sheetViews>
  <sheetFormatPr defaultRowHeight="15" x14ac:dyDescent="0.25"/>
  <cols>
    <col min="3" max="3" width="11.5703125" bestFit="1" customWidth="1"/>
  </cols>
  <sheetData>
    <row r="2" spans="1:44" x14ac:dyDescent="0.25">
      <c r="B2" t="s">
        <v>250</v>
      </c>
    </row>
    <row r="4" spans="1:44" x14ac:dyDescent="0.25">
      <c r="B4" t="str">
        <f>'HAL-PropertyLog'!C4</f>
        <v xml:space="preserve"> B</v>
      </c>
      <c r="C4">
        <f>'HAL-PropertyLog'!D4</f>
        <v>0</v>
      </c>
      <c r="D4">
        <f>'HAL-PropertyLog'!E4</f>
        <v>0</v>
      </c>
      <c r="E4">
        <f>'HAL-PropertyLog'!F4</f>
        <v>0</v>
      </c>
      <c r="F4">
        <f>'HAL-PropertyLog'!G4</f>
        <v>0</v>
      </c>
      <c r="G4">
        <f>'HAL-PropertyLog'!H4</f>
        <v>0</v>
      </c>
      <c r="H4">
        <f>'HAL-PropertyLog'!I4</f>
        <v>0</v>
      </c>
      <c r="I4">
        <f>'HAL-PropertyLog'!J4</f>
        <v>0</v>
      </c>
      <c r="J4">
        <f>'HAL-PropertyLog'!K4</f>
        <v>0</v>
      </c>
      <c r="K4">
        <f>'HAL-PropertyLog'!L4</f>
        <v>0</v>
      </c>
      <c r="L4">
        <f>'HAL-PropertyLog'!M4</f>
        <v>0</v>
      </c>
      <c r="M4">
        <f>'HAL-PropertyLog'!N4</f>
        <v>0</v>
      </c>
      <c r="N4">
        <f>'HAL-PropertyLog'!O4</f>
        <v>0</v>
      </c>
      <c r="O4" t="str">
        <f>'HAL-PropertyLog'!P4</f>
        <v>G</v>
      </c>
      <c r="P4">
        <f>'HAL-PropertyLog'!Q4</f>
        <v>0</v>
      </c>
      <c r="Q4">
        <f>'HAL-PropertyLog'!R4</f>
        <v>0</v>
      </c>
      <c r="R4">
        <f>'HAL-PropertyLog'!S4</f>
        <v>0</v>
      </c>
      <c r="S4">
        <f>'HAL-PropertyLog'!T4</f>
        <v>0</v>
      </c>
      <c r="T4">
        <f>'HAL-PropertyLog'!U4</f>
        <v>0</v>
      </c>
      <c r="U4">
        <f>'HAL-PropertyLog'!V4</f>
        <v>0</v>
      </c>
      <c r="V4">
        <f>'HAL-PropertyLog'!W4</f>
        <v>0</v>
      </c>
      <c r="W4">
        <f>'HAL-PropertyLog'!X4</f>
        <v>0</v>
      </c>
      <c r="X4">
        <f>'HAL-PropertyLog'!Y4</f>
        <v>0</v>
      </c>
      <c r="Y4">
        <f>'HAL-PropertyLog'!Z4</f>
        <v>0</v>
      </c>
      <c r="Z4">
        <f>'HAL-PropertyLog'!AA4</f>
        <v>0</v>
      </c>
      <c r="AA4">
        <f>'HAL-PropertyLog'!AB4</f>
        <v>0</v>
      </c>
      <c r="AB4" t="str">
        <f>'HAL-PropertyLog'!AC4</f>
        <v>R</v>
      </c>
      <c r="AC4">
        <f>'HAL-PropertyLog'!AD4</f>
        <v>0</v>
      </c>
      <c r="AD4">
        <f>'HAL-PropertyLog'!AE4</f>
        <v>0</v>
      </c>
      <c r="AE4">
        <f>'HAL-PropertyLog'!AF4</f>
        <v>0</v>
      </c>
      <c r="AF4">
        <f>'HAL-PropertyLog'!AG4</f>
        <v>0</v>
      </c>
      <c r="AG4">
        <f>'HAL-PropertyLog'!AH4</f>
        <v>0</v>
      </c>
      <c r="AH4">
        <f>'HAL-PropertyLog'!AI4</f>
        <v>0</v>
      </c>
      <c r="AI4">
        <f>'HAL-PropertyLog'!AJ4</f>
        <v>0</v>
      </c>
      <c r="AJ4">
        <f>'HAL-PropertyLog'!AK4</f>
        <v>0</v>
      </c>
      <c r="AK4">
        <f>'HAL-PropertyLog'!AL4</f>
        <v>0</v>
      </c>
      <c r="AL4">
        <f>'HAL-PropertyLog'!AM4</f>
        <v>0</v>
      </c>
      <c r="AM4">
        <f>'HAL-PropertyLog'!AN4</f>
        <v>0</v>
      </c>
      <c r="AN4" t="str">
        <f>'HAL-PropertyLog'!AO4</f>
        <v xml:space="preserve"> </v>
      </c>
      <c r="AO4" t="str">
        <f>'HAL-PropertyLog'!AP4</f>
        <v>B</v>
      </c>
      <c r="AP4" t="str">
        <f>'HAL-PropertyLog'!AQ4</f>
        <v>B</v>
      </c>
      <c r="AQ4" t="str">
        <f>'HAL-PropertyLog'!AR4</f>
        <v>G</v>
      </c>
      <c r="AR4" t="str">
        <f>'HAL-PropertyLog'!AS4</f>
        <v>G</v>
      </c>
    </row>
    <row r="5" spans="1:44" x14ac:dyDescent="0.25">
      <c r="A5" t="s">
        <v>24</v>
      </c>
      <c r="B5" t="str">
        <f>'HAL-PropertyLog'!C5</f>
        <v xml:space="preserve"> slope</v>
      </c>
      <c r="C5" t="str">
        <f>'HAL-PropertyLog'!D5</f>
        <v xml:space="preserve"> intercept</v>
      </c>
      <c r="D5" t="str">
        <f>'HAL-PropertyLog'!E5</f>
        <v xml:space="preserve"> ARIvar</v>
      </c>
      <c r="E5" t="str">
        <f>'HAL-PropertyLog'!F5</f>
        <v xml:space="preserve"> CV</v>
      </c>
      <c r="F5" t="str">
        <f>'HAL-PropertyLog'!G5</f>
        <v xml:space="preserve"> LocMaxDer</v>
      </c>
      <c r="G5" t="str">
        <f>'HAL-PropertyLog'!H5</f>
        <v xml:space="preserve"> LocPMDer</v>
      </c>
      <c r="H5" t="str">
        <f>'HAL-PropertyLog'!I5</f>
        <v xml:space="preserve"> LocMinDer</v>
      </c>
      <c r="I5" t="str">
        <f>'HAL-PropertyLog'!J5</f>
        <v xml:space="preserve"> ValMaxDer</v>
      </c>
      <c r="J5" t="str">
        <f>'HAL-PropertyLog'!K5</f>
        <v xml:space="preserve"> ValMinDer</v>
      </c>
      <c r="K5" t="str">
        <f>'HAL-PropertyLog'!L5</f>
        <v xml:space="preserve"> nmax</v>
      </c>
      <c r="L5" t="str">
        <f>'HAL-PropertyLog'!M5</f>
        <v xml:space="preserve"> stdLMaD</v>
      </c>
      <c r="M5" t="str">
        <f>'HAL-PropertyLog'!N5</f>
        <v xml:space="preserve"> stdLPMD</v>
      </c>
      <c r="N5" t="str">
        <f>'HAL-PropertyLog'!O5</f>
        <v xml:space="preserve"> stdLMiD</v>
      </c>
      <c r="O5" t="str">
        <f>'HAL-PropertyLog'!P5</f>
        <v xml:space="preserve">  slope</v>
      </c>
      <c r="P5" t="str">
        <f>'HAL-PropertyLog'!Q5</f>
        <v xml:space="preserve"> intercept</v>
      </c>
      <c r="Q5" t="str">
        <f>'HAL-PropertyLog'!R5</f>
        <v xml:space="preserve"> ARIvar</v>
      </c>
      <c r="R5" t="str">
        <f>'HAL-PropertyLog'!S5</f>
        <v xml:space="preserve"> CV</v>
      </c>
      <c r="S5" t="str">
        <f>'HAL-PropertyLog'!T5</f>
        <v xml:space="preserve"> LocMaxDer</v>
      </c>
      <c r="T5" t="str">
        <f>'HAL-PropertyLog'!U5</f>
        <v xml:space="preserve"> LocPMDer</v>
      </c>
      <c r="U5" t="str">
        <f>'HAL-PropertyLog'!V5</f>
        <v xml:space="preserve"> LocMinDer</v>
      </c>
      <c r="V5" t="str">
        <f>'HAL-PropertyLog'!W5</f>
        <v xml:space="preserve"> ValMaxDer</v>
      </c>
      <c r="W5" t="str">
        <f>'HAL-PropertyLog'!X5</f>
        <v xml:space="preserve"> ValMinDer</v>
      </c>
      <c r="X5" t="str">
        <f>'HAL-PropertyLog'!Y5</f>
        <v xml:space="preserve"> nmax</v>
      </c>
      <c r="Y5" t="str">
        <f>'HAL-PropertyLog'!Z5</f>
        <v xml:space="preserve"> stdLMaD</v>
      </c>
      <c r="Z5" t="str">
        <f>'HAL-PropertyLog'!AA5</f>
        <v xml:space="preserve"> stdLPMD</v>
      </c>
      <c r="AA5" t="str">
        <f>'HAL-PropertyLog'!AB5</f>
        <v xml:space="preserve"> stdLMiD</v>
      </c>
      <c r="AB5" t="str">
        <f>'HAL-PropertyLog'!AC5</f>
        <v xml:space="preserve">  slope</v>
      </c>
      <c r="AC5" t="str">
        <f>'HAL-PropertyLog'!AD5</f>
        <v xml:space="preserve"> intercept</v>
      </c>
      <c r="AD5" t="str">
        <f>'HAL-PropertyLog'!AE5</f>
        <v xml:space="preserve"> ARIvar</v>
      </c>
      <c r="AE5" t="str">
        <f>'HAL-PropertyLog'!AF5</f>
        <v xml:space="preserve"> CV</v>
      </c>
      <c r="AF5" t="str">
        <f>'HAL-PropertyLog'!AG5</f>
        <v xml:space="preserve"> LocMaxDer</v>
      </c>
      <c r="AG5" t="str">
        <f>'HAL-PropertyLog'!AH5</f>
        <v xml:space="preserve"> LocPMDer</v>
      </c>
      <c r="AH5" t="str">
        <f>'HAL-PropertyLog'!AI5</f>
        <v xml:space="preserve"> LocMinDer</v>
      </c>
      <c r="AI5" t="str">
        <f>'HAL-PropertyLog'!AJ5</f>
        <v xml:space="preserve"> ValMaxDer</v>
      </c>
      <c r="AJ5" t="str">
        <f>'HAL-PropertyLog'!AK5</f>
        <v xml:space="preserve"> ValMinDer</v>
      </c>
      <c r="AK5" t="str">
        <f>'HAL-PropertyLog'!AL5</f>
        <v xml:space="preserve"> nmax</v>
      </c>
      <c r="AL5" t="str">
        <f>'HAL-PropertyLog'!AM5</f>
        <v xml:space="preserve"> stdLMaD</v>
      </c>
      <c r="AM5" t="str">
        <f>'HAL-PropertyLog'!AN5</f>
        <v xml:space="preserve"> stdLPMD</v>
      </c>
      <c r="AN5" t="str">
        <f>'HAL-PropertyLog'!AO5</f>
        <v xml:space="preserve"> stdLMiD</v>
      </c>
      <c r="AO5" t="str">
        <f>'HAL-PropertyLog'!AP5</f>
        <v>mxtozero</v>
      </c>
      <c r="AP5" t="str">
        <f>'HAL-PropertyLog'!AQ5</f>
        <v>maxtomin</v>
      </c>
      <c r="AQ5" t="str">
        <f>'HAL-PropertyLog'!AR5</f>
        <v>mxtozero</v>
      </c>
      <c r="AR5" t="str">
        <f>'HAL-PropertyLog'!AS5</f>
        <v>maxtomin</v>
      </c>
    </row>
    <row r="6" spans="1:44" x14ac:dyDescent="0.25">
      <c r="A6" t="s">
        <v>251</v>
      </c>
      <c r="B6" s="122">
        <f>AVERAGE('HAL-PropertyLog'!C6:C1995)</f>
        <v>-3.3028420867021282</v>
      </c>
      <c r="C6" s="122">
        <f>AVERAGE('HAL-PropertyLog'!D6:D1995)</f>
        <v>278.83945744680852</v>
      </c>
      <c r="D6" s="122">
        <f>AVERAGE('HAL-PropertyLog'!E6:E1995)</f>
        <v>12.603716276595744</v>
      </c>
      <c r="E6" s="122">
        <f>AVERAGE('HAL-PropertyLog'!F6:F1995)</f>
        <v>1.1944872872340424</v>
      </c>
      <c r="F6" s="122">
        <f>AVERAGE('HAL-PropertyLog'!G6:G1995)</f>
        <v>17.468784042553192</v>
      </c>
      <c r="G6" s="122">
        <f>AVERAGE('HAL-PropertyLog'!H6:H1995)</f>
        <v>18.92018563829788</v>
      </c>
      <c r="H6" s="122">
        <f>AVERAGE('HAL-PropertyLog'!I6:I1995)</f>
        <v>19.964946808510639</v>
      </c>
      <c r="I6" s="122">
        <f>AVERAGE('HAL-PropertyLog'!J6:J1995)</f>
        <v>2.1484451223404246</v>
      </c>
      <c r="J6" s="122">
        <f>AVERAGE('HAL-PropertyLog'!K6:K1995)</f>
        <v>-1.5935955558510637</v>
      </c>
      <c r="K6" s="122">
        <f>AVERAGE('HAL-PropertyLog'!L6:L1995)</f>
        <v>2.4042553191489362</v>
      </c>
      <c r="L6" s="122">
        <f>AVERAGE('HAL-PropertyLog'!M6:M1995)</f>
        <v>0.8270721117021278</v>
      </c>
      <c r="M6" s="122">
        <f>AVERAGE('HAL-PropertyLog'!N6:N1995)</f>
        <v>0.81991742553191505</v>
      </c>
      <c r="N6" s="122">
        <f>AVERAGE('HAL-PropertyLog'!O6:O1995)</f>
        <v>0.90815365957446825</v>
      </c>
      <c r="O6" s="122">
        <f>AVERAGE('HAL-PropertyLog'!P6:P1995)</f>
        <v>-3.3205708351063832</v>
      </c>
      <c r="P6" s="122">
        <f>AVERAGE('HAL-PropertyLog'!Q6:Q1995)</f>
        <v>277.74624999999997</v>
      </c>
      <c r="Q6" s="122">
        <f>AVERAGE('HAL-PropertyLog'!R6:R1995)</f>
        <v>14.790812446808498</v>
      </c>
      <c r="R6" s="122">
        <f>AVERAGE('HAL-PropertyLog'!S6:S1995)</f>
        <v>1.1944872872340424</v>
      </c>
      <c r="S6" s="122">
        <f>AVERAGE('HAL-PropertyLog'!T6:T1995)</f>
        <v>17.773310106382976</v>
      </c>
      <c r="T6" s="122">
        <f>AVERAGE('HAL-PropertyLog'!U6:U1995)</f>
        <v>19.135332446808512</v>
      </c>
      <c r="U6" s="122">
        <f>AVERAGE('HAL-PropertyLog'!V6:V1995)</f>
        <v>20.178268617021281</v>
      </c>
      <c r="V6" s="122">
        <f>AVERAGE('HAL-PropertyLog'!W6:W1995)</f>
        <v>2.1031646382978733</v>
      </c>
      <c r="W6" s="122">
        <f>AVERAGE('HAL-PropertyLog'!X6:X1995)</f>
        <v>-1.5939167654255326</v>
      </c>
      <c r="X6" s="122">
        <f>AVERAGE('HAL-PropertyLog'!Y6:Y1995)</f>
        <v>2.6489361702127661</v>
      </c>
      <c r="Y6" s="122">
        <f>AVERAGE('HAL-PropertyLog'!Z6:Z1995)</f>
        <v>0.8270721117021278</v>
      </c>
      <c r="Z6" s="122">
        <f>AVERAGE('HAL-PropertyLog'!AA6:AA1995)</f>
        <v>0.81991742553191505</v>
      </c>
      <c r="AA6" s="122">
        <f>AVERAGE('HAL-PropertyLog'!AB6:AB1995)</f>
        <v>0.90815365957446825</v>
      </c>
      <c r="AB6" s="122">
        <f>AVERAGE('HAL-PropertyLog'!AC6:AC1995)</f>
        <v>-3.8110155867021263</v>
      </c>
      <c r="AC6" s="122">
        <f>AVERAGE('HAL-PropertyLog'!AD6:AD1995)</f>
        <v>267.92299999999994</v>
      </c>
      <c r="AD6" s="122">
        <f>AVERAGE('HAL-PropertyLog'!AE6:AE1995)</f>
        <v>16.209199255319156</v>
      </c>
      <c r="AE6" s="122">
        <f>AVERAGE('HAL-PropertyLog'!AF6:AF1995)</f>
        <v>1.1944872872340424</v>
      </c>
      <c r="AF6" s="122">
        <f>AVERAGE('HAL-PropertyLog'!AG6:AG1995)</f>
        <v>17.530323936170191</v>
      </c>
      <c r="AG6" s="122">
        <f>AVERAGE('HAL-PropertyLog'!AH6:AH1995)</f>
        <v>18.844550531914884</v>
      </c>
      <c r="AH6" s="122">
        <f>AVERAGE('HAL-PropertyLog'!AI6:AI1995)</f>
        <v>19.887874468085105</v>
      </c>
      <c r="AI6" s="122">
        <f>AVERAGE('HAL-PropertyLog'!AJ6:AJ1995)</f>
        <v>2.4710161861702122</v>
      </c>
      <c r="AJ6" s="122">
        <f>AVERAGE('HAL-PropertyLog'!AK6:AK1995)</f>
        <v>-1.7855299188829796</v>
      </c>
      <c r="AK6" s="122">
        <f>AVERAGE('HAL-PropertyLog'!AL6:AL1995)</f>
        <v>2.5106382978723403</v>
      </c>
      <c r="AL6" s="122">
        <f>AVERAGE('HAL-PropertyLog'!AM6:AM1995)</f>
        <v>0.8270721117021278</v>
      </c>
      <c r="AM6" s="122">
        <f>AVERAGE('HAL-PropertyLog'!AN6:AN1995)</f>
        <v>0.81991742553191505</v>
      </c>
      <c r="AN6" s="122">
        <f>AVERAGE('HAL-PropertyLog'!AO6:AO1995)</f>
        <v>0.90815365957446825</v>
      </c>
      <c r="AO6" s="122">
        <f>AVERAGE('HAL-PropertyLog'!AP6:AP1995)</f>
        <v>1.4514011914893628</v>
      </c>
      <c r="AP6" s="122">
        <f>AVERAGE('HAL-PropertyLog'!AQ6:AQ1995)</f>
        <v>2.4961616648936187</v>
      </c>
      <c r="AQ6" s="122">
        <f>AVERAGE('HAL-PropertyLog'!AR6:AR1995)</f>
        <v>1.3620191595744695</v>
      </c>
      <c r="AR6" s="122">
        <f>AVERAGE('HAL-PropertyLog'!AS6:AS1995)</f>
        <v>2.4049579840425541</v>
      </c>
    </row>
    <row r="7" spans="1:44" x14ac:dyDescent="0.25">
      <c r="A7" t="s">
        <v>252</v>
      </c>
      <c r="B7" s="122">
        <f>STDEV('HAL-PropertyLog'!C7:C1997)</f>
        <v>1.4745372517525084</v>
      </c>
      <c r="C7" s="122">
        <f>STDEV('HAL-PropertyLog'!D7:D1997)</f>
        <v>35.028626638450525</v>
      </c>
      <c r="D7" s="122">
        <f>STDEV('HAL-PropertyLog'!E7:E1997)</f>
        <v>4.7178079344344699</v>
      </c>
      <c r="E7" s="122">
        <f>STDEV('HAL-PropertyLog'!F7:F1997)</f>
        <v>0.25896464888653653</v>
      </c>
      <c r="F7" s="122">
        <f>STDEV('HAL-PropertyLog'!G7:G1997)</f>
        <v>1.871371572843165</v>
      </c>
      <c r="G7" s="122">
        <f>STDEV('HAL-PropertyLog'!H7:H1997)</f>
        <v>1.9255400243460437</v>
      </c>
      <c r="H7" s="122">
        <f>STDEV('HAL-PropertyLog'!I7:I1997)</f>
        <v>2.112539860737634</v>
      </c>
      <c r="I7" s="122">
        <f>STDEV('HAL-PropertyLog'!J7:J1997)</f>
        <v>1.3441037237927389</v>
      </c>
      <c r="J7" s="122">
        <f>STDEV('HAL-PropertyLog'!K7:K1997)</f>
        <v>1.0054948999617446</v>
      </c>
      <c r="K7" s="122">
        <f>STDEV('HAL-PropertyLog'!L7:L1997)</f>
        <v>0.98677355058579774</v>
      </c>
      <c r="L7" s="122">
        <f>STDEV('HAL-PropertyLog'!M7:M1997)</f>
        <v>0.95357835904412669</v>
      </c>
      <c r="M7" s="122">
        <f>STDEV('HAL-PropertyLog'!N7:N1997)</f>
        <v>0.95414328277031513</v>
      </c>
      <c r="N7" s="122">
        <f>STDEV('HAL-PropertyLog'!O7:O1997)</f>
        <v>0.99873074100643955</v>
      </c>
      <c r="O7" s="122">
        <f>STDEV('HAL-PropertyLog'!P7:P1997)</f>
        <v>1.6167068947087526</v>
      </c>
      <c r="P7" s="122">
        <f>STDEV('HAL-PropertyLog'!Q7:Q1997)</f>
        <v>37.434155286814395</v>
      </c>
      <c r="Q7" s="122">
        <f>STDEV('HAL-PropertyLog'!R7:R1997)</f>
        <v>5.9658647860337117</v>
      </c>
      <c r="R7" s="122">
        <f>STDEV('HAL-PropertyLog'!S7:S1997)</f>
        <v>0.25896464888653653</v>
      </c>
      <c r="S7" s="122">
        <f>STDEV('HAL-PropertyLog'!T7:T1997)</f>
        <v>2.3342993893161337</v>
      </c>
      <c r="T7" s="122">
        <f>STDEV('HAL-PropertyLog'!U7:U1997)</f>
        <v>2.281699780202942</v>
      </c>
      <c r="U7" s="122">
        <f>STDEV('HAL-PropertyLog'!V7:V1997)</f>
        <v>2.3938351672937963</v>
      </c>
      <c r="V7" s="122">
        <f>STDEV('HAL-PropertyLog'!W7:W1997)</f>
        <v>1.3567678739367723</v>
      </c>
      <c r="W7" s="122">
        <f>STDEV('HAL-PropertyLog'!X7:X1997)</f>
        <v>0.99737412046804041</v>
      </c>
      <c r="X7" s="122">
        <f>STDEV('HAL-PropertyLog'!Y7:Y1997)</f>
        <v>1.0991342691784656</v>
      </c>
      <c r="Y7" s="122">
        <f>STDEV('HAL-PropertyLog'!Z7:Z1997)</f>
        <v>0.95357835904412669</v>
      </c>
      <c r="Z7" s="122">
        <f>STDEV('HAL-PropertyLog'!AA7:AA1997)</f>
        <v>0.95414328277031513</v>
      </c>
      <c r="AA7" s="122">
        <f>STDEV('HAL-PropertyLog'!AB7:AB1997)</f>
        <v>0.99873074100643955</v>
      </c>
      <c r="AB7" s="122">
        <f>STDEV('HAL-PropertyLog'!AC7:AC1997)</f>
        <v>1.769349927544746</v>
      </c>
      <c r="AC7" s="122">
        <f>STDEV('HAL-PropertyLog'!AD7:AD1997)</f>
        <v>44.599317632501197</v>
      </c>
      <c r="AD7" s="122">
        <f>STDEV('HAL-PropertyLog'!AE7:AE1997)</f>
        <v>6.4098065717771524</v>
      </c>
      <c r="AE7" s="122">
        <f>STDEV('HAL-PropertyLog'!AF7:AF1997)</f>
        <v>0.25896464888653653</v>
      </c>
      <c r="AF7" s="122">
        <f>STDEV('HAL-PropertyLog'!AG7:AG1997)</f>
        <v>2.1375520746032266</v>
      </c>
      <c r="AG7" s="122">
        <f>STDEV('HAL-PropertyLog'!AH7:AH1997)</f>
        <v>2.1444616841853343</v>
      </c>
      <c r="AH7" s="122">
        <f>STDEV('HAL-PropertyLog'!AI7:AI1997)</f>
        <v>2.2284129483431152</v>
      </c>
      <c r="AI7" s="122">
        <f>STDEV('HAL-PropertyLog'!AJ7:AJ1997)</f>
        <v>1.5949736738018394</v>
      </c>
      <c r="AJ7" s="122">
        <f>STDEV('HAL-PropertyLog'!AK7:AK1997)</f>
        <v>1.1336313088564418</v>
      </c>
      <c r="AK7" s="122">
        <f>STDEV('HAL-PropertyLog'!AL7:AL1997)</f>
        <v>1.108951766780399</v>
      </c>
      <c r="AL7" s="122">
        <f>STDEV('HAL-PropertyLog'!AM7:AM1997)</f>
        <v>0.95357835904412669</v>
      </c>
      <c r="AM7" s="122">
        <f>STDEV('HAL-PropertyLog'!AN7:AN1997)</f>
        <v>0.95414328277031513</v>
      </c>
      <c r="AN7" s="122">
        <f>STDEV('HAL-PropertyLog'!AO7:AO1997)</f>
        <v>0.99873074100643955</v>
      </c>
      <c r="AO7" s="122">
        <f>STDEV('HAL-PropertyLog'!AP7:AP1997)</f>
        <v>0.75199177680480889</v>
      </c>
      <c r="AP7" s="122">
        <f>STDEV('HAL-PropertyLog'!AQ7:AQ1997)</f>
        <v>1.1369965002545965</v>
      </c>
      <c r="AQ7" s="122">
        <f>STDEV('HAL-PropertyLog'!AR7:AR1997)</f>
        <v>0.71313735739560324</v>
      </c>
      <c r="AR7" s="122">
        <f>STDEV('HAL-PropertyLog'!AS7:AS1997)</f>
        <v>1.0084472850130615</v>
      </c>
    </row>
    <row r="8" spans="1:44" x14ac:dyDescent="0.25">
      <c r="A8" t="s">
        <v>270</v>
      </c>
      <c r="B8" s="122">
        <f>MAX('HAL-PropertyLog'!C6:C1996)</f>
        <v>2.1662000000000001E-2</v>
      </c>
      <c r="C8" s="122">
        <f>MAX('HAL-PropertyLog'!D6:D1996)</f>
        <v>348.79399999999998</v>
      </c>
      <c r="D8" s="122">
        <f>MAX('HAL-PropertyLog'!E6:E1996)</f>
        <v>29.122299999999999</v>
      </c>
      <c r="E8" s="122">
        <f>MAX('HAL-PropertyLog'!F6:F1996)</f>
        <v>1.9944900000000001</v>
      </c>
      <c r="F8" s="122">
        <f>MAX('HAL-PropertyLog'!G6:G1996)</f>
        <v>24.676100000000002</v>
      </c>
      <c r="G8" s="122">
        <f>MAX('HAL-PropertyLog'!H6:H1996)</f>
        <v>25.557400000000001</v>
      </c>
      <c r="H8" s="122">
        <f>MAX('HAL-PropertyLog'!I6:I1996)</f>
        <v>26.086099999999998</v>
      </c>
      <c r="I8" s="122">
        <f>MAX('HAL-PropertyLog'!J6:J1996)</f>
        <v>8.0337999999999994</v>
      </c>
      <c r="J8" s="122">
        <f>MAX('HAL-PropertyLog'!K6:K1996)</f>
        <v>-6.1065500000000002E-2</v>
      </c>
      <c r="K8" s="122">
        <f>MAX('HAL-PropertyLog'!L6:L1996)</f>
        <v>6</v>
      </c>
      <c r="L8" s="122">
        <f>MAX('HAL-PropertyLog'!M6:M1996)</f>
        <v>3.7548300000000001</v>
      </c>
      <c r="M8" s="122">
        <f>MAX('HAL-PropertyLog'!N6:N1996)</f>
        <v>3.4717500000000001</v>
      </c>
      <c r="N8" s="122">
        <f>MAX('HAL-PropertyLog'!O6:O1996)</f>
        <v>3.6951800000000001</v>
      </c>
      <c r="O8" s="122">
        <f>MAX('HAL-PropertyLog'!P6:P1996)</f>
        <v>0.319079</v>
      </c>
      <c r="P8" s="122">
        <f>MAX('HAL-PropertyLog'!Q6:Q1996)</f>
        <v>365.27699999999999</v>
      </c>
      <c r="Q8" s="122">
        <f>MAX('HAL-PropertyLog'!R6:R1996)</f>
        <v>32.646099999999997</v>
      </c>
      <c r="R8" s="122">
        <f>MAX('HAL-PropertyLog'!S6:S1996)</f>
        <v>1.9944900000000001</v>
      </c>
      <c r="S8" s="122">
        <f>MAX('HAL-PropertyLog'!T6:T1996)</f>
        <v>24.433</v>
      </c>
      <c r="T8" s="122">
        <f>MAX('HAL-PropertyLog'!U6:U1996)</f>
        <v>25.166699999999999</v>
      </c>
      <c r="U8" s="122">
        <f>MAX('HAL-PropertyLog'!V6:V1996)</f>
        <v>26.1297</v>
      </c>
      <c r="V8" s="122">
        <f>MAX('HAL-PropertyLog'!W6:W1996)</f>
        <v>7.9794</v>
      </c>
      <c r="W8" s="122">
        <f>MAX('HAL-PropertyLog'!X6:X1996)</f>
        <v>-9.0661900000000004E-2</v>
      </c>
      <c r="X8" s="122">
        <f>MAX('HAL-PropertyLog'!Y6:Y1996)</f>
        <v>6</v>
      </c>
      <c r="Y8" s="122">
        <f>MAX('HAL-PropertyLog'!Z6:Z1996)</f>
        <v>3.7548300000000001</v>
      </c>
      <c r="Z8" s="122">
        <f>MAX('HAL-PropertyLog'!AA6:AA1996)</f>
        <v>3.4717500000000001</v>
      </c>
      <c r="AA8" s="122">
        <f>MAX('HAL-PropertyLog'!AB6:AB1996)</f>
        <v>3.6951800000000001</v>
      </c>
      <c r="AB8" s="122">
        <f>MAX('HAL-PropertyLog'!AC6:AC1996)</f>
        <v>0.37681300000000001</v>
      </c>
      <c r="AC8" s="122">
        <f>MAX('HAL-PropertyLog'!AD6:AD1996)</f>
        <v>359.34199999999998</v>
      </c>
      <c r="AD8" s="122">
        <f>MAX('HAL-PropertyLog'!AE6:AE1996)</f>
        <v>34.424599999999998</v>
      </c>
      <c r="AE8" s="122">
        <f>MAX('HAL-PropertyLog'!AF6:AF1996)</f>
        <v>1.9944900000000001</v>
      </c>
      <c r="AF8" s="122">
        <f>MAX('HAL-PropertyLog'!AG6:AG1996)</f>
        <v>24.475899999999999</v>
      </c>
      <c r="AG8" s="122">
        <f>MAX('HAL-PropertyLog'!AH6:AH1996)</f>
        <v>24.972100000000001</v>
      </c>
      <c r="AH8" s="122">
        <f>MAX('HAL-PropertyLog'!AI6:AI1996)</f>
        <v>26.1297</v>
      </c>
      <c r="AI8" s="122">
        <f>MAX('HAL-PropertyLog'!AJ6:AJ1996)</f>
        <v>10.2753</v>
      </c>
      <c r="AJ8" s="122">
        <f>MAX('HAL-PropertyLog'!AK6:AK1996)</f>
        <v>-2.8634400000000001E-3</v>
      </c>
      <c r="AK8" s="122">
        <f>MAX('HAL-PropertyLog'!AL6:AL1996)</f>
        <v>7</v>
      </c>
      <c r="AL8" s="122">
        <f>MAX('HAL-PropertyLog'!AM6:AM1996)</f>
        <v>3.7548300000000001</v>
      </c>
      <c r="AM8" s="122">
        <f>MAX('HAL-PropertyLog'!AN6:AN1996)</f>
        <v>3.4717500000000001</v>
      </c>
      <c r="AN8" s="122">
        <f>MAX('HAL-PropertyLog'!AO6:AO1996)</f>
        <v>3.6951800000000001</v>
      </c>
      <c r="AO8" s="122">
        <f>MAX('HAL-PropertyLog'!AP6:AP1996)</f>
        <v>6.07639</v>
      </c>
      <c r="AP8" s="122">
        <f>MAX('HAL-PropertyLog'!AQ6:AQ1996)</f>
        <v>9.8379600000000007</v>
      </c>
      <c r="AQ8" s="122">
        <f>MAX('HAL-PropertyLog'!AR6:AR1996)</f>
        <v>5.2598799999999999</v>
      </c>
      <c r="AR8" s="122">
        <f>MAX('HAL-PropertyLog'!AS6:AS1996)</f>
        <v>6.4475899999999999</v>
      </c>
    </row>
    <row r="9" spans="1:44" x14ac:dyDescent="0.25">
      <c r="A9" t="s">
        <v>271</v>
      </c>
      <c r="B9" s="122">
        <f>MIN('HAL-PropertyLog'!C7:C1997)</f>
        <v>-6.9204699999999999</v>
      </c>
      <c r="C9" s="122">
        <f>MIN('HAL-PropertyLog'!D7:D1997)</f>
        <v>160.53899999999999</v>
      </c>
      <c r="D9" s="122">
        <f>MIN('HAL-PropertyLog'!E7:E1997)</f>
        <v>2.53226</v>
      </c>
      <c r="E9" s="122">
        <f>MIN('HAL-PropertyLog'!F7:F1997)</f>
        <v>0.82071799999999995</v>
      </c>
      <c r="F9" s="122">
        <f>MIN('HAL-PropertyLog'!G7:G1997)</f>
        <v>14.9313</v>
      </c>
      <c r="G9" s="122">
        <f>MIN('HAL-PropertyLog'!H7:H1997)</f>
        <v>15.100899999999999</v>
      </c>
      <c r="H9" s="122">
        <f>MIN('HAL-PropertyLog'!I7:I1997)</f>
        <v>15.2706</v>
      </c>
      <c r="I9" s="122">
        <f>MIN('HAL-PropertyLog'!J7:J1997)</f>
        <v>0.17504</v>
      </c>
      <c r="J9" s="122">
        <f>MIN('HAL-PropertyLog'!K7:K1997)</f>
        <v>-5.9775200000000002</v>
      </c>
      <c r="K9" s="122">
        <f>MIN('HAL-PropertyLog'!L7:L1997)</f>
        <v>1</v>
      </c>
      <c r="L9" s="122">
        <f>MIN('HAL-PropertyLog'!M7:M1997)</f>
        <v>0</v>
      </c>
      <c r="M9" s="122">
        <f>MIN('HAL-PropertyLog'!N7:N1997)</f>
        <v>0</v>
      </c>
      <c r="N9" s="122">
        <f>MIN('HAL-PropertyLog'!O7:O1997)</f>
        <v>0</v>
      </c>
      <c r="O9" s="122">
        <f>MIN('HAL-PropertyLog'!P7:P1997)</f>
        <v>-7.7320500000000001</v>
      </c>
      <c r="P9" s="122">
        <f>MIN('HAL-PropertyLog'!Q7:Q1997)</f>
        <v>145.07</v>
      </c>
      <c r="Q9" s="122">
        <f>MIN('HAL-PropertyLog'!R7:R1997)</f>
        <v>3.8956200000000001</v>
      </c>
      <c r="R9" s="122">
        <f>MIN('HAL-PropertyLog'!S7:S1997)</f>
        <v>0.82071799999999995</v>
      </c>
      <c r="S9" s="122">
        <f>MIN('HAL-PropertyLog'!T7:T1997)</f>
        <v>14.8293</v>
      </c>
      <c r="T9" s="122">
        <f>MIN('HAL-PropertyLog'!U7:U1997)</f>
        <v>15.1259</v>
      </c>
      <c r="U9" s="122">
        <f>MIN('HAL-PropertyLog'!V7:V1997)</f>
        <v>15.545500000000001</v>
      </c>
      <c r="V9" s="122">
        <f>MIN('HAL-PropertyLog'!W7:W1997)</f>
        <v>0.18038599999999999</v>
      </c>
      <c r="W9" s="122">
        <f>MIN('HAL-PropertyLog'!X7:X1997)</f>
        <v>-6.7957099999999997</v>
      </c>
      <c r="X9" s="122">
        <f>MIN('HAL-PropertyLog'!Y7:Y1997)</f>
        <v>1</v>
      </c>
      <c r="Y9" s="122">
        <f>MIN('HAL-PropertyLog'!Z7:Z1997)</f>
        <v>0</v>
      </c>
      <c r="Z9" s="122">
        <f>MIN('HAL-PropertyLog'!AA7:AA1997)</f>
        <v>0</v>
      </c>
      <c r="AA9" s="122">
        <f>MIN('HAL-PropertyLog'!AB7:AB1997)</f>
        <v>0</v>
      </c>
      <c r="AB9" s="122">
        <f>MIN('HAL-PropertyLog'!AC7:AC1997)</f>
        <v>-7.7542499999999999</v>
      </c>
      <c r="AC9" s="122">
        <f>MIN('HAL-PropertyLog'!AD7:AD1997)</f>
        <v>117.818</v>
      </c>
      <c r="AD9" s="122">
        <f>MIN('HAL-PropertyLog'!AE7:AE1997)</f>
        <v>3.7591999999999999</v>
      </c>
      <c r="AE9" s="122">
        <f>MIN('HAL-PropertyLog'!AF7:AF1997)</f>
        <v>0.82071799999999995</v>
      </c>
      <c r="AF9" s="122">
        <f>MIN('HAL-PropertyLog'!AG7:AG1997)</f>
        <v>14.8293</v>
      </c>
      <c r="AG9" s="122">
        <f>MIN('HAL-PropertyLog'!AH7:AH1997)</f>
        <v>15.100899999999999</v>
      </c>
      <c r="AH9" s="122">
        <f>MIN('HAL-PropertyLog'!AI7:AI1997)</f>
        <v>15.2706</v>
      </c>
      <c r="AI9" s="122">
        <f>MIN('HAL-PropertyLog'!AJ7:AJ1997)</f>
        <v>1.4711E-2</v>
      </c>
      <c r="AJ9" s="122">
        <f>MIN('HAL-PropertyLog'!AK7:AK1997)</f>
        <v>-6.8202800000000003</v>
      </c>
      <c r="AK9" s="122">
        <f>MIN('HAL-PropertyLog'!AL7:AL1997)</f>
        <v>1</v>
      </c>
      <c r="AL9" s="122">
        <f>MIN('HAL-PropertyLog'!AM7:AM1997)</f>
        <v>0</v>
      </c>
      <c r="AM9" s="122">
        <f>MIN('HAL-PropertyLog'!AN7:AN1997)</f>
        <v>0</v>
      </c>
      <c r="AN9" s="122">
        <f>MIN('HAL-PropertyLog'!AO7:AO1997)</f>
        <v>0</v>
      </c>
      <c r="AO9" s="122">
        <f>MIN('HAL-PropertyLog'!AP7:AP1997)</f>
        <v>0.166266</v>
      </c>
      <c r="AP9" s="122">
        <f>MIN('HAL-PropertyLog'!AQ7:AQ1997)</f>
        <v>0.33934700000000001</v>
      </c>
      <c r="AQ9" s="122">
        <f>MIN('HAL-PropertyLog'!AR7:AR1997)</f>
        <v>0.16666700000000001</v>
      </c>
      <c r="AR9" s="122">
        <f>MIN('HAL-PropertyLog'!AS7:AS1997)</f>
        <v>0.66151199999999999</v>
      </c>
    </row>
    <row r="12" spans="1:44" x14ac:dyDescent="0.25">
      <c r="B12" t="str">
        <f>'CS-PropertyLog'!C4</f>
        <v xml:space="preserve"> B</v>
      </c>
      <c r="C12">
        <f>'CS-PropertyLog'!D4</f>
        <v>0</v>
      </c>
      <c r="D12">
        <f>'CS-PropertyLog'!E4</f>
        <v>0</v>
      </c>
      <c r="E12">
        <f>'CS-PropertyLog'!F4</f>
        <v>0</v>
      </c>
      <c r="F12">
        <f>'CS-PropertyLog'!G4</f>
        <v>0</v>
      </c>
      <c r="G12">
        <f>'CS-PropertyLog'!H4</f>
        <v>0</v>
      </c>
      <c r="H12">
        <f>'CS-PropertyLog'!I4</f>
        <v>0</v>
      </c>
      <c r="I12">
        <f>'CS-PropertyLog'!J4</f>
        <v>0</v>
      </c>
      <c r="J12">
        <f>'CS-PropertyLog'!K4</f>
        <v>0</v>
      </c>
      <c r="K12">
        <f>'CS-PropertyLog'!L4</f>
        <v>0</v>
      </c>
      <c r="L12">
        <f>'CS-PropertyLog'!M4</f>
        <v>0</v>
      </c>
      <c r="M12">
        <f>'CS-PropertyLog'!N4</f>
        <v>0</v>
      </c>
      <c r="N12">
        <f>'CS-PropertyLog'!O4</f>
        <v>0</v>
      </c>
      <c r="O12" t="str">
        <f>'CS-PropertyLog'!P4</f>
        <v>G</v>
      </c>
      <c r="P12">
        <f>'CS-PropertyLog'!Q4</f>
        <v>0</v>
      </c>
      <c r="Q12">
        <f>'CS-PropertyLog'!R4</f>
        <v>0</v>
      </c>
      <c r="R12">
        <f>'CS-PropertyLog'!S4</f>
        <v>0</v>
      </c>
      <c r="S12">
        <f>'CS-PropertyLog'!T4</f>
        <v>0</v>
      </c>
      <c r="T12">
        <f>'CS-PropertyLog'!U4</f>
        <v>0</v>
      </c>
      <c r="U12">
        <f>'CS-PropertyLog'!V4</f>
        <v>0</v>
      </c>
      <c r="V12">
        <f>'CS-PropertyLog'!W4</f>
        <v>0</v>
      </c>
      <c r="W12">
        <f>'CS-PropertyLog'!X4</f>
        <v>0</v>
      </c>
      <c r="X12">
        <f>'CS-PropertyLog'!Y4</f>
        <v>0</v>
      </c>
      <c r="Y12">
        <f>'CS-PropertyLog'!Z4</f>
        <v>0</v>
      </c>
      <c r="Z12">
        <f>'CS-PropertyLog'!AA4</f>
        <v>0</v>
      </c>
      <c r="AA12">
        <f>'CS-PropertyLog'!AB4</f>
        <v>0</v>
      </c>
      <c r="AB12" t="str">
        <f>'CS-PropertyLog'!AC4</f>
        <v>R</v>
      </c>
      <c r="AC12">
        <f>'CS-PropertyLog'!AD4</f>
        <v>0</v>
      </c>
      <c r="AD12">
        <f>'CS-PropertyLog'!AE4</f>
        <v>0</v>
      </c>
      <c r="AE12">
        <f>'CS-PropertyLog'!AF4</f>
        <v>0</v>
      </c>
      <c r="AF12">
        <f>'CS-PropertyLog'!AG4</f>
        <v>0</v>
      </c>
      <c r="AG12">
        <f>'CS-PropertyLog'!AH4</f>
        <v>0</v>
      </c>
      <c r="AH12">
        <f>'CS-PropertyLog'!AI4</f>
        <v>0</v>
      </c>
      <c r="AI12">
        <f>'CS-PropertyLog'!AJ4</f>
        <v>0</v>
      </c>
      <c r="AJ12">
        <f>'CS-PropertyLog'!AK4</f>
        <v>0</v>
      </c>
      <c r="AK12">
        <f>'CS-PropertyLog'!AL4</f>
        <v>0</v>
      </c>
      <c r="AL12">
        <f>'CS-PropertyLog'!AM4</f>
        <v>0</v>
      </c>
      <c r="AM12">
        <f>'CS-PropertyLog'!AN4</f>
        <v>0</v>
      </c>
      <c r="AN12" t="str">
        <f>'CS-PropertyLog'!AO4</f>
        <v xml:space="preserve"> </v>
      </c>
      <c r="AO12" t="str">
        <f>'CS-PropertyLog'!AP4</f>
        <v>B</v>
      </c>
      <c r="AP12" t="str">
        <f>'CS-PropertyLog'!AQ4</f>
        <v>B</v>
      </c>
      <c r="AQ12" t="str">
        <f>'CS-PropertyLog'!AR4</f>
        <v>G</v>
      </c>
      <c r="AR12" t="str">
        <f>'CS-PropertyLog'!AS4</f>
        <v>G</v>
      </c>
    </row>
    <row r="13" spans="1:44" x14ac:dyDescent="0.25">
      <c r="A13" t="s">
        <v>20</v>
      </c>
      <c r="B13" t="str">
        <f>'CS-PropertyLog'!C5</f>
        <v xml:space="preserve"> slope</v>
      </c>
      <c r="C13" t="str">
        <f>'CS-PropertyLog'!D5</f>
        <v xml:space="preserve"> intercept</v>
      </c>
      <c r="D13" t="str">
        <f>'CS-PropertyLog'!E5</f>
        <v xml:space="preserve"> ARIvar</v>
      </c>
      <c r="E13" t="str">
        <f>'CS-PropertyLog'!F5</f>
        <v xml:space="preserve"> CV</v>
      </c>
      <c r="F13" t="str">
        <f>'CS-PropertyLog'!G5</f>
        <v xml:space="preserve"> LocMaxDer</v>
      </c>
      <c r="G13" t="str">
        <f>'CS-PropertyLog'!H5</f>
        <v xml:space="preserve"> LocPMDer</v>
      </c>
      <c r="H13" t="str">
        <f>'CS-PropertyLog'!I5</f>
        <v xml:space="preserve"> LocMinDer</v>
      </c>
      <c r="I13" t="str">
        <f>'CS-PropertyLog'!J5</f>
        <v xml:space="preserve"> ValMaxDer</v>
      </c>
      <c r="J13" t="str">
        <f>'CS-PropertyLog'!K5</f>
        <v xml:space="preserve"> ValMinDer</v>
      </c>
      <c r="K13" t="str">
        <f>'CS-PropertyLog'!L5</f>
        <v xml:space="preserve"> nmax</v>
      </c>
      <c r="L13" t="str">
        <f>'CS-PropertyLog'!M5</f>
        <v xml:space="preserve"> stdLMaD</v>
      </c>
      <c r="M13" t="str">
        <f>'CS-PropertyLog'!N5</f>
        <v xml:space="preserve"> stdLPMD</v>
      </c>
      <c r="N13" t="str">
        <f>'CS-PropertyLog'!O5</f>
        <v xml:space="preserve"> stdLMiD</v>
      </c>
      <c r="O13" t="str">
        <f>'CS-PropertyLog'!P5</f>
        <v xml:space="preserve">  slope</v>
      </c>
      <c r="P13" t="str">
        <f>'CS-PropertyLog'!Q5</f>
        <v xml:space="preserve"> intercept</v>
      </c>
      <c r="Q13" t="str">
        <f>'CS-PropertyLog'!R5</f>
        <v xml:space="preserve"> ARIvar</v>
      </c>
      <c r="R13" t="str">
        <f>'CS-PropertyLog'!S5</f>
        <v xml:space="preserve"> CV</v>
      </c>
      <c r="S13" t="str">
        <f>'CS-PropertyLog'!T5</f>
        <v xml:space="preserve"> LocMaxDer</v>
      </c>
      <c r="T13" t="str">
        <f>'CS-PropertyLog'!U5</f>
        <v xml:space="preserve"> LocPMDer</v>
      </c>
      <c r="U13" t="str">
        <f>'CS-PropertyLog'!V5</f>
        <v xml:space="preserve"> LocMinDer</v>
      </c>
      <c r="V13" t="str">
        <f>'CS-PropertyLog'!W5</f>
        <v xml:space="preserve"> ValMaxDer</v>
      </c>
      <c r="W13" t="str">
        <f>'CS-PropertyLog'!X5</f>
        <v xml:space="preserve"> ValMinDer</v>
      </c>
      <c r="X13" t="str">
        <f>'CS-PropertyLog'!Y5</f>
        <v xml:space="preserve"> nmax</v>
      </c>
      <c r="Y13" t="str">
        <f>'CS-PropertyLog'!Z5</f>
        <v xml:space="preserve"> stdLMaD</v>
      </c>
      <c r="Z13" t="str">
        <f>'CS-PropertyLog'!AA5</f>
        <v xml:space="preserve"> stdLPMD</v>
      </c>
      <c r="AA13" t="str">
        <f>'CS-PropertyLog'!AB5</f>
        <v xml:space="preserve"> stdLMiD</v>
      </c>
      <c r="AB13" t="str">
        <f>'CS-PropertyLog'!AC5</f>
        <v xml:space="preserve">  slope</v>
      </c>
      <c r="AC13" t="str">
        <f>'CS-PropertyLog'!AD5</f>
        <v xml:space="preserve"> intercept</v>
      </c>
      <c r="AD13" t="str">
        <f>'CS-PropertyLog'!AE5</f>
        <v xml:space="preserve"> ARIvar</v>
      </c>
      <c r="AE13" t="str">
        <f>'CS-PropertyLog'!AF5</f>
        <v xml:space="preserve"> CV</v>
      </c>
      <c r="AF13" t="str">
        <f>'CS-PropertyLog'!AG5</f>
        <v xml:space="preserve"> LocMaxDer</v>
      </c>
      <c r="AG13" t="str">
        <f>'CS-PropertyLog'!AH5</f>
        <v xml:space="preserve"> LocPMDer</v>
      </c>
      <c r="AH13" t="str">
        <f>'CS-PropertyLog'!AI5</f>
        <v xml:space="preserve"> LocMinDer</v>
      </c>
      <c r="AI13" t="str">
        <f>'CS-PropertyLog'!AJ5</f>
        <v xml:space="preserve"> ValMaxDer</v>
      </c>
      <c r="AJ13" t="str">
        <f>'CS-PropertyLog'!AK5</f>
        <v xml:space="preserve"> ValMinDer</v>
      </c>
      <c r="AK13" t="str">
        <f>'CS-PropertyLog'!AL5</f>
        <v xml:space="preserve"> nmax</v>
      </c>
      <c r="AL13" t="str">
        <f>'CS-PropertyLog'!AM5</f>
        <v xml:space="preserve"> stdLMaD</v>
      </c>
      <c r="AM13" t="str">
        <f>'CS-PropertyLog'!AN5</f>
        <v xml:space="preserve"> stdLPMD</v>
      </c>
      <c r="AN13" t="str">
        <f>'CS-PropertyLog'!AO5</f>
        <v xml:space="preserve"> stdLMiD</v>
      </c>
      <c r="AO13" t="str">
        <f>'CS-PropertyLog'!AP5</f>
        <v>mxtozero</v>
      </c>
      <c r="AP13" t="str">
        <f>'CS-PropertyLog'!AQ5</f>
        <v>maxtomin</v>
      </c>
      <c r="AQ13" t="str">
        <f>'CS-PropertyLog'!AR5</f>
        <v>mxtozero</v>
      </c>
      <c r="AR13" t="str">
        <f>'CS-PropertyLog'!AS5</f>
        <v>maxtomin</v>
      </c>
    </row>
    <row r="14" spans="1:44" x14ac:dyDescent="0.25">
      <c r="A14" t="s">
        <v>251</v>
      </c>
      <c r="B14" s="122">
        <f>AVERAGE('CS-PropertyLog'!C14:C1999)</f>
        <v>-2.9902970394557817</v>
      </c>
      <c r="C14" s="122">
        <f>AVERAGE('CS-PropertyLog'!D14:D1999)</f>
        <v>275.99780272108842</v>
      </c>
      <c r="D14" s="122">
        <f>AVERAGE('CS-PropertyLog'!E14:E1999)</f>
        <v>13.085326666666671</v>
      </c>
      <c r="E14" s="122">
        <f>AVERAGE('CS-PropertyLog'!F14:F1999)</f>
        <v>1.3270341156462586</v>
      </c>
      <c r="F14" s="122">
        <f>AVERAGE('CS-PropertyLog'!G14:G1999)</f>
        <v>17.552156462585032</v>
      </c>
      <c r="G14" s="122">
        <f>AVERAGE('CS-PropertyLog'!H14:H1999)</f>
        <v>18.804308163265301</v>
      </c>
      <c r="H14" s="122">
        <f>AVERAGE('CS-PropertyLog'!I14:I1999)</f>
        <v>19.800778231292508</v>
      </c>
      <c r="I14" s="122">
        <f>AVERAGE('CS-PropertyLog'!J14:J1999)</f>
        <v>1.5870967346938778</v>
      </c>
      <c r="J14" s="122">
        <f>AVERAGE('CS-PropertyLog'!K14:K1999)</f>
        <v>-1.198994476870749</v>
      </c>
      <c r="K14" s="122">
        <f>AVERAGE('CS-PropertyLog'!L14:L1999)</f>
        <v>2.693877551020408</v>
      </c>
      <c r="L14" s="122">
        <f>AVERAGE('CS-PropertyLog'!M14:M1999)</f>
        <v>0.9499120408163263</v>
      </c>
      <c r="M14" s="122">
        <f>AVERAGE('CS-PropertyLog'!N14:N1999)</f>
        <v>0.99519712244897895</v>
      </c>
      <c r="N14" s="122">
        <f>AVERAGE('CS-PropertyLog'!O14:O1999)</f>
        <v>1.0717098843537414</v>
      </c>
      <c r="O14" s="122">
        <f>AVERAGE('CS-PropertyLog'!P14:P1999)</f>
        <v>-3.2151081789115645</v>
      </c>
      <c r="P14" s="122">
        <f>AVERAGE('CS-PropertyLog'!Q14:Q1999)</f>
        <v>271.05062585034028</v>
      </c>
      <c r="Q14" s="122">
        <f>AVERAGE('CS-PropertyLog'!R14:R1999)</f>
        <v>15.019122312925168</v>
      </c>
      <c r="R14" s="122">
        <f>AVERAGE('CS-PropertyLog'!S14:S1999)</f>
        <v>1.3270341156462586</v>
      </c>
      <c r="S14" s="122">
        <f>AVERAGE('CS-PropertyLog'!T14:T1999)</f>
        <v>17.518699319727894</v>
      </c>
      <c r="T14" s="122">
        <f>AVERAGE('CS-PropertyLog'!U14:U1999)</f>
        <v>18.730462585034008</v>
      </c>
      <c r="U14" s="122">
        <f>AVERAGE('CS-PropertyLog'!V14:V1999)</f>
        <v>19.710201360544215</v>
      </c>
      <c r="V14" s="122">
        <f>AVERAGE('CS-PropertyLog'!W14:W1999)</f>
        <v>1.6351603598639448</v>
      </c>
      <c r="W14" s="122">
        <f>AVERAGE('CS-PropertyLog'!X14:X1999)</f>
        <v>-1.3841565714285711</v>
      </c>
      <c r="X14" s="122">
        <f>AVERAGE('CS-PropertyLog'!Y14:Y1999)</f>
        <v>2.8027210884353742</v>
      </c>
      <c r="Y14" s="122">
        <f>AVERAGE('CS-PropertyLog'!Z14:Z1999)</f>
        <v>0.95644570068027179</v>
      </c>
      <c r="Z14" s="122">
        <f>AVERAGE('CS-PropertyLog'!AA14:AA1999)</f>
        <v>1.0047837414965981</v>
      </c>
      <c r="AA14" s="122">
        <f>AVERAGE('CS-PropertyLog'!AB14:AB1999)</f>
        <v>1.084077911564626</v>
      </c>
      <c r="AB14" s="122">
        <f>AVERAGE('CS-PropertyLog'!AC14:AC1999)</f>
        <v>-3.5882792911564603</v>
      </c>
      <c r="AC14" s="122">
        <f>AVERAGE('CS-PropertyLog'!AD14:AD1999)</f>
        <v>255.4516394557823</v>
      </c>
      <c r="AD14" s="122">
        <f>AVERAGE('CS-PropertyLog'!AE14:AE1999)</f>
        <v>16.565862312925169</v>
      </c>
      <c r="AE14" s="122">
        <f>AVERAGE('CS-PropertyLog'!AF14:AF1999)</f>
        <v>1.3270341156462586</v>
      </c>
      <c r="AF14" s="122">
        <f>AVERAGE('CS-PropertyLog'!AG14:AG1999)</f>
        <v>17.57856258503401</v>
      </c>
      <c r="AG14" s="122">
        <f>AVERAGE('CS-PropertyLog'!AH14:AH1999)</f>
        <v>18.846860544217691</v>
      </c>
      <c r="AH14" s="122">
        <f>AVERAGE('CS-PropertyLog'!AI14:AI1999)</f>
        <v>19.953287755102039</v>
      </c>
      <c r="AI14" s="122">
        <f>AVERAGE('CS-PropertyLog'!AJ14:AJ1999)</f>
        <v>1.8262278027210885</v>
      </c>
      <c r="AJ14" s="122">
        <f>AVERAGE('CS-PropertyLog'!AK14:AK1999)</f>
        <v>-1.5540026986394553</v>
      </c>
      <c r="AK14" s="122">
        <f>AVERAGE('CS-PropertyLog'!AL14:AL1999)</f>
        <v>2.510204081632653</v>
      </c>
      <c r="AL14" s="122">
        <f>AVERAGE('CS-PropertyLog'!AM14:AM1999)</f>
        <v>0.95644570068027179</v>
      </c>
      <c r="AM14" s="122">
        <f>AVERAGE('CS-PropertyLog'!AN14:AN1999)</f>
        <v>1.0047837414965981</v>
      </c>
      <c r="AN14" s="122">
        <f>AVERAGE('CS-PropertyLog'!AO14:AO1999)</f>
        <v>1.084077911564626</v>
      </c>
      <c r="AO14" s="122">
        <f>AVERAGE('CS-PropertyLog'!AP14:AP1999)</f>
        <v>1.2521460680272118</v>
      </c>
      <c r="AP14" s="122">
        <f>AVERAGE('CS-PropertyLog'!AQ14:AQ1999)</f>
        <v>2.2486206938775513</v>
      </c>
      <c r="AQ14" s="122">
        <f>AVERAGE('CS-PropertyLog'!AR14:AR1999)</f>
        <v>1.2117631292517015</v>
      </c>
      <c r="AR14" s="122">
        <f>AVERAGE('CS-PropertyLog'!AS14:AS1999)</f>
        <v>2.191505605442178</v>
      </c>
    </row>
    <row r="15" spans="1:44" x14ac:dyDescent="0.25">
      <c r="A15" t="s">
        <v>252</v>
      </c>
      <c r="B15" s="122">
        <f>STDEV('CS-PropertyLog'!C15:C2001)</f>
        <v>1.5068541072658486</v>
      </c>
      <c r="C15" s="122">
        <f>STDEV('CS-PropertyLog'!D15:D2001)</f>
        <v>33.566812747790053</v>
      </c>
      <c r="D15" s="122">
        <f>STDEV('CS-PropertyLog'!E15:E2001)</f>
        <v>5.2610379538964711</v>
      </c>
      <c r="E15" s="122">
        <f>STDEV('CS-PropertyLog'!F15:F2001)</f>
        <v>0.36456796603163244</v>
      </c>
      <c r="F15" s="122">
        <f>STDEV('CS-PropertyLog'!G15:G2001)</f>
        <v>2.3026728632405193</v>
      </c>
      <c r="G15" s="122">
        <f>STDEV('CS-PropertyLog'!H15:H2001)</f>
        <v>2.355718238758135</v>
      </c>
      <c r="H15" s="122">
        <f>STDEV('CS-PropertyLog'!I15:I2001)</f>
        <v>2.5220480605475957</v>
      </c>
      <c r="I15" s="122">
        <f>STDEV('CS-PropertyLog'!J15:J2001)</f>
        <v>1.0572192101443907</v>
      </c>
      <c r="J15" s="122">
        <f>STDEV('CS-PropertyLog'!K15:K2001)</f>
        <v>0.77090105500159889</v>
      </c>
      <c r="K15" s="122">
        <f>STDEV('CS-PropertyLog'!L15:L2001)</f>
        <v>1.2123790717835037</v>
      </c>
      <c r="L15" s="122">
        <f>STDEV('CS-PropertyLog'!M15:M2001)</f>
        <v>1.1166022420853361</v>
      </c>
      <c r="M15" s="122">
        <f>STDEV('CS-PropertyLog'!N15:N2001)</f>
        <v>1.1083916079182379</v>
      </c>
      <c r="N15" s="122">
        <f>STDEV('CS-PropertyLog'!O15:O2001)</f>
        <v>1.1042662104358281</v>
      </c>
      <c r="O15" s="122">
        <f>STDEV('CS-PropertyLog'!P15:P2001)</f>
        <v>1.6905250976815451</v>
      </c>
      <c r="P15" s="122">
        <f>STDEV('CS-PropertyLog'!Q15:Q2001)</f>
        <v>33.028993385223735</v>
      </c>
      <c r="Q15" s="122">
        <f>STDEV('CS-PropertyLog'!R15:R2001)</f>
        <v>6.0237701306119025</v>
      </c>
      <c r="R15" s="122">
        <f>STDEV('CS-PropertyLog'!S15:S2001)</f>
        <v>0.36456796603163244</v>
      </c>
      <c r="S15" s="122">
        <f>STDEV('CS-PropertyLog'!T15:T2001)</f>
        <v>2.3706266511949159</v>
      </c>
      <c r="T15" s="122">
        <f>STDEV('CS-PropertyLog'!U15:U2001)</f>
        <v>2.4494759164707647</v>
      </c>
      <c r="U15" s="122">
        <f>STDEV('CS-PropertyLog'!V15:V2001)</f>
        <v>2.6130432473580529</v>
      </c>
      <c r="V15" s="122">
        <f>STDEV('CS-PropertyLog'!W15:W2001)</f>
        <v>1.0356958059584203</v>
      </c>
      <c r="W15" s="122">
        <f>STDEV('CS-PropertyLog'!X15:X2001)</f>
        <v>0.91909638531390825</v>
      </c>
      <c r="X15" s="122">
        <f>STDEV('CS-PropertyLog'!Y15:Y2001)</f>
        <v>1.249600786511238</v>
      </c>
      <c r="Y15" s="122">
        <f>STDEV('CS-PropertyLog'!Z15:Z2001)</f>
        <v>1.1137610424592468</v>
      </c>
      <c r="Z15" s="122">
        <f>STDEV('CS-PropertyLog'!AA15:AA2001)</f>
        <v>1.1081726722146648</v>
      </c>
      <c r="AA15" s="122">
        <f>STDEV('CS-PropertyLog'!AB15:AB2001)</f>
        <v>1.1022763383445431</v>
      </c>
      <c r="AB15" s="122">
        <f>STDEV('CS-PropertyLog'!AC15:AC2001)</f>
        <v>1.875591105429542</v>
      </c>
      <c r="AC15" s="122">
        <f>STDEV('CS-PropertyLog'!AD15:AD2001)</f>
        <v>47.51493714321424</v>
      </c>
      <c r="AD15" s="122">
        <f>STDEV('CS-PropertyLog'!AE15:AE2001)</f>
        <v>6.5681828890484617</v>
      </c>
      <c r="AE15" s="122">
        <f>STDEV('CS-PropertyLog'!AF15:AF2001)</f>
        <v>0.36456796603163244</v>
      </c>
      <c r="AF15" s="122">
        <f>STDEV('CS-PropertyLog'!AG15:AG2001)</f>
        <v>2.4397523204106477</v>
      </c>
      <c r="AG15" s="122">
        <f>STDEV('CS-PropertyLog'!AH15:AH2001)</f>
        <v>2.5335281801858223</v>
      </c>
      <c r="AH15" s="122">
        <f>STDEV('CS-PropertyLog'!AI15:AI2001)</f>
        <v>2.6518527955560991</v>
      </c>
      <c r="AI15" s="122">
        <f>STDEV('CS-PropertyLog'!AJ15:AJ2001)</f>
        <v>1.1334673287702552</v>
      </c>
      <c r="AJ15" s="122">
        <f>STDEV('CS-PropertyLog'!AK15:AK2001)</f>
        <v>0.97948563189892091</v>
      </c>
      <c r="AK15" s="122">
        <f>STDEV('CS-PropertyLog'!AL15:AL2001)</f>
        <v>1.0906914943090682</v>
      </c>
      <c r="AL15" s="122">
        <f>STDEV('CS-PropertyLog'!AM15:AM2001)</f>
        <v>1.1137610424592468</v>
      </c>
      <c r="AM15" s="122">
        <f>STDEV('CS-PropertyLog'!AN15:AN2001)</f>
        <v>1.1081726722146648</v>
      </c>
      <c r="AN15" s="122">
        <f>STDEV('CS-PropertyLog'!AO15:AO2001)</f>
        <v>1.1022763383445431</v>
      </c>
      <c r="AO15" s="122">
        <f>STDEV('CS-PropertyLog'!AP15:AP2001)</f>
        <v>0.76713043324907537</v>
      </c>
      <c r="AP15" s="122">
        <f>STDEV('CS-PropertyLog'!AQ15:AQ2001)</f>
        <v>1.1051133373966355</v>
      </c>
      <c r="AQ15" s="122">
        <f>STDEV('CS-PropertyLog'!AR15:AR2001)</f>
        <v>0.64549594201562122</v>
      </c>
      <c r="AR15" s="122">
        <f>STDEV('CS-PropertyLog'!AS15:AS2001)</f>
        <v>0.9787829144200707</v>
      </c>
    </row>
    <row r="16" spans="1:44" x14ac:dyDescent="0.25">
      <c r="A16" t="s">
        <v>270</v>
      </c>
      <c r="B16" s="122">
        <f>MAX('CS-PropertyLog'!C14:C2000)</f>
        <v>1.0441800000000001</v>
      </c>
      <c r="C16" s="122">
        <f>MAX('CS-PropertyLog'!D14:D2000)</f>
        <v>348.79399999999998</v>
      </c>
      <c r="D16" s="122">
        <f>MAX('CS-PropertyLog'!E14:E2000)</f>
        <v>29.2319</v>
      </c>
      <c r="E16" s="122">
        <f>MAX('CS-PropertyLog'!F14:F2000)</f>
        <v>2.31995</v>
      </c>
      <c r="F16" s="122">
        <f>MAX('CS-PropertyLog'!G14:G2000)</f>
        <v>24.333300000000001</v>
      </c>
      <c r="G16" s="122">
        <f>MAX('CS-PropertyLog'!H14:H2000)</f>
        <v>25.5</v>
      </c>
      <c r="H16" s="122">
        <f>MAX('CS-PropertyLog'!I14:I2000)</f>
        <v>26.041699999999999</v>
      </c>
      <c r="I16" s="122">
        <f>MAX('CS-PropertyLog'!J14:J2000)</f>
        <v>6.5635700000000003</v>
      </c>
      <c r="J16" s="122">
        <f>MAX('CS-PropertyLog'!K14:K2000)</f>
        <v>-7.6333100000000001E-2</v>
      </c>
      <c r="K16" s="122">
        <f>MAX('CS-PropertyLog'!L14:L2000)</f>
        <v>7</v>
      </c>
      <c r="L16" s="122">
        <f>MAX('CS-PropertyLog'!M14:M2000)</f>
        <v>3.6004100000000001</v>
      </c>
      <c r="M16" s="122">
        <f>MAX('CS-PropertyLog'!N14:N2000)</f>
        <v>3.7506699999999999</v>
      </c>
      <c r="N16" s="122">
        <f>MAX('CS-PropertyLog'!O14:O2000)</f>
        <v>3.6243300000000001</v>
      </c>
      <c r="O16" s="122">
        <f>MAX('CS-PropertyLog'!P14:P2000)</f>
        <v>0.97732799999999997</v>
      </c>
      <c r="P16" s="122">
        <f>MAX('CS-PropertyLog'!Q14:Q2000)</f>
        <v>351.30200000000002</v>
      </c>
      <c r="Q16" s="122">
        <f>MAX('CS-PropertyLog'!R14:R2000)</f>
        <v>31.8507</v>
      </c>
      <c r="R16" s="122">
        <f>MAX('CS-PropertyLog'!S14:S2000)</f>
        <v>2.31995</v>
      </c>
      <c r="S16" s="122">
        <f>MAX('CS-PropertyLog'!T14:T2000)</f>
        <v>24.323599999999999</v>
      </c>
      <c r="T16" s="122">
        <f>MAX('CS-PropertyLog'!U14:U2000)</f>
        <v>25.209800000000001</v>
      </c>
      <c r="U16" s="122">
        <f>MAX('CS-PropertyLog'!V14:V2000)</f>
        <v>26.099499999999999</v>
      </c>
      <c r="V16" s="122">
        <f>MAX('CS-PropertyLog'!W14:W2000)</f>
        <v>7.7095700000000003</v>
      </c>
      <c r="W16" s="122">
        <f>MAX('CS-PropertyLog'!X14:X2000)</f>
        <v>-4.4588900000000001E-2</v>
      </c>
      <c r="X16" s="122">
        <f>MAX('CS-PropertyLog'!Y14:Y2000)</f>
        <v>7</v>
      </c>
      <c r="Y16" s="122">
        <f>MAX('CS-PropertyLog'!Z14:Z2000)</f>
        <v>3.6004100000000001</v>
      </c>
      <c r="Z16" s="122">
        <f>MAX('CS-PropertyLog'!AA14:AA2000)</f>
        <v>3.7506699999999999</v>
      </c>
      <c r="AA16" s="122">
        <f>MAX('CS-PropertyLog'!AB14:AB2000)</f>
        <v>3.6243300000000001</v>
      </c>
      <c r="AB16" s="122">
        <f>MAX('CS-PropertyLog'!AC14:AC2000)</f>
        <v>1.00345</v>
      </c>
      <c r="AC16" s="122">
        <f>MAX('CS-PropertyLog'!AD14:AD2000)</f>
        <v>376.65199999999999</v>
      </c>
      <c r="AD16" s="122">
        <f>MAX('CS-PropertyLog'!AE14:AE2000)</f>
        <v>34.174199999999999</v>
      </c>
      <c r="AE16" s="122">
        <f>MAX('CS-PropertyLog'!AF14:AF2000)</f>
        <v>2.31995</v>
      </c>
      <c r="AF16" s="122">
        <f>MAX('CS-PropertyLog'!AG14:AG2000)</f>
        <v>24.323599999999999</v>
      </c>
      <c r="AG16" s="122">
        <f>MAX('CS-PropertyLog'!AH14:AH2000)</f>
        <v>25.166699999999999</v>
      </c>
      <c r="AH16" s="122">
        <f>MAX('CS-PropertyLog'!AI14:AI2000)</f>
        <v>26.1297</v>
      </c>
      <c r="AI16" s="122">
        <f>MAX('CS-PropertyLog'!AJ14:AJ2000)</f>
        <v>7.1957399999999998</v>
      </c>
      <c r="AJ16" s="122">
        <f>MAX('CS-PropertyLog'!AK14:AK2000)</f>
        <v>-2.0571900000000001E-2</v>
      </c>
      <c r="AK16" s="122">
        <f>MAX('CS-PropertyLog'!AL14:AL2000)</f>
        <v>5</v>
      </c>
      <c r="AL16" s="122">
        <f>MAX('CS-PropertyLog'!AM14:AM2000)</f>
        <v>3.6004100000000001</v>
      </c>
      <c r="AM16" s="122">
        <f>MAX('CS-PropertyLog'!AN14:AN2000)</f>
        <v>3.7506699999999999</v>
      </c>
      <c r="AN16" s="122">
        <f>MAX('CS-PropertyLog'!AO14:AO2000)</f>
        <v>3.6243300000000001</v>
      </c>
      <c r="AO16" s="122">
        <f>MAX('CS-PropertyLog'!AP14:AP2000)</f>
        <v>6.07639</v>
      </c>
      <c r="AP16" s="122">
        <f>MAX('CS-PropertyLog'!AQ14:AQ2000)</f>
        <v>9.8379600000000007</v>
      </c>
      <c r="AQ16" s="122">
        <f>MAX('CS-PropertyLog'!AR14:AR2000)</f>
        <v>3.5</v>
      </c>
      <c r="AR16" s="122">
        <f>MAX('CS-PropertyLog'!AS14:AS2000)</f>
        <v>5.6666699999999999</v>
      </c>
    </row>
    <row r="17" spans="1:44" x14ac:dyDescent="0.25">
      <c r="A17" t="s">
        <v>271</v>
      </c>
      <c r="B17" s="122">
        <f>MIN('CS-PropertyLog'!C15:C2001)</f>
        <v>-6.2125899999999996</v>
      </c>
      <c r="C17" s="122">
        <f>MIN('CS-PropertyLog'!D15:D2001)</f>
        <v>188.12299999999999</v>
      </c>
      <c r="D17" s="122">
        <f>MIN('CS-PropertyLog'!E15:E2001)</f>
        <v>4.3823100000000004</v>
      </c>
      <c r="E17" s="122">
        <f>MIN('CS-PropertyLog'!F15:F2001)</f>
        <v>0.81757000000000002</v>
      </c>
      <c r="F17" s="122">
        <f>MIN('CS-PropertyLog'!G15:G2001)</f>
        <v>14.884</v>
      </c>
      <c r="G17" s="122">
        <f>MIN('CS-PropertyLog'!H15:H2001)</f>
        <v>15.166700000000001</v>
      </c>
      <c r="H17" s="122">
        <f>MIN('CS-PropertyLog'!I15:I2001)</f>
        <v>15.666700000000001</v>
      </c>
      <c r="I17" s="122">
        <f>MIN('CS-PropertyLog'!J15:J2001)</f>
        <v>-0.42241899999999999</v>
      </c>
      <c r="J17" s="122">
        <f>MIN('CS-PropertyLog'!K15:K2001)</f>
        <v>-3.8054899999999998</v>
      </c>
      <c r="K17" s="122">
        <f>MIN('CS-PropertyLog'!L15:L2001)</f>
        <v>1</v>
      </c>
      <c r="L17" s="122">
        <f>MIN('CS-PropertyLog'!M15:M2001)</f>
        <v>0</v>
      </c>
      <c r="M17" s="122">
        <f>MIN('CS-PropertyLog'!N15:N2001)</f>
        <v>0</v>
      </c>
      <c r="N17" s="122">
        <f>MIN('CS-PropertyLog'!O15:O2001)</f>
        <v>0</v>
      </c>
      <c r="O17" s="122">
        <f>MIN('CS-PropertyLog'!P15:P2001)</f>
        <v>-7.7320500000000001</v>
      </c>
      <c r="P17" s="122">
        <f>MIN('CS-PropertyLog'!Q15:Q2001)</f>
        <v>179.583</v>
      </c>
      <c r="Q17" s="122">
        <f>MIN('CS-PropertyLog'!R15:R2001)</f>
        <v>4.0220900000000004</v>
      </c>
      <c r="R17" s="122">
        <f>MIN('CS-PropertyLog'!S15:S2001)</f>
        <v>0.81757000000000002</v>
      </c>
      <c r="S17" s="122">
        <f>MIN('CS-PropertyLog'!T15:T2001)</f>
        <v>14.884</v>
      </c>
      <c r="T17" s="122">
        <f>MIN('CS-PropertyLog'!U15:U2001)</f>
        <v>15.0494</v>
      </c>
      <c r="U17" s="122">
        <f>MIN('CS-PropertyLog'!V15:V2001)</f>
        <v>15.333299999999999</v>
      </c>
      <c r="V17" s="122">
        <f>MIN('CS-PropertyLog'!W15:W2001)</f>
        <v>2.02139E-2</v>
      </c>
      <c r="W17" s="122">
        <f>MIN('CS-PropertyLog'!X15:X2001)</f>
        <v>-5.9671799999999999</v>
      </c>
      <c r="X17" s="122">
        <f>MIN('CS-PropertyLog'!Y15:Y2001)</f>
        <v>1</v>
      </c>
      <c r="Y17" s="122">
        <f>MIN('CS-PropertyLog'!Z15:Z2001)</f>
        <v>0</v>
      </c>
      <c r="Z17" s="122">
        <f>MIN('CS-PropertyLog'!AA15:AA2001)</f>
        <v>0</v>
      </c>
      <c r="AA17" s="122">
        <f>MIN('CS-PropertyLog'!AB15:AB2001)</f>
        <v>0</v>
      </c>
      <c r="AB17" s="122">
        <f>MIN('CS-PropertyLog'!AC15:AC2001)</f>
        <v>-10.0571</v>
      </c>
      <c r="AC17" s="122">
        <f>MIN('CS-PropertyLog'!AD15:AD2001)</f>
        <v>152.39500000000001</v>
      </c>
      <c r="AD17" s="122">
        <f>MIN('CS-PropertyLog'!AE15:AE2001)</f>
        <v>4.4259700000000004</v>
      </c>
      <c r="AE17" s="122">
        <f>MIN('CS-PropertyLog'!AF15:AF2001)</f>
        <v>0.81757000000000002</v>
      </c>
      <c r="AF17" s="122">
        <f>MIN('CS-PropertyLog'!AG15:AG2001)</f>
        <v>14.8293</v>
      </c>
      <c r="AG17" s="122">
        <f>MIN('CS-PropertyLog'!AH15:AH2001)</f>
        <v>15.0494</v>
      </c>
      <c r="AH17" s="122">
        <f>MIN('CS-PropertyLog'!AI15:AI2001)</f>
        <v>15.2148</v>
      </c>
      <c r="AI17" s="122">
        <f>MIN('CS-PropertyLog'!AJ15:AJ2001)</f>
        <v>0.180475</v>
      </c>
      <c r="AJ17" s="122">
        <f>MIN('CS-PropertyLog'!AK15:AK2001)</f>
        <v>-5.1767799999999999</v>
      </c>
      <c r="AK17" s="122">
        <f>MIN('CS-PropertyLog'!AL15:AL2001)</f>
        <v>1</v>
      </c>
      <c r="AL17" s="122">
        <f>MIN('CS-PropertyLog'!AM15:AM2001)</f>
        <v>0</v>
      </c>
      <c r="AM17" s="122">
        <f>MIN('CS-PropertyLog'!AN15:AN2001)</f>
        <v>0</v>
      </c>
      <c r="AN17" s="122">
        <f>MIN('CS-PropertyLog'!AO15:AO2001)</f>
        <v>0</v>
      </c>
      <c r="AO17" s="122">
        <f>MIN('CS-PropertyLog'!AP15:AP2001)</f>
        <v>-0.30116199999999999</v>
      </c>
      <c r="AP17" s="122">
        <f>MIN('CS-PropertyLog'!AQ15:AQ2001)</f>
        <v>0.30381900000000001</v>
      </c>
      <c r="AQ17" s="122">
        <f>MIN('CS-PropertyLog'!AR15:AR2001)</f>
        <v>0.165378</v>
      </c>
      <c r="AR17" s="122">
        <f>MIN('CS-PropertyLog'!AS15:AS2001)</f>
        <v>0.33333299999999999</v>
      </c>
    </row>
    <row r="18" spans="1:44" x14ac:dyDescent="0.25">
      <c r="E18" s="122"/>
      <c r="F18" s="122"/>
      <c r="G18" s="122"/>
      <c r="H18" s="122"/>
      <c r="I18" s="122"/>
      <c r="J18" s="122"/>
    </row>
    <row r="19" spans="1:44" x14ac:dyDescent="0.25">
      <c r="B19" t="str">
        <f>'PCL-PropertyLog'!C4</f>
        <v xml:space="preserve"> B</v>
      </c>
      <c r="C19">
        <f>'PCL-PropertyLog'!D4</f>
        <v>0</v>
      </c>
      <c r="D19">
        <f>'PCL-PropertyLog'!E4</f>
        <v>0</v>
      </c>
      <c r="E19">
        <f>'PCL-PropertyLog'!F4</f>
        <v>0</v>
      </c>
      <c r="F19">
        <f>'PCL-PropertyLog'!G4</f>
        <v>0</v>
      </c>
      <c r="G19">
        <f>'PCL-PropertyLog'!H4</f>
        <v>0</v>
      </c>
      <c r="H19">
        <f>'PCL-PropertyLog'!I4</f>
        <v>0</v>
      </c>
      <c r="I19">
        <f>'PCL-PropertyLog'!J4</f>
        <v>0</v>
      </c>
      <c r="J19">
        <f>'PCL-PropertyLog'!K4</f>
        <v>0</v>
      </c>
      <c r="K19">
        <f>'PCL-PropertyLog'!L4</f>
        <v>0</v>
      </c>
      <c r="L19">
        <f>'PCL-PropertyLog'!M4</f>
        <v>0</v>
      </c>
      <c r="M19">
        <f>'PCL-PropertyLog'!N4</f>
        <v>0</v>
      </c>
      <c r="N19">
        <f>'PCL-PropertyLog'!O4</f>
        <v>0</v>
      </c>
      <c r="O19" t="str">
        <f>'PCL-PropertyLog'!P4</f>
        <v>G</v>
      </c>
      <c r="P19">
        <f>'PCL-PropertyLog'!Q4</f>
        <v>0</v>
      </c>
      <c r="Q19">
        <f>'PCL-PropertyLog'!R4</f>
        <v>0</v>
      </c>
      <c r="R19">
        <f>'PCL-PropertyLog'!S4</f>
        <v>0</v>
      </c>
      <c r="S19">
        <f>'PCL-PropertyLog'!T4</f>
        <v>0</v>
      </c>
      <c r="T19">
        <f>'PCL-PropertyLog'!U4</f>
        <v>0</v>
      </c>
      <c r="U19">
        <f>'PCL-PropertyLog'!V4</f>
        <v>0</v>
      </c>
      <c r="V19">
        <f>'PCL-PropertyLog'!W4</f>
        <v>0</v>
      </c>
      <c r="W19">
        <f>'PCL-PropertyLog'!X4</f>
        <v>0</v>
      </c>
      <c r="X19">
        <f>'PCL-PropertyLog'!Y4</f>
        <v>0</v>
      </c>
      <c r="Y19">
        <f>'PCL-PropertyLog'!Z4</f>
        <v>0</v>
      </c>
      <c r="Z19">
        <f>'PCL-PropertyLog'!AA4</f>
        <v>0</v>
      </c>
      <c r="AA19">
        <f>'PCL-PropertyLog'!AB4</f>
        <v>0</v>
      </c>
      <c r="AB19" t="str">
        <f>'PCL-PropertyLog'!AC4</f>
        <v>R</v>
      </c>
      <c r="AC19">
        <f>'PCL-PropertyLog'!AD4</f>
        <v>0</v>
      </c>
      <c r="AD19">
        <f>'PCL-PropertyLog'!AE4</f>
        <v>0</v>
      </c>
      <c r="AE19">
        <f>'PCL-PropertyLog'!AF4</f>
        <v>0</v>
      </c>
      <c r="AF19">
        <f>'PCL-PropertyLog'!AG4</f>
        <v>0</v>
      </c>
      <c r="AG19">
        <f>'PCL-PropertyLog'!AH4</f>
        <v>0</v>
      </c>
      <c r="AH19">
        <f>'PCL-PropertyLog'!AI4</f>
        <v>0</v>
      </c>
      <c r="AI19">
        <f>'PCL-PropertyLog'!AJ4</f>
        <v>0</v>
      </c>
      <c r="AJ19">
        <f>'PCL-PropertyLog'!AK4</f>
        <v>0</v>
      </c>
      <c r="AK19">
        <f>'PCL-PropertyLog'!AL4</f>
        <v>0</v>
      </c>
      <c r="AL19">
        <f>'PCL-PropertyLog'!AM4</f>
        <v>0</v>
      </c>
      <c r="AM19">
        <f>'PCL-PropertyLog'!AN4</f>
        <v>0</v>
      </c>
      <c r="AN19" t="str">
        <f>'PCL-PropertyLog'!AO4</f>
        <v xml:space="preserve"> </v>
      </c>
      <c r="AO19" t="str">
        <f>'PCL-PropertyLog'!AP4</f>
        <v>B</v>
      </c>
      <c r="AP19" t="str">
        <f>'PCL-PropertyLog'!AQ4</f>
        <v>B</v>
      </c>
      <c r="AQ19" t="str">
        <f>'PCL-PropertyLog'!AR4</f>
        <v>G</v>
      </c>
      <c r="AR19" t="str">
        <f>'PCL-PropertyLog'!AS4</f>
        <v>G</v>
      </c>
    </row>
    <row r="20" spans="1:44" x14ac:dyDescent="0.25">
      <c r="A20" t="s">
        <v>2</v>
      </c>
      <c r="B20" t="str">
        <f>'PCL-PropertyLog'!C5</f>
        <v xml:space="preserve"> slope</v>
      </c>
      <c r="C20" t="str">
        <f>'PCL-PropertyLog'!D5</f>
        <v xml:space="preserve"> intercept</v>
      </c>
      <c r="D20" t="str">
        <f>'PCL-PropertyLog'!E5</f>
        <v xml:space="preserve"> ARIvar</v>
      </c>
      <c r="E20" t="str">
        <f>'PCL-PropertyLog'!F5</f>
        <v xml:space="preserve"> CV</v>
      </c>
      <c r="F20" t="str">
        <f>'PCL-PropertyLog'!G5</f>
        <v xml:space="preserve"> LocMaxDer</v>
      </c>
      <c r="G20" t="str">
        <f>'PCL-PropertyLog'!H5</f>
        <v xml:space="preserve"> LocPMDer</v>
      </c>
      <c r="H20" t="str">
        <f>'PCL-PropertyLog'!I5</f>
        <v xml:space="preserve"> LocMinDer</v>
      </c>
      <c r="I20" t="str">
        <f>'PCL-PropertyLog'!J5</f>
        <v xml:space="preserve"> ValMaxDer</v>
      </c>
      <c r="J20" t="str">
        <f>'PCL-PropertyLog'!K5</f>
        <v xml:space="preserve"> ValMinDer</v>
      </c>
      <c r="K20" t="str">
        <f>'PCL-PropertyLog'!L5</f>
        <v xml:space="preserve"> nmax</v>
      </c>
      <c r="L20" t="str">
        <f>'PCL-PropertyLog'!M5</f>
        <v xml:space="preserve"> stdLMaD</v>
      </c>
      <c r="M20" t="str">
        <f>'PCL-PropertyLog'!N5</f>
        <v xml:space="preserve"> stdLPMD</v>
      </c>
      <c r="N20" t="str">
        <f>'PCL-PropertyLog'!O5</f>
        <v xml:space="preserve"> stdLMiD</v>
      </c>
      <c r="O20" t="str">
        <f>'PCL-PropertyLog'!P5</f>
        <v xml:space="preserve">  slope</v>
      </c>
      <c r="P20" t="str">
        <f>'PCL-PropertyLog'!Q5</f>
        <v xml:space="preserve"> intercept</v>
      </c>
      <c r="Q20" t="str">
        <f>'PCL-PropertyLog'!R5</f>
        <v xml:space="preserve"> ARIvar</v>
      </c>
      <c r="R20" t="str">
        <f>'PCL-PropertyLog'!S5</f>
        <v xml:space="preserve"> CV</v>
      </c>
      <c r="S20" t="str">
        <f>'PCL-PropertyLog'!T5</f>
        <v xml:space="preserve"> LocMaxDer</v>
      </c>
      <c r="T20" t="str">
        <f>'PCL-PropertyLog'!U5</f>
        <v xml:space="preserve"> LocPMDer</v>
      </c>
      <c r="U20" t="str">
        <f>'PCL-PropertyLog'!V5</f>
        <v xml:space="preserve"> LocMinDer</v>
      </c>
      <c r="V20" t="str">
        <f>'PCL-PropertyLog'!W5</f>
        <v xml:space="preserve"> ValMaxDer</v>
      </c>
      <c r="W20" t="str">
        <f>'PCL-PropertyLog'!X5</f>
        <v xml:space="preserve"> ValMinDer</v>
      </c>
      <c r="X20" t="str">
        <f>'PCL-PropertyLog'!Y5</f>
        <v xml:space="preserve"> nmax</v>
      </c>
      <c r="Y20" t="str">
        <f>'PCL-PropertyLog'!Z5</f>
        <v xml:space="preserve"> stdLMaD</v>
      </c>
      <c r="Z20" t="str">
        <f>'PCL-PropertyLog'!AA5</f>
        <v xml:space="preserve"> stdLPMD</v>
      </c>
      <c r="AA20" t="str">
        <f>'PCL-PropertyLog'!AB5</f>
        <v xml:space="preserve"> stdLMiD</v>
      </c>
      <c r="AB20" t="str">
        <f>'PCL-PropertyLog'!AC5</f>
        <v xml:space="preserve">  slope</v>
      </c>
      <c r="AC20" t="str">
        <f>'PCL-PropertyLog'!AD5</f>
        <v xml:space="preserve"> intercept</v>
      </c>
      <c r="AD20" t="str">
        <f>'PCL-PropertyLog'!AE5</f>
        <v xml:space="preserve"> ARIvar</v>
      </c>
      <c r="AE20" t="str">
        <f>'PCL-PropertyLog'!AF5</f>
        <v xml:space="preserve"> CV</v>
      </c>
      <c r="AF20" t="str">
        <f>'PCL-PropertyLog'!AG5</f>
        <v xml:space="preserve"> LocMaxDer</v>
      </c>
      <c r="AG20" t="str">
        <f>'PCL-PropertyLog'!AH5</f>
        <v xml:space="preserve"> LocPMDer</v>
      </c>
      <c r="AH20" t="str">
        <f>'PCL-PropertyLog'!AI5</f>
        <v xml:space="preserve"> LocMinDer</v>
      </c>
      <c r="AI20" t="str">
        <f>'PCL-PropertyLog'!AJ5</f>
        <v xml:space="preserve"> ValMaxDer</v>
      </c>
      <c r="AJ20" t="str">
        <f>'PCL-PropertyLog'!AK5</f>
        <v xml:space="preserve"> ValMinDer</v>
      </c>
      <c r="AK20" t="str">
        <f>'PCL-PropertyLog'!AL5</f>
        <v xml:space="preserve"> nmax</v>
      </c>
      <c r="AL20" t="str">
        <f>'PCL-PropertyLog'!AM5</f>
        <v xml:space="preserve"> stdLMaD</v>
      </c>
      <c r="AM20" t="str">
        <f>'PCL-PropertyLog'!AN5</f>
        <v xml:space="preserve"> stdLPMD</v>
      </c>
      <c r="AN20" t="str">
        <f>'PCL-PropertyLog'!AO5</f>
        <v xml:space="preserve"> stdLMiD</v>
      </c>
      <c r="AO20" t="str">
        <f>'PCL-PropertyLog'!AP5</f>
        <v>mxtozero</v>
      </c>
      <c r="AP20" t="str">
        <f>'PCL-PropertyLog'!AQ5</f>
        <v>maxtomin</v>
      </c>
      <c r="AQ20" t="str">
        <f>'PCL-PropertyLog'!AR5</f>
        <v>mxtozero</v>
      </c>
      <c r="AR20" t="str">
        <f>'PCL-PropertyLog'!AS5</f>
        <v>maxtomin</v>
      </c>
    </row>
    <row r="21" spans="1:44" x14ac:dyDescent="0.25">
      <c r="A21" t="s">
        <v>251</v>
      </c>
      <c r="B21" s="122">
        <f>AVERAGE('PCL-PropertyLog'!C21:C2014)</f>
        <v>-1.6261971249999998</v>
      </c>
      <c r="C21" s="122">
        <f>AVERAGE('PCL-PropertyLog'!D21:D2014)</f>
        <v>247.76555595238096</v>
      </c>
      <c r="D21" s="122">
        <f>AVERAGE('PCL-PropertyLog'!E21:E2014)</f>
        <v>20.519646309523822</v>
      </c>
      <c r="E21" s="122">
        <f>AVERAGE('PCL-PropertyLog'!F21:F2014)</f>
        <v>1.2373691904761905</v>
      </c>
      <c r="F21" s="122">
        <f>AVERAGE('PCL-PropertyLog'!G21:G2014)</f>
        <v>18.457297619047615</v>
      </c>
      <c r="G21" s="122">
        <f>AVERAGE('PCL-PropertyLog'!H21:H2014)</f>
        <v>19.639723809523815</v>
      </c>
      <c r="H21" s="122">
        <f>AVERAGE('PCL-PropertyLog'!I21:I2014)</f>
        <v>20.639925000000012</v>
      </c>
      <c r="I21" s="122">
        <f>AVERAGE('PCL-PropertyLog'!J21:J2014)</f>
        <v>2.9847038214285719</v>
      </c>
      <c r="J21" s="122">
        <f>AVERAGE('PCL-PropertyLog'!K21:K2014)</f>
        <v>-2.8353317142857146</v>
      </c>
      <c r="K21" s="122">
        <f>AVERAGE('PCL-PropertyLog'!L21:L2014)</f>
        <v>2.6190476190476191</v>
      </c>
      <c r="L21" s="122">
        <f>AVERAGE('PCL-PropertyLog'!M21:M2014)</f>
        <v>0.959939976190476</v>
      </c>
      <c r="M21" s="122">
        <f>AVERAGE('PCL-PropertyLog'!N21:N2014)</f>
        <v>0.96537580952380964</v>
      </c>
      <c r="N21" s="122">
        <f>AVERAGE('PCL-PropertyLog'!O21:O2014)</f>
        <v>0.98469853571428567</v>
      </c>
      <c r="O21" s="122">
        <f>AVERAGE('PCL-PropertyLog'!P21:P2014)</f>
        <v>-1.5874077500000003</v>
      </c>
      <c r="P21" s="122">
        <f>AVERAGE('PCL-PropertyLog'!Q21:Q2014)</f>
        <v>239.58467976190474</v>
      </c>
      <c r="Q21" s="122">
        <f>AVERAGE('PCL-PropertyLog'!R21:R2014)</f>
        <v>22.858635952380943</v>
      </c>
      <c r="R21" s="122">
        <f>AVERAGE('PCL-PropertyLog'!S21:S2014)</f>
        <v>1.2373691904761905</v>
      </c>
      <c r="S21" s="122">
        <f>AVERAGE('PCL-PropertyLog'!T21:T2014)</f>
        <v>18.373034523809523</v>
      </c>
      <c r="T21" s="122">
        <f>AVERAGE('PCL-PropertyLog'!U21:U2014)</f>
        <v>19.568891666666659</v>
      </c>
      <c r="U21" s="122">
        <f>AVERAGE('PCL-PropertyLog'!V21:V2014)</f>
        <v>20.494486904761917</v>
      </c>
      <c r="V21" s="122">
        <f>AVERAGE('PCL-PropertyLog'!W21:W2014)</f>
        <v>3.2824983964285712</v>
      </c>
      <c r="W21" s="122">
        <f>AVERAGE('PCL-PropertyLog'!X21:X2014)</f>
        <v>-3.2167436369047628</v>
      </c>
      <c r="X21" s="122">
        <f>AVERAGE('PCL-PropertyLog'!Y21:Y2014)</f>
        <v>2.5833333333333335</v>
      </c>
      <c r="Y21" s="122">
        <f>AVERAGE('PCL-PropertyLog'!Z21:Z2014)</f>
        <v>0.959939976190476</v>
      </c>
      <c r="Z21" s="122">
        <f>AVERAGE('PCL-PropertyLog'!AA21:AA2014)</f>
        <v>0.96537580952380964</v>
      </c>
      <c r="AA21" s="122">
        <f>AVERAGE('PCL-PropertyLog'!AB21:AB2014)</f>
        <v>0.98469853571428567</v>
      </c>
      <c r="AB21" s="122">
        <f>AVERAGE('PCL-PropertyLog'!AC21:AC2014)</f>
        <v>-1.898082244047619</v>
      </c>
      <c r="AC21" s="122">
        <f>AVERAGE('PCL-PropertyLog'!AD21:AD2014)</f>
        <v>227.72006071428572</v>
      </c>
      <c r="AD21" s="122">
        <f>AVERAGE('PCL-PropertyLog'!AE21:AE2014)</f>
        <v>25.488719285714286</v>
      </c>
      <c r="AE21" s="122">
        <f>AVERAGE('PCL-PropertyLog'!AF21:AF2014)</f>
        <v>1.2373691904761905</v>
      </c>
      <c r="AF21" s="122">
        <f>AVERAGE('PCL-PropertyLog'!AG21:AG2014)</f>
        <v>18.23988095238095</v>
      </c>
      <c r="AG21" s="122">
        <f>AVERAGE('PCL-PropertyLog'!AH21:AH2014)</f>
        <v>19.333008333333336</v>
      </c>
      <c r="AH21" s="122">
        <f>AVERAGE('PCL-PropertyLog'!AI21:AI2014)</f>
        <v>20.398603571428577</v>
      </c>
      <c r="AI21" s="122">
        <f>AVERAGE('PCL-PropertyLog'!AJ21:AJ2014)</f>
        <v>3.721048714285716</v>
      </c>
      <c r="AJ21" s="122">
        <f>AVERAGE('PCL-PropertyLog'!AK21:AK2014)</f>
        <v>-3.5601380476190472</v>
      </c>
      <c r="AK21" s="122">
        <f>AVERAGE('PCL-PropertyLog'!AL21:AL2014)</f>
        <v>2.5595238095238093</v>
      </c>
      <c r="AL21" s="122">
        <f>AVERAGE('PCL-PropertyLog'!AM21:AM2014)</f>
        <v>0.959939976190476</v>
      </c>
      <c r="AM21" s="122">
        <f>AVERAGE('PCL-PropertyLog'!AN21:AN2014)</f>
        <v>0.96537580952380964</v>
      </c>
      <c r="AN21" s="122">
        <f>AVERAGE('PCL-PropertyLog'!AO21:AO2014)</f>
        <v>0.98469853571428567</v>
      </c>
      <c r="AO21" s="122">
        <f>AVERAGE('PCL-PropertyLog'!AP21:AP2014)</f>
        <v>1.1824302976190475</v>
      </c>
      <c r="AP21" s="122">
        <f>AVERAGE('PCL-PropertyLog'!AQ21:AQ2014)</f>
        <v>2.1826342261904763</v>
      </c>
      <c r="AQ21" s="122">
        <f>AVERAGE('PCL-PropertyLog'!AR21:AR2014)</f>
        <v>1.1958614404761903</v>
      </c>
      <c r="AR21" s="122">
        <f>AVERAGE('PCL-PropertyLog'!AS21:AS2014)</f>
        <v>2.1214574047619053</v>
      </c>
    </row>
    <row r="22" spans="1:44" x14ac:dyDescent="0.25">
      <c r="A22" t="s">
        <v>252</v>
      </c>
      <c r="B22" s="122">
        <f>STDEV('PCL-PropertyLog'!C22:C2016)</f>
        <v>2.1515090992070465</v>
      </c>
      <c r="C22" s="122">
        <f>STDEV('PCL-PropertyLog'!D22:D2016)</f>
        <v>45.81989185133466</v>
      </c>
      <c r="D22" s="122">
        <f>STDEV('PCL-PropertyLog'!E22:E2016)</f>
        <v>6.9638126713752673</v>
      </c>
      <c r="E22" s="122">
        <f>STDEV('PCL-PropertyLog'!F22:F2016)</f>
        <v>0.31656450373680611</v>
      </c>
      <c r="F22" s="122">
        <f>STDEV('PCL-PropertyLog'!G22:G2016)</f>
        <v>2.8800778492800818</v>
      </c>
      <c r="G22" s="122">
        <f>STDEV('PCL-PropertyLog'!H22:H2016)</f>
        <v>2.9484617531633788</v>
      </c>
      <c r="H22" s="122">
        <f>STDEV('PCL-PropertyLog'!I22:I2016)</f>
        <v>3.0032608987556104</v>
      </c>
      <c r="I22" s="122">
        <f>STDEV('PCL-PropertyLog'!J22:J2016)</f>
        <v>2.3749858490917961</v>
      </c>
      <c r="J22" s="122">
        <f>STDEV('PCL-PropertyLog'!K22:K2016)</f>
        <v>2.6012862112882207</v>
      </c>
      <c r="K22" s="122">
        <f>STDEV('PCL-PropertyLog'!L22:L2016)</f>
        <v>1.0913330995510615</v>
      </c>
      <c r="L22" s="122">
        <f>STDEV('PCL-PropertyLog'!M22:M2016)</f>
        <v>1.1788625575589791</v>
      </c>
      <c r="M22" s="122">
        <f>STDEV('PCL-PropertyLog'!N22:N2016)</f>
        <v>1.2465935012753664</v>
      </c>
      <c r="N22" s="122">
        <f>STDEV('PCL-PropertyLog'!O22:O2016)</f>
        <v>1.2446951333929828</v>
      </c>
      <c r="O22" s="122">
        <f>STDEV('PCL-PropertyLog'!P22:P2016)</f>
        <v>2.2157486159631108</v>
      </c>
      <c r="P22" s="122">
        <f>STDEV('PCL-PropertyLog'!Q22:Q2016)</f>
        <v>52.545933598814351</v>
      </c>
      <c r="Q22" s="122">
        <f>STDEV('PCL-PropertyLog'!R22:R2016)</f>
        <v>7.7013190854785867</v>
      </c>
      <c r="R22" s="122">
        <f>STDEV('PCL-PropertyLog'!S22:S2016)</f>
        <v>0.31656450373680611</v>
      </c>
      <c r="S22" s="122">
        <f>STDEV('PCL-PropertyLog'!T22:T2016)</f>
        <v>3.6047715541356142</v>
      </c>
      <c r="T22" s="122">
        <f>STDEV('PCL-PropertyLog'!U22:U2016)</f>
        <v>3.6828344108271613</v>
      </c>
      <c r="U22" s="122">
        <f>STDEV('PCL-PropertyLog'!V22:V2016)</f>
        <v>3.7962673785250494</v>
      </c>
      <c r="V22" s="122">
        <f>STDEV('PCL-PropertyLog'!W22:W2016)</f>
        <v>2.712543749089245</v>
      </c>
      <c r="W22" s="122">
        <f>STDEV('PCL-PropertyLog'!X22:X2016)</f>
        <v>3.1727998150201824</v>
      </c>
      <c r="X22" s="122">
        <f>STDEV('PCL-PropertyLog'!Y22:Y2016)</f>
        <v>1.0841740824615751</v>
      </c>
      <c r="Y22" s="122">
        <f>STDEV('PCL-PropertyLog'!Z22:Z2016)</f>
        <v>1.1788625575589791</v>
      </c>
      <c r="Z22" s="122">
        <f>STDEV('PCL-PropertyLog'!AA22:AA2016)</f>
        <v>1.2465935012753664</v>
      </c>
      <c r="AA22" s="122">
        <f>STDEV('PCL-PropertyLog'!AB22:AB2016)</f>
        <v>1.2446951333929828</v>
      </c>
      <c r="AB22" s="122">
        <f>STDEV('PCL-PropertyLog'!AC22:AC2016)</f>
        <v>2.5730965902949419</v>
      </c>
      <c r="AC22" s="122">
        <f>STDEV('PCL-PropertyLog'!AD22:AD2016)</f>
        <v>64.840109195472593</v>
      </c>
      <c r="AD22" s="122">
        <f>STDEV('PCL-PropertyLog'!AE22:AE2016)</f>
        <v>8.1200249501998325</v>
      </c>
      <c r="AE22" s="122">
        <f>STDEV('PCL-PropertyLog'!AF22:AF2016)</f>
        <v>0.31656450373680611</v>
      </c>
      <c r="AF22" s="122">
        <f>STDEV('PCL-PropertyLog'!AG22:AG2016)</f>
        <v>2.5492697303493013</v>
      </c>
      <c r="AG22" s="122">
        <f>STDEV('PCL-PropertyLog'!AH22:AH2016)</f>
        <v>2.6468042009365385</v>
      </c>
      <c r="AH22" s="122">
        <f>STDEV('PCL-PropertyLog'!AI22:AI2016)</f>
        <v>2.7000586104493878</v>
      </c>
      <c r="AI22" s="122">
        <f>STDEV('PCL-PropertyLog'!AJ22:AJ2016)</f>
        <v>3.3549443533666592</v>
      </c>
      <c r="AJ22" s="122">
        <f>STDEV('PCL-PropertyLog'!AK22:AK2016)</f>
        <v>3.2468790904715403</v>
      </c>
      <c r="AK22" s="122">
        <f>STDEV('PCL-PropertyLog'!AL22:AL2016)</f>
        <v>1.1289214802157441</v>
      </c>
      <c r="AL22" s="122">
        <f>STDEV('PCL-PropertyLog'!AM22:AM2016)</f>
        <v>1.1788625575589791</v>
      </c>
      <c r="AM22" s="122">
        <f>STDEV('PCL-PropertyLog'!AN22:AN2016)</f>
        <v>1.2465935012753664</v>
      </c>
      <c r="AN22" s="122">
        <f>STDEV('PCL-PropertyLog'!AO22:AO2016)</f>
        <v>1.2446951333929828</v>
      </c>
      <c r="AO22" s="122">
        <f>STDEV('PCL-PropertyLog'!AP22:AP2016)</f>
        <v>0.62519982398545426</v>
      </c>
      <c r="AP22" s="122">
        <f>STDEV('PCL-PropertyLog'!AQ22:AQ2016)</f>
        <v>0.8742544494633403</v>
      </c>
      <c r="AQ22" s="122">
        <f>STDEV('PCL-PropertyLog'!AR22:AR2016)</f>
        <v>0.71712786411939233</v>
      </c>
      <c r="AR22" s="122">
        <f>STDEV('PCL-PropertyLog'!AS22:AS2016)</f>
        <v>0.88166361153874273</v>
      </c>
    </row>
    <row r="23" spans="1:44" x14ac:dyDescent="0.25">
      <c r="A23" t="s">
        <v>270</v>
      </c>
      <c r="B23" s="122">
        <f>MAX('PCL-PropertyLog'!C21:C2015)</f>
        <v>4.8887600000000004</v>
      </c>
      <c r="C23" s="122">
        <f>MAX('PCL-PropertyLog'!D21:D2015)</f>
        <v>336.75099999999998</v>
      </c>
      <c r="D23" s="122">
        <f>MAX('PCL-PropertyLog'!E21:E2015)</f>
        <v>37.018900000000002</v>
      </c>
      <c r="E23" s="122">
        <f>MAX('PCL-PropertyLog'!F21:F2015)</f>
        <v>2.5661700000000001</v>
      </c>
      <c r="F23" s="122">
        <f>MAX('PCL-PropertyLog'!G21:G2015)</f>
        <v>24.489799999999999</v>
      </c>
      <c r="G23" s="122">
        <f>MAX('PCL-PropertyLog'!H21:H2015)</f>
        <v>25.6281</v>
      </c>
      <c r="H23" s="122">
        <f>MAX('PCL-PropertyLog'!I21:I2015)</f>
        <v>26.130700000000001</v>
      </c>
      <c r="I23" s="122">
        <f>MAX('PCL-PropertyLog'!J21:J2015)</f>
        <v>11.048500000000001</v>
      </c>
      <c r="J23" s="122">
        <f>MAX('PCL-PropertyLog'!K21:K2015)</f>
        <v>-0.11317000000000001</v>
      </c>
      <c r="K23" s="122">
        <f>MAX('PCL-PropertyLog'!L21:L2015)</f>
        <v>6</v>
      </c>
      <c r="L23" s="122">
        <f>MAX('PCL-PropertyLog'!M21:M2015)</f>
        <v>3.83927</v>
      </c>
      <c r="M23" s="122">
        <f>MAX('PCL-PropertyLog'!N21:N2015)</f>
        <v>4.26396</v>
      </c>
      <c r="N23" s="122">
        <f>MAX('PCL-PropertyLog'!O21:O2015)</f>
        <v>4.5195100000000004</v>
      </c>
      <c r="O23" s="122">
        <f>MAX('PCL-PropertyLog'!P21:P2015)</f>
        <v>4.8839600000000001</v>
      </c>
      <c r="P23" s="122">
        <f>MAX('PCL-PropertyLog'!Q21:Q2015)</f>
        <v>337.15600000000001</v>
      </c>
      <c r="Q23" s="122">
        <f>MAX('PCL-PropertyLog'!R21:R2015)</f>
        <v>39.9101</v>
      </c>
      <c r="R23" s="122">
        <f>MAX('PCL-PropertyLog'!S21:S2015)</f>
        <v>2.5661700000000001</v>
      </c>
      <c r="S23" s="122">
        <f>MAX('PCL-PropertyLog'!T21:T2015)</f>
        <v>24.4556</v>
      </c>
      <c r="T23" s="122">
        <f>MAX('PCL-PropertyLog'!U21:U2015)</f>
        <v>25.6281</v>
      </c>
      <c r="U23" s="122">
        <f>MAX('PCL-PropertyLog'!V21:V2015)</f>
        <v>26.130700000000001</v>
      </c>
      <c r="V23" s="122">
        <f>MAX('PCL-PropertyLog'!W21:W2015)</f>
        <v>13.665699999999999</v>
      </c>
      <c r="W23" s="122">
        <f>MAX('PCL-PropertyLog'!X21:X2015)</f>
        <v>0</v>
      </c>
      <c r="X23" s="122">
        <f>MAX('PCL-PropertyLog'!Y21:Y2015)</f>
        <v>6</v>
      </c>
      <c r="Y23" s="122">
        <f>MAX('PCL-PropertyLog'!Z21:Z2015)</f>
        <v>3.83927</v>
      </c>
      <c r="Z23" s="122">
        <f>MAX('PCL-PropertyLog'!AA21:AA2015)</f>
        <v>4.26396</v>
      </c>
      <c r="AA23" s="122">
        <f>MAX('PCL-PropertyLog'!AB21:AB2015)</f>
        <v>4.5195100000000004</v>
      </c>
      <c r="AB23" s="122">
        <f>MAX('PCL-PropertyLog'!AC21:AC2015)</f>
        <v>5.6490799999999997</v>
      </c>
      <c r="AC23" s="122">
        <f>MAX('PCL-PropertyLog'!AD21:AD2015)</f>
        <v>360.65499999999997</v>
      </c>
      <c r="AD23" s="122">
        <f>MAX('PCL-PropertyLog'!AE21:AE2015)</f>
        <v>42.427999999999997</v>
      </c>
      <c r="AE23" s="122">
        <f>MAX('PCL-PropertyLog'!AF21:AF2015)</f>
        <v>2.5661700000000001</v>
      </c>
      <c r="AF23" s="122">
        <f>MAX('PCL-PropertyLog'!AG21:AG2015)</f>
        <v>24</v>
      </c>
      <c r="AG23" s="122">
        <f>MAX('PCL-PropertyLog'!AH21:AH2015)</f>
        <v>24.833300000000001</v>
      </c>
      <c r="AH23" s="122">
        <f>MAX('PCL-PropertyLog'!AI21:AI2015)</f>
        <v>26.099499999999999</v>
      </c>
      <c r="AI23" s="122">
        <f>MAX('PCL-PropertyLog'!AJ21:AJ2015)</f>
        <v>17.605499999999999</v>
      </c>
      <c r="AJ23" s="122">
        <f>MAX('PCL-PropertyLog'!AK21:AK2015)</f>
        <v>-0.249884</v>
      </c>
      <c r="AK23" s="122">
        <f>MAX('PCL-PropertyLog'!AL21:AL2015)</f>
        <v>8</v>
      </c>
      <c r="AL23" s="122">
        <f>MAX('PCL-PropertyLog'!AM21:AM2015)</f>
        <v>3.83927</v>
      </c>
      <c r="AM23" s="122">
        <f>MAX('PCL-PropertyLog'!AN21:AN2015)</f>
        <v>4.26396</v>
      </c>
      <c r="AN23" s="122">
        <f>MAX('PCL-PropertyLog'!AO21:AO2015)</f>
        <v>4.5195100000000004</v>
      </c>
      <c r="AO23" s="122">
        <f>MAX('PCL-PropertyLog'!AP21:AP2015)</f>
        <v>2.8333300000000001</v>
      </c>
      <c r="AP23" s="122">
        <f>MAX('PCL-PropertyLog'!AQ21:AQ2015)</f>
        <v>5</v>
      </c>
      <c r="AQ23" s="122">
        <f>MAX('PCL-PropertyLog'!AR21:AR2015)</f>
        <v>3.7693300000000001</v>
      </c>
      <c r="AR23" s="122">
        <f>MAX('PCL-PropertyLog'!AS21:AS2015)</f>
        <v>4.6391799999999996</v>
      </c>
    </row>
    <row r="24" spans="1:44" x14ac:dyDescent="0.25">
      <c r="A24" t="s">
        <v>271</v>
      </c>
      <c r="B24" s="122">
        <f>MIN('PCL-PropertyLog'!C22:C2016)</f>
        <v>-7.20566</v>
      </c>
      <c r="C24" s="122">
        <f>MIN('PCL-PropertyLog'!D22:D2016)</f>
        <v>94.110699999999994</v>
      </c>
      <c r="D24" s="122">
        <f>MIN('PCL-PropertyLog'!E22:E2016)</f>
        <v>6.3825900000000004</v>
      </c>
      <c r="E24" s="122">
        <f>MIN('PCL-PropertyLog'!F22:F2016)</f>
        <v>0.87929199999999996</v>
      </c>
      <c r="F24" s="122">
        <f>MIN('PCL-PropertyLog'!G22:G2016)</f>
        <v>14.8293</v>
      </c>
      <c r="G24" s="122">
        <f>MIN('PCL-PropertyLog'!H22:H2016)</f>
        <v>15.100899999999999</v>
      </c>
      <c r="H24" s="122">
        <f>MIN('PCL-PropertyLog'!I22:I2016)</f>
        <v>15.2706</v>
      </c>
      <c r="I24" s="122">
        <f>MIN('PCL-PropertyLog'!J22:J2016)</f>
        <v>0.11513900000000001</v>
      </c>
      <c r="J24" s="122">
        <f>MIN('PCL-PropertyLog'!K22:K2016)</f>
        <v>-12.4802</v>
      </c>
      <c r="K24" s="122">
        <f>MIN('PCL-PropertyLog'!L22:L2016)</f>
        <v>1</v>
      </c>
      <c r="L24" s="122">
        <f>MIN('PCL-PropertyLog'!M22:M2016)</f>
        <v>0</v>
      </c>
      <c r="M24" s="122">
        <f>MIN('PCL-PropertyLog'!N22:N2016)</f>
        <v>0</v>
      </c>
      <c r="N24" s="122">
        <f>MIN('PCL-PropertyLog'!O22:O2016)</f>
        <v>0</v>
      </c>
      <c r="O24" s="122">
        <f>MIN('PCL-PropertyLog'!P22:P2016)</f>
        <v>-6.4276600000000004</v>
      </c>
      <c r="P24" s="122">
        <f>MIN('PCL-PropertyLog'!Q22:Q2016)</f>
        <v>92.764099999999999</v>
      </c>
      <c r="Q24" s="122">
        <f>MIN('PCL-PropertyLog'!R22:R2016)</f>
        <v>5.8449499999999999</v>
      </c>
      <c r="R24" s="122">
        <f>MIN('PCL-PropertyLog'!S22:S2016)</f>
        <v>0.87929199999999996</v>
      </c>
      <c r="S24" s="122">
        <f>MIN('PCL-PropertyLog'!T22:T2016)</f>
        <v>0</v>
      </c>
      <c r="T24" s="122">
        <f>MIN('PCL-PropertyLog'!U22:U2016)</f>
        <v>0</v>
      </c>
      <c r="U24" s="122">
        <f>MIN('PCL-PropertyLog'!V22:V2016)</f>
        <v>0</v>
      </c>
      <c r="V24" s="122">
        <f>MIN('PCL-PropertyLog'!W22:W2016)</f>
        <v>-7.0900699999999997E-2</v>
      </c>
      <c r="W24" s="122">
        <f>MIN('PCL-PropertyLog'!X22:X2016)</f>
        <v>-15.394500000000001</v>
      </c>
      <c r="X24" s="122">
        <f>MIN('PCL-PropertyLog'!Y22:Y2016)</f>
        <v>0</v>
      </c>
      <c r="Y24" s="122">
        <f>MIN('PCL-PropertyLog'!Z22:Z2016)</f>
        <v>0</v>
      </c>
      <c r="Z24" s="122">
        <f>MIN('PCL-PropertyLog'!AA22:AA2016)</f>
        <v>0</v>
      </c>
      <c r="AA24" s="122">
        <f>MIN('PCL-PropertyLog'!AB22:AB2016)</f>
        <v>0</v>
      </c>
      <c r="AB24" s="122">
        <f>MIN('PCL-PropertyLog'!AC22:AC2016)</f>
        <v>-7.3242500000000001</v>
      </c>
      <c r="AC24" s="122">
        <f>MIN('PCL-PropertyLog'!AD22:AD2016)</f>
        <v>23.896100000000001</v>
      </c>
      <c r="AD24" s="122">
        <f>MIN('PCL-PropertyLog'!AE22:AE2016)</f>
        <v>7.3392200000000001</v>
      </c>
      <c r="AE24" s="122">
        <f>MIN('PCL-PropertyLog'!AF22:AF2016)</f>
        <v>0.87929199999999996</v>
      </c>
      <c r="AF24" s="122">
        <f>MIN('PCL-PropertyLog'!AG22:AG2016)</f>
        <v>14.8293</v>
      </c>
      <c r="AG24" s="122">
        <f>MIN('PCL-PropertyLog'!AH22:AH2016)</f>
        <v>15.100899999999999</v>
      </c>
      <c r="AH24" s="122">
        <f>MIN('PCL-PropertyLog'!AI22:AI2016)</f>
        <v>15.61</v>
      </c>
      <c r="AI24" s="122">
        <f>MIN('PCL-PropertyLog'!AJ22:AJ2016)</f>
        <v>0.168987</v>
      </c>
      <c r="AJ24" s="122">
        <f>MIN('PCL-PropertyLog'!AK22:AK2016)</f>
        <v>-16.789899999999999</v>
      </c>
      <c r="AK24" s="122">
        <f>MIN('PCL-PropertyLog'!AL22:AL2016)</f>
        <v>1</v>
      </c>
      <c r="AL24" s="122">
        <f>MIN('PCL-PropertyLog'!AM22:AM2016)</f>
        <v>0</v>
      </c>
      <c r="AM24" s="122">
        <f>MIN('PCL-PropertyLog'!AN22:AN2016)</f>
        <v>0</v>
      </c>
      <c r="AN24" s="122">
        <f>MIN('PCL-PropertyLog'!AO22:AO2016)</f>
        <v>0</v>
      </c>
      <c r="AO24" s="122">
        <f>MIN('PCL-PropertyLog'!AP22:AP2016)</f>
        <v>0.16750399999999999</v>
      </c>
      <c r="AP24" s="122">
        <f>MIN('PCL-PropertyLog'!AQ22:AQ2016)</f>
        <v>0.33934700000000001</v>
      </c>
      <c r="AQ24" s="122">
        <f>MIN('PCL-PropertyLog'!AR22:AR2016)</f>
        <v>-0.289352</v>
      </c>
      <c r="AR24" s="122">
        <f>MIN('PCL-PropertyLog'!AS22:AS2016)</f>
        <v>0</v>
      </c>
    </row>
    <row r="26" spans="1:44" x14ac:dyDescent="0.25">
      <c r="B26" t="str">
        <f>'CLD-PropertyLog'!C4</f>
        <v xml:space="preserve"> B</v>
      </c>
      <c r="C26">
        <f>'CLD-PropertyLog'!D4</f>
        <v>0</v>
      </c>
      <c r="D26">
        <f>'CLD-PropertyLog'!E4</f>
        <v>0</v>
      </c>
      <c r="E26">
        <f>'CLD-PropertyLog'!F4</f>
        <v>0</v>
      </c>
      <c r="F26">
        <f>'CLD-PropertyLog'!G4</f>
        <v>0</v>
      </c>
      <c r="G26">
        <f>'CLD-PropertyLog'!H4</f>
        <v>0</v>
      </c>
      <c r="H26">
        <f>'CLD-PropertyLog'!I4</f>
        <v>0</v>
      </c>
      <c r="I26">
        <f>'CLD-PropertyLog'!J4</f>
        <v>0</v>
      </c>
      <c r="J26">
        <f>'CLD-PropertyLog'!K4</f>
        <v>0</v>
      </c>
      <c r="K26">
        <f>'CLD-PropertyLog'!L4</f>
        <v>0</v>
      </c>
      <c r="L26">
        <f>'CLD-PropertyLog'!M4</f>
        <v>0</v>
      </c>
      <c r="M26">
        <f>'CLD-PropertyLog'!N4</f>
        <v>0</v>
      </c>
      <c r="N26">
        <f>'CLD-PropertyLog'!O4</f>
        <v>0</v>
      </c>
      <c r="O26" t="str">
        <f>'CLD-PropertyLog'!P4</f>
        <v>G</v>
      </c>
      <c r="P26">
        <f>'CLD-PropertyLog'!Q4</f>
        <v>0</v>
      </c>
      <c r="Q26">
        <f>'CLD-PropertyLog'!R4</f>
        <v>0</v>
      </c>
      <c r="R26">
        <f>'CLD-PropertyLog'!S4</f>
        <v>0</v>
      </c>
      <c r="S26">
        <f>'CLD-PropertyLog'!T4</f>
        <v>0</v>
      </c>
      <c r="T26">
        <f>'CLD-PropertyLog'!U4</f>
        <v>0</v>
      </c>
      <c r="U26">
        <f>'CLD-PropertyLog'!V4</f>
        <v>0</v>
      </c>
      <c r="V26">
        <f>'CLD-PropertyLog'!W4</f>
        <v>0</v>
      </c>
      <c r="W26">
        <f>'CLD-PropertyLog'!X4</f>
        <v>0</v>
      </c>
      <c r="X26">
        <f>'CLD-PropertyLog'!Y4</f>
        <v>0</v>
      </c>
      <c r="Y26">
        <f>'CLD-PropertyLog'!Z4</f>
        <v>0</v>
      </c>
      <c r="Z26">
        <f>'CLD-PropertyLog'!AA4</f>
        <v>0</v>
      </c>
      <c r="AA26">
        <f>'CLD-PropertyLog'!AB4</f>
        <v>0</v>
      </c>
      <c r="AB26" t="str">
        <f>'CLD-PropertyLog'!AC4</f>
        <v>R</v>
      </c>
      <c r="AC26">
        <f>'CLD-PropertyLog'!AD4</f>
        <v>0</v>
      </c>
      <c r="AD26">
        <f>'CLD-PropertyLog'!AE4</f>
        <v>0</v>
      </c>
      <c r="AE26">
        <f>'CLD-PropertyLog'!AF4</f>
        <v>0</v>
      </c>
      <c r="AF26">
        <f>'CLD-PropertyLog'!AG4</f>
        <v>0</v>
      </c>
      <c r="AG26">
        <f>'CLD-PropertyLog'!AH4</f>
        <v>0</v>
      </c>
      <c r="AH26">
        <f>'CLD-PropertyLog'!AI4</f>
        <v>0</v>
      </c>
      <c r="AI26">
        <f>'CLD-PropertyLog'!AJ4</f>
        <v>0</v>
      </c>
      <c r="AJ26">
        <f>'CLD-PropertyLog'!AK4</f>
        <v>0</v>
      </c>
      <c r="AK26">
        <f>'CLD-PropertyLog'!AL4</f>
        <v>0</v>
      </c>
      <c r="AL26">
        <f>'CLD-PropertyLog'!AM4</f>
        <v>0</v>
      </c>
      <c r="AM26">
        <f>'CLD-PropertyLog'!AN4</f>
        <v>0</v>
      </c>
      <c r="AN26" t="str">
        <f>'CLD-PropertyLog'!AO4</f>
        <v xml:space="preserve"> </v>
      </c>
      <c r="AO26" t="str">
        <f>'CLD-PropertyLog'!AP4</f>
        <v>B</v>
      </c>
      <c r="AP26" t="str">
        <f>'CLD-PropertyLog'!AQ4</f>
        <v>B</v>
      </c>
      <c r="AQ26" t="str">
        <f>'CLD-PropertyLog'!AR4</f>
        <v>G</v>
      </c>
      <c r="AR26" t="str">
        <f>'CLD-PropertyLog'!AS4</f>
        <v>G</v>
      </c>
    </row>
    <row r="27" spans="1:44" x14ac:dyDescent="0.25">
      <c r="A27" t="s">
        <v>3</v>
      </c>
      <c r="B27" t="str">
        <f>'CLD-PropertyLog'!C5</f>
        <v xml:space="preserve"> slope</v>
      </c>
      <c r="C27" t="str">
        <f>'CLD-PropertyLog'!D5</f>
        <v xml:space="preserve"> intercept</v>
      </c>
      <c r="D27" t="str">
        <f>'CLD-PropertyLog'!E5</f>
        <v xml:space="preserve"> ARIvar</v>
      </c>
      <c r="E27" t="str">
        <f>'CLD-PropertyLog'!F5</f>
        <v xml:space="preserve"> CV</v>
      </c>
      <c r="F27" t="str">
        <f>'CLD-PropertyLog'!G5</f>
        <v xml:space="preserve"> LocMaxDer</v>
      </c>
      <c r="G27" t="str">
        <f>'CLD-PropertyLog'!H5</f>
        <v xml:space="preserve"> LocPMDer</v>
      </c>
      <c r="H27" t="str">
        <f>'CLD-PropertyLog'!I5</f>
        <v xml:space="preserve"> LocMinDer</v>
      </c>
      <c r="I27" t="str">
        <f>'CLD-PropertyLog'!J5</f>
        <v xml:space="preserve"> ValMaxDer</v>
      </c>
      <c r="J27" t="str">
        <f>'CLD-PropertyLog'!K5</f>
        <v xml:space="preserve"> ValMinDer</v>
      </c>
      <c r="K27" t="str">
        <f>'CLD-PropertyLog'!L5</f>
        <v xml:space="preserve"> nmax</v>
      </c>
      <c r="L27" t="str">
        <f>'CLD-PropertyLog'!M5</f>
        <v xml:space="preserve"> stdLMaD</v>
      </c>
      <c r="M27" t="str">
        <f>'CLD-PropertyLog'!N5</f>
        <v xml:space="preserve"> stdLPMD</v>
      </c>
      <c r="N27" t="str">
        <f>'CLD-PropertyLog'!O5</f>
        <v xml:space="preserve"> stdLMiD</v>
      </c>
      <c r="O27" t="str">
        <f>'CLD-PropertyLog'!P5</f>
        <v xml:space="preserve">  slope</v>
      </c>
      <c r="P27" t="str">
        <f>'CLD-PropertyLog'!Q5</f>
        <v xml:space="preserve"> intercept</v>
      </c>
      <c r="Q27" t="str">
        <f>'CLD-PropertyLog'!R5</f>
        <v xml:space="preserve"> ARIvar</v>
      </c>
      <c r="R27" t="str">
        <f>'CLD-PropertyLog'!S5</f>
        <v xml:space="preserve"> CV</v>
      </c>
      <c r="S27" t="str">
        <f>'CLD-PropertyLog'!T5</f>
        <v xml:space="preserve"> LocMaxDer</v>
      </c>
      <c r="T27" t="str">
        <f>'CLD-PropertyLog'!U5</f>
        <v xml:space="preserve"> LocPMDer</v>
      </c>
      <c r="U27" t="str">
        <f>'CLD-PropertyLog'!V5</f>
        <v xml:space="preserve"> LocMinDer</v>
      </c>
      <c r="V27" t="str">
        <f>'CLD-PropertyLog'!W5</f>
        <v xml:space="preserve"> ValMaxDer</v>
      </c>
      <c r="W27" t="str">
        <f>'CLD-PropertyLog'!X5</f>
        <v xml:space="preserve"> ValMinDer</v>
      </c>
      <c r="X27" t="str">
        <f>'CLD-PropertyLog'!Y5</f>
        <v xml:space="preserve"> nmax</v>
      </c>
      <c r="Y27" t="str">
        <f>'CLD-PropertyLog'!Z5</f>
        <v xml:space="preserve"> stdLMaD</v>
      </c>
      <c r="Z27" t="str">
        <f>'CLD-PropertyLog'!AA5</f>
        <v xml:space="preserve"> stdLPMD</v>
      </c>
      <c r="AA27" t="str">
        <f>'CLD-PropertyLog'!AB5</f>
        <v xml:space="preserve"> stdLMiD</v>
      </c>
      <c r="AB27" t="str">
        <f>'CLD-PropertyLog'!AC5</f>
        <v xml:space="preserve">  slope</v>
      </c>
      <c r="AC27" t="str">
        <f>'CLD-PropertyLog'!AD5</f>
        <v xml:space="preserve"> intercept</v>
      </c>
      <c r="AD27" t="str">
        <f>'CLD-PropertyLog'!AE5</f>
        <v xml:space="preserve"> ARIvar</v>
      </c>
      <c r="AE27" t="str">
        <f>'CLD-PropertyLog'!AF5</f>
        <v xml:space="preserve"> CV</v>
      </c>
      <c r="AF27" t="str">
        <f>'CLD-PropertyLog'!AG5</f>
        <v xml:space="preserve"> LocMaxDer</v>
      </c>
      <c r="AG27" t="str">
        <f>'CLD-PropertyLog'!AH5</f>
        <v xml:space="preserve"> LocPMDer</v>
      </c>
      <c r="AH27" t="str">
        <f>'CLD-PropertyLog'!AI5</f>
        <v xml:space="preserve"> LocMinDer</v>
      </c>
      <c r="AI27" t="str">
        <f>'CLD-PropertyLog'!AJ5</f>
        <v xml:space="preserve"> ValMaxDer</v>
      </c>
      <c r="AJ27" t="str">
        <f>'CLD-PropertyLog'!AK5</f>
        <v xml:space="preserve"> ValMinDer</v>
      </c>
      <c r="AK27" t="str">
        <f>'CLD-PropertyLog'!AL5</f>
        <v xml:space="preserve"> nmax</v>
      </c>
      <c r="AL27" t="str">
        <f>'CLD-PropertyLog'!AM5</f>
        <v xml:space="preserve"> stdLMaD</v>
      </c>
      <c r="AM27" t="str">
        <f>'CLD-PropertyLog'!AN5</f>
        <v xml:space="preserve"> stdLPMD</v>
      </c>
      <c r="AN27" t="str">
        <f>'CLD-PropertyLog'!AO5</f>
        <v xml:space="preserve"> stdLMiD</v>
      </c>
      <c r="AO27" t="str">
        <f>'CLD-PropertyLog'!AP5</f>
        <v>mxtozero</v>
      </c>
      <c r="AP27" t="str">
        <f>'CLD-PropertyLog'!AQ5</f>
        <v>maxtomin</v>
      </c>
      <c r="AQ27" t="str">
        <f>'CLD-PropertyLog'!AR5</f>
        <v>mxtozero</v>
      </c>
      <c r="AR27" t="str">
        <f>'CLD-PropertyLog'!AS5</f>
        <v>maxtomin</v>
      </c>
    </row>
    <row r="28" spans="1:44" x14ac:dyDescent="0.25">
      <c r="A28" t="s">
        <v>251</v>
      </c>
      <c r="B28" s="122">
        <f>AVERAGE('CLD-PropertyLog'!C28:C2021)</f>
        <v>-0.70905441690140847</v>
      </c>
      <c r="C28" s="122">
        <f>AVERAGE('CLD-PropertyLog'!D28:D2021)</f>
        <v>193.05555352112674</v>
      </c>
      <c r="D28" s="122">
        <f>AVERAGE('CLD-PropertyLog'!E28:E2021)</f>
        <v>14.165383943661976</v>
      </c>
      <c r="E28" s="122">
        <f>AVERAGE('CLD-PropertyLog'!F28:F2021)</f>
        <v>1.0818217746478869</v>
      </c>
      <c r="F28" s="122">
        <f>AVERAGE('CLD-PropertyLog'!G28:G2021)</f>
        <v>18.391053521126761</v>
      </c>
      <c r="G28" s="122">
        <f>AVERAGE('CLD-PropertyLog'!H28:H2021)</f>
        <v>19.533790140845067</v>
      </c>
      <c r="H28" s="122">
        <f>AVERAGE('CLD-PropertyLog'!I28:I2021)</f>
        <v>20.422008450704222</v>
      </c>
      <c r="I28" s="122">
        <f>AVERAGE('CLD-PropertyLog'!J28:J2021)</f>
        <v>1.5648752816901408</v>
      </c>
      <c r="J28" s="122">
        <f>AVERAGE('CLD-PropertyLog'!K28:K2021)</f>
        <v>-1.539071452112676</v>
      </c>
      <c r="K28" s="122">
        <f>AVERAGE('CLD-PropertyLog'!L28:L2021)</f>
        <v>2.9295774647887325</v>
      </c>
      <c r="L28" s="122">
        <f>AVERAGE('CLD-PropertyLog'!M28:M2021)</f>
        <v>1.4804275774647881</v>
      </c>
      <c r="M28" s="122">
        <f>AVERAGE('CLD-PropertyLog'!N28:N2021)</f>
        <v>1.4710012253521125</v>
      </c>
      <c r="N28" s="122">
        <f>AVERAGE('CLD-PropertyLog'!O28:O2021)</f>
        <v>1.5650335211267605</v>
      </c>
      <c r="O28" s="122">
        <f>AVERAGE('CLD-PropertyLog'!P28:P2021)</f>
        <v>-0.72843062915492984</v>
      </c>
      <c r="P28" s="122">
        <f>AVERAGE('CLD-PropertyLog'!Q28:Q2021)</f>
        <v>195.22361690140846</v>
      </c>
      <c r="Q28" s="122">
        <f>AVERAGE('CLD-PropertyLog'!R28:R2021)</f>
        <v>15.02187704225352</v>
      </c>
      <c r="R28" s="122">
        <f>AVERAGE('CLD-PropertyLog'!S28:S2021)</f>
        <v>1.0818217746478869</v>
      </c>
      <c r="S28" s="122">
        <f>AVERAGE('CLD-PropertyLog'!T28:T2021)</f>
        <v>18.449556338028167</v>
      </c>
      <c r="T28" s="122">
        <f>AVERAGE('CLD-PropertyLog'!U28:U2021)</f>
        <v>19.513870422535209</v>
      </c>
      <c r="U28" s="122">
        <f>AVERAGE('CLD-PropertyLog'!V28:V2021)</f>
        <v>20.428161971830985</v>
      </c>
      <c r="V28" s="122">
        <f>AVERAGE('CLD-PropertyLog'!W28:W2021)</f>
        <v>1.5214010492957748</v>
      </c>
      <c r="W28" s="122">
        <f>AVERAGE('CLD-PropertyLog'!X28:X2021)</f>
        <v>-1.547254954929578</v>
      </c>
      <c r="X28" s="122">
        <f>AVERAGE('CLD-PropertyLog'!Y28:Y2021)</f>
        <v>2.971830985915493</v>
      </c>
      <c r="Y28" s="122">
        <f>AVERAGE('CLD-PropertyLog'!Z28:Z2021)</f>
        <v>1.4804275774647881</v>
      </c>
      <c r="Z28" s="122">
        <f>AVERAGE('CLD-PropertyLog'!AA28:AA2021)</f>
        <v>1.4710012253521125</v>
      </c>
      <c r="AA28" s="122">
        <f>AVERAGE('CLD-PropertyLog'!AB28:AB2021)</f>
        <v>1.5650335211267605</v>
      </c>
      <c r="AB28" s="122">
        <f>AVERAGE('CLD-PropertyLog'!AC28:AC2021)</f>
        <v>-0.75033884323943711</v>
      </c>
      <c r="AC28" s="122">
        <f>AVERAGE('CLD-PropertyLog'!AD28:AD2021)</f>
        <v>179.40202253521124</v>
      </c>
      <c r="AD28" s="122">
        <f>AVERAGE('CLD-PropertyLog'!AE28:AE2021)</f>
        <v>15.759894084507051</v>
      </c>
      <c r="AE28" s="122">
        <f>AVERAGE('CLD-PropertyLog'!AF28:AF2021)</f>
        <v>1.0818217746478869</v>
      </c>
      <c r="AF28" s="122">
        <f>AVERAGE('CLD-PropertyLog'!AG28:AG2021)</f>
        <v>18.313180281690141</v>
      </c>
      <c r="AG28" s="122">
        <f>AVERAGE('CLD-PropertyLog'!AH28:AH2021)</f>
        <v>19.483774647887326</v>
      </c>
      <c r="AH28" s="122">
        <f>AVERAGE('CLD-PropertyLog'!AI28:AI2021)</f>
        <v>20.381842253521121</v>
      </c>
      <c r="AI28" s="122">
        <f>AVERAGE('CLD-PropertyLog'!AJ28:AJ2021)</f>
        <v>1.6530808295774646</v>
      </c>
      <c r="AJ28" s="122">
        <f>AVERAGE('CLD-PropertyLog'!AK28:AK2021)</f>
        <v>-1.6694791563380287</v>
      </c>
      <c r="AK28" s="122">
        <f>AVERAGE('CLD-PropertyLog'!AL28:AL2021)</f>
        <v>2.859154929577465</v>
      </c>
      <c r="AL28" s="122">
        <f>AVERAGE('CLD-PropertyLog'!AM28:AM2021)</f>
        <v>1.4804275774647881</v>
      </c>
      <c r="AM28" s="122">
        <f>AVERAGE('CLD-PropertyLog'!AN28:AN2021)</f>
        <v>1.4710012253521125</v>
      </c>
      <c r="AN28" s="122">
        <f>AVERAGE('CLD-PropertyLog'!AO28:AO2021)</f>
        <v>1.5650335211267605</v>
      </c>
      <c r="AO28" s="122">
        <f>AVERAGE('CLD-PropertyLog'!AP28:AP2021)</f>
        <v>1.1427330422535209</v>
      </c>
      <c r="AP28" s="122">
        <f>AVERAGE('CLD-PropertyLog'!AQ28:AQ2021)</f>
        <v>2.0309538591549301</v>
      </c>
      <c r="AQ28" s="122">
        <f>AVERAGE('CLD-PropertyLog'!AR28:AR2021)</f>
        <v>1.0643162676056341</v>
      </c>
      <c r="AR28" s="122">
        <f>AVERAGE('CLD-PropertyLog'!AS28:AS2021)</f>
        <v>1.9786077887323941</v>
      </c>
    </row>
    <row r="29" spans="1:44" x14ac:dyDescent="0.25">
      <c r="A29" t="s">
        <v>252</v>
      </c>
      <c r="B29" s="122">
        <f>STDEV('CLD-PropertyLog'!C29:C2023)</f>
        <v>1.6818644568691592</v>
      </c>
      <c r="C29" s="122">
        <f>STDEV('CLD-PropertyLog'!D29:D2023)</f>
        <v>42.962629139049042</v>
      </c>
      <c r="D29" s="122">
        <f>STDEV('CLD-PropertyLog'!E29:E2023)</f>
        <v>5.0012775327689001</v>
      </c>
      <c r="E29" s="122">
        <f>STDEV('CLD-PropertyLog'!F29:F2023)</f>
        <v>0.11942068192300039</v>
      </c>
      <c r="F29" s="122">
        <f>STDEV('CLD-PropertyLog'!G29:G2023)</f>
        <v>2.9462521321946902</v>
      </c>
      <c r="G29" s="122">
        <f>STDEV('CLD-PropertyLog'!H29:H2023)</f>
        <v>3.1241132798049613</v>
      </c>
      <c r="H29" s="122">
        <f>STDEV('CLD-PropertyLog'!I29:I2023)</f>
        <v>3.2122281700836974</v>
      </c>
      <c r="I29" s="122">
        <f>STDEV('CLD-PropertyLog'!J29:J2023)</f>
        <v>1.2985275165109453</v>
      </c>
      <c r="J29" s="122">
        <f>STDEV('CLD-PropertyLog'!K29:K2023)</f>
        <v>1.1600161665081683</v>
      </c>
      <c r="K29" s="122">
        <f>STDEV('CLD-PropertyLog'!L29:L2023)</f>
        <v>1.0339976492798988</v>
      </c>
      <c r="L29" s="122">
        <f>STDEV('CLD-PropertyLog'!M29:M2023)</f>
        <v>1.3669979416979172</v>
      </c>
      <c r="M29" s="122">
        <f>STDEV('CLD-PropertyLog'!N29:N2023)</f>
        <v>1.5161418788644798</v>
      </c>
      <c r="N29" s="122">
        <f>STDEV('CLD-PropertyLog'!O29:O2023)</f>
        <v>1.4947303639177887</v>
      </c>
      <c r="O29" s="122">
        <f>STDEV('CLD-PropertyLog'!P29:P2023)</f>
        <v>1.6855994450545928</v>
      </c>
      <c r="P29" s="122">
        <f>STDEV('CLD-PropertyLog'!Q29:Q2023)</f>
        <v>46.812765578842644</v>
      </c>
      <c r="Q29" s="122">
        <f>STDEV('CLD-PropertyLog'!R29:R2023)</f>
        <v>5.0831140072800203</v>
      </c>
      <c r="R29" s="122">
        <f>STDEV('CLD-PropertyLog'!S29:S2023)</f>
        <v>0.11942068192300039</v>
      </c>
      <c r="S29" s="122">
        <f>STDEV('CLD-PropertyLog'!T29:T2023)</f>
        <v>2.9668653392163837</v>
      </c>
      <c r="T29" s="122">
        <f>STDEV('CLD-PropertyLog'!U29:U2023)</f>
        <v>3.1939426371751303</v>
      </c>
      <c r="U29" s="122">
        <f>STDEV('CLD-PropertyLog'!V29:V2023)</f>
        <v>3.2628614624537247</v>
      </c>
      <c r="V29" s="122">
        <f>STDEV('CLD-PropertyLog'!W29:W2023)</f>
        <v>1.3309034979732852</v>
      </c>
      <c r="W29" s="122">
        <f>STDEV('CLD-PropertyLog'!X29:X2023)</f>
        <v>1.1903658998946225</v>
      </c>
      <c r="X29" s="122">
        <f>STDEV('CLD-PropertyLog'!Y29:Y2023)</f>
        <v>1.0833771292309924</v>
      </c>
      <c r="Y29" s="122">
        <f>STDEV('CLD-PropertyLog'!Z29:Z2023)</f>
        <v>1.3669979416979172</v>
      </c>
      <c r="Z29" s="122">
        <f>STDEV('CLD-PropertyLog'!AA29:AA2023)</f>
        <v>1.5161418788644798</v>
      </c>
      <c r="AA29" s="122">
        <f>STDEV('CLD-PropertyLog'!AB29:AB2023)</f>
        <v>1.4947303639177887</v>
      </c>
      <c r="AB29" s="122">
        <f>STDEV('CLD-PropertyLog'!AC29:AC2023)</f>
        <v>1.7411197398068476</v>
      </c>
      <c r="AC29" s="122">
        <f>STDEV('CLD-PropertyLog'!AD29:AD2023)</f>
        <v>46.81160502557146</v>
      </c>
      <c r="AD29" s="122">
        <f>STDEV('CLD-PropertyLog'!AE29:AE2023)</f>
        <v>5.5520615239499858</v>
      </c>
      <c r="AE29" s="122">
        <f>STDEV('CLD-PropertyLog'!AF29:AF2023)</f>
        <v>0.11942068192300039</v>
      </c>
      <c r="AF29" s="122">
        <f>STDEV('CLD-PropertyLog'!AG29:AG2023)</f>
        <v>2.4645418903726837</v>
      </c>
      <c r="AG29" s="122">
        <f>STDEV('CLD-PropertyLog'!AH29:AH2023)</f>
        <v>2.7028543546087902</v>
      </c>
      <c r="AH29" s="122">
        <f>STDEV('CLD-PropertyLog'!AI29:AI2023)</f>
        <v>2.8028925308751775</v>
      </c>
      <c r="AI29" s="122">
        <f>STDEV('CLD-PropertyLog'!AJ29:AJ2023)</f>
        <v>1.4811793221226621</v>
      </c>
      <c r="AJ29" s="122">
        <f>STDEV('CLD-PropertyLog'!AK29:AK2023)</f>
        <v>1.3736188360911492</v>
      </c>
      <c r="AK29" s="122">
        <f>STDEV('CLD-PropertyLog'!AL29:AL2023)</f>
        <v>1.1283106337034872</v>
      </c>
      <c r="AL29" s="122">
        <f>STDEV('CLD-PropertyLog'!AM29:AM2023)</f>
        <v>1.3669979416979172</v>
      </c>
      <c r="AM29" s="122">
        <f>STDEV('CLD-PropertyLog'!AN29:AN2023)</f>
        <v>1.5161418788644798</v>
      </c>
      <c r="AN29" s="122">
        <f>STDEV('CLD-PropertyLog'!AO29:AO2023)</f>
        <v>1.4947303639177887</v>
      </c>
      <c r="AO29" s="122">
        <f>STDEV('CLD-PropertyLog'!AP29:AP2023)</f>
        <v>0.75913332499696584</v>
      </c>
      <c r="AP29" s="122">
        <f>STDEV('CLD-PropertyLog'!AQ29:AQ2023)</f>
        <v>0.99631633148317</v>
      </c>
      <c r="AQ29" s="122">
        <f>STDEV('CLD-PropertyLog'!AR29:AR2023)</f>
        <v>0.77579918655278501</v>
      </c>
      <c r="AR29" s="122">
        <f>STDEV('CLD-PropertyLog'!AS29:AS2023)</f>
        <v>1.0447081432870535</v>
      </c>
    </row>
    <row r="30" spans="1:44" x14ac:dyDescent="0.25">
      <c r="A30" t="s">
        <v>270</v>
      </c>
      <c r="B30" s="122">
        <f>MAX('CLD-PropertyLog'!C28:C2022)</f>
        <v>3.5943000000000001</v>
      </c>
      <c r="C30" s="122">
        <f>MAX('CLD-PropertyLog'!D28:D2022)</f>
        <v>308.46600000000001</v>
      </c>
      <c r="D30" s="122">
        <f>MAX('CLD-PropertyLog'!E28:E2022)</f>
        <v>31.214099999999998</v>
      </c>
      <c r="E30" s="122">
        <f>MAX('CLD-PropertyLog'!F28:F2022)</f>
        <v>1.48447</v>
      </c>
      <c r="F30" s="122">
        <f>MAX('CLD-PropertyLog'!G28:G2022)</f>
        <v>24.772300000000001</v>
      </c>
      <c r="G30" s="122">
        <f>MAX('CLD-PropertyLog'!H28:H2022)</f>
        <v>25.620699999999999</v>
      </c>
      <c r="H30" s="122">
        <f>MAX('CLD-PropertyLog'!I28:I2022)</f>
        <v>26.1297</v>
      </c>
      <c r="I30" s="122">
        <f>MAX('CLD-PropertyLog'!J28:J2022)</f>
        <v>5.9767200000000003</v>
      </c>
      <c r="J30" s="122">
        <f>MAX('CLD-PropertyLog'!K28:K2022)</f>
        <v>-1.61391E-2</v>
      </c>
      <c r="K30" s="122">
        <f>MAX('CLD-PropertyLog'!L28:L2022)</f>
        <v>6</v>
      </c>
      <c r="L30" s="122">
        <f>MAX('CLD-PropertyLog'!M28:M2022)</f>
        <v>4.6391200000000001</v>
      </c>
      <c r="M30" s="122">
        <f>MAX('CLD-PropertyLog'!N28:N2022)</f>
        <v>4.7990899999999996</v>
      </c>
      <c r="N30" s="122">
        <f>MAX('CLD-PropertyLog'!O28:O2022)</f>
        <v>4.95906</v>
      </c>
      <c r="O30" s="122">
        <f>MAX('CLD-PropertyLog'!P28:P2022)</f>
        <v>3.6543999999999999</v>
      </c>
      <c r="P30" s="122">
        <f>MAX('CLD-PropertyLog'!Q28:Q2022)</f>
        <v>306.548</v>
      </c>
      <c r="Q30" s="122">
        <f>MAX('CLD-PropertyLog'!R28:R2022)</f>
        <v>32.405700000000003</v>
      </c>
      <c r="R30" s="122">
        <f>MAX('CLD-PropertyLog'!S28:S2022)</f>
        <v>1.48447</v>
      </c>
      <c r="S30" s="122">
        <f>MAX('CLD-PropertyLog'!T28:T2022)</f>
        <v>24</v>
      </c>
      <c r="T30" s="122">
        <f>MAX('CLD-PropertyLog'!U28:U2022)</f>
        <v>25.166699999999999</v>
      </c>
      <c r="U30" s="122">
        <f>MAX('CLD-PropertyLog'!V28:V2022)</f>
        <v>26.1297</v>
      </c>
      <c r="V30" s="122">
        <f>MAX('CLD-PropertyLog'!W28:W2022)</f>
        <v>6.9684999999999997</v>
      </c>
      <c r="W30" s="122">
        <f>MAX('CLD-PropertyLog'!X28:X2022)</f>
        <v>-7.1066000000000004E-2</v>
      </c>
      <c r="X30" s="122">
        <f>MAX('CLD-PropertyLog'!Y28:Y2022)</f>
        <v>6</v>
      </c>
      <c r="Y30" s="122">
        <f>MAX('CLD-PropertyLog'!Z28:Z2022)</f>
        <v>4.6391200000000001</v>
      </c>
      <c r="Z30" s="122">
        <f>MAX('CLD-PropertyLog'!AA28:AA2022)</f>
        <v>4.7990899999999996</v>
      </c>
      <c r="AA30" s="122">
        <f>MAX('CLD-PropertyLog'!AB28:AB2022)</f>
        <v>4.95906</v>
      </c>
      <c r="AB30" s="122">
        <f>MAX('CLD-PropertyLog'!AC28:AC2022)</f>
        <v>4.17014</v>
      </c>
      <c r="AC30" s="122">
        <f>MAX('CLD-PropertyLog'!AD28:AD2022)</f>
        <v>306.57100000000003</v>
      </c>
      <c r="AD30" s="122">
        <f>MAX('CLD-PropertyLog'!AE28:AE2022)</f>
        <v>36.081800000000001</v>
      </c>
      <c r="AE30" s="122">
        <f>MAX('CLD-PropertyLog'!AF28:AF2022)</f>
        <v>1.48447</v>
      </c>
      <c r="AF30" s="122">
        <f>MAX('CLD-PropertyLog'!AG28:AG2022)</f>
        <v>23.333300000000001</v>
      </c>
      <c r="AG30" s="122">
        <f>MAX('CLD-PropertyLog'!AH28:AH2022)</f>
        <v>24.5</v>
      </c>
      <c r="AH30" s="122">
        <f>MAX('CLD-PropertyLog'!AI28:AI2022)</f>
        <v>26</v>
      </c>
      <c r="AI30" s="122">
        <f>MAX('CLD-PropertyLog'!AJ28:AJ2022)</f>
        <v>7.4711600000000002</v>
      </c>
      <c r="AJ30" s="122">
        <f>MAX('CLD-PropertyLog'!AK28:AK2022)</f>
        <v>-6.7346100000000006E-2</v>
      </c>
      <c r="AK30" s="122">
        <f>MAX('CLD-PropertyLog'!AL28:AL2022)</f>
        <v>6</v>
      </c>
      <c r="AL30" s="122">
        <f>MAX('CLD-PropertyLog'!AM28:AM2022)</f>
        <v>4.6391200000000001</v>
      </c>
      <c r="AM30" s="122">
        <f>MAX('CLD-PropertyLog'!AN28:AN2022)</f>
        <v>4.7990899999999996</v>
      </c>
      <c r="AN30" s="122">
        <f>MAX('CLD-PropertyLog'!AO28:AO2022)</f>
        <v>4.95906</v>
      </c>
      <c r="AO30" s="122">
        <f>MAX('CLD-PropertyLog'!AP28:AP2022)</f>
        <v>4.5</v>
      </c>
      <c r="AP30" s="122">
        <f>MAX('CLD-PropertyLog'!AQ28:AQ2022)</f>
        <v>7</v>
      </c>
      <c r="AQ30" s="122">
        <f>MAX('CLD-PropertyLog'!AR28:AR2022)</f>
        <v>4.5</v>
      </c>
      <c r="AR30" s="122">
        <f>MAX('CLD-PropertyLog'!AS28:AS2022)</f>
        <v>6</v>
      </c>
    </row>
    <row r="31" spans="1:44" x14ac:dyDescent="0.25">
      <c r="A31" t="s">
        <v>271</v>
      </c>
      <c r="B31" s="122">
        <f>MIN('CLD-PropertyLog'!C29:C2023)</f>
        <v>-4.8281400000000003</v>
      </c>
      <c r="C31" s="122">
        <f>MIN('CLD-PropertyLog'!D29:D2023)</f>
        <v>89.338499999999996</v>
      </c>
      <c r="D31" s="122">
        <f>MIN('CLD-PropertyLog'!E29:E2023)</f>
        <v>6.6310399999999996</v>
      </c>
      <c r="E31" s="122">
        <f>MIN('CLD-PropertyLog'!F29:F2023)</f>
        <v>0.94113899999999995</v>
      </c>
      <c r="F31" s="122">
        <f>MIN('CLD-PropertyLog'!G29:G2023)</f>
        <v>14.9313</v>
      </c>
      <c r="G31" s="122">
        <f>MIN('CLD-PropertyLog'!H29:H2023)</f>
        <v>15.166700000000001</v>
      </c>
      <c r="H31" s="122">
        <f>MIN('CLD-PropertyLog'!I29:I2023)</f>
        <v>15.666700000000001</v>
      </c>
      <c r="I31" s="122">
        <f>MIN('CLD-PropertyLog'!J29:J2023)</f>
        <v>0.11822299999999999</v>
      </c>
      <c r="J31" s="122">
        <f>MIN('CLD-PropertyLog'!K29:K2023)</f>
        <v>-6.0889699999999998</v>
      </c>
      <c r="K31" s="122">
        <f>MIN('CLD-PropertyLog'!L29:L2023)</f>
        <v>1</v>
      </c>
      <c r="L31" s="122">
        <f>MIN('CLD-PropertyLog'!M29:M2023)</f>
        <v>0</v>
      </c>
      <c r="M31" s="122">
        <f>MIN('CLD-PropertyLog'!N29:N2023)</f>
        <v>0</v>
      </c>
      <c r="N31" s="122">
        <f>MIN('CLD-PropertyLog'!O29:O2023)</f>
        <v>0</v>
      </c>
      <c r="O31" s="122">
        <f>MIN('CLD-PropertyLog'!P29:P2023)</f>
        <v>-4.6498200000000001</v>
      </c>
      <c r="P31" s="122">
        <f>MIN('CLD-PropertyLog'!Q29:Q2023)</f>
        <v>65.5732</v>
      </c>
      <c r="Q31" s="122">
        <f>MIN('CLD-PropertyLog'!R29:R2023)</f>
        <v>6.8115899999999998</v>
      </c>
      <c r="R31" s="122">
        <f>MIN('CLD-PropertyLog'!S29:S2023)</f>
        <v>0.94113899999999995</v>
      </c>
      <c r="S31" s="122">
        <f>MIN('CLD-PropertyLog'!T29:T2023)</f>
        <v>14.9313</v>
      </c>
      <c r="T31" s="122">
        <f>MIN('CLD-PropertyLog'!U29:U2023)</f>
        <v>15.166700000000001</v>
      </c>
      <c r="U31" s="122">
        <f>MIN('CLD-PropertyLog'!V29:V2023)</f>
        <v>15.61</v>
      </c>
      <c r="V31" s="122">
        <f>MIN('CLD-PropertyLog'!W29:W2023)</f>
        <v>1.53735E-2</v>
      </c>
      <c r="W31" s="122">
        <f>MIN('CLD-PropertyLog'!X29:X2023)</f>
        <v>-6.2550699999999999</v>
      </c>
      <c r="X31" s="122">
        <f>MIN('CLD-PropertyLog'!Y29:Y2023)</f>
        <v>1</v>
      </c>
      <c r="Y31" s="122">
        <f>MIN('CLD-PropertyLog'!Z29:Z2023)</f>
        <v>0</v>
      </c>
      <c r="Z31" s="122">
        <f>MIN('CLD-PropertyLog'!AA29:AA2023)</f>
        <v>0</v>
      </c>
      <c r="AA31" s="122">
        <f>MIN('CLD-PropertyLog'!AB29:AB2023)</f>
        <v>0</v>
      </c>
      <c r="AB31" s="122">
        <f>MIN('CLD-PropertyLog'!AC29:AC2023)</f>
        <v>-5.8372599999999997</v>
      </c>
      <c r="AC31" s="122">
        <f>MIN('CLD-PropertyLog'!AD29:AD2023)</f>
        <v>57.015300000000003</v>
      </c>
      <c r="AD31" s="122">
        <f>MIN('CLD-PropertyLog'!AE29:AE2023)</f>
        <v>7.4384699999999997</v>
      </c>
      <c r="AE31" s="122">
        <f>MIN('CLD-PropertyLog'!AF29:AF2023)</f>
        <v>0.94113899999999995</v>
      </c>
      <c r="AF31" s="122">
        <f>MIN('CLD-PropertyLog'!AG29:AG2023)</f>
        <v>14.9313</v>
      </c>
      <c r="AG31" s="122">
        <f>MIN('CLD-PropertyLog'!AH29:AH2023)</f>
        <v>15.166700000000001</v>
      </c>
      <c r="AH31" s="122">
        <f>MIN('CLD-PropertyLog'!AI29:AI2023)</f>
        <v>15.61</v>
      </c>
      <c r="AI31" s="122">
        <f>MIN('CLD-PropertyLog'!AJ29:AJ2023)</f>
        <v>-9.3764100000000003E-2</v>
      </c>
      <c r="AJ31" s="122">
        <f>MIN('CLD-PropertyLog'!AK29:AK2023)</f>
        <v>-5.8423400000000001</v>
      </c>
      <c r="AK31" s="122">
        <f>MIN('CLD-PropertyLog'!AL29:AL2023)</f>
        <v>1</v>
      </c>
      <c r="AL31" s="122">
        <f>MIN('CLD-PropertyLog'!AM29:AM2023)</f>
        <v>0</v>
      </c>
      <c r="AM31" s="122">
        <f>MIN('CLD-PropertyLog'!AN29:AN2023)</f>
        <v>0</v>
      </c>
      <c r="AN31" s="122">
        <f>MIN('CLD-PropertyLog'!AO29:AO2023)</f>
        <v>0</v>
      </c>
      <c r="AO31" s="122">
        <f>MIN('CLD-PropertyLog'!AP29:AP2023)</f>
        <v>0.16666700000000001</v>
      </c>
      <c r="AP31" s="122">
        <f>MIN('CLD-PropertyLog'!AQ29:AQ2023)</f>
        <v>0.66666700000000001</v>
      </c>
      <c r="AQ31" s="122">
        <f>MIN('CLD-PropertyLog'!AR29:AR2023)</f>
        <v>0.16666700000000001</v>
      </c>
      <c r="AR31" s="122">
        <f>MIN('CLD-PropertyLog'!AS29:AS2023)</f>
        <v>0.33934700000000001</v>
      </c>
    </row>
    <row r="33" spans="1:44" x14ac:dyDescent="0.25">
      <c r="B33" t="str">
        <f>'CLR-PropertyLog'!C4</f>
        <v xml:space="preserve"> B</v>
      </c>
      <c r="C33">
        <f>'CLR-PropertyLog'!D4</f>
        <v>0</v>
      </c>
      <c r="D33">
        <f>'CLR-PropertyLog'!E4</f>
        <v>0</v>
      </c>
      <c r="E33">
        <f>'CLR-PropertyLog'!F4</f>
        <v>0</v>
      </c>
      <c r="F33">
        <f>'CLR-PropertyLog'!G4</f>
        <v>0</v>
      </c>
      <c r="G33">
        <f>'CLR-PropertyLog'!H4</f>
        <v>0</v>
      </c>
      <c r="H33">
        <f>'CLR-PropertyLog'!I4</f>
        <v>0</v>
      </c>
      <c r="I33">
        <f>'CLR-PropertyLog'!J4</f>
        <v>0</v>
      </c>
      <c r="J33">
        <f>'CLR-PropertyLog'!K4</f>
        <v>0</v>
      </c>
      <c r="K33">
        <f>'CLR-PropertyLog'!L4</f>
        <v>0</v>
      </c>
      <c r="L33">
        <f>'CLR-PropertyLog'!M4</f>
        <v>0</v>
      </c>
      <c r="M33">
        <f>'CLR-PropertyLog'!N4</f>
        <v>0</v>
      </c>
      <c r="N33">
        <f>'CLR-PropertyLog'!O4</f>
        <v>0</v>
      </c>
      <c r="O33" t="str">
        <f>'CLR-PropertyLog'!P4</f>
        <v>G</v>
      </c>
      <c r="P33">
        <f>'CLR-PropertyLog'!Q4</f>
        <v>0</v>
      </c>
      <c r="Q33">
        <f>'CLR-PropertyLog'!R4</f>
        <v>0</v>
      </c>
      <c r="R33">
        <f>'CLR-PropertyLog'!S4</f>
        <v>0</v>
      </c>
      <c r="S33">
        <f>'CLR-PropertyLog'!T4</f>
        <v>0</v>
      </c>
      <c r="T33">
        <f>'CLR-PropertyLog'!U4</f>
        <v>0</v>
      </c>
      <c r="U33">
        <f>'CLR-PropertyLog'!V4</f>
        <v>0</v>
      </c>
      <c r="V33">
        <f>'CLR-PropertyLog'!W4</f>
        <v>0</v>
      </c>
      <c r="W33">
        <f>'CLR-PropertyLog'!X4</f>
        <v>0</v>
      </c>
      <c r="X33">
        <f>'CLR-PropertyLog'!Y4</f>
        <v>0</v>
      </c>
      <c r="Y33">
        <f>'CLR-PropertyLog'!Z4</f>
        <v>0</v>
      </c>
      <c r="Z33">
        <f>'CLR-PropertyLog'!AA4</f>
        <v>0</v>
      </c>
      <c r="AA33">
        <f>'CLR-PropertyLog'!AB4</f>
        <v>0</v>
      </c>
      <c r="AB33" t="str">
        <f>'CLR-PropertyLog'!AC4</f>
        <v>R</v>
      </c>
      <c r="AC33">
        <f>'CLR-PropertyLog'!AD4</f>
        <v>0</v>
      </c>
      <c r="AD33">
        <f>'CLR-PropertyLog'!AE4</f>
        <v>0</v>
      </c>
      <c r="AE33">
        <f>'CLR-PropertyLog'!AF4</f>
        <v>0</v>
      </c>
      <c r="AF33">
        <f>'CLR-PropertyLog'!AG4</f>
        <v>0</v>
      </c>
      <c r="AG33">
        <f>'CLR-PropertyLog'!AH4</f>
        <v>0</v>
      </c>
      <c r="AH33">
        <f>'CLR-PropertyLog'!AI4</f>
        <v>0</v>
      </c>
      <c r="AI33">
        <f>'CLR-PropertyLog'!AJ4</f>
        <v>0</v>
      </c>
      <c r="AJ33">
        <f>'CLR-PropertyLog'!AK4</f>
        <v>0</v>
      </c>
      <c r="AK33">
        <f>'CLR-PropertyLog'!AL4</f>
        <v>0</v>
      </c>
      <c r="AL33">
        <f>'CLR-PropertyLog'!AM4</f>
        <v>0</v>
      </c>
      <c r="AM33">
        <f>'CLR-PropertyLog'!AN4</f>
        <v>0</v>
      </c>
      <c r="AN33" t="str">
        <f>'CLR-PropertyLog'!AO4</f>
        <v xml:space="preserve"> </v>
      </c>
      <c r="AO33" t="str">
        <f>'CLR-PropertyLog'!AP4</f>
        <v>B</v>
      </c>
      <c r="AP33" t="str">
        <f>'CLR-PropertyLog'!AQ4</f>
        <v>B</v>
      </c>
      <c r="AQ33" t="str">
        <f>'CLR-PropertyLog'!AR4</f>
        <v>G</v>
      </c>
      <c r="AR33" t="str">
        <f>'CLR-PropertyLog'!AS4</f>
        <v>G</v>
      </c>
    </row>
    <row r="34" spans="1:44" x14ac:dyDescent="0.25">
      <c r="A34" t="s">
        <v>4</v>
      </c>
      <c r="B34" t="str">
        <f>'CLR-PropertyLog'!C5</f>
        <v xml:space="preserve"> slope</v>
      </c>
      <c r="C34" t="str">
        <f>'CLR-PropertyLog'!D5</f>
        <v xml:space="preserve"> intercept</v>
      </c>
      <c r="D34" t="str">
        <f>'CLR-PropertyLog'!E5</f>
        <v xml:space="preserve"> ARIvar</v>
      </c>
      <c r="E34" t="str">
        <f>'CLR-PropertyLog'!F5</f>
        <v xml:space="preserve"> CV</v>
      </c>
      <c r="F34" t="str">
        <f>'CLR-PropertyLog'!G5</f>
        <v xml:space="preserve"> LocMaxDer</v>
      </c>
      <c r="G34" t="str">
        <f>'CLR-PropertyLog'!H5</f>
        <v xml:space="preserve"> LocPMDer</v>
      </c>
      <c r="H34" t="str">
        <f>'CLR-PropertyLog'!I5</f>
        <v xml:space="preserve"> LocMinDer</v>
      </c>
      <c r="I34" t="str">
        <f>'CLR-PropertyLog'!J5</f>
        <v xml:space="preserve"> ValMaxDer</v>
      </c>
      <c r="J34" t="str">
        <f>'CLR-PropertyLog'!K5</f>
        <v xml:space="preserve"> ValMinDer</v>
      </c>
      <c r="K34" t="str">
        <f>'CLR-PropertyLog'!L5</f>
        <v xml:space="preserve"> nmax</v>
      </c>
      <c r="L34" t="str">
        <f>'CLR-PropertyLog'!M5</f>
        <v xml:space="preserve"> stdLMaD</v>
      </c>
      <c r="M34" t="str">
        <f>'CLR-PropertyLog'!N5</f>
        <v xml:space="preserve"> stdLPMD</v>
      </c>
      <c r="N34" t="str">
        <f>'CLR-PropertyLog'!O5</f>
        <v xml:space="preserve"> stdLMiD</v>
      </c>
      <c r="O34" t="str">
        <f>'CLR-PropertyLog'!P5</f>
        <v xml:space="preserve">  slope</v>
      </c>
      <c r="P34" t="str">
        <f>'CLR-PropertyLog'!Q5</f>
        <v xml:space="preserve"> intercept</v>
      </c>
      <c r="Q34" t="str">
        <f>'CLR-PropertyLog'!R5</f>
        <v xml:space="preserve"> ARIvar</v>
      </c>
      <c r="R34" t="str">
        <f>'CLR-PropertyLog'!S5</f>
        <v xml:space="preserve"> CV</v>
      </c>
      <c r="S34" t="str">
        <f>'CLR-PropertyLog'!T5</f>
        <v xml:space="preserve"> LocMaxDer</v>
      </c>
      <c r="T34" t="str">
        <f>'CLR-PropertyLog'!U5</f>
        <v xml:space="preserve"> LocPMDer</v>
      </c>
      <c r="U34" t="str">
        <f>'CLR-PropertyLog'!V5</f>
        <v xml:space="preserve"> LocMinDer</v>
      </c>
      <c r="V34" t="str">
        <f>'CLR-PropertyLog'!W5</f>
        <v xml:space="preserve"> ValMaxDer</v>
      </c>
      <c r="W34" t="str">
        <f>'CLR-PropertyLog'!X5</f>
        <v xml:space="preserve"> ValMinDer</v>
      </c>
      <c r="X34" t="str">
        <f>'CLR-PropertyLog'!Y5</f>
        <v xml:space="preserve"> nmax</v>
      </c>
      <c r="Y34" t="str">
        <f>'CLR-PropertyLog'!Z5</f>
        <v xml:space="preserve"> stdLMaD</v>
      </c>
      <c r="Z34" t="str">
        <f>'CLR-PropertyLog'!AA5</f>
        <v xml:space="preserve"> stdLPMD</v>
      </c>
      <c r="AA34" t="str">
        <f>'CLR-PropertyLog'!AB5</f>
        <v xml:space="preserve"> stdLMiD</v>
      </c>
      <c r="AB34" t="str">
        <f>'CLR-PropertyLog'!AC5</f>
        <v xml:space="preserve">  slope</v>
      </c>
      <c r="AC34" t="str">
        <f>'CLR-PropertyLog'!AD5</f>
        <v xml:space="preserve"> intercept</v>
      </c>
      <c r="AD34" t="str">
        <f>'CLR-PropertyLog'!AE5</f>
        <v xml:space="preserve"> ARIvar</v>
      </c>
      <c r="AE34" t="str">
        <f>'CLR-PropertyLog'!AF5</f>
        <v xml:space="preserve"> CV</v>
      </c>
      <c r="AF34" t="str">
        <f>'CLR-PropertyLog'!AG5</f>
        <v xml:space="preserve"> LocMaxDer</v>
      </c>
      <c r="AG34" t="str">
        <f>'CLR-PropertyLog'!AH5</f>
        <v xml:space="preserve"> LocPMDer</v>
      </c>
      <c r="AH34" t="str">
        <f>'CLR-PropertyLog'!AI5</f>
        <v xml:space="preserve"> LocMinDer</v>
      </c>
      <c r="AI34" t="str">
        <f>'CLR-PropertyLog'!AJ5</f>
        <v xml:space="preserve"> ValMaxDer</v>
      </c>
      <c r="AJ34" t="str">
        <f>'CLR-PropertyLog'!AK5</f>
        <v xml:space="preserve"> ValMinDer</v>
      </c>
      <c r="AK34" t="str">
        <f>'CLR-PropertyLog'!AL5</f>
        <v xml:space="preserve"> nmax</v>
      </c>
      <c r="AL34" t="str">
        <f>'CLR-PropertyLog'!AM5</f>
        <v xml:space="preserve"> stdLMaD</v>
      </c>
      <c r="AM34" t="str">
        <f>'CLR-PropertyLog'!AN5</f>
        <v xml:space="preserve"> stdLPMD</v>
      </c>
      <c r="AN34" t="str">
        <f>'CLR-PropertyLog'!AO5</f>
        <v xml:space="preserve"> stdLMiD</v>
      </c>
      <c r="AO34" t="str">
        <f>'CLR-PropertyLog'!AP5</f>
        <v>mxtozero</v>
      </c>
      <c r="AP34" t="str">
        <f>'CLR-PropertyLog'!AQ5</f>
        <v>maxtomin</v>
      </c>
      <c r="AQ34" t="str">
        <f>'CLR-PropertyLog'!AR5</f>
        <v>mxtozero</v>
      </c>
      <c r="AR34" t="str">
        <f>'CLR-PropertyLog'!AS5</f>
        <v>maxtomin</v>
      </c>
    </row>
    <row r="35" spans="1:44" x14ac:dyDescent="0.25">
      <c r="A35" t="s">
        <v>251</v>
      </c>
      <c r="B35" s="122">
        <f>AVERAGE('CLR-PropertyLog'!C35:C2020)</f>
        <v>-2.3411719119402989</v>
      </c>
      <c r="C35" s="122">
        <f>AVERAGE('CLR-PropertyLog'!D35:D2020)</f>
        <v>255.56628358208948</v>
      </c>
      <c r="D35" s="122">
        <f>AVERAGE('CLR-PropertyLog'!E35:E2020)</f>
        <v>15.387468805970151</v>
      </c>
      <c r="E35" s="122">
        <f>AVERAGE('CLR-PropertyLog'!F35:F2020)</f>
        <v>2.065524328358209</v>
      </c>
      <c r="F35" s="122">
        <f>AVERAGE('CLR-PropertyLog'!G35:G2020)</f>
        <v>18.172546268656717</v>
      </c>
      <c r="G35" s="122">
        <f>AVERAGE('CLR-PropertyLog'!H35:H2020)</f>
        <v>18.978452238805971</v>
      </c>
      <c r="H35" s="122">
        <f>AVERAGE('CLR-PropertyLog'!I35:I2020)</f>
        <v>19.683898507462683</v>
      </c>
      <c r="I35" s="122">
        <f>AVERAGE('CLR-PropertyLog'!J35:J2020)</f>
        <v>1.4301054776119404</v>
      </c>
      <c r="J35" s="122">
        <f>AVERAGE('CLR-PropertyLog'!K35:K2020)</f>
        <v>-1.3683662850746268</v>
      </c>
      <c r="K35" s="122">
        <f>AVERAGE('CLR-PropertyLog'!L35:L2020)</f>
        <v>3.5223880597014925</v>
      </c>
      <c r="L35" s="122">
        <f>AVERAGE('CLR-PropertyLog'!M35:M2020)</f>
        <v>1.0006012985074624</v>
      </c>
      <c r="M35" s="122">
        <f>AVERAGE('CLR-PropertyLog'!N35:N2020)</f>
        <v>1.0507474776119397</v>
      </c>
      <c r="N35" s="122">
        <f>AVERAGE('CLR-PropertyLog'!O35:O2020)</f>
        <v>1.1099884029850744</v>
      </c>
      <c r="O35" s="122">
        <f>AVERAGE('CLR-PropertyLog'!P35:P2020)</f>
        <v>-2.7768679253731343</v>
      </c>
      <c r="P35" s="122">
        <f>AVERAGE('CLR-PropertyLog'!Q35:Q2020)</f>
        <v>237.74247761194025</v>
      </c>
      <c r="Q35" s="122">
        <f>AVERAGE('CLR-PropertyLog'!R35:R2020)</f>
        <v>16.279410746268656</v>
      </c>
      <c r="R35" s="122">
        <f>AVERAGE('CLR-PropertyLog'!S35:S2020)</f>
        <v>2.065524328358209</v>
      </c>
      <c r="S35" s="122">
        <f>AVERAGE('CLR-PropertyLog'!T35:T2020)</f>
        <v>18.369826865671644</v>
      </c>
      <c r="T35" s="122">
        <f>AVERAGE('CLR-PropertyLog'!U35:U2020)</f>
        <v>19.216885074626862</v>
      </c>
      <c r="U35" s="122">
        <f>AVERAGE('CLR-PropertyLog'!V35:V2020)</f>
        <v>19.901485074626862</v>
      </c>
      <c r="V35" s="122">
        <f>AVERAGE('CLR-PropertyLog'!W35:W2020)</f>
        <v>1.6199970835820896</v>
      </c>
      <c r="W35" s="122">
        <f>AVERAGE('CLR-PropertyLog'!X35:X2020)</f>
        <v>-1.5069811537313431</v>
      </c>
      <c r="X35" s="122">
        <f>AVERAGE('CLR-PropertyLog'!Y35:Y2020)</f>
        <v>3.6119402985074629</v>
      </c>
      <c r="Y35" s="122">
        <f>AVERAGE('CLR-PropertyLog'!Z35:Z2020)</f>
        <v>1.0006012985074624</v>
      </c>
      <c r="Z35" s="122">
        <f>AVERAGE('CLR-PropertyLog'!AA35:AA2020)</f>
        <v>1.0507474776119397</v>
      </c>
      <c r="AA35" s="122">
        <f>AVERAGE('CLR-PropertyLog'!AB35:AB2020)</f>
        <v>1.1099884029850744</v>
      </c>
      <c r="AB35" s="122">
        <f>AVERAGE('CLR-PropertyLog'!AC35:AC2020)</f>
        <v>-2.8134191044776125</v>
      </c>
      <c r="AC35" s="122">
        <f>AVERAGE('CLR-PropertyLog'!AD35:AD2020)</f>
        <v>182.8493134328358</v>
      </c>
      <c r="AD35" s="122">
        <f>AVERAGE('CLR-PropertyLog'!AE35:AE2020)</f>
        <v>14.793557014925371</v>
      </c>
      <c r="AE35" s="122">
        <f>AVERAGE('CLR-PropertyLog'!AF35:AF2020)</f>
        <v>2.065524328358209</v>
      </c>
      <c r="AF35" s="122">
        <f>AVERAGE('CLR-PropertyLog'!AG35:AG2020)</f>
        <v>18.581929850746267</v>
      </c>
      <c r="AG35" s="122">
        <f>AVERAGE('CLR-PropertyLog'!AH35:AH2020)</f>
        <v>19.536523880597013</v>
      </c>
      <c r="AH35" s="122">
        <f>AVERAGE('CLR-PropertyLog'!AI35:AI2020)</f>
        <v>20.212949253731342</v>
      </c>
      <c r="AI35" s="122">
        <f>AVERAGE('CLR-PropertyLog'!AJ35:AJ2020)</f>
        <v>1.8424607462686573</v>
      </c>
      <c r="AJ35" s="122">
        <f>AVERAGE('CLR-PropertyLog'!AK35:AK2020)</f>
        <v>-1.647467615373134</v>
      </c>
      <c r="AK35" s="122">
        <f>AVERAGE('CLR-PropertyLog'!AL35:AL2020)</f>
        <v>3.2686567164179103</v>
      </c>
      <c r="AL35" s="122">
        <f>AVERAGE('CLR-PropertyLog'!AM35:AM2020)</f>
        <v>1.0006012985074624</v>
      </c>
      <c r="AM35" s="122">
        <f>AVERAGE('CLR-PropertyLog'!AN35:AN2020)</f>
        <v>1.0507474776119397</v>
      </c>
      <c r="AN35" s="122">
        <f>AVERAGE('CLR-PropertyLog'!AO35:AO2020)</f>
        <v>1.1099884029850744</v>
      </c>
      <c r="AO35" s="122">
        <f>AVERAGE('CLR-PropertyLog'!AP35:AP2020)</f>
        <v>0.80591085074626889</v>
      </c>
      <c r="AP35" s="122">
        <f>AVERAGE('CLR-PropertyLog'!AQ35:AQ2020)</f>
        <v>1.5113585373134333</v>
      </c>
      <c r="AQ35" s="122">
        <f>AVERAGE('CLR-PropertyLog'!AR35:AR2020)</f>
        <v>0.84706371641791078</v>
      </c>
      <c r="AR35" s="122">
        <f>AVERAGE('CLR-PropertyLog'!AS35:AS2020)</f>
        <v>1.531663164179105</v>
      </c>
    </row>
    <row r="36" spans="1:44" x14ac:dyDescent="0.25">
      <c r="A36" t="s">
        <v>252</v>
      </c>
      <c r="B36" s="122">
        <f>STDEV('CLD-PropertyLog'!C36:C2030)</f>
        <v>1.6062488312029251</v>
      </c>
      <c r="C36" s="122">
        <f>STDEV('CLD-PropertyLog'!D36:D2030)</f>
        <v>41.301378779759943</v>
      </c>
      <c r="D36" s="122">
        <f>STDEV('CLD-PropertyLog'!E36:E2030)</f>
        <v>5.1657763204595621</v>
      </c>
      <c r="E36" s="122">
        <f>STDEV('CLD-PropertyLog'!F36:F2030)</f>
        <v>0.10987203650724267</v>
      </c>
      <c r="F36" s="122">
        <f>STDEV('CLD-PropertyLog'!G36:G2030)</f>
        <v>2.9091688292511546</v>
      </c>
      <c r="G36" s="122">
        <f>STDEV('CLD-PropertyLog'!H36:H2030)</f>
        <v>3.0622723358277888</v>
      </c>
      <c r="H36" s="122">
        <f>STDEV('CLD-PropertyLog'!I36:I2030)</f>
        <v>3.1555508680498403</v>
      </c>
      <c r="I36" s="122">
        <f>STDEV('CLD-PropertyLog'!J36:J2030)</f>
        <v>1.3335347781218017</v>
      </c>
      <c r="J36" s="122">
        <f>STDEV('CLD-PropertyLog'!K36:K2030)</f>
        <v>1.1617267077995392</v>
      </c>
      <c r="K36" s="122">
        <f>STDEV('CLD-PropertyLog'!L36:L2030)</f>
        <v>1.016001016001524</v>
      </c>
      <c r="L36" s="122">
        <f>STDEV('CLD-PropertyLog'!M36:M2030)</f>
        <v>1.3738389563541527</v>
      </c>
      <c r="M36" s="122">
        <f>STDEV('CLD-PropertyLog'!N36:N2030)</f>
        <v>1.5156974962487526</v>
      </c>
      <c r="N36" s="122">
        <f>STDEV('CLD-PropertyLog'!O36:O2030)</f>
        <v>1.4908346690978445</v>
      </c>
      <c r="O36" s="122">
        <f>STDEV('CLD-PropertyLog'!P36:P2030)</f>
        <v>1.6222615402813634</v>
      </c>
      <c r="P36" s="122">
        <f>STDEV('CLD-PropertyLog'!Q36:Q2030)</f>
        <v>44.11373563841088</v>
      </c>
      <c r="Q36" s="122">
        <f>STDEV('CLD-PropertyLog'!R36:R2030)</f>
        <v>5.2529564830455762</v>
      </c>
      <c r="R36" s="122">
        <f>STDEV('CLD-PropertyLog'!S36:S2030)</f>
        <v>0.10987203650724267</v>
      </c>
      <c r="S36" s="122">
        <f>STDEV('CLD-PropertyLog'!T36:T2030)</f>
        <v>2.9531326905418536</v>
      </c>
      <c r="T36" s="122">
        <f>STDEV('CLD-PropertyLog'!U36:U2030)</f>
        <v>3.1776465279092463</v>
      </c>
      <c r="U36" s="122">
        <f>STDEV('CLD-PropertyLog'!V36:V2030)</f>
        <v>3.264817605480526</v>
      </c>
      <c r="V36" s="122">
        <f>STDEV('CLD-PropertyLog'!W36:W2030)</f>
        <v>1.3789484549339797</v>
      </c>
      <c r="W36" s="122">
        <f>STDEV('CLD-PropertyLog'!X36:X2030)</f>
        <v>1.1725867805695016</v>
      </c>
      <c r="X36" s="122">
        <f>STDEV('CLD-PropertyLog'!Y36:Y2030)</f>
        <v>1.0757295479905096</v>
      </c>
      <c r="Y36" s="122">
        <f>STDEV('CLD-PropertyLog'!Z36:Z2030)</f>
        <v>1.3738389563541527</v>
      </c>
      <c r="Z36" s="122">
        <f>STDEV('CLD-PropertyLog'!AA36:AA2030)</f>
        <v>1.5156974962487526</v>
      </c>
      <c r="AA36" s="122">
        <f>STDEV('CLD-PropertyLog'!AB36:AB2030)</f>
        <v>1.4908346690978445</v>
      </c>
      <c r="AB36" s="122">
        <f>STDEV('CLD-PropertyLog'!AC36:AC2030)</f>
        <v>1.6615640612673119</v>
      </c>
      <c r="AC36" s="122">
        <f>STDEV('CLD-PropertyLog'!AD36:AD2030)</f>
        <v>45.113251359799726</v>
      </c>
      <c r="AD36" s="122">
        <f>STDEV('CLD-PropertyLog'!AE36:AE2030)</f>
        <v>5.7143475110303319</v>
      </c>
      <c r="AE36" s="122">
        <f>STDEV('CLD-PropertyLog'!AF36:AF2030)</f>
        <v>0.10987203650724267</v>
      </c>
      <c r="AF36" s="122">
        <f>STDEV('CLD-PropertyLog'!AG36:AG2030)</f>
        <v>2.4398560149025998</v>
      </c>
      <c r="AG36" s="122">
        <f>STDEV('CLD-PropertyLog'!AH36:AH2030)</f>
        <v>2.6648150398720243</v>
      </c>
      <c r="AH36" s="122">
        <f>STDEV('CLD-PropertyLog'!AI36:AI2030)</f>
        <v>2.7481109582070431</v>
      </c>
      <c r="AI36" s="122">
        <f>STDEV('CLD-PropertyLog'!AJ36:AJ2030)</f>
        <v>1.5364493415066598</v>
      </c>
      <c r="AJ36" s="122">
        <f>STDEV('CLD-PropertyLog'!AK36:AK2030)</f>
        <v>1.3800407287192322</v>
      </c>
      <c r="AK36" s="122">
        <f>STDEV('CLD-PropertyLog'!AL36:AL2030)</f>
        <v>1.1401978790003993</v>
      </c>
      <c r="AL36" s="122">
        <f>STDEV('CLD-PropertyLog'!AM36:AM2030)</f>
        <v>1.3738389563541527</v>
      </c>
      <c r="AM36" s="122">
        <f>STDEV('CLD-PropertyLog'!AN36:AN2030)</f>
        <v>1.5156974962487526</v>
      </c>
      <c r="AN36" s="122">
        <f>STDEV('CLD-PropertyLog'!AO36:AO2030)</f>
        <v>1.4908346690978445</v>
      </c>
      <c r="AO36" s="122">
        <f>STDEV('CLD-PropertyLog'!AP36:AP2030)</f>
        <v>0.72534081467264488</v>
      </c>
      <c r="AP36" s="122">
        <f>STDEV('CLD-PropertyLog'!AQ36:AQ2030)</f>
        <v>0.95738440581230189</v>
      </c>
      <c r="AQ36" s="122">
        <f>STDEV('CLD-PropertyLog'!AR36:AR2030)</f>
        <v>0.74137631403706372</v>
      </c>
      <c r="AR36" s="122">
        <f>STDEV('CLD-PropertyLog'!AS36:AS2030)</f>
        <v>0.98212682319989542</v>
      </c>
    </row>
    <row r="37" spans="1:44" x14ac:dyDescent="0.25">
      <c r="A37" t="s">
        <v>270</v>
      </c>
      <c r="B37" s="122">
        <f>MAX('CLR-PropertyLog'!C35:C2021)</f>
        <v>9.1551900000000005E-2</v>
      </c>
      <c r="C37" s="122">
        <f>MAX('CLR-PropertyLog'!D35:D2021)</f>
        <v>310.952</v>
      </c>
      <c r="D37" s="122">
        <f>MAX('CLR-PropertyLog'!E35:E2021)</f>
        <v>31.490400000000001</v>
      </c>
      <c r="E37" s="122">
        <f>MAX('CLR-PropertyLog'!F35:F2021)</f>
        <v>2.7159499999999999</v>
      </c>
      <c r="F37" s="122">
        <f>MAX('CLR-PropertyLog'!G35:G2021)</f>
        <v>22.916699999999999</v>
      </c>
      <c r="G37" s="122">
        <f>MAX('CLR-PropertyLog'!H35:H2021)</f>
        <v>24.131900000000002</v>
      </c>
      <c r="H37" s="122">
        <f>MAX('CLR-PropertyLog'!I35:I2021)</f>
        <v>25</v>
      </c>
      <c r="I37" s="122">
        <f>MAX('CLR-PropertyLog'!J35:J2021)</f>
        <v>6.6687599999999998</v>
      </c>
      <c r="J37" s="122">
        <f>MAX('CLR-PropertyLog'!K35:K2021)</f>
        <v>-2.4883099999999998E-2</v>
      </c>
      <c r="K37" s="122">
        <f>MAX('CLR-PropertyLog'!L35:L2021)</f>
        <v>7</v>
      </c>
      <c r="L37" s="122">
        <f>MAX('CLR-PropertyLog'!M35:M2021)</f>
        <v>3.0394299999999999</v>
      </c>
      <c r="M37" s="122">
        <f>MAX('CLR-PropertyLog'!N35:N2021)</f>
        <v>3.4828899999999998</v>
      </c>
      <c r="N37" s="122">
        <f>MAX('CLR-PropertyLog'!O35:O2021)</f>
        <v>3.5193300000000001</v>
      </c>
      <c r="O37" s="122">
        <f>MAX('CLR-PropertyLog'!P35:P2021)</f>
        <v>-0.158804</v>
      </c>
      <c r="P37" s="122">
        <f>MAX('CLR-PropertyLog'!Q35:Q2021)</f>
        <v>299.39600000000002</v>
      </c>
      <c r="Q37" s="122">
        <f>MAX('CLR-PropertyLog'!R35:R2021)</f>
        <v>30.834800000000001</v>
      </c>
      <c r="R37" s="122">
        <f>MAX('CLR-PropertyLog'!S35:S2021)</f>
        <v>2.7159499999999999</v>
      </c>
      <c r="S37" s="122">
        <f>MAX('CLR-PropertyLog'!T35:T2021)</f>
        <v>24.012</v>
      </c>
      <c r="T37" s="122">
        <f>MAX('CLR-PropertyLog'!U35:U2021)</f>
        <v>24.566199999999998</v>
      </c>
      <c r="U37" s="122">
        <f>MAX('CLR-PropertyLog'!V35:V2021)</f>
        <v>25.111699999999999</v>
      </c>
      <c r="V37" s="122">
        <f>MAX('CLR-PropertyLog'!W35:W2021)</f>
        <v>8.7531499999999998</v>
      </c>
      <c r="W37" s="122">
        <f>MAX('CLR-PropertyLog'!X35:X2021)</f>
        <v>-6.5625299999999998E-2</v>
      </c>
      <c r="X37" s="122">
        <f>MAX('CLR-PropertyLog'!Y35:Y2021)</f>
        <v>6</v>
      </c>
      <c r="Y37" s="122">
        <f>MAX('CLR-PropertyLog'!Z35:Z2021)</f>
        <v>3.0394299999999999</v>
      </c>
      <c r="Z37" s="122">
        <f>MAX('CLR-PropertyLog'!AA35:AA2021)</f>
        <v>3.4828899999999998</v>
      </c>
      <c r="AA37" s="122">
        <f>MAX('CLR-PropertyLog'!AB35:AB2021)</f>
        <v>3.5193300000000001</v>
      </c>
      <c r="AB37" s="122">
        <f>MAX('CLR-PropertyLog'!AC35:AC2021)</f>
        <v>-0.74697800000000003</v>
      </c>
      <c r="AC37" s="122">
        <f>MAX('CLR-PropertyLog'!AD35:AD2021)</f>
        <v>289.649</v>
      </c>
      <c r="AD37" s="122">
        <f>MAX('CLR-PropertyLog'!AE35:AE2021)</f>
        <v>28.791699999999999</v>
      </c>
      <c r="AE37" s="122">
        <f>MAX('CLR-PropertyLog'!AF35:AF2021)</f>
        <v>2.7159499999999999</v>
      </c>
      <c r="AF37" s="122">
        <f>MAX('CLR-PropertyLog'!AG35:AG2021)</f>
        <v>24.012</v>
      </c>
      <c r="AG37" s="122">
        <f>MAX('CLR-PropertyLog'!AH35:AH2021)</f>
        <v>24.935600000000001</v>
      </c>
      <c r="AH37" s="122">
        <f>MAX('CLR-PropertyLog'!AI35:AI2021)</f>
        <v>25.859100000000002</v>
      </c>
      <c r="AI37" s="122">
        <f>MAX('CLR-PropertyLog'!AJ35:AJ2021)</f>
        <v>11.776199999999999</v>
      </c>
      <c r="AJ37" s="122">
        <f>MAX('CLR-PropertyLog'!AK35:AK2021)</f>
        <v>-4.0437299999999997E-3</v>
      </c>
      <c r="AK37" s="122">
        <f>MAX('CLR-PropertyLog'!AL35:AL2021)</f>
        <v>5</v>
      </c>
      <c r="AL37" s="122">
        <f>MAX('CLR-PropertyLog'!AM35:AM2021)</f>
        <v>3.0394299999999999</v>
      </c>
      <c r="AM37" s="122">
        <f>MAX('CLR-PropertyLog'!AN35:AN2021)</f>
        <v>3.4828899999999998</v>
      </c>
      <c r="AN37" s="122">
        <f>MAX('CLR-PropertyLog'!AO35:AO2021)</f>
        <v>3.5193300000000001</v>
      </c>
      <c r="AO37" s="122">
        <f>MAX('CLR-PropertyLog'!AP35:AP2021)</f>
        <v>2.7706200000000001</v>
      </c>
      <c r="AP37" s="122">
        <f>MAX('CLR-PropertyLog'!AQ35:AQ2021)</f>
        <v>3</v>
      </c>
      <c r="AQ37" s="122">
        <f>MAX('CLR-PropertyLog'!AR35:AR2021)</f>
        <v>2.6041699999999999</v>
      </c>
      <c r="AR37" s="122">
        <f>MAX('CLR-PropertyLog'!AS35:AS2021)</f>
        <v>3.8194400000000002</v>
      </c>
    </row>
    <row r="38" spans="1:44" x14ac:dyDescent="0.25">
      <c r="A38" t="s">
        <v>271</v>
      </c>
      <c r="B38" s="122">
        <f>MIN('CLR-PropertyLog'!C36:C2022)</f>
        <v>-4.43886</v>
      </c>
      <c r="C38" s="122">
        <f>MIN('CLR-PropertyLog'!D36:D2022)</f>
        <v>201.66</v>
      </c>
      <c r="D38" s="122">
        <f>MIN('CLR-PropertyLog'!E36:E2022)</f>
        <v>7.3673799999999998</v>
      </c>
      <c r="E38" s="122">
        <f>MIN('CLR-PropertyLog'!F36:F2022)</f>
        <v>1.2069799999999999</v>
      </c>
      <c r="F38" s="122">
        <f>MIN('CLR-PropertyLog'!G36:G2022)</f>
        <v>14.9313</v>
      </c>
      <c r="G38" s="122">
        <f>MIN('CLR-PropertyLog'!H36:H2022)</f>
        <v>15.166700000000001</v>
      </c>
      <c r="H38" s="122">
        <f>MIN('CLR-PropertyLog'!I36:I2022)</f>
        <v>16</v>
      </c>
      <c r="I38" s="122">
        <f>MIN('CLR-PropertyLog'!J36:J2022)</f>
        <v>0.16883200000000001</v>
      </c>
      <c r="J38" s="122">
        <f>MIN('CLR-PropertyLog'!K36:K2022)</f>
        <v>-7.95099</v>
      </c>
      <c r="K38" s="122">
        <f>MIN('CLR-PropertyLog'!L36:L2022)</f>
        <v>2</v>
      </c>
      <c r="L38" s="122">
        <f>MIN('CLR-PropertyLog'!M36:M2022)</f>
        <v>0</v>
      </c>
      <c r="M38" s="122">
        <f>MIN('CLR-PropertyLog'!N36:N2022)</f>
        <v>0</v>
      </c>
      <c r="N38" s="122">
        <f>MIN('CLR-PropertyLog'!O36:O2022)</f>
        <v>0</v>
      </c>
      <c r="O38" s="122">
        <f>MIN('CLR-PropertyLog'!P36:P2022)</f>
        <v>-4.4512299999999998</v>
      </c>
      <c r="P38" s="122">
        <f>MIN('CLR-PropertyLog'!Q36:Q2022)</f>
        <v>177.21899999999999</v>
      </c>
      <c r="Q38" s="122">
        <f>MIN('CLR-PropertyLog'!R36:R2022)</f>
        <v>7.4571699999999996</v>
      </c>
      <c r="R38" s="122">
        <f>MIN('CLR-PropertyLog'!S36:S2022)</f>
        <v>1.2069799999999999</v>
      </c>
      <c r="S38" s="122">
        <f>MIN('CLR-PropertyLog'!T36:T2022)</f>
        <v>14.9306</v>
      </c>
      <c r="T38" s="122">
        <f>MIN('CLR-PropertyLog'!U36:U2022)</f>
        <v>15.166700000000001</v>
      </c>
      <c r="U38" s="122">
        <f>MIN('CLR-PropertyLog'!V36:V2022)</f>
        <v>15.666700000000001</v>
      </c>
      <c r="V38" s="122">
        <f>MIN('CLR-PropertyLog'!W36:W2022)</f>
        <v>6.9490800000000005E-2</v>
      </c>
      <c r="W38" s="122">
        <f>MIN('CLR-PropertyLog'!X36:X2022)</f>
        <v>-8.8943700000000003</v>
      </c>
      <c r="X38" s="122">
        <f>MIN('CLR-PropertyLog'!Y36:Y2022)</f>
        <v>2</v>
      </c>
      <c r="Y38" s="122">
        <f>MIN('CLR-PropertyLog'!Z36:Z2022)</f>
        <v>0</v>
      </c>
      <c r="Z38" s="122">
        <f>MIN('CLR-PropertyLog'!AA36:AA2022)</f>
        <v>0</v>
      </c>
      <c r="AA38" s="122">
        <f>MIN('CLR-PropertyLog'!AB36:AB2022)</f>
        <v>0</v>
      </c>
      <c r="AB38" s="122">
        <f>MIN('CLR-PropertyLog'!AC36:AC2022)</f>
        <v>-5.2829699999999997</v>
      </c>
      <c r="AC38" s="122">
        <f>MIN('CLR-PropertyLog'!AD36:AD2022)</f>
        <v>122.504</v>
      </c>
      <c r="AD38" s="122">
        <f>MIN('CLR-PropertyLog'!AE36:AE2022)</f>
        <v>6.8615899999999996</v>
      </c>
      <c r="AE38" s="122">
        <f>MIN('CLR-PropertyLog'!AF36:AF2022)</f>
        <v>1.2069799999999999</v>
      </c>
      <c r="AF38" s="122">
        <f>MIN('CLR-PropertyLog'!AG36:AG2022)</f>
        <v>14.9313</v>
      </c>
      <c r="AG38" s="122">
        <f>MIN('CLR-PropertyLog'!AH36:AH2022)</f>
        <v>15.166700000000001</v>
      </c>
      <c r="AH38" s="122">
        <f>MIN('CLR-PropertyLog'!AI36:AI2022)</f>
        <v>16</v>
      </c>
      <c r="AI38" s="122">
        <f>MIN('CLR-PropertyLog'!AJ36:AJ2022)</f>
        <v>0.36419099999999999</v>
      </c>
      <c r="AJ38" s="122">
        <f>MIN('CLR-PropertyLog'!AK36:AK2022)</f>
        <v>-11.3172</v>
      </c>
      <c r="AK38" s="122">
        <f>MIN('CLR-PropertyLog'!AL36:AL2022)</f>
        <v>2</v>
      </c>
      <c r="AL38" s="122">
        <f>MIN('CLR-PropertyLog'!AM36:AM2022)</f>
        <v>0</v>
      </c>
      <c r="AM38" s="122">
        <f>MIN('CLR-PropertyLog'!AN36:AN2022)</f>
        <v>0</v>
      </c>
      <c r="AN38" s="122">
        <f>MIN('CLR-PropertyLog'!AO36:AO2022)</f>
        <v>0</v>
      </c>
      <c r="AO38" s="122">
        <f>MIN('CLR-PropertyLog'!AP36:AP2022)</f>
        <v>0.16666700000000001</v>
      </c>
      <c r="AP38" s="122">
        <f>MIN('CLR-PropertyLog'!AQ36:AQ2022)</f>
        <v>0.66666700000000001</v>
      </c>
      <c r="AQ38" s="122">
        <f>MIN('CLR-PropertyLog'!AR36:AR2022)</f>
        <v>0.16666700000000001</v>
      </c>
      <c r="AR38" s="122">
        <f>MIN('CLR-PropertyLog'!AS36:AS2022)</f>
        <v>0.66666700000000001</v>
      </c>
    </row>
    <row r="41" spans="1:44" x14ac:dyDescent="0.25">
      <c r="A41" t="s">
        <v>272</v>
      </c>
      <c r="C41" s="123">
        <v>43402</v>
      </c>
      <c r="D41" t="s">
        <v>379</v>
      </c>
    </row>
    <row r="43" spans="1:44" x14ac:dyDescent="0.25">
      <c r="D43" t="s">
        <v>251</v>
      </c>
      <c r="E43" t="s">
        <v>252</v>
      </c>
      <c r="F43" t="s">
        <v>270</v>
      </c>
      <c r="G43" t="s">
        <v>271</v>
      </c>
      <c r="H43" s="125" t="s">
        <v>286</v>
      </c>
      <c r="I43" s="125" t="s">
        <v>287</v>
      </c>
      <c r="J43" s="125" t="str">
        <f>D43</f>
        <v>average</v>
      </c>
      <c r="K43" s="125" t="str">
        <f t="shared" ref="K43:L46" si="0">F43</f>
        <v>max</v>
      </c>
      <c r="L43" s="125" t="str">
        <f t="shared" si="0"/>
        <v>min</v>
      </c>
      <c r="M43" s="125" t="s">
        <v>288</v>
      </c>
      <c r="N43" s="125" t="s">
        <v>289</v>
      </c>
      <c r="O43" s="125" t="s">
        <v>290</v>
      </c>
    </row>
    <row r="44" spans="1:44" ht="15.75" x14ac:dyDescent="0.25">
      <c r="B44" s="124" t="s">
        <v>285</v>
      </c>
      <c r="C44" t="s">
        <v>273</v>
      </c>
      <c r="D44" s="122">
        <v>-2.9902970394557817</v>
      </c>
      <c r="E44" s="122">
        <v>1.5068541072658486</v>
      </c>
      <c r="F44" s="122">
        <v>1.0441800000000001</v>
      </c>
      <c r="G44" s="122">
        <v>-6.2125899999999996</v>
      </c>
      <c r="H44" s="126">
        <f>D44+E44</f>
        <v>-1.4834429321899332</v>
      </c>
      <c r="I44" s="126">
        <f>D44-E44</f>
        <v>-4.4971511467216301</v>
      </c>
      <c r="J44" s="125">
        <f>D44</f>
        <v>-2.9902970394557817</v>
      </c>
      <c r="K44" s="125">
        <f t="shared" si="0"/>
        <v>1.0441800000000001</v>
      </c>
      <c r="L44" s="125">
        <f t="shared" si="0"/>
        <v>-6.2125899999999996</v>
      </c>
      <c r="M44" s="125">
        <f>IF(H44&lt;0,H44,IF(I44&gt;0,I44,0))</f>
        <v>-1.4834429321899332</v>
      </c>
      <c r="N44" s="126">
        <f>IF(H44&gt;0,H44-MAX(I44,0),0)</f>
        <v>0</v>
      </c>
      <c r="O44" s="126">
        <f>IF(I44&lt;0,I44-MIN(H44,0),0)</f>
        <v>-3.0137082145316967</v>
      </c>
    </row>
    <row r="45" spans="1:44" x14ac:dyDescent="0.25">
      <c r="C45" t="s">
        <v>274</v>
      </c>
      <c r="D45" s="122">
        <v>-3.2151081789115645</v>
      </c>
      <c r="E45" s="122">
        <v>1.6905250976815451</v>
      </c>
      <c r="F45" s="122">
        <v>0.97732799999999997</v>
      </c>
      <c r="G45" s="122">
        <v>-7.7320500000000001</v>
      </c>
      <c r="H45" s="126">
        <f>D45+E45</f>
        <v>-1.5245830812300194</v>
      </c>
      <c r="I45" s="126">
        <f>D45-E45</f>
        <v>-4.9056332765931092</v>
      </c>
      <c r="J45" s="125">
        <f>D45</f>
        <v>-3.2151081789115645</v>
      </c>
      <c r="K45" s="125">
        <f t="shared" si="0"/>
        <v>0.97732799999999997</v>
      </c>
      <c r="L45" s="125">
        <f t="shared" si="0"/>
        <v>-7.7320500000000001</v>
      </c>
      <c r="M45" s="125">
        <f>IF(H45&lt;0,H45,IF(I45&gt;0,I45,0))</f>
        <v>-1.5245830812300194</v>
      </c>
      <c r="N45" s="126">
        <f>IF(H45&gt;0,H45-MAX(I45,0),0)</f>
        <v>0</v>
      </c>
      <c r="O45" s="126">
        <f>IF(I45&lt;0,I45-MIN(H45,0),0)</f>
        <v>-3.3810501953630898</v>
      </c>
    </row>
    <row r="46" spans="1:44" x14ac:dyDescent="0.25">
      <c r="C46" t="s">
        <v>275</v>
      </c>
      <c r="D46" s="122">
        <v>-3.5882792911564603</v>
      </c>
      <c r="E46" s="122">
        <v>1.875591105429542</v>
      </c>
      <c r="F46" s="122">
        <v>1.00345</v>
      </c>
      <c r="G46" s="122">
        <v>-10.0571</v>
      </c>
      <c r="H46" s="126">
        <f>D46+E46</f>
        <v>-1.7126881857269183</v>
      </c>
      <c r="I46" s="126">
        <f>D46-E46</f>
        <v>-5.4638703965860023</v>
      </c>
      <c r="J46" s="125">
        <f>D46</f>
        <v>-3.5882792911564603</v>
      </c>
      <c r="K46" s="125">
        <f t="shared" si="0"/>
        <v>1.00345</v>
      </c>
      <c r="L46" s="125">
        <f t="shared" si="0"/>
        <v>-10.0571</v>
      </c>
      <c r="M46" s="125">
        <f>IF(H46&lt;0,H46,IF(I46&gt;0,I46,0))</f>
        <v>-1.7126881857269183</v>
      </c>
      <c r="N46" s="126">
        <f>IF(H46&gt;0,H46-MAX(I46,0),0)</f>
        <v>0</v>
      </c>
      <c r="O46" s="126">
        <f>IF(I46&lt;0,I46-MIN(H46,0),0)</f>
        <v>-3.751182210859084</v>
      </c>
    </row>
    <row r="47" spans="1:44" x14ac:dyDescent="0.25">
      <c r="D47" s="122"/>
      <c r="E47" s="122"/>
      <c r="H47" s="126"/>
      <c r="I47" s="126"/>
      <c r="J47" s="125"/>
      <c r="K47" s="125"/>
      <c r="L47" s="125"/>
      <c r="M47" s="125"/>
      <c r="N47" s="126"/>
      <c r="O47" s="126"/>
    </row>
    <row r="48" spans="1:44" x14ac:dyDescent="0.25">
      <c r="C48" t="s">
        <v>276</v>
      </c>
      <c r="D48" s="122">
        <v>-1.6261971249999998</v>
      </c>
      <c r="E48" s="122">
        <v>2.1515090992070465</v>
      </c>
      <c r="F48" s="122">
        <v>4.8887600000000004</v>
      </c>
      <c r="G48" s="122">
        <v>-7.20566</v>
      </c>
      <c r="H48" s="126">
        <f>D48+E48</f>
        <v>0.52531197420704667</v>
      </c>
      <c r="I48" s="126">
        <f>D48-E48</f>
        <v>-3.777706224207046</v>
      </c>
      <c r="J48" s="125">
        <f>D48</f>
        <v>-1.6261971249999998</v>
      </c>
      <c r="K48" s="125">
        <f t="shared" ref="K48:L50" si="1">F48</f>
        <v>4.8887600000000004</v>
      </c>
      <c r="L48" s="125">
        <f t="shared" si="1"/>
        <v>-7.20566</v>
      </c>
      <c r="M48" s="125">
        <f t="shared" ref="M48:M58" si="2">IF(H48&lt;0,H48,IF(I48&gt;0,I48,0))</f>
        <v>0</v>
      </c>
      <c r="N48" s="126">
        <f t="shared" ref="N48:N58" si="3">IF(H48&gt;0,H48-MAX(I48,0),0)</f>
        <v>0.52531197420704667</v>
      </c>
      <c r="O48" s="126">
        <f t="shared" ref="O48:O58" si="4">IF(I48&lt;0,I48-MIN(H48,0),0)</f>
        <v>-3.777706224207046</v>
      </c>
    </row>
    <row r="49" spans="1:15" x14ac:dyDescent="0.25">
      <c r="C49" t="s">
        <v>277</v>
      </c>
      <c r="D49" s="122">
        <v>-1.5874077500000003</v>
      </c>
      <c r="E49" s="122">
        <v>2.2157486159631108</v>
      </c>
      <c r="F49" s="122">
        <v>4.8839600000000001</v>
      </c>
      <c r="G49" s="122">
        <v>-6.4276600000000004</v>
      </c>
      <c r="H49" s="126">
        <f>D49+E49</f>
        <v>0.62834086596311045</v>
      </c>
      <c r="I49" s="126">
        <f>D49-E49</f>
        <v>-3.8031563659631109</v>
      </c>
      <c r="J49" s="125">
        <f>D49</f>
        <v>-1.5874077500000003</v>
      </c>
      <c r="K49" s="125">
        <f t="shared" si="1"/>
        <v>4.8839600000000001</v>
      </c>
      <c r="L49" s="125">
        <f t="shared" si="1"/>
        <v>-6.4276600000000004</v>
      </c>
      <c r="M49" s="125">
        <f t="shared" si="2"/>
        <v>0</v>
      </c>
      <c r="N49" s="126">
        <f t="shared" si="3"/>
        <v>0.62834086596311045</v>
      </c>
      <c r="O49" s="126">
        <f t="shared" si="4"/>
        <v>-3.8031563659631109</v>
      </c>
    </row>
    <row r="50" spans="1:15" x14ac:dyDescent="0.25">
      <c r="C50" t="s">
        <v>278</v>
      </c>
      <c r="D50" s="122">
        <v>-1.898082244047619</v>
      </c>
      <c r="E50" s="122">
        <v>2.5730965902949419</v>
      </c>
      <c r="F50" s="122">
        <v>5.6490799999999997</v>
      </c>
      <c r="G50" s="122">
        <v>-7.3242500000000001</v>
      </c>
      <c r="H50" s="126">
        <f>D50+E50</f>
        <v>0.67501434624732282</v>
      </c>
      <c r="I50" s="126">
        <f>D50-E50</f>
        <v>-4.4711788343425614</v>
      </c>
      <c r="J50" s="125">
        <f>D50</f>
        <v>-1.898082244047619</v>
      </c>
      <c r="K50" s="125">
        <f t="shared" si="1"/>
        <v>5.6490799999999997</v>
      </c>
      <c r="L50" s="125">
        <f t="shared" si="1"/>
        <v>-7.3242500000000001</v>
      </c>
      <c r="M50" s="125">
        <f t="shared" si="2"/>
        <v>0</v>
      </c>
      <c r="N50" s="126">
        <f t="shared" si="3"/>
        <v>0.67501434624732282</v>
      </c>
      <c r="O50" s="126">
        <f t="shared" si="4"/>
        <v>-4.4711788343425614</v>
      </c>
    </row>
    <row r="51" spans="1:15" x14ac:dyDescent="0.25">
      <c r="D51" s="122"/>
      <c r="E51" s="122"/>
      <c r="H51" s="126"/>
      <c r="I51" s="126"/>
      <c r="J51" s="125"/>
      <c r="K51" s="125"/>
      <c r="L51" s="125"/>
      <c r="M51" s="125"/>
      <c r="N51" s="126"/>
      <c r="O51" s="126"/>
    </row>
    <row r="52" spans="1:15" x14ac:dyDescent="0.25">
      <c r="C52" t="s">
        <v>279</v>
      </c>
      <c r="D52" s="122">
        <v>-0.70905441690140847</v>
      </c>
      <c r="E52" s="122">
        <v>1.6818644568691592</v>
      </c>
      <c r="F52">
        <v>3.5943000000000001</v>
      </c>
      <c r="G52">
        <v>-4.8281400000000003</v>
      </c>
      <c r="H52" s="126">
        <f>D52+E52</f>
        <v>0.97281003996775073</v>
      </c>
      <c r="I52" s="126">
        <f>D52-E52</f>
        <v>-2.3909188737705676</v>
      </c>
      <c r="J52" s="125">
        <f>D52</f>
        <v>-0.70905441690140847</v>
      </c>
      <c r="K52" s="125">
        <f t="shared" ref="K52:L54" si="5">F52</f>
        <v>3.5943000000000001</v>
      </c>
      <c r="L52" s="125">
        <f t="shared" si="5"/>
        <v>-4.8281400000000003</v>
      </c>
      <c r="M52" s="125">
        <f t="shared" si="2"/>
        <v>0</v>
      </c>
      <c r="N52" s="126">
        <f>IF(H52&gt;0,H52-MAX(I52,0),0)</f>
        <v>0.97281003996775073</v>
      </c>
      <c r="O52" s="126">
        <f t="shared" si="4"/>
        <v>-2.3909188737705676</v>
      </c>
    </row>
    <row r="53" spans="1:15" x14ac:dyDescent="0.25">
      <c r="C53" t="s">
        <v>280</v>
      </c>
      <c r="D53" s="122">
        <v>-0.72843062915492984</v>
      </c>
      <c r="E53" s="122">
        <v>1.6855994450545928</v>
      </c>
      <c r="F53">
        <v>3.6543999999999999</v>
      </c>
      <c r="G53">
        <v>-4.6498200000000001</v>
      </c>
      <c r="H53" s="126">
        <f>D53+E53</f>
        <v>0.95716881589966296</v>
      </c>
      <c r="I53" s="126">
        <f>D53-E53</f>
        <v>-2.4140300742095224</v>
      </c>
      <c r="J53" s="125">
        <f>D53</f>
        <v>-0.72843062915492984</v>
      </c>
      <c r="K53" s="125">
        <f t="shared" si="5"/>
        <v>3.6543999999999999</v>
      </c>
      <c r="L53" s="125">
        <f t="shared" si="5"/>
        <v>-4.6498200000000001</v>
      </c>
      <c r="M53" s="125">
        <f t="shared" si="2"/>
        <v>0</v>
      </c>
      <c r="N53" s="126">
        <f t="shared" si="3"/>
        <v>0.95716881589966296</v>
      </c>
      <c r="O53" s="126">
        <f t="shared" si="4"/>
        <v>-2.4140300742095224</v>
      </c>
    </row>
    <row r="54" spans="1:15" x14ac:dyDescent="0.25">
      <c r="C54" t="s">
        <v>281</v>
      </c>
      <c r="D54" s="122">
        <v>-0.75033884323943711</v>
      </c>
      <c r="E54" s="122">
        <v>1.7411197398068476</v>
      </c>
      <c r="F54">
        <v>4.17014</v>
      </c>
      <c r="G54">
        <v>-5.8372599999999997</v>
      </c>
      <c r="H54" s="126">
        <f>D54+E54</f>
        <v>0.99078089656741053</v>
      </c>
      <c r="I54" s="126">
        <f>D54-E54</f>
        <v>-2.4914585830462848</v>
      </c>
      <c r="J54" s="125">
        <f>D54</f>
        <v>-0.75033884323943711</v>
      </c>
      <c r="K54" s="125">
        <f t="shared" si="5"/>
        <v>4.17014</v>
      </c>
      <c r="L54" s="125">
        <f t="shared" si="5"/>
        <v>-5.8372599999999997</v>
      </c>
      <c r="M54" s="125">
        <f t="shared" si="2"/>
        <v>0</v>
      </c>
      <c r="N54" s="126">
        <f t="shared" si="3"/>
        <v>0.99078089656741053</v>
      </c>
      <c r="O54" s="126">
        <f t="shared" si="4"/>
        <v>-2.4914585830462848</v>
      </c>
    </row>
    <row r="55" spans="1:15" x14ac:dyDescent="0.25">
      <c r="D55" s="122"/>
      <c r="E55" s="122"/>
      <c r="H55" s="126"/>
      <c r="I55" s="126"/>
      <c r="J55" s="125"/>
      <c r="K55" s="125"/>
      <c r="L55" s="125"/>
      <c r="M55" s="125"/>
      <c r="N55" s="126"/>
      <c r="O55" s="126"/>
    </row>
    <row r="56" spans="1:15" x14ac:dyDescent="0.25">
      <c r="C56" t="s">
        <v>282</v>
      </c>
      <c r="D56" s="122">
        <v>-2.3411719119402989</v>
      </c>
      <c r="E56" s="122">
        <v>1.6062488312029251</v>
      </c>
      <c r="F56">
        <v>9.1551900000000005E-2</v>
      </c>
      <c r="G56">
        <v>-4.43886</v>
      </c>
      <c r="H56" s="126">
        <f>D56+E56</f>
        <v>-0.73492308073737389</v>
      </c>
      <c r="I56" s="126">
        <f>D56-E56</f>
        <v>-3.947420743143224</v>
      </c>
      <c r="J56" s="125">
        <f>D56</f>
        <v>-2.3411719119402989</v>
      </c>
      <c r="K56" s="125">
        <f t="shared" ref="K56:L58" si="6">F56</f>
        <v>9.1551900000000005E-2</v>
      </c>
      <c r="L56" s="125">
        <f t="shared" si="6"/>
        <v>-4.43886</v>
      </c>
      <c r="M56" s="125">
        <f t="shared" si="2"/>
        <v>-0.73492308073737389</v>
      </c>
      <c r="N56" s="126">
        <f t="shared" si="3"/>
        <v>0</v>
      </c>
      <c r="O56" s="126">
        <f t="shared" si="4"/>
        <v>-3.2124976624058501</v>
      </c>
    </row>
    <row r="57" spans="1:15" x14ac:dyDescent="0.25">
      <c r="C57" t="s">
        <v>283</v>
      </c>
      <c r="D57" s="122">
        <v>-2.7768679253731343</v>
      </c>
      <c r="E57" s="122">
        <v>1.6222615402813634</v>
      </c>
      <c r="F57">
        <v>-0.158804</v>
      </c>
      <c r="G57">
        <v>-4.4512299999999998</v>
      </c>
      <c r="H57" s="126">
        <f>D57+E57</f>
        <v>-1.1546063850917709</v>
      </c>
      <c r="I57" s="126">
        <f>D57-E57</f>
        <v>-4.3991294656544975</v>
      </c>
      <c r="J57" s="125">
        <f>D57</f>
        <v>-2.7768679253731343</v>
      </c>
      <c r="K57" s="125">
        <f t="shared" si="6"/>
        <v>-0.158804</v>
      </c>
      <c r="L57" s="125">
        <f t="shared" si="6"/>
        <v>-4.4512299999999998</v>
      </c>
      <c r="M57" s="125">
        <f t="shared" si="2"/>
        <v>-1.1546063850917709</v>
      </c>
      <c r="N57" s="126">
        <f t="shared" si="3"/>
        <v>0</v>
      </c>
      <c r="O57" s="126">
        <f t="shared" si="4"/>
        <v>-3.2445230805627263</v>
      </c>
    </row>
    <row r="58" spans="1:15" x14ac:dyDescent="0.25">
      <c r="C58" t="s">
        <v>284</v>
      </c>
      <c r="D58" s="122">
        <v>-2.8134191044776125</v>
      </c>
      <c r="E58" s="122">
        <v>1.6615640612673119</v>
      </c>
      <c r="F58">
        <v>-0.74697800000000003</v>
      </c>
      <c r="G58">
        <v>-5.2829699999999997</v>
      </c>
      <c r="H58" s="126">
        <f>D58+E58</f>
        <v>-1.1518550432103005</v>
      </c>
      <c r="I58" s="126">
        <f>D58-E58</f>
        <v>-4.4749831657449244</v>
      </c>
      <c r="J58" s="125">
        <f>D58</f>
        <v>-2.8134191044776125</v>
      </c>
      <c r="K58" s="125">
        <f t="shared" si="6"/>
        <v>-0.74697800000000003</v>
      </c>
      <c r="L58" s="125">
        <f t="shared" si="6"/>
        <v>-5.2829699999999997</v>
      </c>
      <c r="M58" s="125">
        <f t="shared" si="2"/>
        <v>-1.1518550432103005</v>
      </c>
      <c r="N58" s="126">
        <f t="shared" si="3"/>
        <v>0</v>
      </c>
      <c r="O58" s="126">
        <f t="shared" si="4"/>
        <v>-3.3231281225346239</v>
      </c>
    </row>
    <row r="60" spans="1:15" x14ac:dyDescent="0.25">
      <c r="H60" s="125" t="s">
        <v>286</v>
      </c>
      <c r="I60" s="125" t="s">
        <v>287</v>
      </c>
      <c r="J60" s="125">
        <f>D60</f>
        <v>0</v>
      </c>
      <c r="K60" s="125">
        <f t="shared" ref="K60:L63" si="7">F60</f>
        <v>0</v>
      </c>
      <c r="L60" s="125">
        <f t="shared" si="7"/>
        <v>0</v>
      </c>
      <c r="M60" s="125" t="s">
        <v>288</v>
      </c>
      <c r="N60" s="125" t="s">
        <v>289</v>
      </c>
      <c r="O60" s="125" t="s">
        <v>290</v>
      </c>
    </row>
    <row r="61" spans="1:15" x14ac:dyDescent="0.25">
      <c r="A61" t="s">
        <v>20</v>
      </c>
      <c r="B61" t="s">
        <v>51</v>
      </c>
      <c r="C61" t="s">
        <v>53</v>
      </c>
      <c r="D61" s="127">
        <v>275.99780272108842</v>
      </c>
      <c r="E61" s="127">
        <v>33.566812747790053</v>
      </c>
      <c r="F61">
        <v>348.79399999999998</v>
      </c>
      <c r="G61">
        <v>188.12299999999999</v>
      </c>
      <c r="H61" s="126">
        <f>D61+E61</f>
        <v>309.56461546887846</v>
      </c>
      <c r="I61" s="126">
        <f>D61-E61</f>
        <v>242.43098997329838</v>
      </c>
      <c r="J61" s="125">
        <f>D61</f>
        <v>275.99780272108842</v>
      </c>
      <c r="K61" s="125">
        <f t="shared" si="7"/>
        <v>348.79399999999998</v>
      </c>
      <c r="L61" s="125">
        <f t="shared" si="7"/>
        <v>188.12299999999999</v>
      </c>
      <c r="M61" s="125">
        <f>IF(H61&lt;0,H61,IF(I61&gt;0,I61,0))</f>
        <v>242.43098997329838</v>
      </c>
      <c r="N61" s="126">
        <f>IF(H61&gt;0,H61-MAX(I61,0),0)</f>
        <v>67.133625495580077</v>
      </c>
      <c r="O61" s="126">
        <f>IF(I61&lt;0,I61-MIN(H61,0),0)</f>
        <v>0</v>
      </c>
    </row>
    <row r="62" spans="1:15" x14ac:dyDescent="0.25">
      <c r="A62" t="s">
        <v>20</v>
      </c>
      <c r="B62" t="s">
        <v>26</v>
      </c>
      <c r="C62" t="s">
        <v>53</v>
      </c>
      <c r="D62" s="127">
        <v>271.05062585034028</v>
      </c>
      <c r="E62" s="127">
        <v>33.028993385223735</v>
      </c>
      <c r="F62">
        <v>351.30200000000002</v>
      </c>
      <c r="G62">
        <v>179.583</v>
      </c>
      <c r="H62" s="126">
        <f>D62+E62</f>
        <v>304.079619235564</v>
      </c>
      <c r="I62" s="126">
        <f>D62-E62</f>
        <v>238.02163246511654</v>
      </c>
      <c r="J62" s="125">
        <f>D62</f>
        <v>271.05062585034028</v>
      </c>
      <c r="K62" s="125">
        <f t="shared" si="7"/>
        <v>351.30200000000002</v>
      </c>
      <c r="L62" s="125">
        <f t="shared" si="7"/>
        <v>179.583</v>
      </c>
      <c r="M62" s="125">
        <f>IF(H62&lt;0,H62,IF(I62&gt;0,I62,0))</f>
        <v>238.02163246511654</v>
      </c>
      <c r="N62" s="126">
        <f>IF(H62&gt;0,H62-MAX(I62,0),0)</f>
        <v>66.057986770447457</v>
      </c>
      <c r="O62" s="126">
        <f>IF(I62&lt;0,I62-MIN(H62,0),0)</f>
        <v>0</v>
      </c>
    </row>
    <row r="63" spans="1:15" x14ac:dyDescent="0.25">
      <c r="A63" t="s">
        <v>20</v>
      </c>
      <c r="B63" t="s">
        <v>27</v>
      </c>
      <c r="C63" t="s">
        <v>53</v>
      </c>
      <c r="D63" s="127">
        <v>255.4516394557823</v>
      </c>
      <c r="E63" s="127">
        <v>47.51493714321424</v>
      </c>
      <c r="F63">
        <v>376.65199999999999</v>
      </c>
      <c r="G63">
        <v>152.39500000000001</v>
      </c>
      <c r="H63" s="126">
        <f>D63+E63</f>
        <v>302.96657659899654</v>
      </c>
      <c r="I63" s="126">
        <f>D63-E63</f>
        <v>207.93670231256806</v>
      </c>
      <c r="J63" s="125">
        <f>D63</f>
        <v>255.4516394557823</v>
      </c>
      <c r="K63" s="125">
        <f t="shared" si="7"/>
        <v>376.65199999999999</v>
      </c>
      <c r="L63" s="125">
        <f t="shared" si="7"/>
        <v>152.39500000000001</v>
      </c>
      <c r="M63" s="125">
        <f>IF(H63&lt;0,H63,IF(I63&gt;0,I63,0))</f>
        <v>207.93670231256806</v>
      </c>
      <c r="N63" s="126">
        <f>IF(H63&gt;0,H63-MAX(I63,0),0)</f>
        <v>95.02987428642848</v>
      </c>
      <c r="O63" s="126">
        <f>IF(I63&lt;0,I63-MIN(H63,0),0)</f>
        <v>0</v>
      </c>
    </row>
    <row r="64" spans="1:15" x14ac:dyDescent="0.25">
      <c r="D64" s="127"/>
      <c r="E64" s="127"/>
      <c r="H64" s="126"/>
      <c r="I64" s="126"/>
      <c r="J64" s="125"/>
      <c r="K64" s="125"/>
      <c r="L64" s="125"/>
      <c r="M64" s="125"/>
      <c r="N64" s="126"/>
      <c r="O64" s="126"/>
    </row>
    <row r="65" spans="1:15" x14ac:dyDescent="0.25">
      <c r="A65" t="s">
        <v>2</v>
      </c>
      <c r="B65" t="s">
        <v>51</v>
      </c>
      <c r="C65" t="s">
        <v>53</v>
      </c>
      <c r="D65" s="127">
        <v>247.76555595238096</v>
      </c>
      <c r="E65" s="127">
        <v>45.81989185133466</v>
      </c>
      <c r="F65">
        <v>336.75099999999998</v>
      </c>
      <c r="G65">
        <v>94.110699999999994</v>
      </c>
      <c r="H65" s="126">
        <f>D65+E65</f>
        <v>293.58544780371562</v>
      </c>
      <c r="I65" s="126">
        <f>D65-E65</f>
        <v>201.9456641010463</v>
      </c>
      <c r="J65" s="125">
        <f>D65</f>
        <v>247.76555595238096</v>
      </c>
      <c r="K65" s="125">
        <f t="shared" ref="K65:L67" si="8">F65</f>
        <v>336.75099999999998</v>
      </c>
      <c r="L65" s="125">
        <f t="shared" si="8"/>
        <v>94.110699999999994</v>
      </c>
      <c r="M65" s="125">
        <f t="shared" ref="M65:M67" si="9">IF(H65&lt;0,H65,IF(I65&gt;0,I65,0))</f>
        <v>201.9456641010463</v>
      </c>
      <c r="N65" s="126">
        <f t="shared" ref="N65:N67" si="10">IF(H65&gt;0,H65-MAX(I65,0),0)</f>
        <v>91.63978370266932</v>
      </c>
      <c r="O65" s="126">
        <f t="shared" ref="O65:O67" si="11">IF(I65&lt;0,I65-MIN(H65,0),0)</f>
        <v>0</v>
      </c>
    </row>
    <row r="66" spans="1:15" x14ac:dyDescent="0.25">
      <c r="A66" t="s">
        <v>2</v>
      </c>
      <c r="B66" t="s">
        <v>26</v>
      </c>
      <c r="C66" t="s">
        <v>53</v>
      </c>
      <c r="D66" s="127">
        <v>239.58467976190474</v>
      </c>
      <c r="E66" s="127">
        <v>52.545933598814351</v>
      </c>
      <c r="F66">
        <v>337.15600000000001</v>
      </c>
      <c r="G66">
        <v>92.764099999999999</v>
      </c>
      <c r="H66" s="126">
        <f>D66+E66</f>
        <v>292.13061336071911</v>
      </c>
      <c r="I66" s="126">
        <f>D66-E66</f>
        <v>187.03874616309039</v>
      </c>
      <c r="J66" s="125">
        <f>D66</f>
        <v>239.58467976190474</v>
      </c>
      <c r="K66" s="125">
        <f t="shared" si="8"/>
        <v>337.15600000000001</v>
      </c>
      <c r="L66" s="125">
        <f t="shared" si="8"/>
        <v>92.764099999999999</v>
      </c>
      <c r="M66" s="125">
        <f t="shared" si="9"/>
        <v>187.03874616309039</v>
      </c>
      <c r="N66" s="126">
        <f t="shared" si="10"/>
        <v>105.09186719762872</v>
      </c>
      <c r="O66" s="126">
        <f t="shared" si="11"/>
        <v>0</v>
      </c>
    </row>
    <row r="67" spans="1:15" x14ac:dyDescent="0.25">
      <c r="A67" t="s">
        <v>2</v>
      </c>
      <c r="B67" t="s">
        <v>27</v>
      </c>
      <c r="C67" t="s">
        <v>53</v>
      </c>
      <c r="D67" s="127">
        <v>227.72006071428572</v>
      </c>
      <c r="E67" s="127">
        <v>64.840109195472593</v>
      </c>
      <c r="F67">
        <v>360.65499999999997</v>
      </c>
      <c r="G67">
        <v>23.896100000000001</v>
      </c>
      <c r="H67" s="126">
        <f>D67+E67</f>
        <v>292.56016990975832</v>
      </c>
      <c r="I67" s="126">
        <f>D67-E67</f>
        <v>162.87995151881313</v>
      </c>
      <c r="J67" s="125">
        <f>D67</f>
        <v>227.72006071428572</v>
      </c>
      <c r="K67" s="125">
        <f t="shared" si="8"/>
        <v>360.65499999999997</v>
      </c>
      <c r="L67" s="125">
        <f t="shared" si="8"/>
        <v>23.896100000000001</v>
      </c>
      <c r="M67" s="125">
        <f t="shared" si="9"/>
        <v>162.87995151881313</v>
      </c>
      <c r="N67" s="126">
        <f t="shared" si="10"/>
        <v>129.68021839094519</v>
      </c>
      <c r="O67" s="126">
        <f t="shared" si="11"/>
        <v>0</v>
      </c>
    </row>
    <row r="68" spans="1:15" x14ac:dyDescent="0.25">
      <c r="D68" s="127"/>
      <c r="E68" s="127"/>
      <c r="H68" s="126"/>
      <c r="I68" s="126"/>
      <c r="J68" s="125"/>
      <c r="K68" s="125"/>
      <c r="L68" s="125"/>
      <c r="M68" s="125"/>
      <c r="N68" s="126"/>
      <c r="O68" s="126"/>
    </row>
    <row r="69" spans="1:15" x14ac:dyDescent="0.25">
      <c r="A69" t="s">
        <v>3</v>
      </c>
      <c r="B69" t="s">
        <v>51</v>
      </c>
      <c r="C69" t="s">
        <v>53</v>
      </c>
      <c r="D69" s="127">
        <v>193.05555352112674</v>
      </c>
      <c r="E69" s="127">
        <v>42.962629139049042</v>
      </c>
      <c r="F69">
        <v>308.46600000000001</v>
      </c>
      <c r="G69">
        <v>89.338499999999996</v>
      </c>
      <c r="H69" s="126">
        <f>D69+E69</f>
        <v>236.0181826601758</v>
      </c>
      <c r="I69" s="126">
        <f>D69-E69</f>
        <v>150.09292438207768</v>
      </c>
      <c r="J69" s="125">
        <f>D69</f>
        <v>193.05555352112674</v>
      </c>
      <c r="K69" s="125">
        <f t="shared" ref="K69:L71" si="12">F69</f>
        <v>308.46600000000001</v>
      </c>
      <c r="L69" s="125">
        <f t="shared" si="12"/>
        <v>89.338499999999996</v>
      </c>
      <c r="M69" s="125">
        <f t="shared" ref="M69:M71" si="13">IF(H69&lt;0,H69,IF(I69&gt;0,I69,0))</f>
        <v>150.09292438207768</v>
      </c>
      <c r="N69" s="126">
        <f>IF(H69&gt;0,H69-MAX(I69,0),0)</f>
        <v>85.925258278098113</v>
      </c>
      <c r="O69" s="126">
        <f t="shared" ref="O69:O71" si="14">IF(I69&lt;0,I69-MIN(H69,0),0)</f>
        <v>0</v>
      </c>
    </row>
    <row r="70" spans="1:15" x14ac:dyDescent="0.25">
      <c r="A70" t="s">
        <v>3</v>
      </c>
      <c r="B70" t="s">
        <v>26</v>
      </c>
      <c r="C70" t="s">
        <v>53</v>
      </c>
      <c r="D70" s="127">
        <v>195.22361690140846</v>
      </c>
      <c r="E70" s="127">
        <v>46.812765578842644</v>
      </c>
      <c r="F70">
        <v>306.548</v>
      </c>
      <c r="G70">
        <v>65.5732</v>
      </c>
      <c r="H70" s="126">
        <f>D70+E70</f>
        <v>242.03638248025112</v>
      </c>
      <c r="I70" s="126">
        <f>D70-E70</f>
        <v>148.4108513225658</v>
      </c>
      <c r="J70" s="125">
        <f>D70</f>
        <v>195.22361690140846</v>
      </c>
      <c r="K70" s="125">
        <f t="shared" si="12"/>
        <v>306.548</v>
      </c>
      <c r="L70" s="125">
        <f t="shared" si="12"/>
        <v>65.5732</v>
      </c>
      <c r="M70" s="125">
        <f t="shared" si="13"/>
        <v>148.4108513225658</v>
      </c>
      <c r="N70" s="126">
        <f t="shared" ref="N70:N71" si="15">IF(H70&gt;0,H70-MAX(I70,0),0)</f>
        <v>93.625531157685316</v>
      </c>
      <c r="O70" s="126">
        <f t="shared" si="14"/>
        <v>0</v>
      </c>
    </row>
    <row r="71" spans="1:15" x14ac:dyDescent="0.25">
      <c r="A71" t="s">
        <v>3</v>
      </c>
      <c r="B71" t="s">
        <v>27</v>
      </c>
      <c r="C71" t="s">
        <v>53</v>
      </c>
      <c r="D71" s="127">
        <v>179.40202253521124</v>
      </c>
      <c r="E71" s="127">
        <v>46.81160502557146</v>
      </c>
      <c r="F71">
        <v>306.57100000000003</v>
      </c>
      <c r="G71">
        <v>57.015300000000003</v>
      </c>
      <c r="H71" s="126">
        <f>D71+E71</f>
        <v>226.2136275607827</v>
      </c>
      <c r="I71" s="126">
        <f>D71-E71</f>
        <v>132.59041750963979</v>
      </c>
      <c r="J71" s="125">
        <f>D71</f>
        <v>179.40202253521124</v>
      </c>
      <c r="K71" s="125">
        <f t="shared" si="12"/>
        <v>306.57100000000003</v>
      </c>
      <c r="L71" s="125">
        <f t="shared" si="12"/>
        <v>57.015300000000003</v>
      </c>
      <c r="M71" s="125">
        <f t="shared" si="13"/>
        <v>132.59041750963979</v>
      </c>
      <c r="N71" s="126">
        <f t="shared" si="15"/>
        <v>93.623210051142905</v>
      </c>
      <c r="O71" s="126">
        <f t="shared" si="14"/>
        <v>0</v>
      </c>
    </row>
    <row r="72" spans="1:15" x14ac:dyDescent="0.25">
      <c r="D72" s="127"/>
      <c r="E72" s="127"/>
      <c r="H72" s="126"/>
      <c r="I72" s="126"/>
      <c r="J72" s="125"/>
      <c r="K72" s="125"/>
      <c r="L72" s="125"/>
      <c r="M72" s="125"/>
      <c r="N72" s="126"/>
      <c r="O72" s="126"/>
    </row>
    <row r="73" spans="1:15" x14ac:dyDescent="0.25">
      <c r="A73" t="s">
        <v>4</v>
      </c>
      <c r="B73" t="s">
        <v>51</v>
      </c>
      <c r="C73" t="s">
        <v>53</v>
      </c>
      <c r="D73" s="127">
        <v>255.56628358208948</v>
      </c>
      <c r="E73" s="127">
        <v>41.301378779759943</v>
      </c>
      <c r="F73">
        <v>310.952</v>
      </c>
      <c r="G73">
        <v>201.66</v>
      </c>
      <c r="H73" s="126">
        <f>D73+E73</f>
        <v>296.8676623618494</v>
      </c>
      <c r="I73" s="126">
        <f>D73-E73</f>
        <v>214.26490480232954</v>
      </c>
      <c r="J73" s="125">
        <f>D73</f>
        <v>255.56628358208948</v>
      </c>
      <c r="K73" s="125">
        <f t="shared" ref="K73:L75" si="16">F73</f>
        <v>310.952</v>
      </c>
      <c r="L73" s="125">
        <f t="shared" si="16"/>
        <v>201.66</v>
      </c>
      <c r="M73" s="125">
        <f t="shared" ref="M73:M75" si="17">IF(H73&lt;0,H73,IF(I73&gt;0,I73,0))</f>
        <v>214.26490480232954</v>
      </c>
      <c r="N73" s="126">
        <f t="shared" ref="N73:N75" si="18">IF(H73&gt;0,H73-MAX(I73,0),0)</f>
        <v>82.602757559519858</v>
      </c>
      <c r="O73" s="126">
        <f t="shared" ref="O73:O75" si="19">IF(I73&lt;0,I73-MIN(H73,0),0)</f>
        <v>0</v>
      </c>
    </row>
    <row r="74" spans="1:15" x14ac:dyDescent="0.25">
      <c r="A74" t="s">
        <v>4</v>
      </c>
      <c r="B74" t="s">
        <v>26</v>
      </c>
      <c r="C74" t="s">
        <v>53</v>
      </c>
      <c r="D74" s="127">
        <v>237.74247761194025</v>
      </c>
      <c r="E74" s="127">
        <v>44.11373563841088</v>
      </c>
      <c r="F74">
        <v>299.39600000000002</v>
      </c>
      <c r="G74">
        <v>177.21899999999999</v>
      </c>
      <c r="H74" s="126">
        <f>D74+E74</f>
        <v>281.85621325035112</v>
      </c>
      <c r="I74" s="126">
        <f>D74-E74</f>
        <v>193.62874197352937</v>
      </c>
      <c r="J74" s="125">
        <f>D74</f>
        <v>237.74247761194025</v>
      </c>
      <c r="K74" s="125">
        <f t="shared" si="16"/>
        <v>299.39600000000002</v>
      </c>
      <c r="L74" s="125">
        <f t="shared" si="16"/>
        <v>177.21899999999999</v>
      </c>
      <c r="M74" s="125">
        <f t="shared" si="17"/>
        <v>193.62874197352937</v>
      </c>
      <c r="N74" s="126">
        <f t="shared" si="18"/>
        <v>88.227471276821746</v>
      </c>
      <c r="O74" s="126">
        <f t="shared" si="19"/>
        <v>0</v>
      </c>
    </row>
    <row r="75" spans="1:15" x14ac:dyDescent="0.25">
      <c r="A75" t="s">
        <v>4</v>
      </c>
      <c r="B75" t="s">
        <v>27</v>
      </c>
      <c r="C75" t="s">
        <v>53</v>
      </c>
      <c r="D75" s="127">
        <v>182.8493134328358</v>
      </c>
      <c r="E75" s="127">
        <v>45.113251359799726</v>
      </c>
      <c r="F75">
        <v>289.649</v>
      </c>
      <c r="G75">
        <v>122.504</v>
      </c>
      <c r="H75" s="126">
        <f>D75+E75</f>
        <v>227.96256479263553</v>
      </c>
      <c r="I75" s="126">
        <f>D75-E75</f>
        <v>137.73606207303607</v>
      </c>
      <c r="J75" s="125">
        <f>D75</f>
        <v>182.8493134328358</v>
      </c>
      <c r="K75" s="125">
        <f t="shared" si="16"/>
        <v>289.649</v>
      </c>
      <c r="L75" s="125">
        <f t="shared" si="16"/>
        <v>122.504</v>
      </c>
      <c r="M75" s="125">
        <f t="shared" si="17"/>
        <v>137.73606207303607</v>
      </c>
      <c r="N75" s="126">
        <f t="shared" si="18"/>
        <v>90.226502719599466</v>
      </c>
      <c r="O75" s="126">
        <f t="shared" si="19"/>
        <v>0</v>
      </c>
    </row>
    <row r="76" spans="1:15" x14ac:dyDescent="0.25">
      <c r="H76" s="126"/>
      <c r="I76" s="126"/>
      <c r="J76" s="125"/>
      <c r="K76" s="125"/>
      <c r="L76" s="125"/>
      <c r="M76" s="125"/>
      <c r="N76" s="126"/>
      <c r="O76" s="126"/>
    </row>
    <row r="77" spans="1:15" x14ac:dyDescent="0.25">
      <c r="H77" s="126"/>
      <c r="I77" s="126"/>
      <c r="J77" s="125"/>
      <c r="K77" s="125"/>
      <c r="L77" s="125"/>
      <c r="M77" s="125"/>
      <c r="N77" s="126"/>
      <c r="O77" s="126"/>
    </row>
    <row r="78" spans="1:15" x14ac:dyDescent="0.25">
      <c r="H78" s="125" t="s">
        <v>286</v>
      </c>
      <c r="I78" s="125" t="s">
        <v>287</v>
      </c>
      <c r="J78" s="125">
        <f>D78</f>
        <v>0</v>
      </c>
      <c r="K78" s="125">
        <f t="shared" ref="K78:L81" si="20">F78</f>
        <v>0</v>
      </c>
      <c r="L78" s="125">
        <f t="shared" si="20"/>
        <v>0</v>
      </c>
      <c r="M78" s="125" t="s">
        <v>288</v>
      </c>
      <c r="N78" s="125" t="s">
        <v>289</v>
      </c>
      <c r="O78" s="125" t="s">
        <v>290</v>
      </c>
    </row>
    <row r="79" spans="1:15" x14ac:dyDescent="0.25">
      <c r="A79" t="s">
        <v>20</v>
      </c>
      <c r="B79" t="s">
        <v>51</v>
      </c>
      <c r="C79" t="s">
        <v>54</v>
      </c>
      <c r="D79" s="122">
        <v>13.085326666666671</v>
      </c>
      <c r="E79" s="122">
        <v>5.2610379538964711</v>
      </c>
      <c r="F79">
        <v>29.2319</v>
      </c>
      <c r="G79">
        <v>4.3823100000000004</v>
      </c>
      <c r="H79" s="126">
        <f>D79+E79</f>
        <v>18.346364620563143</v>
      </c>
      <c r="I79" s="126">
        <f>D79-E79</f>
        <v>7.8242887127701994</v>
      </c>
      <c r="J79" s="125">
        <f>D79</f>
        <v>13.085326666666671</v>
      </c>
      <c r="K79" s="125">
        <f t="shared" si="20"/>
        <v>29.2319</v>
      </c>
      <c r="L79" s="125">
        <f t="shared" si="20"/>
        <v>4.3823100000000004</v>
      </c>
      <c r="M79" s="125">
        <f>IF(H79&lt;0,H79,IF(I79&gt;0,I79,0))</f>
        <v>7.8242887127701994</v>
      </c>
      <c r="N79" s="126">
        <f>IF(H79&gt;0,H79-MAX(I79,0),0)</f>
        <v>10.522075907792944</v>
      </c>
      <c r="O79" s="126">
        <f>IF(I79&lt;0,I79-MIN(H79,0),0)</f>
        <v>0</v>
      </c>
    </row>
    <row r="80" spans="1:15" x14ac:dyDescent="0.25">
      <c r="A80" t="s">
        <v>20</v>
      </c>
      <c r="B80" t="s">
        <v>26</v>
      </c>
      <c r="C80" t="s">
        <v>54</v>
      </c>
      <c r="D80" s="122">
        <v>15.019122312925168</v>
      </c>
      <c r="E80" s="122">
        <v>6.0237701306119025</v>
      </c>
      <c r="F80">
        <v>31.8507</v>
      </c>
      <c r="G80">
        <v>4.0220900000000004</v>
      </c>
      <c r="H80" s="126">
        <f>D80+E80</f>
        <v>21.04289244353707</v>
      </c>
      <c r="I80" s="126">
        <f>D80-E80</f>
        <v>8.9953521823132654</v>
      </c>
      <c r="J80" s="125">
        <f>D80</f>
        <v>15.019122312925168</v>
      </c>
      <c r="K80" s="125">
        <f t="shared" si="20"/>
        <v>31.8507</v>
      </c>
      <c r="L80" s="125">
        <f t="shared" si="20"/>
        <v>4.0220900000000004</v>
      </c>
      <c r="M80" s="125">
        <f>IF(H80&lt;0,H80,IF(I80&gt;0,I80,0))</f>
        <v>8.9953521823132654</v>
      </c>
      <c r="N80" s="126">
        <f>IF(H80&gt;0,H80-MAX(I80,0),0)</f>
        <v>12.047540261223805</v>
      </c>
      <c r="O80" s="126">
        <f>IF(I80&lt;0,I80-MIN(H80,0),0)</f>
        <v>0</v>
      </c>
    </row>
    <row r="81" spans="1:15" x14ac:dyDescent="0.25">
      <c r="A81" t="s">
        <v>20</v>
      </c>
      <c r="B81" t="s">
        <v>27</v>
      </c>
      <c r="C81" t="s">
        <v>54</v>
      </c>
      <c r="D81" s="122">
        <v>16.565862312925169</v>
      </c>
      <c r="E81" s="122">
        <v>6.5681828890484617</v>
      </c>
      <c r="F81">
        <v>34.174199999999999</v>
      </c>
      <c r="G81">
        <v>4.4259700000000004</v>
      </c>
      <c r="H81" s="126">
        <f>D81+E81</f>
        <v>23.134045201973631</v>
      </c>
      <c r="I81" s="126">
        <f>D81-E81</f>
        <v>9.9976794238767077</v>
      </c>
      <c r="J81" s="125">
        <f>D81</f>
        <v>16.565862312925169</v>
      </c>
      <c r="K81" s="125">
        <f t="shared" si="20"/>
        <v>34.174199999999999</v>
      </c>
      <c r="L81" s="125">
        <f t="shared" si="20"/>
        <v>4.4259700000000004</v>
      </c>
      <c r="M81" s="125">
        <f>IF(H81&lt;0,H81,IF(I81&gt;0,I81,0))</f>
        <v>9.9976794238767077</v>
      </c>
      <c r="N81" s="126">
        <f>IF(H81&gt;0,H81-MAX(I81,0),0)</f>
        <v>13.136365778096923</v>
      </c>
      <c r="O81" s="126">
        <f>IF(I81&lt;0,I81-MIN(H81,0),0)</f>
        <v>0</v>
      </c>
    </row>
    <row r="82" spans="1:15" x14ac:dyDescent="0.25">
      <c r="D82" s="122"/>
      <c r="E82" s="122"/>
      <c r="H82" s="126"/>
      <c r="I82" s="126"/>
      <c r="J82" s="125"/>
      <c r="K82" s="125"/>
      <c r="L82" s="125"/>
      <c r="M82" s="125"/>
      <c r="N82" s="126"/>
      <c r="O82" s="126"/>
    </row>
    <row r="83" spans="1:15" x14ac:dyDescent="0.25">
      <c r="A83" t="s">
        <v>2</v>
      </c>
      <c r="B83" t="s">
        <v>51</v>
      </c>
      <c r="C83" t="s">
        <v>54</v>
      </c>
      <c r="D83" s="122">
        <v>20.519646309523822</v>
      </c>
      <c r="E83" s="122">
        <v>6.9638126713752673</v>
      </c>
      <c r="F83">
        <v>37.018900000000002</v>
      </c>
      <c r="G83">
        <v>6.3825900000000004</v>
      </c>
      <c r="H83" s="126">
        <f>D83+E83</f>
        <v>27.483458980899087</v>
      </c>
      <c r="I83" s="126">
        <f>D83-E83</f>
        <v>13.555833638148554</v>
      </c>
      <c r="J83" s="125">
        <f>D83</f>
        <v>20.519646309523822</v>
      </c>
      <c r="K83" s="125">
        <f t="shared" ref="K83:L85" si="21">F83</f>
        <v>37.018900000000002</v>
      </c>
      <c r="L83" s="125">
        <f t="shared" si="21"/>
        <v>6.3825900000000004</v>
      </c>
      <c r="M83" s="125">
        <f t="shared" ref="M83:M85" si="22">IF(H83&lt;0,H83,IF(I83&gt;0,I83,0))</f>
        <v>13.555833638148554</v>
      </c>
      <c r="N83" s="126">
        <f t="shared" ref="N83:N85" si="23">IF(H83&gt;0,H83-MAX(I83,0),0)</f>
        <v>13.927625342750533</v>
      </c>
      <c r="O83" s="126">
        <f t="shared" ref="O83:O85" si="24">IF(I83&lt;0,I83-MIN(H83,0),0)</f>
        <v>0</v>
      </c>
    </row>
    <row r="84" spans="1:15" x14ac:dyDescent="0.25">
      <c r="A84" t="s">
        <v>2</v>
      </c>
      <c r="B84" t="s">
        <v>26</v>
      </c>
      <c r="C84" t="s">
        <v>54</v>
      </c>
      <c r="D84" s="122">
        <v>22.858635952380943</v>
      </c>
      <c r="E84" s="122">
        <v>7.7013190854785867</v>
      </c>
      <c r="F84">
        <v>39.9101</v>
      </c>
      <c r="G84">
        <v>5.8449499999999999</v>
      </c>
      <c r="H84" s="126">
        <f>D84+E84</f>
        <v>30.559955037859531</v>
      </c>
      <c r="I84" s="126">
        <f>D84-E84</f>
        <v>15.157316866902356</v>
      </c>
      <c r="J84" s="125">
        <f>D84</f>
        <v>22.858635952380943</v>
      </c>
      <c r="K84" s="125">
        <f t="shared" si="21"/>
        <v>39.9101</v>
      </c>
      <c r="L84" s="125">
        <f t="shared" si="21"/>
        <v>5.8449499999999999</v>
      </c>
      <c r="M84" s="125">
        <f t="shared" si="22"/>
        <v>15.157316866902356</v>
      </c>
      <c r="N84" s="126">
        <f t="shared" si="23"/>
        <v>15.402638170957175</v>
      </c>
      <c r="O84" s="126">
        <f t="shared" si="24"/>
        <v>0</v>
      </c>
    </row>
    <row r="85" spans="1:15" x14ac:dyDescent="0.25">
      <c r="A85" t="s">
        <v>2</v>
      </c>
      <c r="B85" t="s">
        <v>27</v>
      </c>
      <c r="C85" t="s">
        <v>54</v>
      </c>
      <c r="D85" s="122">
        <v>25.488719285714286</v>
      </c>
      <c r="E85" s="122">
        <v>8.1200249501998325</v>
      </c>
      <c r="F85">
        <v>42.427999999999997</v>
      </c>
      <c r="G85">
        <v>7.3392200000000001</v>
      </c>
      <c r="H85" s="126">
        <f>D85+E85</f>
        <v>33.608744235914116</v>
      </c>
      <c r="I85" s="126">
        <f>D85-E85</f>
        <v>17.368694335514455</v>
      </c>
      <c r="J85" s="125">
        <f>D85</f>
        <v>25.488719285714286</v>
      </c>
      <c r="K85" s="125">
        <f t="shared" si="21"/>
        <v>42.427999999999997</v>
      </c>
      <c r="L85" s="125">
        <f t="shared" si="21"/>
        <v>7.3392200000000001</v>
      </c>
      <c r="M85" s="125">
        <f t="shared" si="22"/>
        <v>17.368694335514455</v>
      </c>
      <c r="N85" s="126">
        <f t="shared" si="23"/>
        <v>16.240049900399661</v>
      </c>
      <c r="O85" s="126">
        <f t="shared" si="24"/>
        <v>0</v>
      </c>
    </row>
    <row r="86" spans="1:15" x14ac:dyDescent="0.25">
      <c r="D86" s="122"/>
      <c r="E86" s="122"/>
      <c r="H86" s="126"/>
      <c r="I86" s="126"/>
      <c r="J86" s="125"/>
      <c r="K86" s="125"/>
      <c r="L86" s="125"/>
      <c r="M86" s="125"/>
      <c r="N86" s="126"/>
      <c r="O86" s="126"/>
    </row>
    <row r="87" spans="1:15" x14ac:dyDescent="0.25">
      <c r="A87" t="s">
        <v>3</v>
      </c>
      <c r="B87" t="s">
        <v>51</v>
      </c>
      <c r="C87" t="s">
        <v>54</v>
      </c>
      <c r="D87" s="122">
        <v>14.165383943661976</v>
      </c>
      <c r="E87" s="122">
        <v>5.0012775327689001</v>
      </c>
      <c r="F87">
        <v>31.214099999999998</v>
      </c>
      <c r="G87">
        <v>6.6310399999999996</v>
      </c>
      <c r="H87" s="126">
        <f>D87+E87</f>
        <v>19.166661476430875</v>
      </c>
      <c r="I87" s="126">
        <f>D87-E87</f>
        <v>9.1641064108930763</v>
      </c>
      <c r="J87" s="125">
        <f>D87</f>
        <v>14.165383943661976</v>
      </c>
      <c r="K87" s="125">
        <f t="shared" ref="K87:L89" si="25">F87</f>
        <v>31.214099999999998</v>
      </c>
      <c r="L87" s="125">
        <f t="shared" si="25"/>
        <v>6.6310399999999996</v>
      </c>
      <c r="M87" s="125">
        <f t="shared" ref="M87:M89" si="26">IF(H87&lt;0,H87,IF(I87&gt;0,I87,0))</f>
        <v>9.1641064108930763</v>
      </c>
      <c r="N87" s="126">
        <f>IF(H87&gt;0,H87-MAX(I87,0),0)</f>
        <v>10.002555065537798</v>
      </c>
      <c r="O87" s="126">
        <f t="shared" ref="O87:O89" si="27">IF(I87&lt;0,I87-MIN(H87,0),0)</f>
        <v>0</v>
      </c>
    </row>
    <row r="88" spans="1:15" x14ac:dyDescent="0.25">
      <c r="A88" t="s">
        <v>3</v>
      </c>
      <c r="B88" t="s">
        <v>26</v>
      </c>
      <c r="C88" t="s">
        <v>54</v>
      </c>
      <c r="D88" s="122">
        <v>15.02187704225352</v>
      </c>
      <c r="E88" s="122">
        <v>5.0831140072800203</v>
      </c>
      <c r="F88">
        <v>32.405700000000003</v>
      </c>
      <c r="G88">
        <v>6.8115899999999998</v>
      </c>
      <c r="H88" s="126">
        <f>D88+E88</f>
        <v>20.104991049533538</v>
      </c>
      <c r="I88" s="126">
        <f>D88-E88</f>
        <v>9.9387630349734994</v>
      </c>
      <c r="J88" s="125">
        <f>D88</f>
        <v>15.02187704225352</v>
      </c>
      <c r="K88" s="125">
        <f t="shared" si="25"/>
        <v>32.405700000000003</v>
      </c>
      <c r="L88" s="125">
        <f t="shared" si="25"/>
        <v>6.8115899999999998</v>
      </c>
      <c r="M88" s="125">
        <f t="shared" si="26"/>
        <v>9.9387630349734994</v>
      </c>
      <c r="N88" s="126">
        <f t="shared" ref="N88:N89" si="28">IF(H88&gt;0,H88-MAX(I88,0),0)</f>
        <v>10.166228014560039</v>
      </c>
      <c r="O88" s="126">
        <f t="shared" si="27"/>
        <v>0</v>
      </c>
    </row>
    <row r="89" spans="1:15" x14ac:dyDescent="0.25">
      <c r="A89" t="s">
        <v>3</v>
      </c>
      <c r="B89" t="s">
        <v>27</v>
      </c>
      <c r="C89" t="s">
        <v>54</v>
      </c>
      <c r="D89" s="122">
        <v>15.759894084507051</v>
      </c>
      <c r="E89" s="122">
        <v>5.5520615239499858</v>
      </c>
      <c r="F89">
        <v>36.081800000000001</v>
      </c>
      <c r="G89">
        <v>7.4384699999999997</v>
      </c>
      <c r="H89" s="126">
        <f>D89+E89</f>
        <v>21.311955608457037</v>
      </c>
      <c r="I89" s="126">
        <f>D89-E89</f>
        <v>10.207832560557065</v>
      </c>
      <c r="J89" s="125">
        <f>D89</f>
        <v>15.759894084507051</v>
      </c>
      <c r="K89" s="125">
        <f t="shared" si="25"/>
        <v>36.081800000000001</v>
      </c>
      <c r="L89" s="125">
        <f t="shared" si="25"/>
        <v>7.4384699999999997</v>
      </c>
      <c r="M89" s="125">
        <f t="shared" si="26"/>
        <v>10.207832560557065</v>
      </c>
      <c r="N89" s="126">
        <f t="shared" si="28"/>
        <v>11.104123047899972</v>
      </c>
      <c r="O89" s="126">
        <f t="shared" si="27"/>
        <v>0</v>
      </c>
    </row>
    <row r="90" spans="1:15" x14ac:dyDescent="0.25">
      <c r="D90" s="122"/>
      <c r="E90" s="122"/>
      <c r="H90" s="126"/>
      <c r="I90" s="126"/>
      <c r="J90" s="125"/>
      <c r="K90" s="125"/>
      <c r="L90" s="125"/>
      <c r="M90" s="125"/>
      <c r="N90" s="126"/>
      <c r="O90" s="126"/>
    </row>
    <row r="91" spans="1:15" x14ac:dyDescent="0.25">
      <c r="A91" t="s">
        <v>4</v>
      </c>
      <c r="B91" t="s">
        <v>51</v>
      </c>
      <c r="C91" t="s">
        <v>54</v>
      </c>
      <c r="D91" s="122">
        <v>15.387468805970151</v>
      </c>
      <c r="E91" s="122">
        <v>5.1657763204595621</v>
      </c>
      <c r="F91">
        <v>31.490400000000001</v>
      </c>
      <c r="G91">
        <v>7.3673799999999998</v>
      </c>
      <c r="H91" s="126">
        <f>D91+E91</f>
        <v>20.553245126429715</v>
      </c>
      <c r="I91" s="126">
        <f>D91-E91</f>
        <v>10.221692485510589</v>
      </c>
      <c r="J91" s="125">
        <f>D91</f>
        <v>15.387468805970151</v>
      </c>
      <c r="K91" s="125">
        <f t="shared" ref="K91:L93" si="29">F91</f>
        <v>31.490400000000001</v>
      </c>
      <c r="L91" s="125">
        <f t="shared" si="29"/>
        <v>7.3673799999999998</v>
      </c>
      <c r="M91" s="125">
        <f t="shared" ref="M91:M93" si="30">IF(H91&lt;0,H91,IF(I91&gt;0,I91,0))</f>
        <v>10.221692485510589</v>
      </c>
      <c r="N91" s="126">
        <f t="shared" ref="N91:N93" si="31">IF(H91&gt;0,H91-MAX(I91,0),0)</f>
        <v>10.331552640919126</v>
      </c>
      <c r="O91" s="126">
        <f t="shared" ref="O91:O93" si="32">IF(I91&lt;0,I91-MIN(H91,0),0)</f>
        <v>0</v>
      </c>
    </row>
    <row r="92" spans="1:15" x14ac:dyDescent="0.25">
      <c r="A92" t="s">
        <v>4</v>
      </c>
      <c r="B92" t="s">
        <v>26</v>
      </c>
      <c r="C92" t="s">
        <v>54</v>
      </c>
      <c r="D92" s="122">
        <v>16.279410746268656</v>
      </c>
      <c r="E92" s="122">
        <v>5.2529564830455762</v>
      </c>
      <c r="F92">
        <v>30.834800000000001</v>
      </c>
      <c r="G92">
        <v>7.4571699999999996</v>
      </c>
      <c r="H92" s="126">
        <f>D92+E92</f>
        <v>21.532367229314232</v>
      </c>
      <c r="I92" s="126">
        <f>D92-E92</f>
        <v>11.02645426322308</v>
      </c>
      <c r="J92" s="125">
        <f>D92</f>
        <v>16.279410746268656</v>
      </c>
      <c r="K92" s="125">
        <f t="shared" si="29"/>
        <v>30.834800000000001</v>
      </c>
      <c r="L92" s="125">
        <f t="shared" si="29"/>
        <v>7.4571699999999996</v>
      </c>
      <c r="M92" s="125">
        <f t="shared" si="30"/>
        <v>11.02645426322308</v>
      </c>
      <c r="N92" s="126">
        <f t="shared" si="31"/>
        <v>10.505912966091152</v>
      </c>
      <c r="O92" s="126">
        <f t="shared" si="32"/>
        <v>0</v>
      </c>
    </row>
    <row r="93" spans="1:15" x14ac:dyDescent="0.25">
      <c r="A93" t="s">
        <v>4</v>
      </c>
      <c r="B93" t="s">
        <v>27</v>
      </c>
      <c r="C93" t="s">
        <v>54</v>
      </c>
      <c r="D93" s="122">
        <v>14.793557014925371</v>
      </c>
      <c r="E93" s="122">
        <v>5.7143475110303319</v>
      </c>
      <c r="F93">
        <v>28.791699999999999</v>
      </c>
      <c r="G93">
        <v>6.8615899999999996</v>
      </c>
      <c r="H93" s="126">
        <f>D93+E93</f>
        <v>20.507904525955702</v>
      </c>
      <c r="I93" s="126">
        <f>D93-E93</f>
        <v>9.07920950389504</v>
      </c>
      <c r="J93" s="125">
        <f>D93</f>
        <v>14.793557014925371</v>
      </c>
      <c r="K93" s="125">
        <f t="shared" si="29"/>
        <v>28.791699999999999</v>
      </c>
      <c r="L93" s="125">
        <f t="shared" si="29"/>
        <v>6.8615899999999996</v>
      </c>
      <c r="M93" s="125">
        <f t="shared" si="30"/>
        <v>9.07920950389504</v>
      </c>
      <c r="N93" s="126">
        <f t="shared" si="31"/>
        <v>11.428695022060662</v>
      </c>
      <c r="O93" s="126">
        <f t="shared" si="32"/>
        <v>0</v>
      </c>
    </row>
    <row r="96" spans="1:15" x14ac:dyDescent="0.25">
      <c r="H96" s="125" t="s">
        <v>286</v>
      </c>
      <c r="I96" s="125" t="s">
        <v>287</v>
      </c>
      <c r="J96" s="125">
        <f>D96</f>
        <v>0</v>
      </c>
      <c r="K96" s="125">
        <f t="shared" ref="K96:L100" si="33">F96</f>
        <v>0</v>
      </c>
      <c r="L96" s="125">
        <f t="shared" si="33"/>
        <v>0</v>
      </c>
      <c r="M96" s="125" t="s">
        <v>288</v>
      </c>
      <c r="N96" s="125" t="s">
        <v>289</v>
      </c>
      <c r="O96" s="125" t="s">
        <v>290</v>
      </c>
    </row>
    <row r="97" spans="1:15" x14ac:dyDescent="0.25">
      <c r="A97" t="s">
        <v>20</v>
      </c>
      <c r="B97" t="s">
        <v>51</v>
      </c>
      <c r="C97" t="s">
        <v>55</v>
      </c>
      <c r="D97" s="109">
        <v>1.3270341156462586</v>
      </c>
      <c r="E97" s="109">
        <v>0.36456796603163244</v>
      </c>
      <c r="F97">
        <v>2.31995</v>
      </c>
      <c r="G97">
        <v>0.81757000000000002</v>
      </c>
      <c r="H97" s="126">
        <f>D97+E97</f>
        <v>1.6916020816778912</v>
      </c>
      <c r="I97" s="126">
        <f>D97-E97</f>
        <v>0.96246614961462618</v>
      </c>
      <c r="J97" s="125">
        <f>D97</f>
        <v>1.3270341156462586</v>
      </c>
      <c r="K97" s="125">
        <f t="shared" si="33"/>
        <v>2.31995</v>
      </c>
      <c r="L97" s="125">
        <f t="shared" si="33"/>
        <v>0.81757000000000002</v>
      </c>
      <c r="M97" s="125">
        <f>IF(H97&lt;0,H97,IF(I97&gt;0,I97,0))</f>
        <v>0.96246614961462618</v>
      </c>
      <c r="N97" s="126">
        <f>IF(H97&gt;0,H97-MAX(I97,0),0)</f>
        <v>0.72913593206326499</v>
      </c>
      <c r="O97" s="126">
        <f>IF(I97&lt;0,I97-MIN(H97,0),0)</f>
        <v>0</v>
      </c>
    </row>
    <row r="98" spans="1:15" x14ac:dyDescent="0.25">
      <c r="A98" t="s">
        <v>2</v>
      </c>
      <c r="B98" t="s">
        <v>51</v>
      </c>
      <c r="C98" t="s">
        <v>55</v>
      </c>
      <c r="D98" s="109">
        <v>1.2373691904761905</v>
      </c>
      <c r="E98" s="109">
        <v>0.31656450373680611</v>
      </c>
      <c r="F98">
        <v>2.5661700000000001</v>
      </c>
      <c r="G98">
        <v>0.87929199999999996</v>
      </c>
      <c r="H98" s="126">
        <f>D98+E98</f>
        <v>1.5539336942129967</v>
      </c>
      <c r="I98" s="126">
        <f>D98-E98</f>
        <v>0.92080468673938443</v>
      </c>
      <c r="J98" s="125">
        <f>D98</f>
        <v>1.2373691904761905</v>
      </c>
      <c r="K98" s="125">
        <f t="shared" si="33"/>
        <v>2.5661700000000001</v>
      </c>
      <c r="L98" s="125">
        <f t="shared" si="33"/>
        <v>0.87929199999999996</v>
      </c>
      <c r="M98" s="125">
        <f>IF(H98&lt;0,H98,IF(I98&gt;0,I98,0))</f>
        <v>0.92080468673938443</v>
      </c>
      <c r="N98" s="126">
        <f>IF(H98&gt;0,H98-MAX(I98,0),0)</f>
        <v>0.63312900747361223</v>
      </c>
      <c r="O98" s="126">
        <f>IF(I98&lt;0,I98-MIN(H98,0),0)</f>
        <v>0</v>
      </c>
    </row>
    <row r="99" spans="1:15" x14ac:dyDescent="0.25">
      <c r="A99" t="s">
        <v>3</v>
      </c>
      <c r="B99" t="s">
        <v>51</v>
      </c>
      <c r="C99" t="s">
        <v>55</v>
      </c>
      <c r="D99" s="109">
        <v>1.0818217746478869</v>
      </c>
      <c r="E99" s="109">
        <v>0.11942068192300039</v>
      </c>
      <c r="F99">
        <v>1.48447</v>
      </c>
      <c r="G99">
        <v>0.94113899999999995</v>
      </c>
      <c r="H99" s="126">
        <f>D99+E99</f>
        <v>1.2012424565708872</v>
      </c>
      <c r="I99" s="126">
        <f>D99-E99</f>
        <v>0.9624010927248865</v>
      </c>
      <c r="J99" s="125">
        <f>D99</f>
        <v>1.0818217746478869</v>
      </c>
      <c r="K99" s="125">
        <f t="shared" si="33"/>
        <v>1.48447</v>
      </c>
      <c r="L99" s="125">
        <f t="shared" si="33"/>
        <v>0.94113899999999995</v>
      </c>
      <c r="M99" s="125">
        <f>IF(H99&lt;0,H99,IF(I99&gt;0,I99,0))</f>
        <v>0.9624010927248865</v>
      </c>
      <c r="N99" s="126">
        <f>IF(H99&gt;0,H99-MAX(I99,0),0)</f>
        <v>0.23884136384600074</v>
      </c>
      <c r="O99" s="126">
        <f>IF(I99&lt;0,I99-MIN(H99,0),0)</f>
        <v>0</v>
      </c>
    </row>
    <row r="100" spans="1:15" x14ac:dyDescent="0.25">
      <c r="A100" t="s">
        <v>4</v>
      </c>
      <c r="B100" t="s">
        <v>51</v>
      </c>
      <c r="C100" t="s">
        <v>55</v>
      </c>
      <c r="D100" s="109">
        <v>2.065524328358209</v>
      </c>
      <c r="E100" s="109">
        <v>0.10987203650724267</v>
      </c>
      <c r="F100">
        <v>2.7159499999999999</v>
      </c>
      <c r="G100">
        <v>1.2069799999999999</v>
      </c>
      <c r="H100" s="126">
        <f>D100+E100</f>
        <v>2.1753963648654517</v>
      </c>
      <c r="I100" s="126">
        <f>D100-E100</f>
        <v>1.9556522918509662</v>
      </c>
      <c r="J100" s="125">
        <f>D100</f>
        <v>2.065524328358209</v>
      </c>
      <c r="K100" s="125">
        <f t="shared" si="33"/>
        <v>2.7159499999999999</v>
      </c>
      <c r="L100" s="125">
        <f t="shared" si="33"/>
        <v>1.2069799999999999</v>
      </c>
      <c r="M100" s="125">
        <f>IF(H100&lt;0,H100,IF(I100&gt;0,I100,0))</f>
        <v>1.9556522918509662</v>
      </c>
      <c r="N100" s="126">
        <f>IF(H100&gt;0,H100-MAX(I100,0),0)</f>
        <v>0.21974407301448551</v>
      </c>
      <c r="O100" s="126">
        <f>IF(I100&lt;0,I100-MIN(H100,0),0)</f>
        <v>0</v>
      </c>
    </row>
  </sheetData>
  <pageMargins left="0.7" right="0.7" top="0.75" bottom="0.75" header="0.3" footer="0.3"/>
  <pageSetup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K20" sqref="K20"/>
    </sheetView>
  </sheetViews>
  <sheetFormatPr defaultRowHeight="15" x14ac:dyDescent="0.25"/>
  <cols>
    <col min="13" max="13" width="11.5703125" bestFit="1" customWidth="1"/>
  </cols>
  <sheetData>
    <row r="1" spans="2:9" x14ac:dyDescent="0.25">
      <c r="D1" t="s">
        <v>251</v>
      </c>
      <c r="E1" t="s">
        <v>252</v>
      </c>
      <c r="F1" t="s">
        <v>270</v>
      </c>
      <c r="G1" t="s">
        <v>271</v>
      </c>
    </row>
    <row r="2" spans="2:9" ht="15.75" x14ac:dyDescent="0.25">
      <c r="B2" s="124" t="s">
        <v>285</v>
      </c>
      <c r="C2" t="s">
        <v>273</v>
      </c>
      <c r="D2" s="122">
        <f>AVERAGE('CS-PropertyLog'!C14:C1999)</f>
        <v>-2.9902970394557817</v>
      </c>
      <c r="E2" s="122">
        <f>STDEV('CS-PropertyLog'!C15:C2001)</f>
        <v>1.5068541072658486</v>
      </c>
      <c r="F2" s="122">
        <f>MAX('CS-PropertyLog'!C14:C2000)</f>
        <v>1.0441800000000001</v>
      </c>
      <c r="G2" s="122">
        <f>MIN('CS-PropertyLog'!C15:C2001)</f>
        <v>-6.2125899999999996</v>
      </c>
      <c r="I2" t="s">
        <v>380</v>
      </c>
    </row>
    <row r="3" spans="2:9" x14ac:dyDescent="0.25">
      <c r="C3" t="s">
        <v>274</v>
      </c>
      <c r="D3" s="122">
        <f>AVERAGE('CS-PropertyLog'!P14:P1999)</f>
        <v>-3.2151081789115645</v>
      </c>
      <c r="E3" s="122">
        <f>STDEV('CS-PropertyLog'!P15:P2001)</f>
        <v>1.6905250976815451</v>
      </c>
      <c r="F3" s="122">
        <f>MAX('CS-PropertyLog'!P14:P2000)</f>
        <v>0.97732799999999997</v>
      </c>
      <c r="G3" s="122">
        <f>MIN('CS-PropertyLog'!P15:P2001)</f>
        <v>-7.7320500000000001</v>
      </c>
    </row>
    <row r="4" spans="2:9" x14ac:dyDescent="0.25">
      <c r="C4" t="s">
        <v>275</v>
      </c>
      <c r="D4" s="122">
        <f>AVERAGE('CS-PropertyLog'!AC14:AC1999)</f>
        <v>-3.5882792911564603</v>
      </c>
      <c r="E4" s="122">
        <f>STDEV('CS-PropertyLog'!AC15:AC2001)</f>
        <v>1.875591105429542</v>
      </c>
      <c r="F4" s="122">
        <f>MAX('CS-PropertyLog'!AC14:AC2000)</f>
        <v>1.00345</v>
      </c>
      <c r="G4" s="122">
        <f>MIN('CS-PropertyLog'!AC15:AC2001)</f>
        <v>-10.0571</v>
      </c>
    </row>
    <row r="6" spans="2:9" x14ac:dyDescent="0.25">
      <c r="C6" t="s">
        <v>276</v>
      </c>
      <c r="D6" s="122">
        <f>AVERAGE('PCL-PropertyLog'!C21:C2014)</f>
        <v>-1.6261971249999998</v>
      </c>
      <c r="E6" s="122">
        <f>STDEV('PCL-PropertyLog'!C22:C2016)</f>
        <v>2.1515090992070465</v>
      </c>
      <c r="F6" s="122">
        <f>MAX('PCL-PropertyLog'!C21:C2015)</f>
        <v>4.8887600000000004</v>
      </c>
      <c r="G6" s="122">
        <f>MIN('PCL-PropertyLog'!C22:C2016)</f>
        <v>-7.20566</v>
      </c>
    </row>
    <row r="7" spans="2:9" x14ac:dyDescent="0.25">
      <c r="C7" t="s">
        <v>277</v>
      </c>
      <c r="D7" s="122">
        <f>AVERAGE('PCL-PropertyLog'!P21:P2014)</f>
        <v>-1.5874077500000003</v>
      </c>
      <c r="E7" s="122">
        <f>STDEV('PCL-PropertyLog'!P22:P2016)</f>
        <v>2.2157486159631108</v>
      </c>
      <c r="F7" s="122">
        <f>MAX('PCL-PropertyLog'!P21:P2015)</f>
        <v>4.8839600000000001</v>
      </c>
      <c r="G7" s="122">
        <f>MIN('PCL-PropertyLog'!P22:P2016)</f>
        <v>-6.4276600000000004</v>
      </c>
    </row>
    <row r="8" spans="2:9" x14ac:dyDescent="0.25">
      <c r="C8" t="s">
        <v>278</v>
      </c>
      <c r="D8" s="122">
        <f>AVERAGE('PCL-PropertyLog'!AC21:AC2014)</f>
        <v>-1.898082244047619</v>
      </c>
      <c r="E8" s="122">
        <f>STDEV('PCL-PropertyLog'!AC22:AC2016)</f>
        <v>2.5730965902949419</v>
      </c>
      <c r="F8" s="122">
        <f>MAX('PCL-PropertyLog'!AC21:AC2015)</f>
        <v>5.6490799999999997</v>
      </c>
      <c r="G8" s="122">
        <f>MIN('PCL-PropertyLog'!AC22:AC2016)</f>
        <v>-7.3242500000000001</v>
      </c>
    </row>
    <row r="10" spans="2:9" x14ac:dyDescent="0.25">
      <c r="C10" t="s">
        <v>279</v>
      </c>
      <c r="D10" s="122">
        <f>AVERAGE('CLD-PropertyLog'!C28:C2021)</f>
        <v>-0.70905441690140847</v>
      </c>
      <c r="E10" s="122">
        <f>STDEV('CLD-PropertyLog'!C29:C2023)</f>
        <v>1.6818644568691592</v>
      </c>
      <c r="F10" s="122">
        <f>MAX('CLD-PropertyLog'!C28:C2022)</f>
        <v>3.5943000000000001</v>
      </c>
      <c r="G10" s="122">
        <f>MIN('CLD-PropertyLog'!C29:C2023)</f>
        <v>-4.8281400000000003</v>
      </c>
    </row>
    <row r="11" spans="2:9" x14ac:dyDescent="0.25">
      <c r="C11" t="s">
        <v>280</v>
      </c>
      <c r="D11" s="122">
        <f>AVERAGE('CLD-PropertyLog'!P28:P2021)</f>
        <v>-0.72843062915492984</v>
      </c>
      <c r="E11" s="122">
        <f>STDEV('CLD-PropertyLog'!P29:P2023)</f>
        <v>1.6855994450545928</v>
      </c>
      <c r="F11" s="122">
        <f>MAX('CLD-PropertyLog'!P28:P2022)</f>
        <v>3.6543999999999999</v>
      </c>
      <c r="G11" s="122">
        <f>MIN('CLD-PropertyLog'!P29:P2023)</f>
        <v>-4.6498200000000001</v>
      </c>
    </row>
    <row r="12" spans="2:9" x14ac:dyDescent="0.25">
      <c r="C12" t="s">
        <v>281</v>
      </c>
      <c r="D12" s="122">
        <f>AVERAGE('CLD-PropertyLog'!AC28:AC2021)</f>
        <v>-0.75033884323943711</v>
      </c>
      <c r="E12" s="122">
        <f>STDEV('CLD-PropertyLog'!AC29:AC2023)</f>
        <v>1.7411197398068476</v>
      </c>
      <c r="F12" s="122">
        <f>MAX('CLD-PropertyLog'!AC28:AC2022)</f>
        <v>4.17014</v>
      </c>
      <c r="G12" s="122">
        <f>MIN('CLD-PropertyLog'!AC29:AC2023)</f>
        <v>-5.8372599999999997</v>
      </c>
    </row>
    <row r="14" spans="2:9" x14ac:dyDescent="0.25">
      <c r="C14" t="s">
        <v>282</v>
      </c>
      <c r="D14" s="122">
        <f>AVERAGE('CLR-PropertyLog'!C35:C2020)</f>
        <v>-2.3411719119402989</v>
      </c>
      <c r="E14" s="122">
        <f>STDEV('CLD-PropertyLog'!C36:C2030)</f>
        <v>1.6062488312029251</v>
      </c>
      <c r="F14" s="122">
        <f>MAX('CLR-PropertyLog'!C35:C2021)</f>
        <v>9.1551900000000005E-2</v>
      </c>
      <c r="G14" s="122">
        <f>MIN('CLR-PropertyLog'!C36:C2022)</f>
        <v>-4.43886</v>
      </c>
    </row>
    <row r="15" spans="2:9" x14ac:dyDescent="0.25">
      <c r="C15" t="s">
        <v>283</v>
      </c>
      <c r="D15" s="122">
        <f>AVERAGE('CLR-PropertyLog'!P35:P2020)</f>
        <v>-2.7768679253731343</v>
      </c>
      <c r="E15" s="122">
        <f>STDEV('CLD-PropertyLog'!P36:P2030)</f>
        <v>1.6222615402813634</v>
      </c>
      <c r="F15" s="122">
        <f>MAX('CLR-PropertyLog'!P35:P2021)</f>
        <v>-0.158804</v>
      </c>
      <c r="G15" s="122">
        <f>MIN('CLR-PropertyLog'!P36:P2022)</f>
        <v>-4.4512299999999998</v>
      </c>
    </row>
    <row r="16" spans="2:9" x14ac:dyDescent="0.25">
      <c r="C16" t="s">
        <v>284</v>
      </c>
      <c r="D16" s="122">
        <f>AVERAGE('CLR-PropertyLog'!AC35:AC2020)</f>
        <v>-2.8134191044776125</v>
      </c>
      <c r="E16" s="122">
        <f>STDEV('CLD-PropertyLog'!AC36:AC2030)</f>
        <v>1.6615640612673119</v>
      </c>
      <c r="F16" s="122">
        <f>MAX('CLR-PropertyLog'!AC35:AC2021)</f>
        <v>-0.74697800000000003</v>
      </c>
      <c r="G16" s="122">
        <f>MIN('CLR-PropertyLog'!AC36:AC2022)</f>
        <v>-5.2829699999999997</v>
      </c>
    </row>
    <row r="19" spans="1:7" x14ac:dyDescent="0.25">
      <c r="A19" t="s">
        <v>20</v>
      </c>
      <c r="B19" t="s">
        <v>51</v>
      </c>
      <c r="C19" t="s">
        <v>53</v>
      </c>
      <c r="D19" s="122">
        <f>AVERAGE('CS-PropertyLog'!D14:D1999)</f>
        <v>275.99780272108842</v>
      </c>
      <c r="E19" s="122">
        <f>STDEV('CS-PropertyLog'!D15:D2001)</f>
        <v>33.566812747790053</v>
      </c>
      <c r="F19" s="122">
        <f>MAX('CS-PropertyLog'!D14:D2000)</f>
        <v>348.79399999999998</v>
      </c>
      <c r="G19" s="122">
        <f>MIN('CS-PropertyLog'!D15:D2001)</f>
        <v>188.12299999999999</v>
      </c>
    </row>
    <row r="20" spans="1:7" x14ac:dyDescent="0.25">
      <c r="A20" t="s">
        <v>20</v>
      </c>
      <c r="B20" t="s">
        <v>26</v>
      </c>
      <c r="C20" t="s">
        <v>53</v>
      </c>
      <c r="D20" s="122">
        <f>AVERAGE('CS-PropertyLog'!Q14:Q1999)</f>
        <v>271.05062585034028</v>
      </c>
      <c r="E20" s="122">
        <f>STDEV('CS-PropertyLog'!Q15:Q2001)</f>
        <v>33.028993385223735</v>
      </c>
      <c r="F20" s="122">
        <f>MAX('CS-PropertyLog'!Q14:Q2000)</f>
        <v>351.30200000000002</v>
      </c>
      <c r="G20" s="122">
        <f>MIN('CS-PropertyLog'!Q15:Q2001)</f>
        <v>179.583</v>
      </c>
    </row>
    <row r="21" spans="1:7" x14ac:dyDescent="0.25">
      <c r="A21" t="s">
        <v>20</v>
      </c>
      <c r="B21" t="s">
        <v>27</v>
      </c>
      <c r="C21" t="s">
        <v>53</v>
      </c>
      <c r="D21" s="122">
        <f>AVERAGE('CS-PropertyLog'!AD14:AD1999)</f>
        <v>255.4516394557823</v>
      </c>
      <c r="E21" s="122">
        <f>STDEV('CS-PropertyLog'!AD15:AD2001)</f>
        <v>47.51493714321424</v>
      </c>
      <c r="F21" s="122">
        <f>MAX('CS-PropertyLog'!AD14:AD2000)</f>
        <v>376.65199999999999</v>
      </c>
      <c r="G21" s="122">
        <f>MIN('CS-PropertyLog'!AD15:AD2001)</f>
        <v>152.39500000000001</v>
      </c>
    </row>
    <row r="23" spans="1:7" x14ac:dyDescent="0.25">
      <c r="A23" t="s">
        <v>2</v>
      </c>
      <c r="B23" t="s">
        <v>51</v>
      </c>
      <c r="C23" t="s">
        <v>53</v>
      </c>
      <c r="D23" s="122">
        <f>AVERAGE('PCL-PropertyLog'!D21:D2014)</f>
        <v>247.76555595238096</v>
      </c>
      <c r="E23" s="122">
        <f>STDEV('PCL-PropertyLog'!D22:D2016)</f>
        <v>45.81989185133466</v>
      </c>
      <c r="F23" s="122">
        <f>MAX('PCL-PropertyLog'!D21:D2015)</f>
        <v>336.75099999999998</v>
      </c>
      <c r="G23" s="122">
        <f>MIN('PCL-PropertyLog'!D22:D2016)</f>
        <v>94.110699999999994</v>
      </c>
    </row>
    <row r="24" spans="1:7" x14ac:dyDescent="0.25">
      <c r="A24" t="s">
        <v>2</v>
      </c>
      <c r="B24" t="s">
        <v>26</v>
      </c>
      <c r="C24" t="s">
        <v>53</v>
      </c>
      <c r="D24" s="122">
        <f>AVERAGE('PCL-PropertyLog'!Q21:Q2014)</f>
        <v>239.58467976190474</v>
      </c>
      <c r="E24" s="122">
        <f>STDEV('PCL-PropertyLog'!Q22:Q2016)</f>
        <v>52.545933598814351</v>
      </c>
      <c r="F24" s="122">
        <f>MAX('PCL-PropertyLog'!Q21:Q2015)</f>
        <v>337.15600000000001</v>
      </c>
      <c r="G24" s="122">
        <f>MIN('PCL-PropertyLog'!Q22:Q2016)</f>
        <v>92.764099999999999</v>
      </c>
    </row>
    <row r="25" spans="1:7" x14ac:dyDescent="0.25">
      <c r="A25" t="s">
        <v>2</v>
      </c>
      <c r="B25" t="s">
        <v>27</v>
      </c>
      <c r="C25" t="s">
        <v>53</v>
      </c>
      <c r="D25" s="122">
        <f>AVERAGE('PCL-PropertyLog'!AD21:AD2014)</f>
        <v>227.72006071428572</v>
      </c>
      <c r="E25" s="122">
        <f>STDEV('PCL-PropertyLog'!AD22:AD2016)</f>
        <v>64.840109195472593</v>
      </c>
      <c r="F25" s="122">
        <f>MAX('PCL-PropertyLog'!AD21:AD2015)</f>
        <v>360.65499999999997</v>
      </c>
      <c r="G25" s="122">
        <f>MIN('PCL-PropertyLog'!AD22:AD2016)</f>
        <v>23.896100000000001</v>
      </c>
    </row>
    <row r="27" spans="1:7" x14ac:dyDescent="0.25">
      <c r="A27" t="s">
        <v>3</v>
      </c>
      <c r="B27" t="s">
        <v>51</v>
      </c>
      <c r="C27" t="s">
        <v>53</v>
      </c>
      <c r="D27" s="122">
        <f>AVERAGE('CLD-PropertyLog'!D28:D2021)</f>
        <v>193.05555352112674</v>
      </c>
      <c r="E27" s="122">
        <f>STDEV('CLD-PropertyLog'!D29:D2023)</f>
        <v>42.962629139049042</v>
      </c>
      <c r="F27" s="122">
        <f>MAX('CLD-PropertyLog'!D28:D2022)</f>
        <v>308.46600000000001</v>
      </c>
      <c r="G27" s="122">
        <f>MIN('CLD-PropertyLog'!D29:D2023)</f>
        <v>89.338499999999996</v>
      </c>
    </row>
    <row r="28" spans="1:7" x14ac:dyDescent="0.25">
      <c r="A28" t="s">
        <v>3</v>
      </c>
      <c r="B28" t="s">
        <v>26</v>
      </c>
      <c r="C28" t="s">
        <v>53</v>
      </c>
      <c r="D28" s="122">
        <f>AVERAGE('CLD-PropertyLog'!Q28:Q2021)</f>
        <v>195.22361690140846</v>
      </c>
      <c r="E28" s="122">
        <f>STDEV('CLD-PropertyLog'!Q29:Q2023)</f>
        <v>46.812765578842644</v>
      </c>
      <c r="F28" s="122">
        <f>MAX('CLD-PropertyLog'!Q28:Q2022)</f>
        <v>306.548</v>
      </c>
      <c r="G28" s="122">
        <f>MIN('CLD-PropertyLog'!Q29:Q2023)</f>
        <v>65.5732</v>
      </c>
    </row>
    <row r="29" spans="1:7" x14ac:dyDescent="0.25">
      <c r="A29" t="s">
        <v>3</v>
      </c>
      <c r="B29" t="s">
        <v>27</v>
      </c>
      <c r="C29" t="s">
        <v>53</v>
      </c>
      <c r="D29" s="122">
        <f>AVERAGE('CLD-PropertyLog'!AD28:AD2021)</f>
        <v>179.40202253521124</v>
      </c>
      <c r="E29" s="122">
        <f>STDEV('CLD-PropertyLog'!AD29:AD2023)</f>
        <v>46.81160502557146</v>
      </c>
      <c r="F29" s="122">
        <f>MAX('CLD-PropertyLog'!AD28:AD2022)</f>
        <v>306.57100000000003</v>
      </c>
      <c r="G29" s="122">
        <f>MIN('CLD-PropertyLog'!AD29:AD2023)</f>
        <v>57.015300000000003</v>
      </c>
    </row>
    <row r="31" spans="1:7" x14ac:dyDescent="0.25">
      <c r="A31" t="s">
        <v>4</v>
      </c>
      <c r="B31" t="s">
        <v>51</v>
      </c>
      <c r="C31" t="s">
        <v>53</v>
      </c>
      <c r="D31" s="122">
        <f>AVERAGE('CLR-PropertyLog'!D35:D2020)</f>
        <v>255.56628358208948</v>
      </c>
      <c r="E31" s="122">
        <f>STDEV('CLD-PropertyLog'!D36:D2030)</f>
        <v>41.301378779759943</v>
      </c>
      <c r="F31" s="122">
        <f>MAX('CLR-PropertyLog'!D35:D2021)</f>
        <v>310.952</v>
      </c>
      <c r="G31" s="122">
        <f>MIN('CLR-PropertyLog'!D36:D2022)</f>
        <v>201.66</v>
      </c>
    </row>
    <row r="32" spans="1:7" x14ac:dyDescent="0.25">
      <c r="A32" t="s">
        <v>4</v>
      </c>
      <c r="B32" t="s">
        <v>26</v>
      </c>
      <c r="C32" t="s">
        <v>53</v>
      </c>
      <c r="D32" s="122">
        <f>AVERAGE('CLR-PropertyLog'!Q35:Q2020)</f>
        <v>237.74247761194025</v>
      </c>
      <c r="E32" s="122">
        <f>STDEV('CLD-PropertyLog'!Q36:Q2030)</f>
        <v>44.11373563841088</v>
      </c>
      <c r="F32" s="122">
        <f>MAX('CLR-PropertyLog'!Q35:Q2021)</f>
        <v>299.39600000000002</v>
      </c>
      <c r="G32" s="122">
        <f>MIN('CLR-PropertyLog'!Q36:Q2022)</f>
        <v>177.21899999999999</v>
      </c>
    </row>
    <row r="33" spans="1:20" x14ac:dyDescent="0.25">
      <c r="A33" t="s">
        <v>4</v>
      </c>
      <c r="B33" t="s">
        <v>27</v>
      </c>
      <c r="C33" t="s">
        <v>53</v>
      </c>
      <c r="D33" s="122">
        <f>AVERAGE('CLR-PropertyLog'!AD35:AD2020)</f>
        <v>182.8493134328358</v>
      </c>
      <c r="E33" s="122">
        <f>STDEV('CLD-PropertyLog'!AD36:AD2030)</f>
        <v>45.113251359799726</v>
      </c>
      <c r="F33" s="122">
        <f>MAX('CLR-PropertyLog'!AD35:AD2021)</f>
        <v>289.649</v>
      </c>
      <c r="G33" s="122">
        <f>MIN('CLR-PropertyLog'!AD36:AD2022)</f>
        <v>122.504</v>
      </c>
      <c r="L33">
        <f>'CS-PropertyLog'!D4</f>
        <v>0</v>
      </c>
      <c r="M33">
        <f>'CS-PropertyLog'!E4</f>
        <v>0</v>
      </c>
      <c r="N33">
        <f>'CS-PropertyLog'!F4</f>
        <v>0</v>
      </c>
      <c r="O33" t="str">
        <f>'CS-PropertyLog'!P4</f>
        <v>G</v>
      </c>
      <c r="P33">
        <f>'CS-PropertyLog'!Q4</f>
        <v>0</v>
      </c>
      <c r="Q33">
        <f>'CS-PropertyLog'!R4</f>
        <v>0</v>
      </c>
      <c r="R33" t="str">
        <f>'CS-PropertyLog'!AC4</f>
        <v>R</v>
      </c>
      <c r="S33">
        <f>'CS-PropertyLog'!AD4</f>
        <v>0</v>
      </c>
      <c r="T33">
        <f>'CS-PropertyLog'!AE4</f>
        <v>0</v>
      </c>
    </row>
    <row r="34" spans="1:20" x14ac:dyDescent="0.25">
      <c r="L34" t="str">
        <f>'CS-PropertyLog'!D5</f>
        <v xml:space="preserve"> intercept</v>
      </c>
      <c r="M34" t="str">
        <f>'CS-PropertyLog'!E5</f>
        <v xml:space="preserve"> ARIvar</v>
      </c>
      <c r="N34" t="str">
        <f>'CS-PropertyLog'!F5</f>
        <v xml:space="preserve"> CV</v>
      </c>
      <c r="O34" t="str">
        <f>'CS-PropertyLog'!P5</f>
        <v xml:space="preserve">  slope</v>
      </c>
      <c r="P34" t="str">
        <f>'CS-PropertyLog'!Q5</f>
        <v xml:space="preserve"> intercept</v>
      </c>
      <c r="Q34" t="str">
        <f>'CS-PropertyLog'!R5</f>
        <v xml:space="preserve"> ARIvar</v>
      </c>
      <c r="R34" t="str">
        <f>'CS-PropertyLog'!AC5</f>
        <v xml:space="preserve">  slope</v>
      </c>
      <c r="S34" t="str">
        <f>'CS-PropertyLog'!AD5</f>
        <v xml:space="preserve"> intercept</v>
      </c>
      <c r="T34" t="str">
        <f>'CS-PropertyLog'!AE5</f>
        <v xml:space="preserve"> ARIvar</v>
      </c>
    </row>
    <row r="37" spans="1:20" x14ac:dyDescent="0.25">
      <c r="A37" t="s">
        <v>20</v>
      </c>
      <c r="B37" t="s">
        <v>51</v>
      </c>
      <c r="C37" t="s">
        <v>54</v>
      </c>
      <c r="D37" s="122">
        <f>AVERAGE('CS-PropertyLog'!E14:E1999)</f>
        <v>13.085326666666671</v>
      </c>
      <c r="E37" s="122">
        <f>STDEV('CS-PropertyLog'!E15:E2001)</f>
        <v>5.2610379538964711</v>
      </c>
      <c r="F37" s="122">
        <f>MAX('CS-PropertyLog'!E14:E2000)</f>
        <v>29.2319</v>
      </c>
      <c r="G37" s="122">
        <f>MIN('CS-PropertyLog'!E15:E2001)</f>
        <v>4.3823100000000004</v>
      </c>
    </row>
    <row r="38" spans="1:20" x14ac:dyDescent="0.25">
      <c r="A38" t="s">
        <v>20</v>
      </c>
      <c r="B38" t="s">
        <v>26</v>
      </c>
      <c r="C38" t="s">
        <v>54</v>
      </c>
      <c r="D38" s="122">
        <f>AVERAGE('CS-PropertyLog'!R14:R1999)</f>
        <v>15.019122312925168</v>
      </c>
      <c r="E38" s="122">
        <f>STDEV('CS-PropertyLog'!R15:R2001)</f>
        <v>6.0237701306119025</v>
      </c>
      <c r="F38" s="122">
        <f>MAX('CS-PropertyLog'!R14:R2000)</f>
        <v>31.8507</v>
      </c>
      <c r="G38" s="122">
        <f>MIN('CS-PropertyLog'!R15:R2001)</f>
        <v>4.0220900000000004</v>
      </c>
    </row>
    <row r="39" spans="1:20" x14ac:dyDescent="0.25">
      <c r="A39" t="s">
        <v>20</v>
      </c>
      <c r="B39" t="s">
        <v>27</v>
      </c>
      <c r="C39" t="s">
        <v>54</v>
      </c>
      <c r="D39" s="122">
        <f>AVERAGE('CS-PropertyLog'!AE14:AE1999)</f>
        <v>16.565862312925169</v>
      </c>
      <c r="E39" s="122">
        <f>STDEV('CS-PropertyLog'!AE15:AE2001)</f>
        <v>6.5681828890484617</v>
      </c>
      <c r="F39" s="122">
        <f>MAX('CS-PropertyLog'!AE14:AE2000)</f>
        <v>34.174199999999999</v>
      </c>
      <c r="G39" s="122">
        <f>MIN('CS-PropertyLog'!AE15:AE2001)</f>
        <v>4.4259700000000004</v>
      </c>
      <c r="N39" s="122"/>
    </row>
    <row r="40" spans="1:20" x14ac:dyDescent="0.25">
      <c r="L40">
        <f>'PCL-PropertyLog'!D4</f>
        <v>0</v>
      </c>
      <c r="M40">
        <f>'PCL-PropertyLog'!E4</f>
        <v>0</v>
      </c>
      <c r="N40">
        <f>'PCL-PropertyLog'!F4</f>
        <v>0</v>
      </c>
      <c r="O40" t="str">
        <f>'PCL-PropertyLog'!P4</f>
        <v>G</v>
      </c>
      <c r="P40">
        <f>'PCL-PropertyLog'!Q4</f>
        <v>0</v>
      </c>
      <c r="Q40">
        <f>'PCL-PropertyLog'!R4</f>
        <v>0</v>
      </c>
      <c r="R40" t="str">
        <f>'PCL-PropertyLog'!AC4</f>
        <v>R</v>
      </c>
      <c r="S40">
        <f>'PCL-PropertyLog'!AD4</f>
        <v>0</v>
      </c>
      <c r="T40">
        <f>'PCL-PropertyLog'!AE4</f>
        <v>0</v>
      </c>
    </row>
    <row r="41" spans="1:20" x14ac:dyDescent="0.25">
      <c r="A41" t="s">
        <v>2</v>
      </c>
      <c r="B41" t="s">
        <v>51</v>
      </c>
      <c r="C41" t="s">
        <v>54</v>
      </c>
      <c r="D41" s="122">
        <f>AVERAGE('PCL-PropertyLog'!E21:E2014)</f>
        <v>20.519646309523822</v>
      </c>
      <c r="E41" s="122">
        <f>STDEV('PCL-PropertyLog'!E22:E2016)</f>
        <v>6.9638126713752673</v>
      </c>
      <c r="F41" s="122">
        <f>MAX('PCL-PropertyLog'!E21:E2015)</f>
        <v>37.018900000000002</v>
      </c>
      <c r="G41" s="122">
        <f>MIN('PCL-PropertyLog'!E22:E2016)</f>
        <v>6.3825900000000004</v>
      </c>
      <c r="L41" t="str">
        <f>'PCL-PropertyLog'!D5</f>
        <v xml:space="preserve"> intercept</v>
      </c>
      <c r="M41" t="str">
        <f>'PCL-PropertyLog'!E5</f>
        <v xml:space="preserve"> ARIvar</v>
      </c>
      <c r="N41" t="str">
        <f>'PCL-PropertyLog'!F5</f>
        <v xml:space="preserve"> CV</v>
      </c>
      <c r="O41" t="str">
        <f>'PCL-PropertyLog'!P5</f>
        <v xml:space="preserve">  slope</v>
      </c>
      <c r="P41" t="str">
        <f>'PCL-PropertyLog'!Q5</f>
        <v xml:space="preserve"> intercept</v>
      </c>
      <c r="Q41" t="str">
        <f>'PCL-PropertyLog'!R5</f>
        <v xml:space="preserve"> ARIvar</v>
      </c>
      <c r="R41" t="str">
        <f>'PCL-PropertyLog'!AC5</f>
        <v xml:space="preserve">  slope</v>
      </c>
      <c r="S41" t="str">
        <f>'PCL-PropertyLog'!AD5</f>
        <v xml:space="preserve"> intercept</v>
      </c>
      <c r="T41" t="str">
        <f>'PCL-PropertyLog'!AE5</f>
        <v xml:space="preserve"> ARIvar</v>
      </c>
    </row>
    <row r="42" spans="1:20" x14ac:dyDescent="0.25">
      <c r="A42" t="s">
        <v>2</v>
      </c>
      <c r="B42" t="s">
        <v>26</v>
      </c>
      <c r="C42" t="s">
        <v>54</v>
      </c>
      <c r="D42" s="122">
        <f>AVERAGE('PCL-PropertyLog'!R21:R2014)</f>
        <v>22.858635952380943</v>
      </c>
      <c r="E42" s="122">
        <f>STDEV('PCL-PropertyLog'!R22:R2016)</f>
        <v>7.7013190854785867</v>
      </c>
      <c r="F42" s="122">
        <f>MAX('PCL-PropertyLog'!R21:R2015)</f>
        <v>39.9101</v>
      </c>
      <c r="G42" s="122">
        <f>MIN('PCL-PropertyLog'!R22:R2016)</f>
        <v>5.8449499999999999</v>
      </c>
    </row>
    <row r="43" spans="1:20" x14ac:dyDescent="0.25">
      <c r="A43" t="s">
        <v>2</v>
      </c>
      <c r="B43" t="s">
        <v>27</v>
      </c>
      <c r="C43" t="s">
        <v>54</v>
      </c>
      <c r="D43" s="122">
        <f>AVERAGE('PCL-PropertyLog'!AE21:AE2014)</f>
        <v>25.488719285714286</v>
      </c>
      <c r="E43" s="122">
        <f>STDEV('PCL-PropertyLog'!AE22:AE2016)</f>
        <v>8.1200249501998325</v>
      </c>
      <c r="F43" s="122">
        <f>MAX('PCL-PropertyLog'!AE21:AE2015)</f>
        <v>42.427999999999997</v>
      </c>
      <c r="G43" s="122">
        <f>MIN('PCL-PropertyLog'!AE22:AE2016)</f>
        <v>7.3392200000000001</v>
      </c>
    </row>
    <row r="45" spans="1:20" x14ac:dyDescent="0.25">
      <c r="A45" t="s">
        <v>3</v>
      </c>
      <c r="B45" t="s">
        <v>51</v>
      </c>
      <c r="C45" t="s">
        <v>54</v>
      </c>
      <c r="D45" s="122">
        <f>AVERAGE('CLD-PropertyLog'!E28:E2021)</f>
        <v>14.165383943661976</v>
      </c>
      <c r="E45" s="122">
        <f>STDEV('CLD-PropertyLog'!E29:E2023)</f>
        <v>5.0012775327689001</v>
      </c>
      <c r="F45" s="122">
        <f>MAX('CLD-PropertyLog'!E28:E2022)</f>
        <v>31.214099999999998</v>
      </c>
      <c r="G45" s="122">
        <f>MIN('CLD-PropertyLog'!E29:E2023)</f>
        <v>6.6310399999999996</v>
      </c>
    </row>
    <row r="46" spans="1:20" x14ac:dyDescent="0.25">
      <c r="A46" t="s">
        <v>3</v>
      </c>
      <c r="B46" t="s">
        <v>26</v>
      </c>
      <c r="C46" t="s">
        <v>54</v>
      </c>
      <c r="D46" s="122">
        <f>AVERAGE('CLD-PropertyLog'!R28:R2021)</f>
        <v>15.02187704225352</v>
      </c>
      <c r="E46" s="122">
        <f>STDEV('CLD-PropertyLog'!R29:R2023)</f>
        <v>5.0831140072800203</v>
      </c>
      <c r="F46" s="122">
        <f>MAX('CLD-PropertyLog'!R28:R2022)</f>
        <v>32.405700000000003</v>
      </c>
      <c r="G46" s="122">
        <f>MIN('CLD-PropertyLog'!R29:R2023)</f>
        <v>6.8115899999999998</v>
      </c>
    </row>
    <row r="47" spans="1:20" x14ac:dyDescent="0.25">
      <c r="A47" t="s">
        <v>3</v>
      </c>
      <c r="B47" t="s">
        <v>27</v>
      </c>
      <c r="C47" t="s">
        <v>54</v>
      </c>
      <c r="D47" s="122">
        <f>AVERAGE('CLD-PropertyLog'!AE28:AE2021)</f>
        <v>15.759894084507051</v>
      </c>
      <c r="E47" s="122">
        <f>STDEV('CLD-PropertyLog'!AE29:AE2023)</f>
        <v>5.5520615239499858</v>
      </c>
      <c r="F47" s="122">
        <f>MAX('CLD-PropertyLog'!AE28:AE2022)</f>
        <v>36.081800000000001</v>
      </c>
      <c r="G47" s="122">
        <f>MIN('CLD-PropertyLog'!AE29:AE2023)</f>
        <v>7.4384699999999997</v>
      </c>
      <c r="L47">
        <f>'CLD-PropertyLog'!D4</f>
        <v>0</v>
      </c>
      <c r="M47">
        <f>'CLD-PropertyLog'!E4</f>
        <v>0</v>
      </c>
      <c r="N47">
        <f>'CLD-PropertyLog'!F4</f>
        <v>0</v>
      </c>
      <c r="O47" t="str">
        <f>'CLD-PropertyLog'!P4</f>
        <v>G</v>
      </c>
      <c r="P47">
        <f>'CLD-PropertyLog'!Q4</f>
        <v>0</v>
      </c>
      <c r="Q47">
        <f>'CLD-PropertyLog'!R4</f>
        <v>0</v>
      </c>
      <c r="R47" t="str">
        <f>'CLD-PropertyLog'!AC4</f>
        <v>R</v>
      </c>
      <c r="S47">
        <f>'CLD-PropertyLog'!AD4</f>
        <v>0</v>
      </c>
      <c r="T47">
        <f>'CLD-PropertyLog'!AE4</f>
        <v>0</v>
      </c>
    </row>
    <row r="48" spans="1:20" x14ac:dyDescent="0.25">
      <c r="L48" t="str">
        <f>'CLD-PropertyLog'!D5</f>
        <v xml:space="preserve"> intercept</v>
      </c>
      <c r="M48" t="str">
        <f>'CLD-PropertyLog'!E5</f>
        <v xml:space="preserve"> ARIvar</v>
      </c>
      <c r="N48" t="str">
        <f>'CLD-PropertyLog'!F5</f>
        <v xml:space="preserve"> CV</v>
      </c>
      <c r="O48" t="str">
        <f>'CLD-PropertyLog'!P5</f>
        <v xml:space="preserve">  slope</v>
      </c>
      <c r="P48" t="str">
        <f>'CLD-PropertyLog'!Q5</f>
        <v xml:space="preserve"> intercept</v>
      </c>
      <c r="Q48" t="str">
        <f>'CLD-PropertyLog'!R5</f>
        <v xml:space="preserve"> ARIvar</v>
      </c>
      <c r="R48" t="str">
        <f>'CLD-PropertyLog'!AC5</f>
        <v xml:space="preserve">  slope</v>
      </c>
      <c r="S48" t="str">
        <f>'CLD-PropertyLog'!AD5</f>
        <v xml:space="preserve"> intercept</v>
      </c>
      <c r="T48" t="str">
        <f>'CLD-PropertyLog'!AE5</f>
        <v xml:space="preserve"> ARIvar</v>
      </c>
    </row>
    <row r="49" spans="1:20" x14ac:dyDescent="0.25">
      <c r="A49" t="s">
        <v>4</v>
      </c>
      <c r="B49" t="s">
        <v>51</v>
      </c>
      <c r="C49" t="s">
        <v>54</v>
      </c>
      <c r="D49" s="122">
        <f>AVERAGE('CLR-PropertyLog'!E35:E2020)</f>
        <v>15.387468805970151</v>
      </c>
      <c r="E49" s="122">
        <f>STDEV('CLD-PropertyLog'!E36:E2030)</f>
        <v>5.1657763204595621</v>
      </c>
      <c r="F49" s="122">
        <f>MAX('CLR-PropertyLog'!E35:E2021)</f>
        <v>31.490400000000001</v>
      </c>
      <c r="G49" s="122">
        <f>MIN('CLR-PropertyLog'!E36:E2022)</f>
        <v>7.3673799999999998</v>
      </c>
    </row>
    <row r="50" spans="1:20" x14ac:dyDescent="0.25">
      <c r="A50" t="s">
        <v>4</v>
      </c>
      <c r="B50" t="s">
        <v>26</v>
      </c>
      <c r="C50" t="s">
        <v>54</v>
      </c>
      <c r="D50" s="122">
        <f>AVERAGE('CLR-PropertyLog'!R35:R2020)</f>
        <v>16.279410746268656</v>
      </c>
      <c r="E50" s="122">
        <f>STDEV('CLD-PropertyLog'!R36:R2030)</f>
        <v>5.2529564830455762</v>
      </c>
      <c r="F50" s="122">
        <f>MAX('CLR-PropertyLog'!R35:R2021)</f>
        <v>30.834800000000001</v>
      </c>
      <c r="G50" s="122">
        <f>MIN('CLR-PropertyLog'!R36:R2022)</f>
        <v>7.4571699999999996</v>
      </c>
    </row>
    <row r="51" spans="1:20" x14ac:dyDescent="0.25">
      <c r="A51" t="s">
        <v>4</v>
      </c>
      <c r="B51" t="s">
        <v>27</v>
      </c>
      <c r="C51" t="s">
        <v>54</v>
      </c>
      <c r="D51" s="122">
        <f>AVERAGE('CLR-PropertyLog'!AE35:AE2020)</f>
        <v>14.793557014925371</v>
      </c>
      <c r="E51" s="122">
        <f>STDEV('CLD-PropertyLog'!AE36:AE2030)</f>
        <v>5.7143475110303319</v>
      </c>
      <c r="F51" s="122">
        <f>MAX('CLR-PropertyLog'!AE35:AE2021)</f>
        <v>28.791699999999999</v>
      </c>
      <c r="G51" s="122">
        <f>MIN('CLR-PropertyLog'!AE36:AE2022)</f>
        <v>6.8615899999999996</v>
      </c>
    </row>
    <row r="54" spans="1:20" x14ac:dyDescent="0.25">
      <c r="L54">
        <f>'CLR-PropertyLog'!D4</f>
        <v>0</v>
      </c>
      <c r="M54">
        <f>'CLR-PropertyLog'!E4</f>
        <v>0</v>
      </c>
      <c r="N54">
        <f>'CLR-PropertyLog'!F4</f>
        <v>0</v>
      </c>
      <c r="O54" t="str">
        <f>'CLR-PropertyLog'!P4</f>
        <v>G</v>
      </c>
      <c r="P54">
        <f>'CLR-PropertyLog'!Q4</f>
        <v>0</v>
      </c>
      <c r="Q54">
        <f>'CLR-PropertyLog'!R4</f>
        <v>0</v>
      </c>
      <c r="R54" t="str">
        <f>'CLR-PropertyLog'!AC4</f>
        <v>R</v>
      </c>
      <c r="S54">
        <f>'CLR-PropertyLog'!AD4</f>
        <v>0</v>
      </c>
      <c r="T54">
        <f>'CLR-PropertyLog'!AE4</f>
        <v>0</v>
      </c>
    </row>
    <row r="55" spans="1:20" x14ac:dyDescent="0.25">
      <c r="A55" t="s">
        <v>20</v>
      </c>
      <c r="B55" t="s">
        <v>51</v>
      </c>
      <c r="C55" t="s">
        <v>55</v>
      </c>
      <c r="D55" s="122">
        <f>AVERAGE('CS-PropertyLog'!F14:F1999)</f>
        <v>1.3270341156462586</v>
      </c>
      <c r="E55" s="122">
        <f>STDEV('CS-PropertyLog'!F15:F2001)</f>
        <v>0.36456796603163244</v>
      </c>
      <c r="F55" s="122">
        <f>MAX('CS-PropertyLog'!F14:F2000)</f>
        <v>2.31995</v>
      </c>
      <c r="G55" s="122">
        <f>MIN('CS-PropertyLog'!F15:F2001)</f>
        <v>0.81757000000000002</v>
      </c>
      <c r="L55" t="str">
        <f>'CLR-PropertyLog'!D5</f>
        <v xml:space="preserve"> intercept</v>
      </c>
      <c r="M55" t="str">
        <f>'CLR-PropertyLog'!E5</f>
        <v xml:space="preserve"> ARIvar</v>
      </c>
      <c r="N55" t="str">
        <f>'CLR-PropertyLog'!F5</f>
        <v xml:space="preserve"> CV</v>
      </c>
      <c r="O55" t="str">
        <f>'CLR-PropertyLog'!P5</f>
        <v xml:space="preserve">  slope</v>
      </c>
      <c r="P55" t="str">
        <f>'CLR-PropertyLog'!Q5</f>
        <v xml:space="preserve"> intercept</v>
      </c>
      <c r="Q55" t="str">
        <f>'CLR-PropertyLog'!R5</f>
        <v xml:space="preserve"> ARIvar</v>
      </c>
      <c r="R55" t="str">
        <f>'CLR-PropertyLog'!AC5</f>
        <v xml:space="preserve">  slope</v>
      </c>
      <c r="S55" t="str">
        <f>'CLR-PropertyLog'!AD5</f>
        <v xml:space="preserve"> intercept</v>
      </c>
      <c r="T55" t="str">
        <f>'CLR-PropertyLog'!AE5</f>
        <v xml:space="preserve"> ARIvar</v>
      </c>
    </row>
    <row r="56" spans="1:20" x14ac:dyDescent="0.25">
      <c r="A56" t="s">
        <v>2</v>
      </c>
      <c r="B56" t="s">
        <v>51</v>
      </c>
      <c r="C56" t="s">
        <v>55</v>
      </c>
      <c r="D56" s="122">
        <f>AVERAGE('PCL-PropertyLog'!F21:F2014)</f>
        <v>1.2373691904761905</v>
      </c>
      <c r="E56" s="122">
        <f>STDEV('PCL-PropertyLog'!F22:F2016)</f>
        <v>0.31656450373680611</v>
      </c>
      <c r="F56" s="122">
        <f>MAX('PCL-PropertyLog'!F21:F2015)</f>
        <v>2.5661700000000001</v>
      </c>
      <c r="G56" s="122">
        <f>MIN('PCL-PropertyLog'!F22:F2016)</f>
        <v>0.87929199999999996</v>
      </c>
    </row>
    <row r="57" spans="1:20" x14ac:dyDescent="0.25">
      <c r="A57" t="s">
        <v>3</v>
      </c>
      <c r="B57" t="s">
        <v>51</v>
      </c>
      <c r="C57" t="s">
        <v>55</v>
      </c>
      <c r="D57" s="122">
        <f>AVERAGE('CLD-PropertyLog'!F28:F2021)</f>
        <v>1.0818217746478869</v>
      </c>
      <c r="E57" s="122">
        <f>STDEV('CLD-PropertyLog'!F29:F2023)</f>
        <v>0.11942068192300039</v>
      </c>
      <c r="F57" s="122">
        <f>MAX('CLD-PropertyLog'!F28:F2022)</f>
        <v>1.48447</v>
      </c>
      <c r="G57" s="122">
        <f>MIN('CLD-PropertyLog'!F29:F2023)</f>
        <v>0.94113899999999995</v>
      </c>
    </row>
    <row r="58" spans="1:20" x14ac:dyDescent="0.25">
      <c r="A58" t="s">
        <v>4</v>
      </c>
      <c r="B58" t="s">
        <v>51</v>
      </c>
      <c r="C58" t="s">
        <v>55</v>
      </c>
      <c r="D58" s="122">
        <f>AVERAGE('CLR-PropertyLog'!F35:F2020)</f>
        <v>2.065524328358209</v>
      </c>
      <c r="E58" s="122">
        <f>STDEV('CLD-PropertyLog'!F36:F2030)</f>
        <v>0.10987203650724267</v>
      </c>
      <c r="F58" s="122">
        <f>MAX('CLR-PropertyLog'!F35:F2021)</f>
        <v>2.7159499999999999</v>
      </c>
      <c r="G58" s="122">
        <f>MIN('CLR-PropertyLog'!F36:F2022)</f>
        <v>1.2069799999999999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Title and Descriptions</vt:lpstr>
      <vt:lpstr>ColorCorrections</vt:lpstr>
      <vt:lpstr>SkyTypePrms</vt:lpstr>
      <vt:lpstr>HaloScorePrms</vt:lpstr>
      <vt:lpstr>CS-PropertyLog</vt:lpstr>
      <vt:lpstr>PCL-PropertyLog</vt:lpstr>
      <vt:lpstr>CLD-PropertyLog</vt:lpstr>
      <vt:lpstr>CLR-PropertyLog</vt:lpstr>
      <vt:lpstr>HAL-PropertyLog</vt:lpstr>
      <vt:lpstr>SkyTypeComputations</vt:lpstr>
      <vt:lpstr>HaloScoreComputations</vt:lpstr>
      <vt:lpstr>statistics</vt:lpstr>
      <vt:lpstr>Sheet1</vt:lpstr>
    </vt:vector>
  </TitlesOfParts>
  <Company>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Sylke Boyd</dc:creator>
  <cp:lastModifiedBy>Sylke Boyd</cp:lastModifiedBy>
  <dcterms:created xsi:type="dcterms:W3CDTF">2018-09-18T13:46:14Z</dcterms:created>
  <dcterms:modified xsi:type="dcterms:W3CDTF">2018-11-14T19:14:17Z</dcterms:modified>
</cp:coreProperties>
</file>