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lvain.lebras\Downloads\"/>
    </mc:Choice>
  </mc:AlternateContent>
  <bookViews>
    <workbookView xWindow="0" yWindow="0" windowWidth="51600" windowHeight="17700" activeTab="1"/>
  </bookViews>
  <sheets>
    <sheet name="EMC-55015" sheetId="4" r:id="rId1"/>
    <sheet name="EMC-61000-3-2-D" sheetId="3" r:id="rId2"/>
    <sheet name="EMC" sheetId="1" r:id="rId3"/>
    <sheet name="Signal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3" l="1"/>
  <c r="G11" i="3" s="1"/>
  <c r="E12" i="3"/>
  <c r="G12" i="3" s="1"/>
  <c r="E13" i="3"/>
  <c r="E14" i="3"/>
  <c r="E15" i="3"/>
  <c r="G15" i="3" s="1"/>
  <c r="E16" i="3"/>
  <c r="E17" i="3"/>
  <c r="E18" i="3"/>
  <c r="G18" i="3" s="1"/>
  <c r="E19" i="3"/>
  <c r="G19" i="3" s="1"/>
  <c r="E20" i="3"/>
  <c r="G20" i="3" s="1"/>
  <c r="E21" i="3"/>
  <c r="E22" i="3"/>
  <c r="E10" i="3"/>
  <c r="G10" i="3" s="1"/>
  <c r="E9" i="3"/>
  <c r="G9" i="3" s="1"/>
  <c r="G5" i="3"/>
  <c r="G6" i="3"/>
  <c r="G7" i="3"/>
  <c r="G8" i="3"/>
  <c r="G13" i="3"/>
  <c r="G14" i="3"/>
  <c r="G16" i="3"/>
  <c r="G17" i="3"/>
  <c r="G21" i="3"/>
  <c r="G22" i="3"/>
  <c r="G4" i="3"/>
  <c r="H11" i="4"/>
  <c r="H10" i="4"/>
  <c r="H9" i="4"/>
  <c r="H8" i="4"/>
  <c r="H7" i="4"/>
  <c r="H6" i="4"/>
  <c r="H5" i="4"/>
  <c r="H4" i="4"/>
  <c r="H30" i="2" l="1"/>
  <c r="M35" i="2" l="1"/>
  <c r="M36" i="2"/>
  <c r="I36" i="2"/>
  <c r="I35" i="2"/>
  <c r="G36" i="2"/>
  <c r="G35" i="2"/>
  <c r="H36" i="2"/>
  <c r="H35" i="2"/>
  <c r="H33" i="2"/>
  <c r="F34" i="2" s="1"/>
  <c r="H32" i="2"/>
  <c r="F33" i="2" s="1"/>
  <c r="H31" i="2"/>
  <c r="I33" i="2"/>
  <c r="G34" i="2" s="1"/>
  <c r="G33" i="2"/>
  <c r="I32" i="2"/>
  <c r="F32" i="2"/>
  <c r="I29" i="2"/>
  <c r="G30" i="2" s="1"/>
  <c r="I30" i="2" s="1"/>
  <c r="G31" i="2" s="1"/>
  <c r="H29" i="2"/>
  <c r="F30" i="2" s="1"/>
  <c r="G29" i="2"/>
  <c r="I34" i="2" s="1"/>
  <c r="F29" i="2"/>
  <c r="H34" i="2" s="1"/>
  <c r="F31" i="2" l="1"/>
  <c r="M34" i="2"/>
  <c r="M33" i="2"/>
  <c r="M29" i="2"/>
  <c r="I31" i="2"/>
  <c r="H5" i="1"/>
  <c r="H6" i="1"/>
  <c r="H7" i="1"/>
  <c r="H8" i="1"/>
  <c r="H9" i="1"/>
  <c r="H10" i="1"/>
  <c r="H11" i="1"/>
  <c r="H4" i="1"/>
  <c r="M30" i="2" l="1"/>
  <c r="G32" i="2"/>
  <c r="M32" i="2" s="1"/>
  <c r="M31" i="2"/>
</calcChain>
</file>

<file path=xl/sharedStrings.xml><?xml version="1.0" encoding="utf-8"?>
<sst xmlns="http://schemas.openxmlformats.org/spreadsheetml/2006/main" count="132" uniqueCount="32">
  <si>
    <t>Amp dBµV start</t>
  </si>
  <si>
    <t>Amp dBµV stop</t>
  </si>
  <si>
    <t>Line</t>
  </si>
  <si>
    <t xml:space="preserve">Line: "dB" 4 0 </t>
  </si>
  <si>
    <t>Sylvain LE BRAS</t>
  </si>
  <si>
    <t>sylvain.lebras@we-online.com</t>
  </si>
  <si>
    <t>LTSpice limit line calculator</t>
  </si>
  <si>
    <t>Start Freq</t>
  </si>
  <si>
    <t>End Freq</t>
  </si>
  <si>
    <t>Line def for LTSPICE plot settings file</t>
  </si>
  <si>
    <t>Eye top :</t>
  </si>
  <si>
    <t>Eye bottom :</t>
  </si>
  <si>
    <t>ns</t>
  </si>
  <si>
    <t>V</t>
  </si>
  <si>
    <t>Eye width</t>
  </si>
  <si>
    <t>Eye Flat width</t>
  </si>
  <si>
    <t>Ceiling</t>
  </si>
  <si>
    <t>Floor</t>
  </si>
  <si>
    <t>a</t>
  </si>
  <si>
    <t>b</t>
  </si>
  <si>
    <t>c</t>
  </si>
  <si>
    <t>d</t>
  </si>
  <si>
    <t>e</t>
  </si>
  <si>
    <t>f</t>
  </si>
  <si>
    <t>Baud time</t>
  </si>
  <si>
    <t xml:space="preserve">Line: "V" 1 2 </t>
  </si>
  <si>
    <t>Eye diagram tool</t>
  </si>
  <si>
    <t xml:space="preserve">Line: "V" 4 1 </t>
  </si>
  <si>
    <t>mA/W start</t>
  </si>
  <si>
    <t xml:space="preserve">Line: "A" 4 0 </t>
  </si>
  <si>
    <t>IEC 61000-3-2 Class D - LTSpice limit line calculator</t>
  </si>
  <si>
    <t>in 50Hz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</si>
</sst>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2" fillId="0" borderId="0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9525</xdr:rowOff>
    </xdr:from>
    <xdr:to>
      <xdr:col>11</xdr:col>
      <xdr:colOff>1</xdr:colOff>
      <xdr:row>16</xdr:row>
      <xdr:rowOff>133350</xdr:rowOff>
    </xdr:to>
    <xdr:sp macro="" textlink="">
      <xdr:nvSpPr>
        <xdr:cNvPr id="2" name="Rectangle 1"/>
        <xdr:cNvSpPr/>
      </xdr:nvSpPr>
      <xdr:spPr>
        <a:xfrm>
          <a:off x="2409825" y="1800225"/>
          <a:ext cx="4295776" cy="1457325"/>
        </a:xfrm>
        <a:custGeom>
          <a:avLst/>
          <a:gdLst>
            <a:gd name="connsiteX0" fmla="*/ 0 w 2657475"/>
            <a:gd name="connsiteY0" fmla="*/ 0 h 1438275"/>
            <a:gd name="connsiteX1" fmla="*/ 2657475 w 2657475"/>
            <a:gd name="connsiteY1" fmla="*/ 0 h 1438275"/>
            <a:gd name="connsiteX2" fmla="*/ 2657475 w 2657475"/>
            <a:gd name="connsiteY2" fmla="*/ 1438275 h 1438275"/>
            <a:gd name="connsiteX3" fmla="*/ 0 w 2657475"/>
            <a:gd name="connsiteY3" fmla="*/ 1438275 h 1438275"/>
            <a:gd name="connsiteX4" fmla="*/ 0 w 2657475"/>
            <a:gd name="connsiteY4" fmla="*/ 0 h 1438275"/>
            <a:gd name="connsiteX0" fmla="*/ 0 w 2667000"/>
            <a:gd name="connsiteY0" fmla="*/ 0 h 1438275"/>
            <a:gd name="connsiteX1" fmla="*/ 2657475 w 2667000"/>
            <a:gd name="connsiteY1" fmla="*/ 0 h 1438275"/>
            <a:gd name="connsiteX2" fmla="*/ 2667000 w 2667000"/>
            <a:gd name="connsiteY2" fmla="*/ 723900 h 1438275"/>
            <a:gd name="connsiteX3" fmla="*/ 2657475 w 2667000"/>
            <a:gd name="connsiteY3" fmla="*/ 1438275 h 1438275"/>
            <a:gd name="connsiteX4" fmla="*/ 0 w 2667000"/>
            <a:gd name="connsiteY4" fmla="*/ 1438275 h 1438275"/>
            <a:gd name="connsiteX5" fmla="*/ 0 w 2667000"/>
            <a:gd name="connsiteY5" fmla="*/ 0 h 1438275"/>
            <a:gd name="connsiteX0" fmla="*/ 0 w 3552825"/>
            <a:gd name="connsiteY0" fmla="*/ 0 h 1438275"/>
            <a:gd name="connsiteX1" fmla="*/ 2657475 w 3552825"/>
            <a:gd name="connsiteY1" fmla="*/ 0 h 1438275"/>
            <a:gd name="connsiteX2" fmla="*/ 3552825 w 3552825"/>
            <a:gd name="connsiteY2" fmla="*/ 742950 h 1438275"/>
            <a:gd name="connsiteX3" fmla="*/ 2657475 w 3552825"/>
            <a:gd name="connsiteY3" fmla="*/ 1438275 h 1438275"/>
            <a:gd name="connsiteX4" fmla="*/ 0 w 3552825"/>
            <a:gd name="connsiteY4" fmla="*/ 1438275 h 1438275"/>
            <a:gd name="connsiteX5" fmla="*/ 0 w 3552825"/>
            <a:gd name="connsiteY5" fmla="*/ 0 h 1438275"/>
            <a:gd name="connsiteX0" fmla="*/ 19051 w 3571876"/>
            <a:gd name="connsiteY0" fmla="*/ 0 h 1438275"/>
            <a:gd name="connsiteX1" fmla="*/ 2676526 w 3571876"/>
            <a:gd name="connsiteY1" fmla="*/ 0 h 1438275"/>
            <a:gd name="connsiteX2" fmla="*/ 3571876 w 3571876"/>
            <a:gd name="connsiteY2" fmla="*/ 742950 h 1438275"/>
            <a:gd name="connsiteX3" fmla="*/ 2676526 w 3571876"/>
            <a:gd name="connsiteY3" fmla="*/ 1438275 h 1438275"/>
            <a:gd name="connsiteX4" fmla="*/ 19051 w 3571876"/>
            <a:gd name="connsiteY4" fmla="*/ 1438275 h 1438275"/>
            <a:gd name="connsiteX5" fmla="*/ 0 w 3571876"/>
            <a:gd name="connsiteY5" fmla="*/ 704850 h 1438275"/>
            <a:gd name="connsiteX6" fmla="*/ 19051 w 3571876"/>
            <a:gd name="connsiteY6" fmla="*/ 0 h 1438275"/>
            <a:gd name="connsiteX0" fmla="*/ 923926 w 4476751"/>
            <a:gd name="connsiteY0" fmla="*/ 0 h 1438275"/>
            <a:gd name="connsiteX1" fmla="*/ 3581401 w 4476751"/>
            <a:gd name="connsiteY1" fmla="*/ 0 h 1438275"/>
            <a:gd name="connsiteX2" fmla="*/ 4476751 w 4476751"/>
            <a:gd name="connsiteY2" fmla="*/ 742950 h 1438275"/>
            <a:gd name="connsiteX3" fmla="*/ 3581401 w 4476751"/>
            <a:gd name="connsiteY3" fmla="*/ 1438275 h 1438275"/>
            <a:gd name="connsiteX4" fmla="*/ 923926 w 4476751"/>
            <a:gd name="connsiteY4" fmla="*/ 1438275 h 1438275"/>
            <a:gd name="connsiteX5" fmla="*/ 0 w 4476751"/>
            <a:gd name="connsiteY5" fmla="*/ 742950 h 1438275"/>
            <a:gd name="connsiteX6" fmla="*/ 923926 w 4476751"/>
            <a:gd name="connsiteY6" fmla="*/ 0 h 1438275"/>
            <a:gd name="connsiteX0" fmla="*/ 923926 w 4476751"/>
            <a:gd name="connsiteY0" fmla="*/ 0 h 1438275"/>
            <a:gd name="connsiteX1" fmla="*/ 3581401 w 4476751"/>
            <a:gd name="connsiteY1" fmla="*/ 0 h 1438275"/>
            <a:gd name="connsiteX2" fmla="*/ 4476751 w 4476751"/>
            <a:gd name="connsiteY2" fmla="*/ 742950 h 1438275"/>
            <a:gd name="connsiteX3" fmla="*/ 3581401 w 4476751"/>
            <a:gd name="connsiteY3" fmla="*/ 1438275 h 1438275"/>
            <a:gd name="connsiteX4" fmla="*/ 665843 w 4476751"/>
            <a:gd name="connsiteY4" fmla="*/ 1438275 h 1438275"/>
            <a:gd name="connsiteX5" fmla="*/ 0 w 4476751"/>
            <a:gd name="connsiteY5" fmla="*/ 742950 h 1438275"/>
            <a:gd name="connsiteX6" fmla="*/ 923926 w 4476751"/>
            <a:gd name="connsiteY6" fmla="*/ 0 h 1438275"/>
            <a:gd name="connsiteX0" fmla="*/ 645991 w 4476751"/>
            <a:gd name="connsiteY0" fmla="*/ 0 h 1447800"/>
            <a:gd name="connsiteX1" fmla="*/ 3581401 w 4476751"/>
            <a:gd name="connsiteY1" fmla="*/ 9525 h 1447800"/>
            <a:gd name="connsiteX2" fmla="*/ 4476751 w 4476751"/>
            <a:gd name="connsiteY2" fmla="*/ 752475 h 1447800"/>
            <a:gd name="connsiteX3" fmla="*/ 3581401 w 4476751"/>
            <a:gd name="connsiteY3" fmla="*/ 1447800 h 1447800"/>
            <a:gd name="connsiteX4" fmla="*/ 665843 w 4476751"/>
            <a:gd name="connsiteY4" fmla="*/ 1447800 h 1447800"/>
            <a:gd name="connsiteX5" fmla="*/ 0 w 4476751"/>
            <a:gd name="connsiteY5" fmla="*/ 752475 h 1447800"/>
            <a:gd name="connsiteX6" fmla="*/ 645991 w 4476751"/>
            <a:gd name="connsiteY6" fmla="*/ 0 h 1447800"/>
            <a:gd name="connsiteX0" fmla="*/ 645991 w 4476751"/>
            <a:gd name="connsiteY0" fmla="*/ 0 h 1457325"/>
            <a:gd name="connsiteX1" fmla="*/ 3581401 w 4476751"/>
            <a:gd name="connsiteY1" fmla="*/ 9525 h 1457325"/>
            <a:gd name="connsiteX2" fmla="*/ 4476751 w 4476751"/>
            <a:gd name="connsiteY2" fmla="*/ 752475 h 1457325"/>
            <a:gd name="connsiteX3" fmla="*/ 3839484 w 4476751"/>
            <a:gd name="connsiteY3" fmla="*/ 1457325 h 1457325"/>
            <a:gd name="connsiteX4" fmla="*/ 665843 w 4476751"/>
            <a:gd name="connsiteY4" fmla="*/ 1447800 h 1457325"/>
            <a:gd name="connsiteX5" fmla="*/ 0 w 4476751"/>
            <a:gd name="connsiteY5" fmla="*/ 752475 h 1457325"/>
            <a:gd name="connsiteX6" fmla="*/ 645991 w 4476751"/>
            <a:gd name="connsiteY6" fmla="*/ 0 h 1457325"/>
            <a:gd name="connsiteX0" fmla="*/ 645991 w 4476751"/>
            <a:gd name="connsiteY0" fmla="*/ 0 h 1457325"/>
            <a:gd name="connsiteX1" fmla="*/ 3829558 w 4476751"/>
            <a:gd name="connsiteY1" fmla="*/ 9525 h 1457325"/>
            <a:gd name="connsiteX2" fmla="*/ 4476751 w 4476751"/>
            <a:gd name="connsiteY2" fmla="*/ 752475 h 1457325"/>
            <a:gd name="connsiteX3" fmla="*/ 3839484 w 4476751"/>
            <a:gd name="connsiteY3" fmla="*/ 1457325 h 1457325"/>
            <a:gd name="connsiteX4" fmla="*/ 665843 w 4476751"/>
            <a:gd name="connsiteY4" fmla="*/ 1447800 h 1457325"/>
            <a:gd name="connsiteX5" fmla="*/ 0 w 4476751"/>
            <a:gd name="connsiteY5" fmla="*/ 752475 h 1457325"/>
            <a:gd name="connsiteX6" fmla="*/ 645991 w 4476751"/>
            <a:gd name="connsiteY6" fmla="*/ 0 h 1457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4476751" h="1457325">
              <a:moveTo>
                <a:pt x="645991" y="0"/>
              </a:moveTo>
              <a:lnTo>
                <a:pt x="3829558" y="9525"/>
              </a:lnTo>
              <a:lnTo>
                <a:pt x="4476751" y="752475"/>
              </a:lnTo>
              <a:lnTo>
                <a:pt x="3839484" y="1457325"/>
              </a:lnTo>
              <a:lnTo>
                <a:pt x="665843" y="1447800"/>
              </a:lnTo>
              <a:lnTo>
                <a:pt x="0" y="752475"/>
              </a:lnTo>
              <a:lnTo>
                <a:pt x="645991" y="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ylvain.lebras@we-onlin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ylvain.lebras@we-onlin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ylvain.lebras@we-onlin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E36" sqref="E36"/>
    </sheetView>
  </sheetViews>
  <sheetFormatPr defaultColWidth="9.140625" defaultRowHeight="15" x14ac:dyDescent="0.25"/>
  <cols>
    <col min="4" max="4" width="9.85546875" customWidth="1"/>
    <col min="5" max="5" width="16.7109375" customWidth="1"/>
    <col min="6" max="7" width="17" customWidth="1"/>
    <col min="8" max="8" width="59" customWidth="1"/>
  </cols>
  <sheetData>
    <row r="1" spans="1:8" ht="20.25" thickBot="1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8" ht="16.5" thickTop="1" thickBot="1" x14ac:dyDescent="0.3"/>
    <row r="3" spans="1:8" x14ac:dyDescent="0.25">
      <c r="C3" s="7" t="s">
        <v>7</v>
      </c>
      <c r="D3" s="8" t="s">
        <v>8</v>
      </c>
      <c r="E3" s="7" t="s">
        <v>0</v>
      </c>
      <c r="F3" s="8" t="s">
        <v>1</v>
      </c>
      <c r="G3" s="20" t="s">
        <v>9</v>
      </c>
      <c r="H3" s="21"/>
    </row>
    <row r="4" spans="1:8" x14ac:dyDescent="0.25">
      <c r="A4" t="s">
        <v>2</v>
      </c>
      <c r="B4">
        <v>1</v>
      </c>
      <c r="C4" s="3">
        <v>9000</v>
      </c>
      <c r="D4" s="4">
        <v>50000</v>
      </c>
      <c r="E4" s="3">
        <v>110</v>
      </c>
      <c r="F4" s="4">
        <v>110</v>
      </c>
      <c r="G4" s="3" t="s">
        <v>3</v>
      </c>
      <c r="H4" s="4" t="str">
        <f>"("&amp;C4&amp;","&amp;POWER(10,(E4)/20)&amp;") ("&amp;D4&amp;","&amp;POWER(10,(F4)/20)&amp;")"</f>
        <v>(9000,316227.766016838) (50000,316227.766016838)</v>
      </c>
    </row>
    <row r="5" spans="1:8" x14ac:dyDescent="0.25">
      <c r="A5" t="s">
        <v>2</v>
      </c>
      <c r="B5">
        <v>2</v>
      </c>
      <c r="C5" s="3">
        <v>50000</v>
      </c>
      <c r="D5" s="4">
        <v>50000</v>
      </c>
      <c r="E5" s="3">
        <v>110</v>
      </c>
      <c r="F5" s="4">
        <v>90</v>
      </c>
      <c r="G5" s="3" t="s">
        <v>3</v>
      </c>
      <c r="H5" s="4" t="str">
        <f t="shared" ref="H5:H11" si="0">"("&amp;C5&amp;","&amp;POWER(10,(E5)/20)&amp;") ("&amp;D5&amp;","&amp;POWER(10,(F5)/20)&amp;")"</f>
        <v>(50000,316227.766016838) (50000,31622.7766016838)</v>
      </c>
    </row>
    <row r="6" spans="1:8" x14ac:dyDescent="0.25">
      <c r="A6" t="s">
        <v>2</v>
      </c>
      <c r="B6">
        <v>3</v>
      </c>
      <c r="C6" s="3">
        <v>50000</v>
      </c>
      <c r="D6" s="4">
        <v>150000</v>
      </c>
      <c r="E6" s="3">
        <v>90</v>
      </c>
      <c r="F6" s="4">
        <v>80</v>
      </c>
      <c r="G6" s="3" t="s">
        <v>3</v>
      </c>
      <c r="H6" s="4" t="str">
        <f t="shared" si="0"/>
        <v>(50000,31622.7766016838) (150000,10000)</v>
      </c>
    </row>
    <row r="7" spans="1:8" x14ac:dyDescent="0.25">
      <c r="A7" t="s">
        <v>2</v>
      </c>
      <c r="B7">
        <v>4</v>
      </c>
      <c r="C7" s="3">
        <v>150000</v>
      </c>
      <c r="D7" s="4">
        <v>150000</v>
      </c>
      <c r="E7" s="3">
        <v>80</v>
      </c>
      <c r="F7" s="4">
        <v>66</v>
      </c>
      <c r="G7" s="3" t="s">
        <v>3</v>
      </c>
      <c r="H7" s="4" t="str">
        <f t="shared" si="0"/>
        <v>(150000,10000) (150000,1995.26231496888)</v>
      </c>
    </row>
    <row r="8" spans="1:8" x14ac:dyDescent="0.25">
      <c r="A8" t="s">
        <v>2</v>
      </c>
      <c r="B8">
        <v>5</v>
      </c>
      <c r="C8" s="3">
        <v>150000</v>
      </c>
      <c r="D8" s="4">
        <v>500000</v>
      </c>
      <c r="E8" s="3">
        <v>66</v>
      </c>
      <c r="F8" s="4">
        <v>56</v>
      </c>
      <c r="G8" s="3" t="s">
        <v>3</v>
      </c>
      <c r="H8" s="4" t="str">
        <f t="shared" si="0"/>
        <v>(150000,1995.26231496888) (500000,630.957344480193)</v>
      </c>
    </row>
    <row r="9" spans="1:8" x14ac:dyDescent="0.25">
      <c r="A9" t="s">
        <v>2</v>
      </c>
      <c r="B9">
        <v>6</v>
      </c>
      <c r="C9" s="3">
        <v>500000</v>
      </c>
      <c r="D9" s="4">
        <v>5000000</v>
      </c>
      <c r="E9" s="3">
        <v>56</v>
      </c>
      <c r="F9" s="4">
        <v>56</v>
      </c>
      <c r="G9" s="3" t="s">
        <v>3</v>
      </c>
      <c r="H9" s="4" t="str">
        <f t="shared" si="0"/>
        <v>(500000,630.957344480193) (5000000,630.957344480193)</v>
      </c>
    </row>
    <row r="10" spans="1:8" x14ac:dyDescent="0.25">
      <c r="A10" t="s">
        <v>2</v>
      </c>
      <c r="B10">
        <v>7</v>
      </c>
      <c r="C10" s="3">
        <v>5000000</v>
      </c>
      <c r="D10" s="4">
        <v>5000000</v>
      </c>
      <c r="E10" s="3">
        <v>56</v>
      </c>
      <c r="F10" s="4">
        <v>60</v>
      </c>
      <c r="G10" s="3" t="s">
        <v>3</v>
      </c>
      <c r="H10" s="4" t="str">
        <f t="shared" si="0"/>
        <v>(5000000,630.957344480193) (5000000,1000)</v>
      </c>
    </row>
    <row r="11" spans="1:8" ht="15.75" thickBot="1" x14ac:dyDescent="0.3">
      <c r="A11" t="s">
        <v>2</v>
      </c>
      <c r="B11">
        <v>8</v>
      </c>
      <c r="C11" s="5">
        <v>5000000</v>
      </c>
      <c r="D11" s="6">
        <v>30000000</v>
      </c>
      <c r="E11" s="5">
        <v>60</v>
      </c>
      <c r="F11" s="6">
        <v>60</v>
      </c>
      <c r="G11" s="5" t="s">
        <v>3</v>
      </c>
      <c r="H11" s="6" t="str">
        <f t="shared" si="0"/>
        <v>(5000000,1000) (30000000,1000)</v>
      </c>
    </row>
    <row r="13" spans="1:8" x14ac:dyDescent="0.25">
      <c r="A13" t="s">
        <v>4</v>
      </c>
    </row>
    <row r="14" spans="1:8" x14ac:dyDescent="0.25">
      <c r="A14" s="2" t="s">
        <v>5</v>
      </c>
    </row>
  </sheetData>
  <mergeCells count="1">
    <mergeCell ref="G3:H3"/>
  </mergeCells>
  <hyperlinks>
    <hyperlink ref="A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130" zoomScaleNormal="130" workbookViewId="0">
      <selection activeCell="E35" sqref="E35"/>
    </sheetView>
  </sheetViews>
  <sheetFormatPr defaultColWidth="9.140625" defaultRowHeight="15" x14ac:dyDescent="0.25"/>
  <cols>
    <col min="5" max="5" width="16.7109375" customWidth="1"/>
    <col min="6" max="6" width="17" customWidth="1"/>
    <col min="7" max="7" width="59" customWidth="1"/>
  </cols>
  <sheetData>
    <row r="1" spans="1:7" ht="20.25" thickBot="1" x14ac:dyDescent="0.35">
      <c r="A1" s="1" t="s">
        <v>30</v>
      </c>
      <c r="B1" s="1"/>
      <c r="C1" s="1"/>
      <c r="D1" s="1"/>
      <c r="E1" s="1"/>
      <c r="F1" s="1"/>
      <c r="G1" s="1"/>
    </row>
    <row r="2" spans="1:7" ht="16.5" thickTop="1" thickBot="1" x14ac:dyDescent="0.3"/>
    <row r="3" spans="1:7" ht="15.75" thickBot="1" x14ac:dyDescent="0.3">
      <c r="A3" t="s">
        <v>31</v>
      </c>
      <c r="C3" s="7" t="s">
        <v>7</v>
      </c>
      <c r="D3" s="8" t="s">
        <v>8</v>
      </c>
      <c r="E3" s="7" t="s">
        <v>28</v>
      </c>
      <c r="F3" s="20" t="s">
        <v>9</v>
      </c>
      <c r="G3" s="21"/>
    </row>
    <row r="4" spans="1:7" ht="14.25" customHeight="1" x14ac:dyDescent="0.25">
      <c r="A4" s="7" t="s">
        <v>2</v>
      </c>
      <c r="B4" s="17">
        <v>3</v>
      </c>
      <c r="C4" s="7">
        <v>130</v>
      </c>
      <c r="D4" s="8">
        <v>170</v>
      </c>
      <c r="E4" s="7">
        <v>3.4</v>
      </c>
      <c r="F4" s="7" t="s">
        <v>29</v>
      </c>
      <c r="G4" s="8" t="str">
        <f>"("&amp;C4&amp;","&amp;E4/1000&amp;") ("&amp;D4&amp;","&amp;E4/1000&amp;")"</f>
        <v>(130,0.0034) (170,0.0034)</v>
      </c>
    </row>
    <row r="5" spans="1:7" x14ac:dyDescent="0.25">
      <c r="A5" s="3" t="s">
        <v>2</v>
      </c>
      <c r="B5" s="18">
        <v>5</v>
      </c>
      <c r="C5" s="3">
        <v>230</v>
      </c>
      <c r="D5" s="4">
        <v>270</v>
      </c>
      <c r="E5" s="3">
        <v>1.9</v>
      </c>
      <c r="F5" s="3" t="s">
        <v>29</v>
      </c>
      <c r="G5" s="4" t="str">
        <f t="shared" ref="G5:G22" si="0">"("&amp;C5&amp;","&amp;E5/1000&amp;") ("&amp;D5&amp;","&amp;E5/1000&amp;")"</f>
        <v>(230,0.0019) (270,0.0019)</v>
      </c>
    </row>
    <row r="6" spans="1:7" x14ac:dyDescent="0.25">
      <c r="A6" s="3" t="s">
        <v>2</v>
      </c>
      <c r="B6" s="18">
        <v>7</v>
      </c>
      <c r="C6" s="3">
        <v>330</v>
      </c>
      <c r="D6" s="4">
        <v>370</v>
      </c>
      <c r="E6" s="3">
        <v>1</v>
      </c>
      <c r="F6" s="3" t="s">
        <v>29</v>
      </c>
      <c r="G6" s="4" t="str">
        <f t="shared" si="0"/>
        <v>(330,0.001) (370,0.001)</v>
      </c>
    </row>
    <row r="7" spans="1:7" x14ac:dyDescent="0.25">
      <c r="A7" s="3" t="s">
        <v>2</v>
      </c>
      <c r="B7" s="18">
        <v>9</v>
      </c>
      <c r="C7" s="3">
        <v>430</v>
      </c>
      <c r="D7" s="4">
        <v>470</v>
      </c>
      <c r="E7" s="3">
        <v>0.5</v>
      </c>
      <c r="F7" s="3" t="s">
        <v>29</v>
      </c>
      <c r="G7" s="4" t="str">
        <f t="shared" si="0"/>
        <v>(430,0.0005) (470,0.0005)</v>
      </c>
    </row>
    <row r="8" spans="1:7" x14ac:dyDescent="0.25">
      <c r="A8" s="3" t="s">
        <v>2</v>
      </c>
      <c r="B8" s="18">
        <v>11</v>
      </c>
      <c r="C8" s="3">
        <v>530</v>
      </c>
      <c r="D8" s="4">
        <v>570</v>
      </c>
      <c r="E8" s="3">
        <v>0.35</v>
      </c>
      <c r="F8" s="3" t="s">
        <v>29</v>
      </c>
      <c r="G8" s="4" t="str">
        <f t="shared" si="0"/>
        <v>(530,0.00035) (570,0.00035)</v>
      </c>
    </row>
    <row r="9" spans="1:7" x14ac:dyDescent="0.25">
      <c r="A9" s="3" t="s">
        <v>2</v>
      </c>
      <c r="B9" s="18">
        <v>13</v>
      </c>
      <c r="C9" s="3">
        <v>630</v>
      </c>
      <c r="D9" s="4">
        <v>670</v>
      </c>
      <c r="E9" s="3">
        <f>3.85/13</f>
        <v>0.29615384615384616</v>
      </c>
      <c r="F9" s="3" t="s">
        <v>29</v>
      </c>
      <c r="G9" s="4" t="str">
        <f t="shared" si="0"/>
        <v>(630,0.000296153846153846) (670,0.000296153846153846)</v>
      </c>
    </row>
    <row r="10" spans="1:7" ht="14.25" customHeight="1" x14ac:dyDescent="0.25">
      <c r="A10" s="3" t="s">
        <v>2</v>
      </c>
      <c r="B10" s="18">
        <v>15</v>
      </c>
      <c r="C10" s="3">
        <v>730</v>
      </c>
      <c r="D10" s="4">
        <v>770</v>
      </c>
      <c r="E10" s="3">
        <f>3.85/B10</f>
        <v>0.25666666666666665</v>
      </c>
      <c r="F10" s="3" t="s">
        <v>29</v>
      </c>
      <c r="G10" s="4" t="str">
        <f t="shared" si="0"/>
        <v>(730,0.000256666666666667) (770,0.000256666666666667)</v>
      </c>
    </row>
    <row r="11" spans="1:7" x14ac:dyDescent="0.25">
      <c r="A11" s="3" t="s">
        <v>2</v>
      </c>
      <c r="B11" s="18">
        <v>17</v>
      </c>
      <c r="C11" s="3">
        <v>830</v>
      </c>
      <c r="D11" s="4">
        <v>870</v>
      </c>
      <c r="E11" s="3">
        <f t="shared" ref="E11:E22" si="1">3.85/B11</f>
        <v>0.22647058823529412</v>
      </c>
      <c r="F11" s="3" t="s">
        <v>29</v>
      </c>
      <c r="G11" s="4" t="str">
        <f t="shared" si="0"/>
        <v>(830,0.000226470588235294) (870,0.000226470588235294)</v>
      </c>
    </row>
    <row r="12" spans="1:7" x14ac:dyDescent="0.25">
      <c r="A12" s="3" t="s">
        <v>2</v>
      </c>
      <c r="B12" s="18">
        <v>19</v>
      </c>
      <c r="C12" s="3">
        <v>930</v>
      </c>
      <c r="D12" s="4">
        <v>970</v>
      </c>
      <c r="E12" s="3">
        <f t="shared" si="1"/>
        <v>0.20263157894736841</v>
      </c>
      <c r="F12" s="3" t="s">
        <v>29</v>
      </c>
      <c r="G12" s="4" t="str">
        <f t="shared" si="0"/>
        <v>(930,0.000202631578947368) (970,0.000202631578947368)</v>
      </c>
    </row>
    <row r="13" spans="1:7" x14ac:dyDescent="0.25">
      <c r="A13" s="3" t="s">
        <v>2</v>
      </c>
      <c r="B13" s="18">
        <v>21</v>
      </c>
      <c r="C13" s="3">
        <v>1030</v>
      </c>
      <c r="D13" s="4">
        <v>1070</v>
      </c>
      <c r="E13" s="3">
        <f t="shared" si="1"/>
        <v>0.18333333333333335</v>
      </c>
      <c r="F13" s="3" t="s">
        <v>29</v>
      </c>
      <c r="G13" s="4" t="str">
        <f t="shared" si="0"/>
        <v>(1030,0.000183333333333333) (1070,0.000183333333333333)</v>
      </c>
    </row>
    <row r="14" spans="1:7" x14ac:dyDescent="0.25">
      <c r="A14" s="3" t="s">
        <v>2</v>
      </c>
      <c r="B14" s="18">
        <v>23</v>
      </c>
      <c r="C14" s="3">
        <v>1130</v>
      </c>
      <c r="D14" s="4">
        <v>1170</v>
      </c>
      <c r="E14" s="3">
        <f t="shared" si="1"/>
        <v>0.16739130434782609</v>
      </c>
      <c r="F14" s="3" t="s">
        <v>29</v>
      </c>
      <c r="G14" s="4" t="str">
        <f t="shared" si="0"/>
        <v>(1130,0.000167391304347826) (1170,0.000167391304347826)</v>
      </c>
    </row>
    <row r="15" spans="1:7" ht="14.25" customHeight="1" x14ac:dyDescent="0.25">
      <c r="A15" s="3" t="s">
        <v>2</v>
      </c>
      <c r="B15" s="18">
        <v>25</v>
      </c>
      <c r="C15" s="3">
        <v>1230</v>
      </c>
      <c r="D15" s="4">
        <v>1270</v>
      </c>
      <c r="E15" s="3">
        <f t="shared" si="1"/>
        <v>0.154</v>
      </c>
      <c r="F15" s="3" t="s">
        <v>29</v>
      </c>
      <c r="G15" s="4" t="str">
        <f t="shared" si="0"/>
        <v>(1230,0.000154) (1270,0.000154)</v>
      </c>
    </row>
    <row r="16" spans="1:7" ht="14.25" customHeight="1" x14ac:dyDescent="0.25">
      <c r="A16" s="3" t="s">
        <v>2</v>
      </c>
      <c r="B16" s="18">
        <v>27</v>
      </c>
      <c r="C16" s="3">
        <v>1330</v>
      </c>
      <c r="D16" s="4">
        <v>1370</v>
      </c>
      <c r="E16" s="3">
        <f t="shared" si="1"/>
        <v>0.1425925925925926</v>
      </c>
      <c r="F16" s="3" t="s">
        <v>29</v>
      </c>
      <c r="G16" s="4" t="str">
        <f t="shared" si="0"/>
        <v>(1330,0.000142592592592593) (1370,0.000142592592592593)</v>
      </c>
    </row>
    <row r="17" spans="1:7" ht="14.25" customHeight="1" x14ac:dyDescent="0.25">
      <c r="A17" s="3" t="s">
        <v>2</v>
      </c>
      <c r="B17" s="18">
        <v>29</v>
      </c>
      <c r="C17" s="3">
        <v>1430</v>
      </c>
      <c r="D17" s="4">
        <v>1470</v>
      </c>
      <c r="E17" s="3">
        <f t="shared" si="1"/>
        <v>0.13275862068965519</v>
      </c>
      <c r="F17" s="3" t="s">
        <v>29</v>
      </c>
      <c r="G17" s="4" t="str">
        <f t="shared" si="0"/>
        <v>(1430,0.000132758620689655) (1470,0.000132758620689655)</v>
      </c>
    </row>
    <row r="18" spans="1:7" ht="14.25" customHeight="1" x14ac:dyDescent="0.25">
      <c r="A18" s="3" t="s">
        <v>2</v>
      </c>
      <c r="B18" s="18">
        <v>31</v>
      </c>
      <c r="C18" s="3">
        <v>1530</v>
      </c>
      <c r="D18" s="4">
        <v>1570</v>
      </c>
      <c r="E18" s="3">
        <f t="shared" si="1"/>
        <v>0.12419354838709677</v>
      </c>
      <c r="F18" s="3" t="s">
        <v>29</v>
      </c>
      <c r="G18" s="4" t="str">
        <f t="shared" si="0"/>
        <v>(1530,0.000124193548387097) (1570,0.000124193548387097)</v>
      </c>
    </row>
    <row r="19" spans="1:7" ht="14.25" customHeight="1" x14ac:dyDescent="0.25">
      <c r="A19" s="3" t="s">
        <v>2</v>
      </c>
      <c r="B19" s="18">
        <v>33</v>
      </c>
      <c r="C19" s="3">
        <v>1630</v>
      </c>
      <c r="D19" s="4">
        <v>1670</v>
      </c>
      <c r="E19" s="3">
        <f t="shared" si="1"/>
        <v>0.11666666666666667</v>
      </c>
      <c r="F19" s="3" t="s">
        <v>29</v>
      </c>
      <c r="G19" s="4" t="str">
        <f t="shared" si="0"/>
        <v>(1630,0.000116666666666667) (1670,0.000116666666666667)</v>
      </c>
    </row>
    <row r="20" spans="1:7" ht="14.25" customHeight="1" x14ac:dyDescent="0.25">
      <c r="A20" s="3" t="s">
        <v>2</v>
      </c>
      <c r="B20" s="18">
        <v>35</v>
      </c>
      <c r="C20" s="3">
        <v>1730</v>
      </c>
      <c r="D20" s="4">
        <v>1770</v>
      </c>
      <c r="E20" s="3">
        <f t="shared" si="1"/>
        <v>0.11</v>
      </c>
      <c r="F20" s="3" t="s">
        <v>29</v>
      </c>
      <c r="G20" s="4" t="str">
        <f t="shared" si="0"/>
        <v>(1730,0.00011) (1770,0.00011)</v>
      </c>
    </row>
    <row r="21" spans="1:7" ht="14.25" customHeight="1" x14ac:dyDescent="0.25">
      <c r="A21" s="3" t="s">
        <v>2</v>
      </c>
      <c r="B21" s="18">
        <v>37</v>
      </c>
      <c r="C21" s="3">
        <v>1830</v>
      </c>
      <c r="D21" s="4">
        <v>1870</v>
      </c>
      <c r="E21" s="3">
        <f t="shared" si="1"/>
        <v>0.10405405405405406</v>
      </c>
      <c r="F21" s="3" t="s">
        <v>29</v>
      </c>
      <c r="G21" s="4" t="str">
        <f t="shared" si="0"/>
        <v>(1830,0.000104054054054054) (1870,0.000104054054054054)</v>
      </c>
    </row>
    <row r="22" spans="1:7" ht="14.25" customHeight="1" thickBot="1" x14ac:dyDescent="0.3">
      <c r="A22" s="5" t="s">
        <v>2</v>
      </c>
      <c r="B22" s="19">
        <v>39</v>
      </c>
      <c r="C22" s="5">
        <v>1930</v>
      </c>
      <c r="D22" s="6">
        <v>1970</v>
      </c>
      <c r="E22" s="5">
        <f t="shared" si="1"/>
        <v>9.8717948717948714E-2</v>
      </c>
      <c r="F22" s="5" t="s">
        <v>29</v>
      </c>
      <c r="G22" s="6" t="str">
        <f t="shared" si="0"/>
        <v>(1930,9.87179487179487E-05) (1970,9.87179487179487E-05)</v>
      </c>
    </row>
    <row r="24" spans="1:7" x14ac:dyDescent="0.25">
      <c r="A24" t="s">
        <v>4</v>
      </c>
    </row>
    <row r="25" spans="1:7" x14ac:dyDescent="0.25">
      <c r="A25" s="2" t="s">
        <v>5</v>
      </c>
    </row>
  </sheetData>
  <mergeCells count="1">
    <mergeCell ref="F3:G3"/>
  </mergeCells>
  <hyperlinks>
    <hyperlink ref="A25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C39" sqref="C39"/>
    </sheetView>
  </sheetViews>
  <sheetFormatPr defaultColWidth="9.140625" defaultRowHeight="15" x14ac:dyDescent="0.25"/>
  <cols>
    <col min="5" max="5" width="16.7109375" customWidth="1"/>
    <col min="6" max="7" width="17" customWidth="1"/>
    <col min="8" max="8" width="59" customWidth="1"/>
  </cols>
  <sheetData>
    <row r="1" spans="1:8" ht="20.25" thickBot="1" x14ac:dyDescent="0.35">
      <c r="A1" s="1" t="s">
        <v>6</v>
      </c>
      <c r="B1" s="1"/>
      <c r="C1" s="1"/>
      <c r="D1" s="1"/>
      <c r="E1" s="1"/>
      <c r="F1" s="1"/>
      <c r="G1" s="1"/>
      <c r="H1" s="1"/>
    </row>
    <row r="2" spans="1:8" ht="16.5" thickTop="1" thickBot="1" x14ac:dyDescent="0.3"/>
    <row r="3" spans="1:8" x14ac:dyDescent="0.25">
      <c r="C3" s="7" t="s">
        <v>7</v>
      </c>
      <c r="D3" s="8" t="s">
        <v>8</v>
      </c>
      <c r="E3" s="7" t="s">
        <v>0</v>
      </c>
      <c r="F3" s="8" t="s">
        <v>1</v>
      </c>
      <c r="G3" s="20" t="s">
        <v>9</v>
      </c>
      <c r="H3" s="21"/>
    </row>
    <row r="4" spans="1:8" x14ac:dyDescent="0.25">
      <c r="A4" t="s">
        <v>2</v>
      </c>
      <c r="B4">
        <v>1</v>
      </c>
      <c r="C4" s="3">
        <v>9000</v>
      </c>
      <c r="D4" s="4">
        <v>50000</v>
      </c>
      <c r="E4" s="3">
        <v>110</v>
      </c>
      <c r="F4" s="4">
        <v>110</v>
      </c>
      <c r="G4" s="3" t="s">
        <v>3</v>
      </c>
      <c r="H4" s="4" t="str">
        <f>"("&amp;C4&amp;","&amp;POWER(10,(E4)/20)&amp;") ("&amp;D4&amp;","&amp;POWER(10,(F4)/20)&amp;")"</f>
        <v>(9000,316227.766016838) (50000,316227.766016838)</v>
      </c>
    </row>
    <row r="5" spans="1:8" x14ac:dyDescent="0.25">
      <c r="A5" t="s">
        <v>2</v>
      </c>
      <c r="B5">
        <v>2</v>
      </c>
      <c r="C5" s="3">
        <v>50000</v>
      </c>
      <c r="D5" s="4">
        <v>50000</v>
      </c>
      <c r="E5" s="3">
        <v>110</v>
      </c>
      <c r="F5" s="4">
        <v>90</v>
      </c>
      <c r="G5" s="3" t="s">
        <v>3</v>
      </c>
      <c r="H5" s="4" t="str">
        <f t="shared" ref="H5:H11" si="0">"("&amp;C5&amp;","&amp;POWER(10,(E5)/20)&amp;") ("&amp;D5&amp;","&amp;POWER(10,(F5)/20)&amp;")"</f>
        <v>(50000,316227.766016838) (50000,31622.7766016838)</v>
      </c>
    </row>
    <row r="6" spans="1:8" x14ac:dyDescent="0.25">
      <c r="A6" t="s">
        <v>2</v>
      </c>
      <c r="B6">
        <v>3</v>
      </c>
      <c r="C6" s="3">
        <v>50000</v>
      </c>
      <c r="D6" s="4">
        <v>150000</v>
      </c>
      <c r="E6" s="3">
        <v>90</v>
      </c>
      <c r="F6" s="4">
        <v>80</v>
      </c>
      <c r="G6" s="3" t="s">
        <v>3</v>
      </c>
      <c r="H6" s="4" t="str">
        <f t="shared" si="0"/>
        <v>(50000,31622.7766016838) (150000,10000)</v>
      </c>
    </row>
    <row r="7" spans="1:8" x14ac:dyDescent="0.25">
      <c r="A7" t="s">
        <v>2</v>
      </c>
      <c r="B7">
        <v>4</v>
      </c>
      <c r="C7" s="3">
        <v>150000</v>
      </c>
      <c r="D7" s="4">
        <v>150000</v>
      </c>
      <c r="E7" s="3">
        <v>80</v>
      </c>
      <c r="F7" s="4">
        <v>66</v>
      </c>
      <c r="G7" s="3" t="s">
        <v>3</v>
      </c>
      <c r="H7" s="4" t="str">
        <f t="shared" si="0"/>
        <v>(150000,10000) (150000,1995.26231496888)</v>
      </c>
    </row>
    <row r="8" spans="1:8" x14ac:dyDescent="0.25">
      <c r="A8" t="s">
        <v>2</v>
      </c>
      <c r="B8">
        <v>5</v>
      </c>
      <c r="C8" s="3">
        <v>150000</v>
      </c>
      <c r="D8" s="4">
        <v>500000</v>
      </c>
      <c r="E8" s="3">
        <v>66</v>
      </c>
      <c r="F8" s="4">
        <v>56</v>
      </c>
      <c r="G8" s="3" t="s">
        <v>3</v>
      </c>
      <c r="H8" s="4" t="str">
        <f t="shared" si="0"/>
        <v>(150000,1995.26231496888) (500000,630.957344480193)</v>
      </c>
    </row>
    <row r="9" spans="1:8" x14ac:dyDescent="0.25">
      <c r="A9" t="s">
        <v>2</v>
      </c>
      <c r="B9">
        <v>6</v>
      </c>
      <c r="C9" s="3">
        <v>500000</v>
      </c>
      <c r="D9" s="4">
        <v>5000000</v>
      </c>
      <c r="E9" s="3">
        <v>56</v>
      </c>
      <c r="F9" s="4">
        <v>56</v>
      </c>
      <c r="G9" s="3" t="s">
        <v>3</v>
      </c>
      <c r="H9" s="4" t="str">
        <f t="shared" si="0"/>
        <v>(500000,630.957344480193) (5000000,630.957344480193)</v>
      </c>
    </row>
    <row r="10" spans="1:8" x14ac:dyDescent="0.25">
      <c r="A10" t="s">
        <v>2</v>
      </c>
      <c r="B10">
        <v>7</v>
      </c>
      <c r="C10" s="3">
        <v>5000000</v>
      </c>
      <c r="D10" s="4">
        <v>5000000</v>
      </c>
      <c r="E10" s="3">
        <v>56</v>
      </c>
      <c r="F10" s="4">
        <v>60</v>
      </c>
      <c r="G10" s="3" t="s">
        <v>3</v>
      </c>
      <c r="H10" s="4" t="str">
        <f t="shared" si="0"/>
        <v>(5000000,630.957344480193) (5000000,1000)</v>
      </c>
    </row>
    <row r="11" spans="1:8" ht="15.75" thickBot="1" x14ac:dyDescent="0.3">
      <c r="A11" t="s">
        <v>2</v>
      </c>
      <c r="B11">
        <v>8</v>
      </c>
      <c r="C11" s="5">
        <v>5000000</v>
      </c>
      <c r="D11" s="6">
        <v>30000000</v>
      </c>
      <c r="E11" s="5">
        <v>60</v>
      </c>
      <c r="F11" s="6">
        <v>60</v>
      </c>
      <c r="G11" s="5" t="s">
        <v>3</v>
      </c>
      <c r="H11" s="6" t="str">
        <f t="shared" si="0"/>
        <v>(5000000,1000) (30000000,1000)</v>
      </c>
    </row>
    <row r="13" spans="1:8" x14ac:dyDescent="0.25">
      <c r="A13" t="s">
        <v>4</v>
      </c>
    </row>
    <row r="14" spans="1:8" x14ac:dyDescent="0.25">
      <c r="A14" s="2" t="s">
        <v>5</v>
      </c>
    </row>
  </sheetData>
  <mergeCells count="1">
    <mergeCell ref="G3:H3"/>
  </mergeCells>
  <hyperlinks>
    <hyperlink ref="A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T28" sqref="T28"/>
    </sheetView>
  </sheetViews>
  <sheetFormatPr defaultRowHeight="15" x14ac:dyDescent="0.25"/>
  <cols>
    <col min="6" max="6" width="12" bestFit="1" customWidth="1"/>
    <col min="8" max="8" width="11" bestFit="1" customWidth="1"/>
    <col min="12" max="12" width="13" customWidth="1"/>
  </cols>
  <sheetData>
    <row r="1" spans="1:16" ht="20.25" thickBot="1" x14ac:dyDescent="0.35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thickTop="1" x14ac:dyDescent="0.25"/>
    <row r="4" spans="1:16" x14ac:dyDescent="0.25">
      <c r="C4" s="14"/>
      <c r="D4" s="14"/>
      <c r="E4" s="14"/>
      <c r="F4" s="14" t="s">
        <v>16</v>
      </c>
      <c r="G4" s="14"/>
      <c r="H4" s="14"/>
      <c r="I4" s="14">
        <v>6</v>
      </c>
      <c r="J4" s="14" t="s">
        <v>13</v>
      </c>
      <c r="K4" s="14"/>
      <c r="L4" s="14"/>
      <c r="M4" s="14"/>
    </row>
    <row r="6" spans="1:16" x14ac:dyDescent="0.25">
      <c r="G6" t="s">
        <v>24</v>
      </c>
      <c r="I6">
        <v>10</v>
      </c>
      <c r="J6" t="s">
        <v>12</v>
      </c>
    </row>
    <row r="8" spans="1:16" x14ac:dyDescent="0.25">
      <c r="H8" t="s">
        <v>19</v>
      </c>
    </row>
    <row r="9" spans="1:16" x14ac:dyDescent="0.25">
      <c r="G9" t="s">
        <v>10</v>
      </c>
      <c r="I9">
        <v>4</v>
      </c>
      <c r="J9" t="s">
        <v>13</v>
      </c>
    </row>
    <row r="11" spans="1:16" x14ac:dyDescent="0.25">
      <c r="E11" t="s">
        <v>18</v>
      </c>
      <c r="K11" s="15" t="s">
        <v>20</v>
      </c>
    </row>
    <row r="14" spans="1:16" x14ac:dyDescent="0.25">
      <c r="E14" s="10"/>
      <c r="K14" s="9"/>
    </row>
    <row r="15" spans="1:16" x14ac:dyDescent="0.25">
      <c r="E15" s="10"/>
      <c r="K15" s="9"/>
    </row>
    <row r="16" spans="1:16" x14ac:dyDescent="0.25">
      <c r="E16" s="10" t="s">
        <v>23</v>
      </c>
      <c r="K16" s="16" t="s">
        <v>21</v>
      </c>
    </row>
    <row r="17" spans="3:13" x14ac:dyDescent="0.25">
      <c r="E17" s="10"/>
      <c r="K17" s="9"/>
    </row>
    <row r="18" spans="3:13" x14ac:dyDescent="0.25">
      <c r="E18" s="10"/>
      <c r="F18" s="10"/>
      <c r="G18" t="s">
        <v>11</v>
      </c>
      <c r="I18">
        <v>1</v>
      </c>
      <c r="J18" s="9" t="s">
        <v>13</v>
      </c>
      <c r="K18" s="9"/>
    </row>
    <row r="19" spans="3:13" x14ac:dyDescent="0.25">
      <c r="E19" s="10"/>
      <c r="F19" s="10"/>
      <c r="H19" t="s">
        <v>22</v>
      </c>
      <c r="J19" s="9"/>
      <c r="K19" s="9"/>
    </row>
    <row r="20" spans="3:13" x14ac:dyDescent="0.25">
      <c r="E20" s="10"/>
      <c r="F20" s="11"/>
      <c r="G20" s="12" t="s">
        <v>15</v>
      </c>
      <c r="H20" s="12"/>
      <c r="I20" s="12">
        <v>3</v>
      </c>
      <c r="J20" s="13" t="s">
        <v>12</v>
      </c>
      <c r="K20" s="9"/>
    </row>
    <row r="21" spans="3:13" x14ac:dyDescent="0.25">
      <c r="E21" s="11"/>
      <c r="F21" s="12"/>
      <c r="G21" s="12" t="s">
        <v>14</v>
      </c>
      <c r="H21" s="12"/>
      <c r="I21" s="12">
        <v>4</v>
      </c>
      <c r="J21" s="12" t="s">
        <v>12</v>
      </c>
      <c r="K21" s="13"/>
    </row>
    <row r="23" spans="3:13" x14ac:dyDescent="0.25">
      <c r="C23" s="14"/>
      <c r="D23" s="14"/>
      <c r="E23" s="14"/>
      <c r="F23" s="14" t="s">
        <v>17</v>
      </c>
      <c r="G23" s="14"/>
      <c r="H23" s="14"/>
      <c r="I23" s="14">
        <v>-1</v>
      </c>
      <c r="J23" s="14" t="s">
        <v>13</v>
      </c>
      <c r="K23" s="14"/>
      <c r="L23" s="14"/>
      <c r="M23" s="14"/>
    </row>
    <row r="29" spans="3:13" x14ac:dyDescent="0.25">
      <c r="C29" t="s">
        <v>18</v>
      </c>
      <c r="D29" t="s">
        <v>25</v>
      </c>
      <c r="F29">
        <f>((I6/2)-(I21/2))*0.000000001</f>
        <v>3.0000000000000004E-9</v>
      </c>
      <c r="G29">
        <f>(I9+I18)/2</f>
        <v>2.5</v>
      </c>
      <c r="H29">
        <f>((I6/2)-(I20/2))*0.000000001</f>
        <v>3.5000000000000003E-9</v>
      </c>
      <c r="I29">
        <f>I9</f>
        <v>4</v>
      </c>
      <c r="L29" t="s">
        <v>27</v>
      </c>
      <c r="M29" t="str">
        <f>"("&amp;F29&amp;","&amp;G29&amp;") ("&amp;H29&amp;","&amp;I29&amp;")"</f>
        <v>(0.000000003,2.5) (0.0000000035,4)</v>
      </c>
    </row>
    <row r="30" spans="3:13" x14ac:dyDescent="0.25">
      <c r="C30" t="s">
        <v>19</v>
      </c>
      <c r="F30">
        <f t="shared" ref="F30:G34" si="0">H29</f>
        <v>3.5000000000000003E-9</v>
      </c>
      <c r="G30">
        <f t="shared" si="0"/>
        <v>4</v>
      </c>
      <c r="H30">
        <f>((I6+I20)*0.000000001)/2</f>
        <v>6.5000000000000003E-9</v>
      </c>
      <c r="I30">
        <f>G30</f>
        <v>4</v>
      </c>
      <c r="L30" t="s">
        <v>27</v>
      </c>
      <c r="M30" t="str">
        <f t="shared" ref="M30:M34" si="1">"("&amp;F30&amp;","&amp;G30&amp;") ("&amp;H30&amp;","&amp;I30&amp;")"</f>
        <v>(0.0000000035,4) (0.0000000065,4)</v>
      </c>
    </row>
    <row r="31" spans="3:13" x14ac:dyDescent="0.25">
      <c r="C31" t="s">
        <v>20</v>
      </c>
      <c r="F31">
        <f t="shared" si="0"/>
        <v>6.5000000000000003E-9</v>
      </c>
      <c r="G31">
        <f t="shared" si="0"/>
        <v>4</v>
      </c>
      <c r="H31">
        <f>((I6+I21)*0.000000001)/2</f>
        <v>7.0000000000000006E-9</v>
      </c>
      <c r="I31">
        <f>G29</f>
        <v>2.5</v>
      </c>
      <c r="L31" t="s">
        <v>27</v>
      </c>
      <c r="M31" t="str">
        <f t="shared" si="1"/>
        <v>(0.0000000065,4) (0.000000007,2.5)</v>
      </c>
    </row>
    <row r="32" spans="3:13" x14ac:dyDescent="0.25">
      <c r="C32" t="s">
        <v>21</v>
      </c>
      <c r="F32">
        <f t="shared" si="0"/>
        <v>7.0000000000000006E-9</v>
      </c>
      <c r="G32">
        <f t="shared" si="0"/>
        <v>2.5</v>
      </c>
      <c r="H32">
        <f>((I6+I20)*0.000000001)/2</f>
        <v>6.5000000000000003E-9</v>
      </c>
      <c r="I32">
        <f>I18</f>
        <v>1</v>
      </c>
      <c r="L32" t="s">
        <v>27</v>
      </c>
      <c r="M32" t="str">
        <f t="shared" si="1"/>
        <v>(0.000000007,2.5) (0.0000000065,1)</v>
      </c>
    </row>
    <row r="33" spans="3:13" x14ac:dyDescent="0.25">
      <c r="C33" t="s">
        <v>22</v>
      </c>
      <c r="F33">
        <f t="shared" si="0"/>
        <v>6.5000000000000003E-9</v>
      </c>
      <c r="G33">
        <f t="shared" si="0"/>
        <v>1</v>
      </c>
      <c r="H33">
        <f>((I6-I20)*0.000000001)/2</f>
        <v>3.5000000000000003E-9</v>
      </c>
      <c r="I33">
        <f>I18</f>
        <v>1</v>
      </c>
      <c r="L33" t="s">
        <v>27</v>
      </c>
      <c r="M33" t="str">
        <f t="shared" si="1"/>
        <v>(0.0000000065,1) (0.0000000035,1)</v>
      </c>
    </row>
    <row r="34" spans="3:13" x14ac:dyDescent="0.25">
      <c r="C34" t="s">
        <v>23</v>
      </c>
      <c r="F34">
        <f t="shared" si="0"/>
        <v>3.5000000000000003E-9</v>
      </c>
      <c r="G34">
        <f t="shared" si="0"/>
        <v>1</v>
      </c>
      <c r="H34">
        <f>F29</f>
        <v>3.0000000000000004E-9</v>
      </c>
      <c r="I34">
        <f>G29</f>
        <v>2.5</v>
      </c>
      <c r="L34" t="s">
        <v>27</v>
      </c>
      <c r="M34" t="str">
        <f t="shared" si="1"/>
        <v>(0.0000000035,1) (0.000000003,2.5)</v>
      </c>
    </row>
    <row r="35" spans="3:13" x14ac:dyDescent="0.25">
      <c r="C35" t="s">
        <v>16</v>
      </c>
      <c r="F35">
        <v>0</v>
      </c>
      <c r="G35">
        <f>I4</f>
        <v>6</v>
      </c>
      <c r="H35">
        <f>I6*0.000000001</f>
        <v>1E-8</v>
      </c>
      <c r="I35">
        <f>I4</f>
        <v>6</v>
      </c>
      <c r="L35" t="s">
        <v>27</v>
      </c>
      <c r="M35" t="str">
        <f t="shared" ref="M35:M36" si="2">"("&amp;F35&amp;","&amp;G35&amp;") ("&amp;H35&amp;","&amp;I35&amp;")"</f>
        <v>(0,6) (0.00000001,6)</v>
      </c>
    </row>
    <row r="36" spans="3:13" x14ac:dyDescent="0.25">
      <c r="C36" t="s">
        <v>17</v>
      </c>
      <c r="F36">
        <v>0</v>
      </c>
      <c r="G36">
        <f>I23</f>
        <v>-1</v>
      </c>
      <c r="H36">
        <f>I6*0.000000001</f>
        <v>1E-8</v>
      </c>
      <c r="I36">
        <f>I23</f>
        <v>-1</v>
      </c>
      <c r="L36" t="s">
        <v>27</v>
      </c>
      <c r="M36" t="str">
        <f t="shared" si="2"/>
        <v>(0,-1) (0.00000001,-1)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EMC-55015</vt:lpstr>
      <vt:lpstr>EMC-61000-3-2-D</vt:lpstr>
      <vt:lpstr>EMC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FAE_EISOS</dc:creator>
  <cp:lastModifiedBy>sylvain.lebras</cp:lastModifiedBy>
  <dcterms:created xsi:type="dcterms:W3CDTF">2015-06-05T18:19:34Z</dcterms:created>
  <dcterms:modified xsi:type="dcterms:W3CDTF">2020-10-22T20:06:39Z</dcterms:modified>
</cp:coreProperties>
</file>