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90" windowWidth="18675" windowHeight="76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8" i="1"/>
  <c r="L7"/>
  <c r="L6"/>
  <c r="T8"/>
  <c r="R8"/>
  <c r="P8"/>
  <c r="T7"/>
  <c r="R7"/>
  <c r="P7"/>
  <c r="U6"/>
  <c r="T6"/>
  <c r="R6"/>
  <c r="P6"/>
  <c r="N6"/>
  <c r="L5"/>
  <c r="T5"/>
  <c r="R5"/>
  <c r="P5"/>
  <c r="N5"/>
  <c r="T4"/>
  <c r="L4"/>
  <c r="L3"/>
  <c r="R4"/>
  <c r="R3"/>
  <c r="P4"/>
  <c r="N4"/>
  <c r="T3"/>
  <c r="P3"/>
  <c r="N3"/>
</calcChain>
</file>

<file path=xl/sharedStrings.xml><?xml version="1.0" encoding="utf-8"?>
<sst xmlns="http://schemas.openxmlformats.org/spreadsheetml/2006/main" count="42" uniqueCount="32">
  <si>
    <t>Station</t>
  </si>
  <si>
    <t>Order</t>
  </si>
  <si>
    <t>Year</t>
  </si>
  <si>
    <t>All</t>
  </si>
  <si>
    <t>Deaths</t>
  </si>
  <si>
    <t>Male</t>
  </si>
  <si>
    <t>Female</t>
  </si>
  <si>
    <t>Day</t>
  </si>
  <si>
    <t>Night</t>
  </si>
  <si>
    <t>Thane</t>
  </si>
  <si>
    <t>Mulund</t>
  </si>
  <si>
    <t>Nahur</t>
  </si>
  <si>
    <t>Bhandup</t>
  </si>
  <si>
    <t>Kanjurmarg</t>
  </si>
  <si>
    <t>Vikhroli</t>
  </si>
  <si>
    <t>Ghatkopar</t>
  </si>
  <si>
    <t>Line</t>
  </si>
  <si>
    <t>CR</t>
  </si>
  <si>
    <t>Type</t>
  </si>
  <si>
    <t>Interchange</t>
  </si>
  <si>
    <t>Slow</t>
  </si>
  <si>
    <t>Fast</t>
  </si>
  <si>
    <t>inx1</t>
  </si>
  <si>
    <t>iny1</t>
  </si>
  <si>
    <t>inx2</t>
  </si>
  <si>
    <t>iny2</t>
  </si>
  <si>
    <t>outx1</t>
  </si>
  <si>
    <t>outy2</t>
  </si>
  <si>
    <t>outx2</t>
  </si>
  <si>
    <t>outy1</t>
  </si>
  <si>
    <t>rX</t>
  </si>
  <si>
    <t>xY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</si>
</sst>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8"/>
  <sheetViews>
    <sheetView tabSelected="1" topLeftCell="E1" workbookViewId="0">
      <selection activeCell="M9" sqref="M9"/>
    </sheetView>
  </sheetViews>
  <sheetFormatPr defaultRowHeight="15"/>
  <cols>
    <col min="11" max="11" width="11.5703125" bestFit="1" customWidth="1"/>
    <col min="12" max="13" width="11.5703125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</v>
      </c>
      <c r="K1" t="s">
        <v>18</v>
      </c>
      <c r="L1" t="s">
        <v>30</v>
      </c>
      <c r="M1" t="s">
        <v>31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29</v>
      </c>
      <c r="T1" t="s">
        <v>28</v>
      </c>
      <c r="U1" t="s">
        <v>27</v>
      </c>
    </row>
    <row r="2" spans="1:21">
      <c r="A2" t="s">
        <v>9</v>
      </c>
      <c r="B2">
        <v>1</v>
      </c>
      <c r="C2">
        <v>2014</v>
      </c>
      <c r="D2">
        <v>53</v>
      </c>
      <c r="E2">
        <v>12</v>
      </c>
      <c r="F2">
        <v>43</v>
      </c>
      <c r="G2">
        <v>10</v>
      </c>
      <c r="H2">
        <v>27</v>
      </c>
      <c r="I2">
        <v>26</v>
      </c>
      <c r="J2" t="s">
        <v>17</v>
      </c>
      <c r="K2" t="s">
        <v>19</v>
      </c>
      <c r="L2">
        <v>480</v>
      </c>
      <c r="M2">
        <v>540</v>
      </c>
      <c r="N2">
        <v>0</v>
      </c>
      <c r="O2">
        <v>600</v>
      </c>
      <c r="P2">
        <v>480</v>
      </c>
      <c r="Q2">
        <v>550</v>
      </c>
      <c r="R2">
        <v>520</v>
      </c>
      <c r="S2">
        <v>550</v>
      </c>
      <c r="T2">
        <v>1100</v>
      </c>
      <c r="U2">
        <v>400</v>
      </c>
    </row>
    <row r="3" spans="1:21">
      <c r="A3" t="s">
        <v>10</v>
      </c>
      <c r="B3">
        <v>2</v>
      </c>
      <c r="C3">
        <v>2014</v>
      </c>
      <c r="D3">
        <v>137</v>
      </c>
      <c r="E3">
        <v>20</v>
      </c>
      <c r="F3">
        <v>107</v>
      </c>
      <c r="G3">
        <v>30</v>
      </c>
      <c r="H3">
        <v>86</v>
      </c>
      <c r="I3">
        <v>51</v>
      </c>
      <c r="J3" t="s">
        <v>17</v>
      </c>
      <c r="K3" t="s">
        <v>20</v>
      </c>
      <c r="L3">
        <f>1100+280</f>
        <v>1380</v>
      </c>
      <c r="M3">
        <v>290</v>
      </c>
      <c r="N3">
        <f>1100+0</f>
        <v>1100</v>
      </c>
      <c r="O3">
        <v>400</v>
      </c>
      <c r="P3">
        <f>1100+280</f>
        <v>1380</v>
      </c>
      <c r="Q3">
        <v>300</v>
      </c>
      <c r="R3">
        <f>1100+320</f>
        <v>1420</v>
      </c>
      <c r="S3">
        <v>300</v>
      </c>
      <c r="T3">
        <f>1100+500</f>
        <v>1600</v>
      </c>
      <c r="U3">
        <v>330</v>
      </c>
    </row>
    <row r="4" spans="1:21">
      <c r="A4" t="s">
        <v>11</v>
      </c>
      <c r="B4">
        <v>3</v>
      </c>
      <c r="C4">
        <v>2014</v>
      </c>
      <c r="D4">
        <v>22</v>
      </c>
      <c r="E4">
        <v>1</v>
      </c>
      <c r="F4">
        <v>16</v>
      </c>
      <c r="G4">
        <v>6</v>
      </c>
      <c r="H4">
        <v>16</v>
      </c>
      <c r="I4">
        <v>6</v>
      </c>
      <c r="J4" t="s">
        <v>17</v>
      </c>
      <c r="K4" t="s">
        <v>20</v>
      </c>
      <c r="L4">
        <f>1100+580</f>
        <v>1680</v>
      </c>
      <c r="M4">
        <v>340</v>
      </c>
      <c r="N4">
        <f>1100+500</f>
        <v>1600</v>
      </c>
      <c r="O4">
        <v>330</v>
      </c>
      <c r="P4">
        <f>1100+580</f>
        <v>1680</v>
      </c>
      <c r="Q4">
        <v>350</v>
      </c>
      <c r="R4">
        <f>1100+620</f>
        <v>1720</v>
      </c>
      <c r="S4">
        <v>350</v>
      </c>
      <c r="T4">
        <f>1100+800</f>
        <v>1900</v>
      </c>
      <c r="U4">
        <v>280</v>
      </c>
    </row>
    <row r="5" spans="1:21">
      <c r="A5" t="s">
        <v>12</v>
      </c>
      <c r="B5">
        <v>4</v>
      </c>
      <c r="C5">
        <v>2014</v>
      </c>
      <c r="D5">
        <v>47</v>
      </c>
      <c r="E5">
        <v>3</v>
      </c>
      <c r="F5">
        <v>41</v>
      </c>
      <c r="G5">
        <v>6</v>
      </c>
      <c r="H5">
        <v>32</v>
      </c>
      <c r="I5">
        <v>15</v>
      </c>
      <c r="J5" t="s">
        <v>17</v>
      </c>
      <c r="K5" t="s">
        <v>21</v>
      </c>
      <c r="L5">
        <f>1100+680</f>
        <v>1780</v>
      </c>
      <c r="M5">
        <v>240</v>
      </c>
      <c r="N5">
        <f>1100+800</f>
        <v>1900</v>
      </c>
      <c r="O5">
        <v>280</v>
      </c>
      <c r="P5">
        <f>1100+680</f>
        <v>1780</v>
      </c>
      <c r="Q5">
        <v>250</v>
      </c>
      <c r="R5">
        <f>1100+720</f>
        <v>1820</v>
      </c>
      <c r="S5">
        <v>250</v>
      </c>
      <c r="T5">
        <f>1100+1100</f>
        <v>2200</v>
      </c>
      <c r="U5">
        <v>250</v>
      </c>
    </row>
    <row r="6" spans="1:21">
      <c r="A6" t="s">
        <v>13</v>
      </c>
      <c r="B6">
        <v>5</v>
      </c>
      <c r="C6">
        <v>2014</v>
      </c>
      <c r="D6">
        <v>0</v>
      </c>
      <c r="E6">
        <v>0</v>
      </c>
      <c r="F6">
        <v>245</v>
      </c>
      <c r="G6">
        <v>0</v>
      </c>
      <c r="H6">
        <v>0</v>
      </c>
      <c r="I6">
        <v>0</v>
      </c>
      <c r="J6" t="s">
        <v>17</v>
      </c>
      <c r="K6" t="s">
        <v>20</v>
      </c>
      <c r="L6">
        <f>2200+180</f>
        <v>2380</v>
      </c>
      <c r="M6">
        <v>390</v>
      </c>
      <c r="N6">
        <f>2200+0</f>
        <v>2200</v>
      </c>
      <c r="O6">
        <v>250</v>
      </c>
      <c r="P6">
        <f>2200+180</f>
        <v>2380</v>
      </c>
      <c r="Q6">
        <v>400</v>
      </c>
      <c r="R6">
        <f>2200+220</f>
        <v>2420</v>
      </c>
      <c r="S6">
        <v>400</v>
      </c>
      <c r="T6">
        <f>2200+500</f>
        <v>2700</v>
      </c>
      <c r="U6">
        <f>320</f>
        <v>320</v>
      </c>
    </row>
    <row r="7" spans="1:21">
      <c r="A7" t="s">
        <v>14</v>
      </c>
      <c r="B7">
        <v>6</v>
      </c>
      <c r="C7">
        <v>2014</v>
      </c>
      <c r="D7">
        <v>72</v>
      </c>
      <c r="E7">
        <v>18</v>
      </c>
      <c r="F7">
        <v>59</v>
      </c>
      <c r="G7">
        <v>0</v>
      </c>
      <c r="H7">
        <v>39</v>
      </c>
      <c r="I7">
        <v>33</v>
      </c>
      <c r="J7" t="s">
        <v>17</v>
      </c>
      <c r="K7" t="s">
        <v>20</v>
      </c>
      <c r="L7">
        <f>2200+580</f>
        <v>2780</v>
      </c>
      <c r="M7">
        <v>290</v>
      </c>
      <c r="N7">
        <v>2700</v>
      </c>
      <c r="O7">
        <v>320</v>
      </c>
      <c r="P7">
        <f>2200+580</f>
        <v>2780</v>
      </c>
      <c r="Q7">
        <v>300</v>
      </c>
      <c r="R7">
        <f>2200+620</f>
        <v>2820</v>
      </c>
      <c r="S7">
        <v>300</v>
      </c>
      <c r="T7">
        <f>2200+800</f>
        <v>3000</v>
      </c>
      <c r="U7">
        <v>250</v>
      </c>
    </row>
    <row r="8" spans="1:21">
      <c r="A8" t="s">
        <v>15</v>
      </c>
      <c r="B8">
        <v>7</v>
      </c>
      <c r="C8">
        <v>2014</v>
      </c>
      <c r="D8">
        <v>137</v>
      </c>
      <c r="E8">
        <v>16</v>
      </c>
      <c r="F8">
        <v>113</v>
      </c>
      <c r="G8">
        <v>24</v>
      </c>
      <c r="H8">
        <v>82</v>
      </c>
      <c r="I8">
        <v>55</v>
      </c>
      <c r="J8" t="s">
        <v>17</v>
      </c>
      <c r="K8" t="s">
        <v>21</v>
      </c>
      <c r="L8">
        <f>2200+880</f>
        <v>3080</v>
      </c>
      <c r="M8">
        <v>190</v>
      </c>
      <c r="N8">
        <v>3000</v>
      </c>
      <c r="O8">
        <v>250</v>
      </c>
      <c r="P8">
        <f>2200+880</f>
        <v>3080</v>
      </c>
      <c r="Q8">
        <v>200</v>
      </c>
      <c r="R8">
        <f>2200+920</f>
        <v>3120</v>
      </c>
      <c r="S8">
        <v>200</v>
      </c>
      <c r="T8">
        <f>2200+1100</f>
        <v>3300</v>
      </c>
      <c r="U8">
        <v>200</v>
      </c>
    </row>
  </sheetData>
  <sortState ref="A2:I58">
    <sortCondition ref="C2:C58"/>
    <sortCondition ref="B2:B5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Sylvan</dc:creator>
  <cp:lastModifiedBy>Sylvan</cp:lastModifiedBy>
  <dcterms:created xsi:type="dcterms:W3CDTF">2015-05-21T11:31:32Z</dcterms:created>
  <dcterms:modified xsi:type="dcterms:W3CDTF">2015-05-21T12:12:19Z</dcterms:modified>
</cp:coreProperties>
</file>