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showObjects="none" defaultThemeVersion="166925"/>
  <mc:AlternateContent xmlns:mc="http://schemas.openxmlformats.org/markup-compatibility/2006">
    <mc:Choice Requires="x15">
      <x15ac:absPath xmlns:x15ac="http://schemas.microsoft.com/office/spreadsheetml/2010/11/ac" url="/Users/sylvia/Desktop/MASTER COURSE/OM/"/>
    </mc:Choice>
  </mc:AlternateContent>
  <xr:revisionPtr revIDLastSave="0" documentId="13_ncr:1_{0B585E69-4031-134F-B947-676FC944AE8F}" xr6:coauthVersionLast="45" xr6:coauthVersionMax="45" xr10:uidLastSave="{00000000-0000-0000-0000-000000000000}"/>
  <bookViews>
    <workbookView xWindow="0" yWindow="460" windowWidth="14400" windowHeight="16120" activeTab="3" xr2:uid="{2729AA83-774A-BC43-A8A7-7268A9487DBB}"/>
  </bookViews>
  <sheets>
    <sheet name="Q a)" sheetId="1" r:id="rId1"/>
    <sheet name="Q1 (c)" sheetId="3" r:id="rId2"/>
    <sheet name="Q2" sheetId="4" r:id="rId3"/>
    <sheet name="Q3" sheetId="5" r:id="rId4"/>
  </sheets>
  <definedNames>
    <definedName name="solver_adj" localSheetId="0" hidden="1">'Q a)'!$D$9:$D$10</definedName>
    <definedName name="solver_adj" localSheetId="1" hidden="1">'Q1 (c)'!$D$9:$D$10</definedName>
    <definedName name="solver_adj" localSheetId="2" hidden="1">'Q2'!$D$25,'Q2'!$E$26,'Q2'!$F$27,'Q2'!$G$28,'Q2'!$H$29,'Q2'!$G$24,'Q2'!$F$23,'Q2'!$E$22,'Q2'!$D$21,'Q2'!$F$20,'Q2'!$E$19,'Q2'!$D$18,'Q2'!$E$17,'Q2'!$E$17,'Q2'!$D$15:$D$16</definedName>
    <definedName name="solver_adj" localSheetId="3" hidden="1">'Q3'!$E$3:$E$17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cvg" localSheetId="3" hidden="1">0.0001</definedName>
    <definedName name="solver_drv" localSheetId="0" hidden="1">1</definedName>
    <definedName name="solver_drv" localSheetId="1" hidden="1">1</definedName>
    <definedName name="solver_drv" localSheetId="2" hidden="1">1</definedName>
    <definedName name="solver_drv" localSheetId="3" hidden="1">1</definedName>
    <definedName name="solver_eng" localSheetId="0" hidden="1">2</definedName>
    <definedName name="solver_eng" localSheetId="1" hidden="1">2</definedName>
    <definedName name="solver_eng" localSheetId="2" hidden="1">2</definedName>
    <definedName name="solver_eng" localSheetId="3" hidden="1">2</definedName>
    <definedName name="solver_itr" localSheetId="0" hidden="1">2147483647</definedName>
    <definedName name="solver_itr" localSheetId="1" hidden="1">2147483647</definedName>
    <definedName name="solver_itr" localSheetId="2" hidden="1">2147483647</definedName>
    <definedName name="solver_itr" localSheetId="3" hidden="1">2147483647</definedName>
    <definedName name="solver_lhs1" localSheetId="0" hidden="1">'Q a)'!$D$12</definedName>
    <definedName name="solver_lhs1" localSheetId="1" hidden="1">'Q1 (c)'!$D$12</definedName>
    <definedName name="solver_lhs1" localSheetId="2" hidden="1">'Q2'!$D$30</definedName>
    <definedName name="solver_lhs1" localSheetId="3" hidden="1">'Q3'!$C$19</definedName>
    <definedName name="solver_lhs2" localSheetId="0" hidden="1">'Q a)'!$D$16</definedName>
    <definedName name="solver_lhs2" localSheetId="1" hidden="1">'Q1 (c)'!$D$16</definedName>
    <definedName name="solver_lhs2" localSheetId="2" hidden="1">'Q2'!$E$30</definedName>
    <definedName name="solver_lhs2" localSheetId="3" hidden="1">'Q3'!$C$20</definedName>
    <definedName name="solver_lhs3" localSheetId="0" hidden="1">'Q a)'!$E$12</definedName>
    <definedName name="solver_lhs3" localSheetId="1" hidden="1">'Q1 (c)'!$E$12</definedName>
    <definedName name="solver_lhs3" localSheetId="2" hidden="1">'Q2'!$F$30</definedName>
    <definedName name="solver_lhs3" localSheetId="3" hidden="1">'Q3'!$C$21</definedName>
    <definedName name="solver_lhs4" localSheetId="0" hidden="1">'Q a)'!$F$12</definedName>
    <definedName name="solver_lhs4" localSheetId="1" hidden="1">'Q1 (c)'!$F$12</definedName>
    <definedName name="solver_lhs4" localSheetId="2" hidden="1">'Q2'!$G$30</definedName>
    <definedName name="solver_lhs4" localSheetId="3" hidden="1">'Q3'!$C$22</definedName>
    <definedName name="solver_lhs5" localSheetId="2" hidden="1">'Q2'!$H$30</definedName>
    <definedName name="solver_lhs5" localSheetId="3" hidden="1">'Q3'!$E$3:$E$17</definedName>
    <definedName name="solver_lin" localSheetId="0" hidden="1">1</definedName>
    <definedName name="solver_lin" localSheetId="1" hidden="1">1</definedName>
    <definedName name="solver_lin" localSheetId="2" hidden="1">1</definedName>
    <definedName name="solver_lin" localSheetId="3" hidden="1">1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ip" localSheetId="3" hidden="1">2147483647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ni" localSheetId="3" hidden="1">30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rt" localSheetId="3" hidden="1">0.075</definedName>
    <definedName name="solver_msl" localSheetId="0" hidden="1">1</definedName>
    <definedName name="solver_msl" localSheetId="1" hidden="1">1</definedName>
    <definedName name="solver_msl" localSheetId="2" hidden="1">1</definedName>
    <definedName name="solver_msl" localSheetId="3" hidden="1">1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eg" localSheetId="3" hidden="1">1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od" localSheetId="3" hidden="1">2147483647</definedName>
    <definedName name="solver_num" localSheetId="0" hidden="1">4</definedName>
    <definedName name="solver_num" localSheetId="1" hidden="1">4</definedName>
    <definedName name="solver_num" localSheetId="2" hidden="1">5</definedName>
    <definedName name="solver_num" localSheetId="3" hidden="1">5</definedName>
    <definedName name="solver_opt" localSheetId="0" hidden="1">'Q a)'!$D$19</definedName>
    <definedName name="solver_opt" localSheetId="1" hidden="1">'Q1 (c)'!$D$19</definedName>
    <definedName name="solver_opt" localSheetId="2" hidden="1">'Q2'!$D$32</definedName>
    <definedName name="solver_opt" localSheetId="3" hidden="1">'Q3'!$C$24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pre" localSheetId="3" hidden="1">0.000001</definedName>
    <definedName name="solver_rbv" localSheetId="0" hidden="1">1</definedName>
    <definedName name="solver_rbv" localSheetId="1" hidden="1">1</definedName>
    <definedName name="solver_rbv" localSheetId="2" hidden="1">1</definedName>
    <definedName name="solver_rbv" localSheetId="3" hidden="1">1</definedName>
    <definedName name="solver_rel1" localSheetId="0" hidden="1">1</definedName>
    <definedName name="solver_rel1" localSheetId="1" hidden="1">1</definedName>
    <definedName name="solver_rel1" localSheetId="2" hidden="1">3</definedName>
    <definedName name="solver_rel1" localSheetId="3" hidden="1">2</definedName>
    <definedName name="solver_rel2" localSheetId="0" hidden="1">2</definedName>
    <definedName name="solver_rel2" localSheetId="1" hidden="1">2</definedName>
    <definedName name="solver_rel2" localSheetId="2" hidden="1">3</definedName>
    <definedName name="solver_rel2" localSheetId="3" hidden="1">2</definedName>
    <definedName name="solver_rel3" localSheetId="0" hidden="1">3</definedName>
    <definedName name="solver_rel3" localSheetId="1" hidden="1">3</definedName>
    <definedName name="solver_rel3" localSheetId="2" hidden="1">3</definedName>
    <definedName name="solver_rel3" localSheetId="3" hidden="1">2</definedName>
    <definedName name="solver_rel4" localSheetId="0" hidden="1">1</definedName>
    <definedName name="solver_rel4" localSheetId="1" hidden="1">1</definedName>
    <definedName name="solver_rel4" localSheetId="2" hidden="1">3</definedName>
    <definedName name="solver_rel4" localSheetId="3" hidden="1">2</definedName>
    <definedName name="solver_rel5" localSheetId="2" hidden="1">3</definedName>
    <definedName name="solver_rel5" localSheetId="3" hidden="1">5</definedName>
    <definedName name="solver_rhs1" localSheetId="0" hidden="1">'Q a)'!$D$14</definedName>
    <definedName name="solver_rhs1" localSheetId="1" hidden="1">'Q1 (c)'!$D$14</definedName>
    <definedName name="solver_rhs1" localSheetId="2" hidden="1">'Q2'!$D$5</definedName>
    <definedName name="solver_rhs1" localSheetId="3" hidden="1">'Q3'!$E$19</definedName>
    <definedName name="solver_rhs2" localSheetId="0" hidden="1">'Q a)'!$D$17</definedName>
    <definedName name="solver_rhs2" localSheetId="1" hidden="1">'Q1 (c)'!$D$17</definedName>
    <definedName name="solver_rhs2" localSheetId="2" hidden="1">'Q2'!$E$5</definedName>
    <definedName name="solver_rhs2" localSheetId="3" hidden="1">'Q3'!$E$20</definedName>
    <definedName name="solver_rhs3" localSheetId="0" hidden="1">'Q a)'!$E$14</definedName>
    <definedName name="solver_rhs3" localSheetId="1" hidden="1">'Q1 (c)'!$E$14</definedName>
    <definedName name="solver_rhs3" localSheetId="2" hidden="1">'Q2'!$F$5</definedName>
    <definedName name="solver_rhs3" localSheetId="3" hidden="1">'Q3'!$E$21</definedName>
    <definedName name="solver_rhs4" localSheetId="0" hidden="1">'Q a)'!$F$14</definedName>
    <definedName name="solver_rhs4" localSheetId="1" hidden="1">'Q1 (c)'!$F$14</definedName>
    <definedName name="solver_rhs4" localSheetId="2" hidden="1">'Q2'!$G$5</definedName>
    <definedName name="solver_rhs4" localSheetId="3" hidden="1">'Q3'!$E$22</definedName>
    <definedName name="solver_rhs5" localSheetId="2" hidden="1">'Q2'!$H$5</definedName>
    <definedName name="solver_rhs5" localSheetId="3" hidden="1">binary</definedName>
    <definedName name="solver_rlx" localSheetId="0" hidden="1">1</definedName>
    <definedName name="solver_rlx" localSheetId="1" hidden="1">1</definedName>
    <definedName name="solver_rlx" localSheetId="2" hidden="1">2</definedName>
    <definedName name="solver_rlx" localSheetId="3" hidden="1">2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rsd" localSheetId="3" hidden="1">0</definedName>
    <definedName name="solver_scl" localSheetId="0" hidden="1">2</definedName>
    <definedName name="solver_scl" localSheetId="1" hidden="1">2</definedName>
    <definedName name="solver_scl" localSheetId="2" hidden="1">1</definedName>
    <definedName name="solver_scl" localSheetId="3" hidden="1">1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ssz" localSheetId="3" hidden="1">100</definedName>
    <definedName name="solver_tim" localSheetId="0" hidden="1">2147483647</definedName>
    <definedName name="solver_tim" localSheetId="1" hidden="1">2147483647</definedName>
    <definedName name="solver_tim" localSheetId="2" hidden="1">2147483647</definedName>
    <definedName name="solver_tim" localSheetId="3" hidden="1">2147483647</definedName>
    <definedName name="solver_tol" localSheetId="0" hidden="1">0.01</definedName>
    <definedName name="solver_tol" localSheetId="1" hidden="1">0.01</definedName>
    <definedName name="solver_tol" localSheetId="2" hidden="1">0.01</definedName>
    <definedName name="solver_tol" localSheetId="3" hidden="1">0.01</definedName>
    <definedName name="solver_typ" localSheetId="0" hidden="1">2</definedName>
    <definedName name="solver_typ" localSheetId="1" hidden="1">2</definedName>
    <definedName name="solver_typ" localSheetId="2" hidden="1">2</definedName>
    <definedName name="solver_typ" localSheetId="3" hidden="1">2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er" localSheetId="0" hidden="1">2</definedName>
    <definedName name="solver_ver" localSheetId="1" hidden="1">2</definedName>
    <definedName name="solver_ver" localSheetId="2" hidden="1">2</definedName>
    <definedName name="solver_ver" localSheetId="3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9" i="5" l="1"/>
  <c r="C24" i="5"/>
  <c r="E22" i="5"/>
  <c r="C22" i="5"/>
  <c r="E21" i="5"/>
  <c r="C21" i="5"/>
  <c r="E20" i="5"/>
  <c r="C20" i="5"/>
  <c r="D32" i="4"/>
  <c r="D30" i="4"/>
  <c r="H24" i="4"/>
  <c r="G23" i="4"/>
  <c r="F22" i="4"/>
  <c r="E21" i="4"/>
  <c r="H20" i="4"/>
  <c r="G20" i="4"/>
  <c r="G19" i="4"/>
  <c r="F19" i="4"/>
  <c r="F18" i="4"/>
  <c r="E18" i="4"/>
  <c r="G17" i="4"/>
  <c r="H17" i="4"/>
  <c r="F17" i="4"/>
  <c r="F16" i="4"/>
  <c r="G16" i="4"/>
  <c r="E16" i="4"/>
  <c r="F15" i="4"/>
  <c r="G15" i="4"/>
  <c r="H15" i="4"/>
  <c r="E15" i="4"/>
  <c r="E30" i="4" l="1"/>
  <c r="H30" i="4"/>
  <c r="F30" i="4"/>
  <c r="G30" i="4"/>
  <c r="D6" i="3"/>
  <c r="D5" i="3"/>
  <c r="D12" i="3" s="1"/>
  <c r="D19" i="3"/>
  <c r="D17" i="3"/>
  <c r="F14" i="3"/>
  <c r="E14" i="3"/>
  <c r="D14" i="3"/>
  <c r="F12" i="3"/>
  <c r="E12" i="3"/>
  <c r="D19" i="1"/>
  <c r="D17" i="1"/>
  <c r="D12" i="1"/>
  <c r="E14" i="1"/>
  <c r="F14" i="1"/>
  <c r="D14" i="1"/>
  <c r="E12" i="1"/>
  <c r="F12" i="1"/>
</calcChain>
</file>

<file path=xl/sharedStrings.xml><?xml version="1.0" encoding="utf-8"?>
<sst xmlns="http://schemas.openxmlformats.org/spreadsheetml/2006/main" count="107" uniqueCount="69">
  <si>
    <t xml:space="preserve">Pounds per Pound of Materia </t>
  </si>
  <si>
    <t xml:space="preserve">Material </t>
  </si>
  <si>
    <t xml:space="preserve">Corn </t>
  </si>
  <si>
    <t>Soybean</t>
  </si>
  <si>
    <t xml:space="preserve">Calcium </t>
  </si>
  <si>
    <t xml:space="preserve">Protein </t>
  </si>
  <si>
    <t xml:space="preserve">Fiber </t>
  </si>
  <si>
    <t>&lt;=</t>
  </si>
  <si>
    <t>&gt;=</t>
  </si>
  <si>
    <t>Bound</t>
  </si>
  <si>
    <t>Total cost</t>
  </si>
  <si>
    <t>Total material</t>
  </si>
  <si>
    <t>Limit sign</t>
  </si>
  <si>
    <t>Amount</t>
  </si>
  <si>
    <t>Cost</t>
  </si>
  <si>
    <t>Bound %</t>
  </si>
  <si>
    <t>Problem Data</t>
  </si>
  <si>
    <t>Decision Variables</t>
  </si>
  <si>
    <t xml:space="preserve">Soybean </t>
  </si>
  <si>
    <t>Constrains</t>
  </si>
  <si>
    <t>Objective</t>
  </si>
  <si>
    <t>Min</t>
  </si>
  <si>
    <t>Total feed require</t>
  </si>
  <si>
    <t>Total feed actual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</si>
  <si>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</si>
  <si>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</si>
  <si>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</si>
  <si>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</si>
  <si>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</si>
  <si>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</si>
  <si>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</si>
  <si>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</si>
  <si>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</si>
  <si>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</si>
  <si>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</si>
  <si>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</si>
  <si>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</si>
  <si>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</si>
  <si>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</si>
  <si>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1st Month</t>
  </si>
  <si>
    <t>2nd Month</t>
  </si>
  <si>
    <t>3rd Month</t>
  </si>
  <si>
    <t>4th Month</t>
  </si>
  <si>
    <t>5th Month</t>
  </si>
  <si>
    <t>Total labor amount for each month</t>
  </si>
  <si>
    <t xml:space="preserve">Number of laborers </t>
  </si>
  <si>
    <t xml:space="preserve">Month </t>
  </si>
  <si>
    <t xml:space="preserve">Length of employment (# months) </t>
  </si>
  <si>
    <t xml:space="preserve">Cost / laborer </t>
  </si>
  <si>
    <t>Cost of labor regarding different length</t>
  </si>
  <si>
    <t xml:space="preserve">Sum </t>
  </si>
  <si>
    <t>Total Cost</t>
  </si>
  <si>
    <t>Constrains:</t>
  </si>
  <si>
    <t>=</t>
  </si>
  <si>
    <t>x(1,2)</t>
  </si>
  <si>
    <t>x(1,5)</t>
  </si>
  <si>
    <t>x(1,8)</t>
  </si>
  <si>
    <t>x(2,5)</t>
  </si>
  <si>
    <t>x(2,8)</t>
  </si>
  <si>
    <t>x(5,8)</t>
  </si>
  <si>
    <t>x(1,5|2)</t>
  </si>
  <si>
    <t>x(1,2|5)</t>
  </si>
  <si>
    <t>x(1,2|8)</t>
  </si>
  <si>
    <t>x(1,8|2)</t>
  </si>
  <si>
    <t>x(1,8|5)</t>
  </si>
  <si>
    <t>x(1,5|8)</t>
  </si>
  <si>
    <t>x(5,8|2)</t>
  </si>
  <si>
    <t>x(2,8|5)</t>
  </si>
  <si>
    <t>x(2,5|8)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</si>
</sst>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 applyBorder="1"/>
    <xf numFmtId="0" fontId="0" fillId="0" borderId="0" xfId="0" applyBorder="1"/>
    <xf numFmtId="0" fontId="0" fillId="0" borderId="0" xfId="0" applyFill="1" applyBorder="1"/>
    <xf numFmtId="0" fontId="2" fillId="0" borderId="0" xfId="0" applyFont="1" applyFill="1" applyBorder="1"/>
    <xf numFmtId="0" fontId="0" fillId="2" borderId="0" xfId="0" applyFont="1" applyFill="1"/>
    <xf numFmtId="0" fontId="0" fillId="3" borderId="0" xfId="0" applyFill="1"/>
    <xf numFmtId="0" fontId="1" fillId="0" borderId="0" xfId="0" applyFont="1"/>
    <xf numFmtId="0" fontId="0" fillId="0" borderId="1" xfId="0" applyBorder="1"/>
    <xf numFmtId="0" fontId="1" fillId="0" borderId="2" xfId="0" applyFont="1" applyBorder="1"/>
    <xf numFmtId="0" fontId="0" fillId="0" borderId="2" xfId="0" applyBorder="1"/>
    <xf numFmtId="0" fontId="0" fillId="0" borderId="3" xfId="0" applyBorder="1"/>
    <xf numFmtId="0" fontId="2" fillId="0" borderId="4" xfId="0" applyFont="1" applyBorder="1"/>
    <xf numFmtId="0" fontId="0" fillId="0" borderId="5" xfId="0" applyBorder="1"/>
    <xf numFmtId="0" fontId="2" fillId="0" borderId="6" xfId="0" applyFont="1" applyBorder="1"/>
    <xf numFmtId="0" fontId="0" fillId="0" borderId="7" xfId="0" applyBorder="1"/>
    <xf numFmtId="0" fontId="0" fillId="0" borderId="8" xfId="0" applyBorder="1"/>
    <xf numFmtId="0" fontId="2" fillId="0" borderId="7" xfId="0" applyFont="1" applyBorder="1"/>
    <xf numFmtId="0" fontId="0" fillId="4" borderId="0" xfId="0" applyFill="1"/>
    <xf numFmtId="0" fontId="0" fillId="0" borderId="4" xfId="0" applyBorder="1"/>
    <xf numFmtId="0" fontId="0" fillId="4" borderId="0" xfId="0" applyFill="1" applyBorder="1"/>
    <xf numFmtId="0" fontId="0" fillId="0" borderId="6" xfId="0" applyBorder="1"/>
    <xf numFmtId="0" fontId="0" fillId="4" borderId="8" xfId="0" applyFill="1" applyBorder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65716-B691-9440-B6C5-52896394AD4D}">
  <dimension ref="A3:F19"/>
  <sheetViews>
    <sheetView zoomScale="125" workbookViewId="0">
      <selection activeCell="I21" sqref="I21"/>
    </sheetView>
  </sheetViews>
  <sheetFormatPr baseColWidth="10" defaultRowHeight="16"/>
  <cols>
    <col min="1" max="1" width="16.5" bestFit="1" customWidth="1"/>
    <col min="2" max="2" width="4.33203125" bestFit="1" customWidth="1"/>
    <col min="3" max="3" width="14.33203125" bestFit="1" customWidth="1"/>
    <col min="4" max="4" width="15.6640625" bestFit="1" customWidth="1"/>
    <col min="5" max="6" width="15.5" bestFit="1" customWidth="1"/>
  </cols>
  <sheetData>
    <row r="3" spans="1:6">
      <c r="A3" s="7" t="s">
        <v>16</v>
      </c>
      <c r="C3" s="8"/>
      <c r="D3" s="9" t="s">
        <v>0</v>
      </c>
      <c r="E3" s="10"/>
      <c r="F3" s="11"/>
    </row>
    <row r="4" spans="1:6">
      <c r="C4" s="12" t="s">
        <v>1</v>
      </c>
      <c r="D4" s="1" t="s">
        <v>4</v>
      </c>
      <c r="E4" s="2" t="s">
        <v>5</v>
      </c>
      <c r="F4" s="13" t="s">
        <v>6</v>
      </c>
    </row>
    <row r="5" spans="1:6">
      <c r="C5" s="12" t="s">
        <v>2</v>
      </c>
      <c r="D5" s="2">
        <v>1E-3</v>
      </c>
      <c r="E5" s="2">
        <v>0.09</v>
      </c>
      <c r="F5" s="13">
        <v>0.02</v>
      </c>
    </row>
    <row r="6" spans="1:6">
      <c r="C6" s="14" t="s">
        <v>3</v>
      </c>
      <c r="D6" s="15">
        <v>2E-3</v>
      </c>
      <c r="E6" s="15">
        <v>0.6</v>
      </c>
      <c r="F6" s="16">
        <v>0.06</v>
      </c>
    </row>
    <row r="8" spans="1:6">
      <c r="A8" s="7" t="s">
        <v>17</v>
      </c>
      <c r="D8" t="s">
        <v>13</v>
      </c>
      <c r="E8" t="s">
        <v>14</v>
      </c>
    </row>
    <row r="9" spans="1:6">
      <c r="C9" s="4" t="s">
        <v>2</v>
      </c>
      <c r="D9" s="6">
        <v>52.941176470588239</v>
      </c>
      <c r="E9" s="3">
        <v>0.2</v>
      </c>
    </row>
    <row r="10" spans="1:6">
      <c r="C10" s="4" t="s">
        <v>18</v>
      </c>
      <c r="D10" s="6">
        <v>37.058823529411747</v>
      </c>
      <c r="E10" s="3">
        <v>0.6</v>
      </c>
    </row>
    <row r="12" spans="1:6">
      <c r="A12" s="7" t="s">
        <v>19</v>
      </c>
      <c r="B12" s="7"/>
      <c r="C12" s="4" t="s">
        <v>11</v>
      </c>
      <c r="D12" s="3">
        <f>SUMPRODUCT(D5:D6,$D$9:$D$10)</f>
        <v>0.12705882352941172</v>
      </c>
      <c r="E12" s="3">
        <f>SUMPRODUCT(E5:E6,$D$9:$D$10)</f>
        <v>26.999999999999989</v>
      </c>
      <c r="F12" s="3">
        <f>SUMPRODUCT(F5:F6,$D$9:$D$10)</f>
        <v>3.2823529411764696</v>
      </c>
    </row>
    <row r="13" spans="1:6">
      <c r="A13" s="7"/>
      <c r="B13" s="7"/>
      <c r="C13" s="4" t="s">
        <v>12</v>
      </c>
      <c r="D13" s="2" t="s">
        <v>7</v>
      </c>
      <c r="E13" s="2" t="s">
        <v>8</v>
      </c>
      <c r="F13" s="2" t="s">
        <v>7</v>
      </c>
    </row>
    <row r="14" spans="1:6">
      <c r="A14" s="7"/>
      <c r="B14" s="7"/>
      <c r="C14" s="4" t="s">
        <v>9</v>
      </c>
      <c r="D14" s="3">
        <f>D15*$D$16</f>
        <v>0.153</v>
      </c>
      <c r="E14" s="3">
        <f>E15*$D$16</f>
        <v>27</v>
      </c>
      <c r="F14" s="3">
        <f>F15*$D$16</f>
        <v>4.5</v>
      </c>
    </row>
    <row r="15" spans="1:6">
      <c r="A15" s="7"/>
      <c r="B15" s="7"/>
      <c r="C15" s="4" t="s">
        <v>15</v>
      </c>
      <c r="D15" s="2">
        <v>1.6999999999999999E-3</v>
      </c>
      <c r="E15" s="2">
        <v>0.3</v>
      </c>
      <c r="F15" s="2">
        <v>0.05</v>
      </c>
    </row>
    <row r="16" spans="1:6">
      <c r="A16" s="7"/>
      <c r="B16" s="7"/>
      <c r="C16" s="4" t="s">
        <v>22</v>
      </c>
      <c r="D16" s="2">
        <v>90</v>
      </c>
      <c r="E16" s="2"/>
      <c r="F16" s="2"/>
    </row>
    <row r="17" spans="1:4">
      <c r="C17" s="4" t="s">
        <v>23</v>
      </c>
      <c r="D17">
        <f>SUM(D9:D10)</f>
        <v>89.999999999999986</v>
      </c>
    </row>
    <row r="18" spans="1:4">
      <c r="A18" s="7"/>
      <c r="B18" s="7"/>
    </row>
    <row r="19" spans="1:4">
      <c r="A19" s="7" t="s">
        <v>20</v>
      </c>
      <c r="B19" s="7" t="s">
        <v>21</v>
      </c>
      <c r="C19" s="4" t="s">
        <v>10</v>
      </c>
      <c r="D19" s="5">
        <f>SUMPRODUCT(D9:D10,E9:E10)</f>
        <v>32.823529411764696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2845E-3AFF-2E4B-B8DC-7E51E2E575D4}">
  <dimension ref="A3:F19"/>
  <sheetViews>
    <sheetView showFormulas="1" zoomScale="70" zoomScaleNormal="70" workbookViewId="0">
      <selection activeCell="E6" sqref="E6"/>
    </sheetView>
  </sheetViews>
  <sheetFormatPr baseColWidth="10" defaultRowHeight="16"/>
  <cols>
    <col min="1" max="1" width="11.6640625" customWidth="1"/>
    <col min="2" max="2" width="4.33203125" bestFit="1" customWidth="1"/>
    <col min="3" max="3" width="14.33203125" bestFit="1" customWidth="1"/>
    <col min="4" max="4" width="15.6640625" bestFit="1" customWidth="1"/>
    <col min="5" max="6" width="15.5" bestFit="1" customWidth="1"/>
  </cols>
  <sheetData>
    <row r="3" spans="1:6">
      <c r="A3" s="7" t="s">
        <v>16</v>
      </c>
      <c r="C3" s="8"/>
      <c r="D3" s="9" t="s">
        <v>0</v>
      </c>
      <c r="E3" s="10"/>
      <c r="F3" s="11"/>
    </row>
    <row r="4" spans="1:6">
      <c r="C4" s="12" t="s">
        <v>1</v>
      </c>
      <c r="D4" s="1" t="s">
        <v>4</v>
      </c>
      <c r="E4" s="2" t="s">
        <v>5</v>
      </c>
      <c r="F4" s="13" t="s">
        <v>6</v>
      </c>
    </row>
    <row r="5" spans="1:6">
      <c r="C5" s="12" t="s">
        <v>2</v>
      </c>
      <c r="D5" s="2">
        <f>0.001*0.8</f>
        <v>8.0000000000000004E-4</v>
      </c>
      <c r="E5" s="2">
        <v>0.09</v>
      </c>
      <c r="F5" s="13">
        <v>0.02</v>
      </c>
    </row>
    <row r="6" spans="1:6">
      <c r="C6" s="14" t="s">
        <v>3</v>
      </c>
      <c r="D6" s="15">
        <f>0.002*0.8</f>
        <v>1.6000000000000001E-3</v>
      </c>
      <c r="E6" s="15">
        <v>0.6</v>
      </c>
      <c r="F6" s="16">
        <v>0.06</v>
      </c>
    </row>
    <row r="8" spans="1:6">
      <c r="A8" s="7" t="s">
        <v>17</v>
      </c>
      <c r="D8" t="s">
        <v>13</v>
      </c>
      <c r="E8" t="s">
        <v>14</v>
      </c>
    </row>
    <row r="9" spans="1:6">
      <c r="C9" s="4" t="s">
        <v>2</v>
      </c>
      <c r="D9" s="6">
        <v>52.941176470588232</v>
      </c>
      <c r="E9" s="3">
        <v>0.2</v>
      </c>
    </row>
    <row r="10" spans="1:6">
      <c r="C10" s="4" t="s">
        <v>18</v>
      </c>
      <c r="D10" s="6">
        <v>37.058823529411754</v>
      </c>
      <c r="E10" s="3">
        <v>0.6</v>
      </c>
    </row>
    <row r="12" spans="1:6">
      <c r="A12" s="7" t="s">
        <v>19</v>
      </c>
      <c r="B12" s="7"/>
      <c r="C12" s="4" t="s">
        <v>11</v>
      </c>
      <c r="D12" s="3">
        <f>SUMPRODUCT(D5:D6,$D$9:$D$10)</f>
        <v>0.1016470588235294</v>
      </c>
      <c r="E12" s="3">
        <f>SUMPRODUCT(E5:E6,$D$9:$D$10)</f>
        <v>26.999999999999993</v>
      </c>
      <c r="F12" s="3">
        <f>SUMPRODUCT(F5:F6,$D$9:$D$10)</f>
        <v>3.2823529411764696</v>
      </c>
    </row>
    <row r="13" spans="1:6">
      <c r="A13" s="7"/>
      <c r="B13" s="7"/>
      <c r="C13" s="4" t="s">
        <v>12</v>
      </c>
      <c r="D13" s="2" t="s">
        <v>7</v>
      </c>
      <c r="E13" s="2" t="s">
        <v>8</v>
      </c>
      <c r="F13" s="2" t="s">
        <v>7</v>
      </c>
    </row>
    <row r="14" spans="1:6">
      <c r="A14" s="7"/>
      <c r="B14" s="7"/>
      <c r="C14" s="4" t="s">
        <v>9</v>
      </c>
      <c r="D14" s="3">
        <f>D15*$D$16</f>
        <v>0.153</v>
      </c>
      <c r="E14" s="3">
        <f>E15*$D$16</f>
        <v>27</v>
      </c>
      <c r="F14" s="3">
        <f>F15*$D$16</f>
        <v>4.5</v>
      </c>
    </row>
    <row r="15" spans="1:6">
      <c r="A15" s="7"/>
      <c r="B15" s="7"/>
      <c r="C15" s="4" t="s">
        <v>15</v>
      </c>
      <c r="D15" s="2">
        <v>1.6999999999999999E-3</v>
      </c>
      <c r="E15" s="2">
        <v>0.3</v>
      </c>
      <c r="F15" s="2">
        <v>0.05</v>
      </c>
    </row>
    <row r="16" spans="1:6">
      <c r="A16" s="7"/>
      <c r="B16" s="7"/>
      <c r="C16" s="4" t="s">
        <v>22</v>
      </c>
      <c r="D16" s="2">
        <v>90</v>
      </c>
      <c r="E16" s="2"/>
      <c r="F16" s="2"/>
    </row>
    <row r="17" spans="1:4">
      <c r="C17" s="4" t="s">
        <v>23</v>
      </c>
      <c r="D17">
        <f>SUM(D9:D10)</f>
        <v>89.999999999999986</v>
      </c>
    </row>
    <row r="18" spans="1:4">
      <c r="A18" s="7"/>
      <c r="B18" s="7"/>
    </row>
    <row r="19" spans="1:4">
      <c r="A19" s="7" t="s">
        <v>20</v>
      </c>
      <c r="B19" s="7" t="s">
        <v>21</v>
      </c>
      <c r="C19" s="4" t="s">
        <v>10</v>
      </c>
      <c r="D19" s="5">
        <f>SUMPRODUCT(D9:D10,E9:E10)</f>
        <v>32.823529411764696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47989-389C-5A44-8583-21CBC0E046E3}">
  <dimension ref="A1:I32"/>
  <sheetViews>
    <sheetView showFormulas="1" zoomScale="75" workbookViewId="0">
      <selection activeCell="D40" sqref="D40"/>
    </sheetView>
  </sheetViews>
  <sheetFormatPr baseColWidth="10" defaultRowHeight="16"/>
  <cols>
    <col min="1" max="1" width="12.1640625" bestFit="1" customWidth="1"/>
    <col min="3" max="3" width="13.33203125" customWidth="1"/>
    <col min="4" max="4" width="61.6640625" bestFit="1" customWidth="1"/>
  </cols>
  <sheetData>
    <row r="1" spans="1:9">
      <c r="A1" s="7"/>
    </row>
    <row r="2" spans="1:9" ht="15" customHeight="1">
      <c r="A2" s="7"/>
    </row>
    <row r="3" spans="1:9">
      <c r="A3" s="7" t="s">
        <v>16</v>
      </c>
      <c r="C3" s="8"/>
      <c r="D3" s="10" t="s">
        <v>44</v>
      </c>
      <c r="E3" s="10"/>
      <c r="F3" s="10"/>
      <c r="G3" s="10"/>
      <c r="H3" s="11"/>
    </row>
    <row r="4" spans="1:9">
      <c r="A4" s="7"/>
      <c r="C4" s="12" t="s">
        <v>46</v>
      </c>
      <c r="D4" s="2">
        <v>1</v>
      </c>
      <c r="E4" s="2">
        <v>2</v>
      </c>
      <c r="F4" s="2">
        <v>3</v>
      </c>
      <c r="G4" s="2">
        <v>4</v>
      </c>
      <c r="H4" s="13">
        <v>5</v>
      </c>
    </row>
    <row r="5" spans="1:9">
      <c r="A5" s="7"/>
      <c r="C5" s="14" t="s">
        <v>45</v>
      </c>
      <c r="D5" s="17">
        <v>110</v>
      </c>
      <c r="E5" s="15">
        <v>130</v>
      </c>
      <c r="F5" s="15">
        <v>70</v>
      </c>
      <c r="G5" s="15">
        <v>170</v>
      </c>
      <c r="H5" s="16">
        <v>50</v>
      </c>
    </row>
    <row r="6" spans="1:9">
      <c r="A6" s="7"/>
    </row>
    <row r="7" spans="1:9">
      <c r="A7" s="7"/>
      <c r="C7" s="8"/>
      <c r="D7" s="10" t="s">
        <v>49</v>
      </c>
      <c r="E7" s="10"/>
      <c r="F7" s="10"/>
      <c r="G7" s="10"/>
      <c r="H7" s="11"/>
    </row>
    <row r="8" spans="1:9">
      <c r="A8" s="7"/>
      <c r="C8" s="12" t="s">
        <v>47</v>
      </c>
      <c r="D8" s="2">
        <v>1</v>
      </c>
      <c r="E8" s="2">
        <v>2</v>
      </c>
      <c r="F8" s="2">
        <v>3</v>
      </c>
      <c r="G8" s="2">
        <v>4</v>
      </c>
      <c r="H8" s="13">
        <v>5</v>
      </c>
    </row>
    <row r="9" spans="1:9">
      <c r="A9" s="7"/>
      <c r="C9" s="14" t="s">
        <v>48</v>
      </c>
      <c r="D9" s="17">
        <v>110</v>
      </c>
      <c r="E9" s="15">
        <v>140</v>
      </c>
      <c r="F9" s="15">
        <v>180</v>
      </c>
      <c r="G9" s="15">
        <v>230</v>
      </c>
      <c r="H9" s="16">
        <v>250</v>
      </c>
    </row>
    <row r="10" spans="1:9">
      <c r="A10" s="7"/>
    </row>
    <row r="11" spans="1:9">
      <c r="A11" s="7"/>
    </row>
    <row r="12" spans="1:9">
      <c r="A12" s="7"/>
    </row>
    <row r="13" spans="1:9">
      <c r="A13" s="7"/>
    </row>
    <row r="14" spans="1:9">
      <c r="A14" s="7" t="s">
        <v>17</v>
      </c>
      <c r="C14" s="8"/>
      <c r="D14" s="10" t="s">
        <v>39</v>
      </c>
      <c r="E14" s="10" t="s">
        <v>40</v>
      </c>
      <c r="F14" s="10" t="s">
        <v>41</v>
      </c>
      <c r="G14" s="10" t="s">
        <v>42</v>
      </c>
      <c r="H14" s="11" t="s">
        <v>43</v>
      </c>
      <c r="I14" t="s">
        <v>14</v>
      </c>
    </row>
    <row r="15" spans="1:9">
      <c r="A15" s="7"/>
      <c r="C15" s="19" t="s">
        <v>24</v>
      </c>
      <c r="D15" s="20">
        <v>50</v>
      </c>
      <c r="E15" s="2">
        <f>$D$15</f>
        <v>50</v>
      </c>
      <c r="F15" s="2">
        <f t="shared" ref="F15:H15" si="0">$D$15</f>
        <v>50</v>
      </c>
      <c r="G15" s="2">
        <f t="shared" si="0"/>
        <v>50</v>
      </c>
      <c r="H15" s="13">
        <f t="shared" si="0"/>
        <v>50</v>
      </c>
      <c r="I15" s="2">
        <v>250</v>
      </c>
    </row>
    <row r="16" spans="1:9">
      <c r="A16" s="7"/>
      <c r="C16" s="19" t="s">
        <v>25</v>
      </c>
      <c r="D16" s="20">
        <v>60</v>
      </c>
      <c r="E16" s="2">
        <f>$D$16</f>
        <v>60</v>
      </c>
      <c r="F16" s="2">
        <f t="shared" ref="F16:G16" si="1">$D$16</f>
        <v>60</v>
      </c>
      <c r="G16" s="2">
        <f t="shared" si="1"/>
        <v>60</v>
      </c>
      <c r="H16" s="13"/>
      <c r="I16" s="2">
        <v>230</v>
      </c>
    </row>
    <row r="17" spans="1:9">
      <c r="A17" s="7"/>
      <c r="C17" s="19" t="s">
        <v>26</v>
      </c>
      <c r="D17" s="2"/>
      <c r="E17" s="20">
        <v>0</v>
      </c>
      <c r="F17" s="2">
        <f>$E$17</f>
        <v>0</v>
      </c>
      <c r="G17" s="2">
        <f t="shared" ref="G17:H17" si="2">$E$17</f>
        <v>0</v>
      </c>
      <c r="H17" s="13">
        <f t="shared" si="2"/>
        <v>0</v>
      </c>
      <c r="I17" s="2">
        <v>230</v>
      </c>
    </row>
    <row r="18" spans="1:9">
      <c r="A18" s="7"/>
      <c r="C18" s="19" t="s">
        <v>27</v>
      </c>
      <c r="D18" s="20">
        <v>0</v>
      </c>
      <c r="E18" s="2">
        <f>$D$18</f>
        <v>0</v>
      </c>
      <c r="F18" s="2">
        <f>$D$18</f>
        <v>0</v>
      </c>
      <c r="G18" s="2"/>
      <c r="H18" s="13"/>
      <c r="I18" s="2">
        <v>180</v>
      </c>
    </row>
    <row r="19" spans="1:9">
      <c r="A19" s="7"/>
      <c r="C19" s="19" t="s">
        <v>28</v>
      </c>
      <c r="D19" s="2"/>
      <c r="E19" s="20">
        <v>20</v>
      </c>
      <c r="F19" s="2">
        <f>$E$19</f>
        <v>20</v>
      </c>
      <c r="G19" s="2">
        <f>$E$19</f>
        <v>20</v>
      </c>
      <c r="H19" s="13"/>
      <c r="I19" s="2">
        <v>180</v>
      </c>
    </row>
    <row r="20" spans="1:9">
      <c r="A20" s="7"/>
      <c r="C20" s="19" t="s">
        <v>29</v>
      </c>
      <c r="D20" s="2"/>
      <c r="E20" s="2"/>
      <c r="F20" s="20">
        <v>0</v>
      </c>
      <c r="G20" s="2">
        <f>$F$20</f>
        <v>0</v>
      </c>
      <c r="H20" s="13">
        <f>$F$20</f>
        <v>0</v>
      </c>
      <c r="I20" s="2">
        <v>180</v>
      </c>
    </row>
    <row r="21" spans="1:9">
      <c r="A21" s="7"/>
      <c r="C21" s="19" t="s">
        <v>30</v>
      </c>
      <c r="D21" s="20">
        <v>0</v>
      </c>
      <c r="E21" s="2">
        <f>D21</f>
        <v>0</v>
      </c>
      <c r="F21" s="2"/>
      <c r="G21" s="2"/>
      <c r="H21" s="13"/>
      <c r="I21" s="2">
        <v>140</v>
      </c>
    </row>
    <row r="22" spans="1:9">
      <c r="A22" s="7"/>
      <c r="C22" s="19" t="s">
        <v>31</v>
      </c>
      <c r="D22" s="2"/>
      <c r="E22" s="20">
        <v>0</v>
      </c>
      <c r="F22" s="2">
        <f>E22</f>
        <v>0</v>
      </c>
      <c r="G22" s="2"/>
      <c r="H22" s="13"/>
      <c r="I22" s="2">
        <v>140</v>
      </c>
    </row>
    <row r="23" spans="1:9">
      <c r="A23" s="7"/>
      <c r="C23" s="19" t="s">
        <v>32</v>
      </c>
      <c r="D23" s="2"/>
      <c r="E23" s="2"/>
      <c r="F23" s="20">
        <v>0</v>
      </c>
      <c r="G23" s="2">
        <f>F23</f>
        <v>0</v>
      </c>
      <c r="H23" s="13"/>
      <c r="I23" s="2">
        <v>140</v>
      </c>
    </row>
    <row r="24" spans="1:9">
      <c r="A24" s="7"/>
      <c r="C24" s="19" t="s">
        <v>33</v>
      </c>
      <c r="D24" s="2"/>
      <c r="E24" s="2"/>
      <c r="F24" s="2"/>
      <c r="G24" s="20">
        <v>0</v>
      </c>
      <c r="H24" s="13">
        <f>G24</f>
        <v>0</v>
      </c>
      <c r="I24" s="2">
        <v>140</v>
      </c>
    </row>
    <row r="25" spans="1:9">
      <c r="A25" s="7"/>
      <c r="C25" s="19" t="s">
        <v>34</v>
      </c>
      <c r="D25" s="20">
        <v>0</v>
      </c>
      <c r="E25" s="2"/>
      <c r="F25" s="2"/>
      <c r="G25" s="2"/>
      <c r="H25" s="13"/>
      <c r="I25" s="2">
        <v>110</v>
      </c>
    </row>
    <row r="26" spans="1:9">
      <c r="A26" s="7"/>
      <c r="C26" s="19" t="s">
        <v>35</v>
      </c>
      <c r="D26" s="2"/>
      <c r="E26" s="20">
        <v>0</v>
      </c>
      <c r="F26" s="2"/>
      <c r="G26" s="2"/>
      <c r="H26" s="13"/>
      <c r="I26" s="2">
        <v>110</v>
      </c>
    </row>
    <row r="27" spans="1:9">
      <c r="A27" s="7"/>
      <c r="C27" s="19" t="s">
        <v>36</v>
      </c>
      <c r="D27" s="2"/>
      <c r="E27" s="2"/>
      <c r="F27" s="20">
        <v>0</v>
      </c>
      <c r="G27" s="2"/>
      <c r="H27" s="13"/>
      <c r="I27" s="2">
        <v>110</v>
      </c>
    </row>
    <row r="28" spans="1:9">
      <c r="A28" s="7"/>
      <c r="C28" s="19" t="s">
        <v>37</v>
      </c>
      <c r="D28" s="2"/>
      <c r="E28" s="2"/>
      <c r="F28" s="2"/>
      <c r="G28" s="20">
        <v>40</v>
      </c>
      <c r="H28" s="13"/>
      <c r="I28" s="2">
        <v>110</v>
      </c>
    </row>
    <row r="29" spans="1:9">
      <c r="A29" s="7"/>
      <c r="C29" s="21" t="s">
        <v>38</v>
      </c>
      <c r="D29" s="15"/>
      <c r="E29" s="15"/>
      <c r="F29" s="15"/>
      <c r="G29" s="15"/>
      <c r="H29" s="22">
        <v>0</v>
      </c>
      <c r="I29" s="2">
        <v>110</v>
      </c>
    </row>
    <row r="30" spans="1:9">
      <c r="A30" s="7"/>
      <c r="C30" t="s">
        <v>50</v>
      </c>
      <c r="D30">
        <f>SUM(D15:D29)</f>
        <v>110</v>
      </c>
      <c r="E30">
        <f t="shared" ref="E30:H30" si="3">SUM(E15:E29)</f>
        <v>130</v>
      </c>
      <c r="F30">
        <f t="shared" si="3"/>
        <v>130</v>
      </c>
      <c r="G30">
        <f t="shared" si="3"/>
        <v>170</v>
      </c>
      <c r="H30">
        <f t="shared" si="3"/>
        <v>50</v>
      </c>
    </row>
    <row r="31" spans="1:9">
      <c r="A31" s="7"/>
    </row>
    <row r="32" spans="1:9">
      <c r="A32" s="7" t="s">
        <v>20</v>
      </c>
      <c r="C32" t="s">
        <v>51</v>
      </c>
      <c r="D32" s="23">
        <f xml:space="preserve"> D15*I15+D16*I16+E17*I17+D18*I18+E19*I19+F20*I20+D21*I21+E22*I22+F23*I23+G24*I24+D25*I25+E26*I26+F27*I27+G28*I28+H29*I29</f>
        <v>34300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F0C27-CC68-C44E-A55F-4564C65947F1}">
  <dimension ref="A3:E24"/>
  <sheetViews>
    <sheetView showFormulas="1" tabSelected="1" workbookViewId="0">
      <selection activeCell="I28" sqref="I28"/>
    </sheetView>
  </sheetViews>
  <sheetFormatPr baseColWidth="10" defaultRowHeight="16"/>
  <cols>
    <col min="1" max="1" width="9.33203125" customWidth="1"/>
    <col min="2" max="2" width="6" customWidth="1"/>
    <col min="3" max="3" width="13.83203125" style="25" bestFit="1" customWidth="1"/>
    <col min="4" max="4" width="8.33203125" customWidth="1"/>
    <col min="5" max="5" width="9.5" customWidth="1"/>
  </cols>
  <sheetData>
    <row r="3" spans="1:5">
      <c r="A3" s="7" t="s">
        <v>17</v>
      </c>
      <c r="B3" s="7"/>
      <c r="C3" s="25">
        <v>3</v>
      </c>
      <c r="D3" t="s">
        <v>54</v>
      </c>
      <c r="E3" s="18">
        <v>1</v>
      </c>
    </row>
    <row r="4" spans="1:5">
      <c r="C4" s="25">
        <v>6</v>
      </c>
      <c r="D4" t="s">
        <v>55</v>
      </c>
      <c r="E4" s="18">
        <v>0</v>
      </c>
    </row>
    <row r="5" spans="1:5">
      <c r="C5" s="25">
        <v>9</v>
      </c>
      <c r="D5" t="s">
        <v>56</v>
      </c>
      <c r="E5" s="18">
        <v>0</v>
      </c>
    </row>
    <row r="6" spans="1:5">
      <c r="C6" s="25">
        <v>7</v>
      </c>
      <c r="D6" t="s">
        <v>57</v>
      </c>
      <c r="E6" s="18">
        <v>0</v>
      </c>
    </row>
    <row r="7" spans="1:5">
      <c r="C7" s="25">
        <v>10</v>
      </c>
      <c r="D7" t="s">
        <v>58</v>
      </c>
      <c r="E7" s="18">
        <v>0</v>
      </c>
    </row>
    <row r="8" spans="1:5">
      <c r="C8" s="25">
        <v>13</v>
      </c>
      <c r="D8" t="s">
        <v>59</v>
      </c>
      <c r="E8" s="18">
        <v>0</v>
      </c>
    </row>
    <row r="9" spans="1:5">
      <c r="C9" s="25">
        <v>14</v>
      </c>
      <c r="D9" t="s">
        <v>60</v>
      </c>
      <c r="E9" s="18">
        <v>0</v>
      </c>
    </row>
    <row r="10" spans="1:5">
      <c r="C10" s="25">
        <v>11</v>
      </c>
      <c r="D10" t="s">
        <v>61</v>
      </c>
      <c r="E10" s="18">
        <v>0</v>
      </c>
    </row>
    <row r="11" spans="1:5">
      <c r="C11" s="25">
        <v>8</v>
      </c>
      <c r="D11" t="s">
        <v>62</v>
      </c>
      <c r="E11" s="18">
        <v>0</v>
      </c>
    </row>
    <row r="12" spans="1:5">
      <c r="C12" s="25">
        <v>14</v>
      </c>
      <c r="D12" t="s">
        <v>63</v>
      </c>
      <c r="E12" s="18">
        <v>0</v>
      </c>
    </row>
    <row r="13" spans="1:5">
      <c r="C13" s="25">
        <v>11</v>
      </c>
      <c r="D13" t="s">
        <v>64</v>
      </c>
      <c r="E13" s="18">
        <v>0</v>
      </c>
    </row>
    <row r="14" spans="1:5">
      <c r="C14" s="25">
        <v>8</v>
      </c>
      <c r="D14" t="s">
        <v>65</v>
      </c>
      <c r="E14" s="18">
        <v>0</v>
      </c>
    </row>
    <row r="15" spans="1:5">
      <c r="C15" s="25">
        <v>12</v>
      </c>
      <c r="D15" t="s">
        <v>66</v>
      </c>
      <c r="E15" s="18">
        <v>1</v>
      </c>
    </row>
    <row r="16" spans="1:5">
      <c r="C16" s="25">
        <v>12</v>
      </c>
      <c r="D16" t="s">
        <v>67</v>
      </c>
      <c r="E16" s="18">
        <v>0</v>
      </c>
    </row>
    <row r="17" spans="1:5">
      <c r="C17" s="25">
        <v>9</v>
      </c>
      <c r="D17" t="s">
        <v>68</v>
      </c>
      <c r="E17" s="18">
        <v>0</v>
      </c>
    </row>
    <row r="19" spans="1:5">
      <c r="A19" s="7" t="s">
        <v>52</v>
      </c>
      <c r="B19" s="7"/>
      <c r="C19" s="25">
        <f>SUM(E3:E8)</f>
        <v>1</v>
      </c>
      <c r="D19" t="s">
        <v>53</v>
      </c>
      <c r="E19">
        <v>1</v>
      </c>
    </row>
    <row r="20" spans="1:5">
      <c r="C20" s="25">
        <f>E3</f>
        <v>1</v>
      </c>
      <c r="D20" t="s">
        <v>53</v>
      </c>
      <c r="E20">
        <f>E9+E12+E15</f>
        <v>1</v>
      </c>
    </row>
    <row r="21" spans="1:5">
      <c r="C21" s="25">
        <f>E4+E6</f>
        <v>0</v>
      </c>
      <c r="D21" t="s">
        <v>53</v>
      </c>
      <c r="E21">
        <f>E10+E13+E16</f>
        <v>0</v>
      </c>
    </row>
    <row r="22" spans="1:5">
      <c r="C22" s="25">
        <f>E5+E7+E8</f>
        <v>0</v>
      </c>
      <c r="D22" t="s">
        <v>53</v>
      </c>
      <c r="E22">
        <f>E11+E14+E17</f>
        <v>0</v>
      </c>
    </row>
    <row r="24" spans="1:5">
      <c r="A24" t="s">
        <v>20</v>
      </c>
      <c r="B24" t="s">
        <v>21</v>
      </c>
      <c r="C24" s="24">
        <f>SUMPRODUCT(C3:C17,E3:E17)</f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 a)</vt:lpstr>
      <vt:lpstr>Q1 (c)</vt:lpstr>
      <vt:lpstr>Q2</vt:lpstr>
      <vt:lpstr>Q3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SylviaNie</dc:creator>
  <cp:lastModifiedBy>SylviaNie</cp:lastModifiedBy>
  <dcterms:created xsi:type="dcterms:W3CDTF">2020-09-12T16:03:02Z</dcterms:created>
  <dcterms:modified xsi:type="dcterms:W3CDTF">2020-09-15T23:56:12Z</dcterms:modified>
</cp:coreProperties>
</file>