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85\Documents\RO Model\"/>
    </mc:Choice>
  </mc:AlternateContent>
  <xr:revisionPtr revIDLastSave="0" documentId="13_ncr:1_{D34D115B-6FB4-45F6-A927-96D13B7AF913}" xr6:coauthVersionLast="36" xr6:coauthVersionMax="36" xr10:uidLastSave="{00000000-0000-0000-0000-000000000000}"/>
  <bookViews>
    <workbookView xWindow="0" yWindow="0" windowWidth="23040" windowHeight="9060" xr2:uid="{960E9A69-EBE0-4E19-BA88-877A0777DD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0" i="1" l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G2" i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AD70" i="1" l="1"/>
  <c r="AC70" i="1"/>
  <c r="Y70" i="1"/>
  <c r="Z70" i="1" s="1"/>
  <c r="AA70" i="1" s="1"/>
  <c r="X70" i="1"/>
  <c r="AB70" i="1" s="1"/>
  <c r="W70" i="1"/>
  <c r="AF70" i="1" s="1"/>
  <c r="V70" i="1"/>
  <c r="M70" i="1"/>
  <c r="G70" i="1"/>
  <c r="E70" i="1"/>
  <c r="AD69" i="1"/>
  <c r="AC69" i="1"/>
  <c r="Y69" i="1"/>
  <c r="Z69" i="1" s="1"/>
  <c r="AA69" i="1" s="1"/>
  <c r="X69" i="1"/>
  <c r="AB69" i="1" s="1"/>
  <c r="V69" i="1"/>
  <c r="M69" i="1"/>
  <c r="G69" i="1"/>
  <c r="E69" i="1"/>
  <c r="W69" i="1" s="1"/>
  <c r="AF69" i="1" s="1"/>
  <c r="AD68" i="1"/>
  <c r="AC68" i="1"/>
  <c r="Y68" i="1"/>
  <c r="Z68" i="1" s="1"/>
  <c r="AA68" i="1" s="1"/>
  <c r="X68" i="1"/>
  <c r="AB68" i="1" s="1"/>
  <c r="W68" i="1"/>
  <c r="AF68" i="1" s="1"/>
  <c r="V68" i="1"/>
  <c r="M68" i="1"/>
  <c r="G68" i="1"/>
  <c r="E68" i="1"/>
  <c r="AD67" i="1"/>
  <c r="AC67" i="1"/>
  <c r="Y67" i="1"/>
  <c r="X67" i="1"/>
  <c r="AB67" i="1" s="1"/>
  <c r="W67" i="1"/>
  <c r="Z67" i="1" s="1"/>
  <c r="AA67" i="1" s="1"/>
  <c r="V67" i="1"/>
  <c r="M67" i="1"/>
  <c r="G67" i="1"/>
  <c r="E67" i="1"/>
  <c r="AD66" i="1"/>
  <c r="AC66" i="1"/>
  <c r="Y66" i="1"/>
  <c r="Z66" i="1" s="1"/>
  <c r="AA66" i="1" s="1"/>
  <c r="X66" i="1"/>
  <c r="AB66" i="1" s="1"/>
  <c r="V66" i="1"/>
  <c r="M66" i="1"/>
  <c r="G66" i="1"/>
  <c r="E66" i="1"/>
  <c r="W66" i="1" s="1"/>
  <c r="AF66" i="1" s="1"/>
  <c r="AD65" i="1"/>
  <c r="AC65" i="1"/>
  <c r="AB65" i="1"/>
  <c r="Y65" i="1"/>
  <c r="X65" i="1"/>
  <c r="Z65" i="1" s="1"/>
  <c r="AA65" i="1" s="1"/>
  <c r="W65" i="1"/>
  <c r="V65" i="1"/>
  <c r="M65" i="1"/>
  <c r="G65" i="1"/>
  <c r="E65" i="1"/>
  <c r="AD64" i="1"/>
  <c r="AC64" i="1"/>
  <c r="AB64" i="1"/>
  <c r="Y64" i="1"/>
  <c r="X64" i="1"/>
  <c r="V64" i="1"/>
  <c r="M64" i="1"/>
  <c r="G64" i="1"/>
  <c r="E64" i="1"/>
  <c r="W64" i="1" s="1"/>
  <c r="AF64" i="1" s="1"/>
  <c r="AD63" i="1"/>
  <c r="AC63" i="1"/>
  <c r="Y63" i="1"/>
  <c r="X63" i="1"/>
  <c r="AB63" i="1" s="1"/>
  <c r="V63" i="1"/>
  <c r="M63" i="1"/>
  <c r="G63" i="1"/>
  <c r="E63" i="1"/>
  <c r="W63" i="1" s="1"/>
  <c r="AD62" i="1"/>
  <c r="AC62" i="1"/>
  <c r="AE62" i="1" s="1"/>
  <c r="AB62" i="1"/>
  <c r="Y62" i="1"/>
  <c r="Z62" i="1" s="1"/>
  <c r="AA62" i="1" s="1"/>
  <c r="X62" i="1"/>
  <c r="W62" i="1"/>
  <c r="AF62" i="1" s="1"/>
  <c r="V62" i="1"/>
  <c r="M62" i="1"/>
  <c r="G62" i="1"/>
  <c r="E62" i="1"/>
  <c r="AD61" i="1"/>
  <c r="AC61" i="1"/>
  <c r="Y61" i="1"/>
  <c r="X61" i="1"/>
  <c r="AB61" i="1" s="1"/>
  <c r="V61" i="1"/>
  <c r="M61" i="1"/>
  <c r="G61" i="1"/>
  <c r="E61" i="1"/>
  <c r="W61" i="1" s="1"/>
  <c r="AF61" i="1" s="1"/>
  <c r="AD60" i="1"/>
  <c r="AC60" i="1"/>
  <c r="Y60" i="1"/>
  <c r="Z60" i="1" s="1"/>
  <c r="AA60" i="1" s="1"/>
  <c r="X60" i="1"/>
  <c r="AB60" i="1" s="1"/>
  <c r="W60" i="1"/>
  <c r="AF60" i="1" s="1"/>
  <c r="V60" i="1"/>
  <c r="M60" i="1"/>
  <c r="G60" i="1"/>
  <c r="E60" i="1"/>
  <c r="AD59" i="1"/>
  <c r="AC59" i="1"/>
  <c r="Y59" i="1"/>
  <c r="X59" i="1"/>
  <c r="AB59" i="1" s="1"/>
  <c r="W59" i="1"/>
  <c r="Z59" i="1" s="1"/>
  <c r="AA59" i="1" s="1"/>
  <c r="V59" i="1"/>
  <c r="M59" i="1"/>
  <c r="G59" i="1"/>
  <c r="E59" i="1"/>
  <c r="AD58" i="1"/>
  <c r="AC58" i="1"/>
  <c r="Y58" i="1"/>
  <c r="Z58" i="1" s="1"/>
  <c r="AA58" i="1" s="1"/>
  <c r="X58" i="1"/>
  <c r="AB58" i="1" s="1"/>
  <c r="W58" i="1"/>
  <c r="AF58" i="1" s="1"/>
  <c r="V58" i="1"/>
  <c r="M58" i="1"/>
  <c r="G58" i="1"/>
  <c r="E58" i="1"/>
  <c r="AD57" i="1"/>
  <c r="AC57" i="1"/>
  <c r="AB57" i="1"/>
  <c r="Y57" i="1"/>
  <c r="Z57" i="1" s="1"/>
  <c r="AA57" i="1" s="1"/>
  <c r="X57" i="1"/>
  <c r="AF57" i="1" s="1"/>
  <c r="W57" i="1"/>
  <c r="V57" i="1"/>
  <c r="M57" i="1"/>
  <c r="G57" i="1"/>
  <c r="E57" i="1"/>
  <c r="AD56" i="1"/>
  <c r="AC56" i="1"/>
  <c r="AB56" i="1"/>
  <c r="Y56" i="1"/>
  <c r="X56" i="1"/>
  <c r="V56" i="1"/>
  <c r="M56" i="1"/>
  <c r="G56" i="1"/>
  <c r="E56" i="1"/>
  <c r="W56" i="1" s="1"/>
  <c r="AF56" i="1" s="1"/>
  <c r="AD55" i="1"/>
  <c r="AC55" i="1"/>
  <c r="AB55" i="1"/>
  <c r="Y55" i="1"/>
  <c r="X55" i="1"/>
  <c r="V55" i="1"/>
  <c r="M55" i="1"/>
  <c r="G55" i="1"/>
  <c r="E55" i="1"/>
  <c r="W55" i="1" s="1"/>
  <c r="AD54" i="1"/>
  <c r="AC54" i="1"/>
  <c r="Y54" i="1"/>
  <c r="X54" i="1"/>
  <c r="AB54" i="1" s="1"/>
  <c r="V54" i="1"/>
  <c r="M54" i="1"/>
  <c r="G54" i="1"/>
  <c r="E54" i="1"/>
  <c r="W54" i="1" s="1"/>
  <c r="AF54" i="1" s="1"/>
  <c r="AD53" i="1"/>
  <c r="AC53" i="1"/>
  <c r="Y53" i="1"/>
  <c r="X53" i="1"/>
  <c r="AB53" i="1" s="1"/>
  <c r="V53" i="1"/>
  <c r="M53" i="1"/>
  <c r="G53" i="1"/>
  <c r="E53" i="1"/>
  <c r="W53" i="1" s="1"/>
  <c r="AF53" i="1" s="1"/>
  <c r="AD52" i="1"/>
  <c r="AC52" i="1"/>
  <c r="Y52" i="1"/>
  <c r="Z52" i="1" s="1"/>
  <c r="AA52" i="1" s="1"/>
  <c r="AE52" i="1" s="1"/>
  <c r="X52" i="1"/>
  <c r="AB52" i="1" s="1"/>
  <c r="W52" i="1"/>
  <c r="AF52" i="1" s="1"/>
  <c r="V52" i="1"/>
  <c r="M52" i="1"/>
  <c r="G52" i="1"/>
  <c r="E52" i="1"/>
  <c r="AD51" i="1"/>
  <c r="AC51" i="1"/>
  <c r="Y51" i="1"/>
  <c r="X51" i="1"/>
  <c r="AB51" i="1" s="1"/>
  <c r="W51" i="1"/>
  <c r="Z51" i="1" s="1"/>
  <c r="AA51" i="1" s="1"/>
  <c r="V51" i="1"/>
  <c r="M51" i="1"/>
  <c r="G51" i="1"/>
  <c r="E51" i="1"/>
  <c r="AD50" i="1"/>
  <c r="AC50" i="1"/>
  <c r="Y50" i="1"/>
  <c r="Z50" i="1" s="1"/>
  <c r="AA50" i="1" s="1"/>
  <c r="X50" i="1"/>
  <c r="AB50" i="1" s="1"/>
  <c r="W50" i="1"/>
  <c r="AF50" i="1" s="1"/>
  <c r="V50" i="1"/>
  <c r="M50" i="1"/>
  <c r="G50" i="1"/>
  <c r="E50" i="1"/>
  <c r="AD49" i="1"/>
  <c r="AC49" i="1"/>
  <c r="AB49" i="1"/>
  <c r="Y49" i="1"/>
  <c r="Z49" i="1" s="1"/>
  <c r="AA49" i="1" s="1"/>
  <c r="X49" i="1"/>
  <c r="V49" i="1"/>
  <c r="M49" i="1"/>
  <c r="G49" i="1"/>
  <c r="E49" i="1"/>
  <c r="W49" i="1" s="1"/>
  <c r="AF49" i="1" s="1"/>
  <c r="AD48" i="1"/>
  <c r="AC48" i="1"/>
  <c r="AB48" i="1"/>
  <c r="Y48" i="1"/>
  <c r="Z48" i="1" s="1"/>
  <c r="AA48" i="1" s="1"/>
  <c r="AE48" i="1" s="1"/>
  <c r="X48" i="1"/>
  <c r="V48" i="1"/>
  <c r="M48" i="1"/>
  <c r="G48" i="1"/>
  <c r="E48" i="1"/>
  <c r="W48" i="1" s="1"/>
  <c r="AF48" i="1" s="1"/>
  <c r="AD47" i="1"/>
  <c r="AC47" i="1"/>
  <c r="AB47" i="1"/>
  <c r="Y47" i="1"/>
  <c r="X47" i="1"/>
  <c r="V47" i="1"/>
  <c r="M47" i="1"/>
  <c r="G47" i="1"/>
  <c r="E47" i="1"/>
  <c r="W47" i="1" s="1"/>
  <c r="AD46" i="1"/>
  <c r="AC46" i="1"/>
  <c r="Y46" i="1"/>
  <c r="Z46" i="1" s="1"/>
  <c r="AA46" i="1" s="1"/>
  <c r="X46" i="1"/>
  <c r="AB46" i="1" s="1"/>
  <c r="V46" i="1"/>
  <c r="M46" i="1"/>
  <c r="G46" i="1"/>
  <c r="E46" i="1"/>
  <c r="W46" i="1" s="1"/>
  <c r="AF46" i="1" s="1"/>
  <c r="AD45" i="1"/>
  <c r="AC45" i="1"/>
  <c r="Y45" i="1"/>
  <c r="Z45" i="1" s="1"/>
  <c r="AA45" i="1" s="1"/>
  <c r="X45" i="1"/>
  <c r="AB45" i="1" s="1"/>
  <c r="V45" i="1"/>
  <c r="M45" i="1"/>
  <c r="G45" i="1"/>
  <c r="E45" i="1"/>
  <c r="W45" i="1" s="1"/>
  <c r="AF45" i="1" s="1"/>
  <c r="AD44" i="1"/>
  <c r="AC44" i="1"/>
  <c r="Y44" i="1"/>
  <c r="Z44" i="1" s="1"/>
  <c r="AA44" i="1" s="1"/>
  <c r="AE44" i="1" s="1"/>
  <c r="X44" i="1"/>
  <c r="AB44" i="1" s="1"/>
  <c r="W44" i="1"/>
  <c r="AF44" i="1" s="1"/>
  <c r="V44" i="1"/>
  <c r="M44" i="1"/>
  <c r="G44" i="1"/>
  <c r="E44" i="1"/>
  <c r="AD43" i="1"/>
  <c r="AE43" i="1" s="1"/>
  <c r="AC43" i="1"/>
  <c r="Y43" i="1"/>
  <c r="X43" i="1"/>
  <c r="AB43" i="1" s="1"/>
  <c r="W43" i="1"/>
  <c r="Z43" i="1" s="1"/>
  <c r="AA43" i="1" s="1"/>
  <c r="V43" i="1"/>
  <c r="M43" i="1"/>
  <c r="G43" i="1"/>
  <c r="E43" i="1"/>
  <c r="AD42" i="1"/>
  <c r="AE42" i="1" s="1"/>
  <c r="AC42" i="1"/>
  <c r="Y42" i="1"/>
  <c r="Z42" i="1" s="1"/>
  <c r="AA42" i="1" s="1"/>
  <c r="X42" i="1"/>
  <c r="AB42" i="1" s="1"/>
  <c r="W42" i="1"/>
  <c r="AF42" i="1" s="1"/>
  <c r="V42" i="1"/>
  <c r="M42" i="1"/>
  <c r="G42" i="1"/>
  <c r="E42" i="1"/>
  <c r="AD41" i="1"/>
  <c r="AC41" i="1"/>
  <c r="AB41" i="1"/>
  <c r="Y41" i="1"/>
  <c r="X41" i="1"/>
  <c r="V41" i="1"/>
  <c r="M41" i="1"/>
  <c r="G41" i="1"/>
  <c r="E41" i="1"/>
  <c r="W41" i="1" s="1"/>
  <c r="AF41" i="1" s="1"/>
  <c r="AD40" i="1"/>
  <c r="AC40" i="1"/>
  <c r="AB40" i="1"/>
  <c r="Y40" i="1"/>
  <c r="Z40" i="1" s="1"/>
  <c r="AA40" i="1" s="1"/>
  <c r="AE40" i="1" s="1"/>
  <c r="X40" i="1"/>
  <c r="V40" i="1"/>
  <c r="M40" i="1"/>
  <c r="G40" i="1"/>
  <c r="E40" i="1"/>
  <c r="W40" i="1" s="1"/>
  <c r="AF40" i="1" s="1"/>
  <c r="AD39" i="1"/>
  <c r="AC39" i="1"/>
  <c r="AB39" i="1"/>
  <c r="Y39" i="1"/>
  <c r="X39" i="1"/>
  <c r="V39" i="1"/>
  <c r="M39" i="1"/>
  <c r="G39" i="1"/>
  <c r="E39" i="1"/>
  <c r="W39" i="1" s="1"/>
  <c r="AD38" i="1"/>
  <c r="AC38" i="1"/>
  <c r="Y38" i="1"/>
  <c r="Z38" i="1" s="1"/>
  <c r="AA38" i="1" s="1"/>
  <c r="X38" i="1"/>
  <c r="AB38" i="1" s="1"/>
  <c r="V38" i="1"/>
  <c r="M38" i="1"/>
  <c r="G38" i="1"/>
  <c r="E38" i="1"/>
  <c r="W38" i="1" s="1"/>
  <c r="AF38" i="1" s="1"/>
  <c r="AD37" i="1"/>
  <c r="AC37" i="1"/>
  <c r="Y37" i="1"/>
  <c r="Z37" i="1" s="1"/>
  <c r="AA37" i="1" s="1"/>
  <c r="X37" i="1"/>
  <c r="AF37" i="1" s="1"/>
  <c r="W37" i="1"/>
  <c r="V37" i="1"/>
  <c r="M37" i="1"/>
  <c r="G37" i="1"/>
  <c r="E37" i="1"/>
  <c r="AD36" i="1"/>
  <c r="AC36" i="1"/>
  <c r="Y36" i="1"/>
  <c r="Z36" i="1" s="1"/>
  <c r="AA36" i="1" s="1"/>
  <c r="X36" i="1"/>
  <c r="AB36" i="1" s="1"/>
  <c r="W36" i="1"/>
  <c r="AF36" i="1" s="1"/>
  <c r="V36" i="1"/>
  <c r="M36" i="1"/>
  <c r="G36" i="1"/>
  <c r="E36" i="1"/>
  <c r="AD35" i="1"/>
  <c r="AE35" i="1" s="1"/>
  <c r="AC35" i="1"/>
  <c r="Y35" i="1"/>
  <c r="X35" i="1"/>
  <c r="AB35" i="1" s="1"/>
  <c r="W35" i="1"/>
  <c r="Z35" i="1" s="1"/>
  <c r="AA35" i="1" s="1"/>
  <c r="V35" i="1"/>
  <c r="M35" i="1"/>
  <c r="G35" i="1"/>
  <c r="E35" i="1"/>
  <c r="AD34" i="1"/>
  <c r="AE34" i="1" s="1"/>
  <c r="AC34" i="1"/>
  <c r="Y34" i="1"/>
  <c r="Z34" i="1" s="1"/>
  <c r="AA34" i="1" s="1"/>
  <c r="X34" i="1"/>
  <c r="AB34" i="1" s="1"/>
  <c r="W34" i="1"/>
  <c r="AF34" i="1" s="1"/>
  <c r="V34" i="1"/>
  <c r="M34" i="1"/>
  <c r="G34" i="1"/>
  <c r="E34" i="1"/>
  <c r="AD33" i="1"/>
  <c r="AC33" i="1"/>
  <c r="AB33" i="1"/>
  <c r="Y33" i="1"/>
  <c r="X33" i="1"/>
  <c r="V33" i="1"/>
  <c r="M33" i="1"/>
  <c r="G33" i="1"/>
  <c r="E33" i="1"/>
  <c r="W33" i="1" s="1"/>
  <c r="AF33" i="1" s="1"/>
  <c r="AD32" i="1"/>
  <c r="AC32" i="1"/>
  <c r="AB32" i="1"/>
  <c r="Y32" i="1"/>
  <c r="X32" i="1"/>
  <c r="V32" i="1"/>
  <c r="M32" i="1"/>
  <c r="G32" i="1"/>
  <c r="E32" i="1"/>
  <c r="W32" i="1" s="1"/>
  <c r="AF32" i="1" s="1"/>
  <c r="AD31" i="1"/>
  <c r="AC31" i="1"/>
  <c r="AB31" i="1"/>
  <c r="Y31" i="1"/>
  <c r="X31" i="1"/>
  <c r="V31" i="1"/>
  <c r="M31" i="1"/>
  <c r="G31" i="1"/>
  <c r="E31" i="1"/>
  <c r="W31" i="1" s="1"/>
  <c r="AD30" i="1"/>
  <c r="AC30" i="1"/>
  <c r="Y30" i="1"/>
  <c r="X30" i="1"/>
  <c r="AB30" i="1" s="1"/>
  <c r="V30" i="1"/>
  <c r="M30" i="1"/>
  <c r="G30" i="1"/>
  <c r="E30" i="1"/>
  <c r="W30" i="1" s="1"/>
  <c r="AF30" i="1" s="1"/>
  <c r="AD29" i="1"/>
  <c r="AC29" i="1"/>
  <c r="Y29" i="1"/>
  <c r="X29" i="1"/>
  <c r="AB29" i="1" s="1"/>
  <c r="V29" i="1"/>
  <c r="M29" i="1"/>
  <c r="G29" i="1"/>
  <c r="E29" i="1"/>
  <c r="W29" i="1" s="1"/>
  <c r="AF29" i="1" s="1"/>
  <c r="AD28" i="1"/>
  <c r="AC28" i="1"/>
  <c r="Y28" i="1"/>
  <c r="Z28" i="1" s="1"/>
  <c r="AA28" i="1" s="1"/>
  <c r="X28" i="1"/>
  <c r="AB28" i="1" s="1"/>
  <c r="W28" i="1"/>
  <c r="AF28" i="1" s="1"/>
  <c r="V28" i="1"/>
  <c r="M28" i="1"/>
  <c r="G28" i="1"/>
  <c r="E28" i="1"/>
  <c r="AD27" i="1"/>
  <c r="AC27" i="1"/>
  <c r="Y27" i="1"/>
  <c r="X27" i="1"/>
  <c r="AB27" i="1" s="1"/>
  <c r="W27" i="1"/>
  <c r="Z27" i="1" s="1"/>
  <c r="AA27" i="1" s="1"/>
  <c r="V27" i="1"/>
  <c r="M27" i="1"/>
  <c r="G27" i="1"/>
  <c r="E27" i="1"/>
  <c r="AD26" i="1"/>
  <c r="AC26" i="1"/>
  <c r="Y26" i="1"/>
  <c r="Z26" i="1" s="1"/>
  <c r="AA26" i="1" s="1"/>
  <c r="X26" i="1"/>
  <c r="AB26" i="1" s="1"/>
  <c r="W26" i="1"/>
  <c r="AF26" i="1" s="1"/>
  <c r="V26" i="1"/>
  <c r="M26" i="1"/>
  <c r="G26" i="1"/>
  <c r="E26" i="1"/>
  <c r="AD25" i="1"/>
  <c r="AC25" i="1"/>
  <c r="AB25" i="1"/>
  <c r="Y25" i="1"/>
  <c r="X25" i="1"/>
  <c r="V25" i="1"/>
  <c r="M25" i="1"/>
  <c r="G25" i="1"/>
  <c r="E25" i="1"/>
  <c r="W25" i="1" s="1"/>
  <c r="AF25" i="1" s="1"/>
  <c r="AD24" i="1"/>
  <c r="AC24" i="1"/>
  <c r="AB24" i="1"/>
  <c r="Y24" i="1"/>
  <c r="X24" i="1"/>
  <c r="V24" i="1"/>
  <c r="M24" i="1"/>
  <c r="G24" i="1"/>
  <c r="E24" i="1"/>
  <c r="W24" i="1" s="1"/>
  <c r="AF24" i="1" s="1"/>
  <c r="AD23" i="1"/>
  <c r="AC23" i="1"/>
  <c r="AB23" i="1"/>
  <c r="Y23" i="1"/>
  <c r="X23" i="1"/>
  <c r="V23" i="1"/>
  <c r="M23" i="1"/>
  <c r="G23" i="1"/>
  <c r="E23" i="1"/>
  <c r="W23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D22" i="1"/>
  <c r="AC22" i="1"/>
  <c r="Y22" i="1"/>
  <c r="X22" i="1"/>
  <c r="AB22" i="1" s="1"/>
  <c r="V22" i="1"/>
  <c r="M22" i="1"/>
  <c r="G22" i="1"/>
  <c r="E22" i="1"/>
  <c r="W22" i="1" s="1"/>
  <c r="AF22" i="1" s="1"/>
  <c r="A22" i="1"/>
  <c r="AD21" i="1"/>
  <c r="AC21" i="1"/>
  <c r="Y21" i="1"/>
  <c r="X21" i="1"/>
  <c r="AB21" i="1" s="1"/>
  <c r="V21" i="1"/>
  <c r="M21" i="1"/>
  <c r="G21" i="1"/>
  <c r="E21" i="1"/>
  <c r="W21" i="1" s="1"/>
  <c r="AF21" i="1" s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F23" i="1" l="1"/>
  <c r="Z23" i="1"/>
  <c r="AA23" i="1" s="1"/>
  <c r="AE36" i="1"/>
  <c r="Z21" i="1"/>
  <c r="AA21" i="1" s="1"/>
  <c r="AE47" i="1"/>
  <c r="AE26" i="1"/>
  <c r="Z29" i="1"/>
  <c r="AA29" i="1" s="1"/>
  <c r="Z22" i="1"/>
  <c r="AA22" i="1" s="1"/>
  <c r="AE27" i="1"/>
  <c r="Z32" i="1"/>
  <c r="AA32" i="1" s="1"/>
  <c r="AE32" i="1" s="1"/>
  <c r="AE38" i="1"/>
  <c r="Z41" i="1"/>
  <c r="AA41" i="1" s="1"/>
  <c r="AE41" i="1" s="1"/>
  <c r="AE57" i="1"/>
  <c r="AE65" i="1"/>
  <c r="AE66" i="1"/>
  <c r="AE68" i="1"/>
  <c r="AF55" i="1"/>
  <c r="Z55" i="1"/>
  <c r="AA55" i="1" s="1"/>
  <c r="AE25" i="1"/>
  <c r="AF63" i="1"/>
  <c r="Z63" i="1"/>
  <c r="AA63" i="1" s="1"/>
  <c r="AE28" i="1"/>
  <c r="Z30" i="1"/>
  <c r="AA30" i="1" s="1"/>
  <c r="AF47" i="1"/>
  <c r="Z47" i="1"/>
  <c r="AA47" i="1" s="1"/>
  <c r="AE21" i="1"/>
  <c r="AE29" i="1"/>
  <c r="AE30" i="1"/>
  <c r="Z33" i="1"/>
  <c r="AA33" i="1" s="1"/>
  <c r="AE33" i="1" s="1"/>
  <c r="AF39" i="1"/>
  <c r="Z39" i="1"/>
  <c r="AA39" i="1" s="1"/>
  <c r="AE39" i="1" s="1"/>
  <c r="AE49" i="1"/>
  <c r="AE58" i="1"/>
  <c r="AE60" i="1"/>
  <c r="Z61" i="1"/>
  <c r="AA61" i="1" s="1"/>
  <c r="AE67" i="1"/>
  <c r="AE23" i="1"/>
  <c r="AE45" i="1"/>
  <c r="AE46" i="1"/>
  <c r="AE22" i="1"/>
  <c r="Z24" i="1"/>
  <c r="AA24" i="1" s="1"/>
  <c r="AE24" i="1" s="1"/>
  <c r="AF31" i="1"/>
  <c r="Z31" i="1"/>
  <c r="AA31" i="1" s="1"/>
  <c r="AE31" i="1" s="1"/>
  <c r="AE50" i="1"/>
  <c r="Z53" i="1"/>
  <c r="AA53" i="1" s="1"/>
  <c r="AE53" i="1" s="1"/>
  <c r="Z54" i="1"/>
  <c r="AA54" i="1" s="1"/>
  <c r="AE54" i="1" s="1"/>
  <c r="AE59" i="1"/>
  <c r="AE69" i="1"/>
  <c r="AE70" i="1"/>
  <c r="AE55" i="1"/>
  <c r="AE63" i="1"/>
  <c r="Z25" i="1"/>
  <c r="AA25" i="1" s="1"/>
  <c r="AE51" i="1"/>
  <c r="Z56" i="1"/>
  <c r="AA56" i="1" s="1"/>
  <c r="AE56" i="1" s="1"/>
  <c r="AE61" i="1"/>
  <c r="Z64" i="1"/>
  <c r="AA64" i="1" s="1"/>
  <c r="AE64" i="1" s="1"/>
  <c r="AF27" i="1"/>
  <c r="AF35" i="1"/>
  <c r="AF43" i="1"/>
  <c r="AF51" i="1"/>
  <c r="AF59" i="1"/>
  <c r="AF67" i="1"/>
  <c r="AB37" i="1"/>
  <c r="AE37" i="1" s="1"/>
  <c r="AF65" i="1"/>
</calcChain>
</file>

<file path=xl/sharedStrings.xml><?xml version="1.0" encoding="utf-8"?>
<sst xmlns="http://schemas.openxmlformats.org/spreadsheetml/2006/main" count="52" uniqueCount="40">
  <si>
    <r>
      <rPr>
        <b/>
        <sz val="11"/>
        <color theme="1"/>
        <rFont val="Calibri"/>
        <family val="2"/>
        <scheme val="minor"/>
      </rPr>
      <t>Water Type:</t>
    </r>
    <r>
      <rPr>
        <sz val="11"/>
        <color theme="1"/>
        <rFont val="Calibri"/>
        <family val="2"/>
        <scheme val="minor"/>
      </rPr>
      <t xml:space="preserve"> Seawater</t>
    </r>
  </si>
  <si>
    <t>Exp.</t>
  </si>
  <si>
    <r>
      <rPr>
        <b/>
        <sz val="11"/>
        <color theme="1"/>
        <rFont val="Calibri"/>
        <family val="2"/>
        <scheme val="minor"/>
      </rPr>
      <t>Element:</t>
    </r>
    <r>
      <rPr>
        <sz val="11"/>
        <color theme="1"/>
        <rFont val="Calibri"/>
        <family val="2"/>
        <scheme val="minor"/>
      </rPr>
      <t xml:space="preserve"> Seamaxx 440</t>
    </r>
  </si>
  <si>
    <t>Q_f</t>
  </si>
  <si>
    <r>
      <rPr>
        <b/>
        <sz val="11"/>
        <color theme="1"/>
        <rFont val="Calibri"/>
        <family val="2"/>
        <scheme val="minor"/>
      </rPr>
      <t>Number of Elements:</t>
    </r>
    <r>
      <rPr>
        <sz val="11"/>
        <color theme="1"/>
        <rFont val="Calibri"/>
        <family val="2"/>
        <scheme val="minor"/>
      </rPr>
      <t xml:space="preserve"> 1</t>
    </r>
  </si>
  <si>
    <t>S_f</t>
  </si>
  <si>
    <t>A [ft^2]</t>
  </si>
  <si>
    <t>P_f</t>
  </si>
  <si>
    <r>
      <rPr>
        <b/>
        <sz val="11"/>
        <color theme="1"/>
        <rFont val="Calibri"/>
        <family val="2"/>
        <scheme val="minor"/>
      </rPr>
      <t>Flow Factor:</t>
    </r>
    <r>
      <rPr>
        <sz val="11"/>
        <color theme="1"/>
        <rFont val="Calibri"/>
        <family val="2"/>
        <scheme val="minor"/>
      </rPr>
      <t xml:space="preserve"> 1</t>
    </r>
  </si>
  <si>
    <r>
      <rPr>
        <b/>
        <sz val="11"/>
        <color theme="1"/>
        <rFont val="Calibri"/>
        <family val="2"/>
        <scheme val="minor"/>
      </rPr>
      <t>Temperature:</t>
    </r>
    <r>
      <rPr>
        <sz val="11"/>
        <color theme="1"/>
        <rFont val="Calibri"/>
        <family val="2"/>
        <scheme val="minor"/>
      </rPr>
      <t xml:space="preserve"> Specify 25.0 Celsius</t>
    </r>
  </si>
  <si>
    <t>Rounded Formulas</t>
  </si>
  <si>
    <r>
      <rPr>
        <b/>
        <sz val="11"/>
        <color theme="1"/>
        <rFont val="Calibri"/>
        <family val="2"/>
        <scheme val="minor"/>
      </rPr>
      <t>Pre-stage dP:</t>
    </r>
    <r>
      <rPr>
        <sz val="11"/>
        <color theme="1"/>
        <rFont val="Calibri"/>
        <family val="2"/>
        <scheme val="minor"/>
      </rPr>
      <t xml:space="preserve"> 0</t>
    </r>
  </si>
  <si>
    <t>Rounded Values</t>
  </si>
  <si>
    <t>Inputs post-compression</t>
  </si>
  <si>
    <t>Input values pre-compression</t>
  </si>
  <si>
    <t xml:space="preserve">Outputs </t>
  </si>
  <si>
    <t>Calculated Values</t>
  </si>
  <si>
    <t>P_f [psi]</t>
  </si>
  <si>
    <t>S_f [g/kg]</t>
  </si>
  <si>
    <t>rho_sw [kg/m^3]</t>
  </si>
  <si>
    <t>S_f [mg/L]</t>
  </si>
  <si>
    <t>Q_f [m^3/hr]</t>
  </si>
  <si>
    <t>Q_f [gpd]</t>
  </si>
  <si>
    <t>rr [%]</t>
  </si>
  <si>
    <t>Q_c [m^3/hr]</t>
  </si>
  <si>
    <t>Q_p [m^3/h]</t>
  </si>
  <si>
    <t>TDS_p [mg/L]</t>
  </si>
  <si>
    <t>TDS_c [mg/L]</t>
  </si>
  <si>
    <t>P_c [psi]</t>
  </si>
  <si>
    <t>c_c [mol/L]</t>
  </si>
  <si>
    <t>c_f [mol/L]</t>
  </si>
  <si>
    <t>c_p [mol/L]</t>
  </si>
  <si>
    <t>pf [-]</t>
  </si>
  <si>
    <t>c_m [mol/L]</t>
  </si>
  <si>
    <t>pi_m [psi]</t>
  </si>
  <si>
    <t>pi_p[psi]</t>
  </si>
  <si>
    <t>dP [psi]</t>
  </si>
  <si>
    <t>Q_p [gpd]</t>
  </si>
  <si>
    <t>A_w [gfd/psi]</t>
  </si>
  <si>
    <t>R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</si>
</sst>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4" fillId="0" borderId="0" xfId="0" applyFont="1"/>
    <xf numFmtId="164" fontId="0" fillId="0" borderId="0" xfId="0" applyNumberFormat="1"/>
    <xf numFmtId="0" fontId="0" fillId="3" borderId="0" xfId="0" applyFill="1"/>
    <xf numFmtId="0" fontId="4" fillId="3" borderId="0" xfId="0" applyFont="1" applyFill="1"/>
    <xf numFmtId="0" fontId="3" fillId="3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3BB8C-B02C-41F6-98A9-025CC940EB09}">
  <dimension ref="A2:BC70"/>
  <sheetViews>
    <sheetView tabSelected="1" topLeftCell="M1" workbookViewId="0">
      <selection activeCell="AH20" sqref="AH20"/>
    </sheetView>
  </sheetViews>
  <sheetFormatPr defaultRowHeight="14.4" x14ac:dyDescent="0.3"/>
  <sheetData>
    <row r="2" spans="1:55" x14ac:dyDescent="0.3">
      <c r="A2" t="s">
        <v>0</v>
      </c>
      <c r="E2" t="s">
        <v>1</v>
      </c>
      <c r="F2">
        <v>1</v>
      </c>
      <c r="G2">
        <f>F2+1</f>
        <v>2</v>
      </c>
      <c r="H2">
        <f t="shared" ref="H2:AF2" si="0">G2+1</f>
        <v>3</v>
      </c>
      <c r="I2">
        <f t="shared" si="0"/>
        <v>4</v>
      </c>
      <c r="J2">
        <f t="shared" si="0"/>
        <v>5</v>
      </c>
      <c r="K2">
        <f t="shared" si="0"/>
        <v>6</v>
      </c>
      <c r="L2">
        <f t="shared" si="0"/>
        <v>7</v>
      </c>
      <c r="M2">
        <f t="shared" si="0"/>
        <v>8</v>
      </c>
      <c r="N2">
        <f t="shared" si="0"/>
        <v>9</v>
      </c>
      <c r="O2">
        <f t="shared" si="0"/>
        <v>10</v>
      </c>
      <c r="P2">
        <f t="shared" si="0"/>
        <v>11</v>
      </c>
      <c r="Q2">
        <f t="shared" si="0"/>
        <v>12</v>
      </c>
      <c r="R2">
        <f t="shared" si="0"/>
        <v>13</v>
      </c>
      <c r="S2">
        <f t="shared" si="0"/>
        <v>14</v>
      </c>
      <c r="T2">
        <f t="shared" si="0"/>
        <v>15</v>
      </c>
      <c r="U2">
        <f t="shared" si="0"/>
        <v>16</v>
      </c>
      <c r="V2">
        <f t="shared" si="0"/>
        <v>17</v>
      </c>
      <c r="W2">
        <f t="shared" si="0"/>
        <v>18</v>
      </c>
      <c r="X2">
        <f t="shared" si="0"/>
        <v>19</v>
      </c>
      <c r="Y2">
        <f t="shared" si="0"/>
        <v>20</v>
      </c>
      <c r="Z2">
        <f t="shared" si="0"/>
        <v>21</v>
      </c>
      <c r="AA2">
        <f t="shared" si="0"/>
        <v>22</v>
      </c>
      <c r="AB2">
        <f t="shared" si="0"/>
        <v>23</v>
      </c>
      <c r="AC2">
        <f t="shared" si="0"/>
        <v>24</v>
      </c>
      <c r="AD2">
        <f t="shared" si="0"/>
        <v>25</v>
      </c>
      <c r="AE2">
        <f t="shared" si="0"/>
        <v>26</v>
      </c>
      <c r="AF2">
        <f t="shared" si="0"/>
        <v>27</v>
      </c>
      <c r="AG2">
        <f>AF8+1</f>
        <v>13.3</v>
      </c>
      <c r="AH2">
        <f>AG2+1</f>
        <v>14.3</v>
      </c>
      <c r="AI2">
        <f>AH2+1</f>
        <v>15.3</v>
      </c>
      <c r="AJ2">
        <f>AI2+1</f>
        <v>16.3</v>
      </c>
      <c r="AK2">
        <f>AJ2+1</f>
        <v>17.3</v>
      </c>
      <c r="AL2">
        <f>AK2+1</f>
        <v>18.3</v>
      </c>
      <c r="AM2">
        <f>AL2+1</f>
        <v>19.3</v>
      </c>
      <c r="AN2">
        <f>AM2+1</f>
        <v>20.3</v>
      </c>
      <c r="AO2">
        <f>AN2+1</f>
        <v>21.3</v>
      </c>
      <c r="AP2">
        <f>AO2+1</f>
        <v>22.3</v>
      </c>
      <c r="AQ2">
        <f>AP2+1</f>
        <v>23.3</v>
      </c>
      <c r="AR2">
        <f>AQ2+1</f>
        <v>24.3</v>
      </c>
      <c r="AS2">
        <f>AR2+1</f>
        <v>25.3</v>
      </c>
      <c r="AT2">
        <f>AS2+1</f>
        <v>26.3</v>
      </c>
      <c r="AU2">
        <f>AT2+1</f>
        <v>27.3</v>
      </c>
      <c r="AV2">
        <f>AU2+1</f>
        <v>28.3</v>
      </c>
      <c r="AW2">
        <f>AV2+1</f>
        <v>29.3</v>
      </c>
      <c r="AX2">
        <f>AW2+1</f>
        <v>30.3</v>
      </c>
      <c r="AY2">
        <f>AX2+1</f>
        <v>31.3</v>
      </c>
      <c r="AZ2">
        <f>AY2+1</f>
        <v>32.299999999999997</v>
      </c>
      <c r="BA2">
        <f>AZ2+1</f>
        <v>33.299999999999997</v>
      </c>
      <c r="BB2">
        <f>BA2+1</f>
        <v>34.299999999999997</v>
      </c>
      <c r="BC2">
        <f>BB2+1</f>
        <v>35.299999999999997</v>
      </c>
    </row>
    <row r="3" spans="1:55" x14ac:dyDescent="0.3">
      <c r="A3" t="s">
        <v>2</v>
      </c>
      <c r="E3" t="s">
        <v>3</v>
      </c>
      <c r="F3">
        <v>10.3194</v>
      </c>
      <c r="G3">
        <v>5.1526100000000001</v>
      </c>
      <c r="H3">
        <v>3.5319799999999999</v>
      </c>
      <c r="I3">
        <v>10.4977</v>
      </c>
      <c r="J3">
        <v>15.361599999999999</v>
      </c>
      <c r="K3">
        <v>14.446999999999999</v>
      </c>
      <c r="L3">
        <v>5.7663900000000003</v>
      </c>
      <c r="M3">
        <v>14.589</v>
      </c>
      <c r="N3">
        <v>4.7170100000000001</v>
      </c>
      <c r="O3">
        <v>6.1348799999999999</v>
      </c>
      <c r="P3">
        <v>7.3268300000000002</v>
      </c>
      <c r="Q3">
        <v>6.0174200000000004</v>
      </c>
      <c r="R3">
        <v>4.5970599999999999</v>
      </c>
      <c r="S3">
        <v>14.1387</v>
      </c>
      <c r="T3">
        <v>13.0219</v>
      </c>
      <c r="U3">
        <v>5.0776899999999996</v>
      </c>
      <c r="V3">
        <v>13.5284</v>
      </c>
      <c r="W3">
        <v>12.4008</v>
      </c>
      <c r="X3">
        <v>11.862399999999999</v>
      </c>
      <c r="Y3">
        <v>9.3042800000000003</v>
      </c>
      <c r="Z3">
        <v>7.6026300000000004</v>
      </c>
      <c r="AA3">
        <v>6.3266999999999998</v>
      </c>
      <c r="AB3">
        <v>6.67096</v>
      </c>
      <c r="AC3">
        <v>4.1617600000000001</v>
      </c>
      <c r="AD3">
        <v>8.7896999999999998</v>
      </c>
      <c r="AE3">
        <v>9.0480400000000003</v>
      </c>
      <c r="AF3">
        <v>12.3104</v>
      </c>
      <c r="AG3">
        <v>9.6666899999999991</v>
      </c>
      <c r="AH3">
        <v>11.946099999999999</v>
      </c>
      <c r="AI3">
        <v>14.982200000000001</v>
      </c>
      <c r="AJ3">
        <v>13.7729</v>
      </c>
      <c r="AK3">
        <v>6.9800899999999997</v>
      </c>
      <c r="AL3">
        <v>7.7978699999999996</v>
      </c>
      <c r="AM3">
        <v>11.5563</v>
      </c>
      <c r="AN3">
        <v>13.310499999999999</v>
      </c>
      <c r="AO3">
        <v>4.0586399999999996</v>
      </c>
      <c r="AP3">
        <v>13.887600000000001</v>
      </c>
      <c r="AQ3">
        <v>12.7194</v>
      </c>
      <c r="AR3">
        <v>10.0947</v>
      </c>
      <c r="AS3">
        <v>9.8202599999999993</v>
      </c>
      <c r="AT3">
        <v>7.0659999999999998</v>
      </c>
      <c r="AU3">
        <v>15.091900000000001</v>
      </c>
      <c r="AV3">
        <v>11.0998</v>
      </c>
      <c r="AW3">
        <v>8.6960899999999999</v>
      </c>
      <c r="AX3">
        <v>3.6850000000000001</v>
      </c>
      <c r="AY3">
        <v>5.5746900000000004</v>
      </c>
      <c r="AZ3">
        <v>8.3255099999999995</v>
      </c>
      <c r="BA3">
        <v>11.307700000000001</v>
      </c>
      <c r="BB3">
        <v>8.1859900000000003</v>
      </c>
      <c r="BC3">
        <v>10.860300000000001</v>
      </c>
    </row>
    <row r="4" spans="1:55" x14ac:dyDescent="0.3">
      <c r="A4" t="s">
        <v>4</v>
      </c>
      <c r="E4" t="s">
        <v>5</v>
      </c>
      <c r="F4">
        <v>35.778300000000002</v>
      </c>
      <c r="G4">
        <v>49.525199999999998</v>
      </c>
      <c r="H4">
        <v>48.1434</v>
      </c>
      <c r="I4">
        <v>53.052700000000002</v>
      </c>
      <c r="J4">
        <v>38.881999999999998</v>
      </c>
      <c r="K4">
        <v>46.4968</v>
      </c>
      <c r="L4">
        <v>50.4711</v>
      </c>
      <c r="M4">
        <v>37.500900000000001</v>
      </c>
      <c r="N4">
        <v>51.749200000000002</v>
      </c>
      <c r="O4">
        <v>44.667499999999997</v>
      </c>
      <c r="P4">
        <v>45.021500000000003</v>
      </c>
      <c r="Q4">
        <v>42.487000000000002</v>
      </c>
      <c r="R4">
        <v>54.790199999999999</v>
      </c>
      <c r="S4">
        <v>51.339599999999997</v>
      </c>
      <c r="T4">
        <v>44.353400000000001</v>
      </c>
      <c r="U4">
        <v>38.267299999999999</v>
      </c>
      <c r="V4">
        <v>41.7346</v>
      </c>
      <c r="W4">
        <v>35.2196</v>
      </c>
      <c r="X4">
        <v>52.675699999999999</v>
      </c>
      <c r="Y4">
        <v>54.488199999999999</v>
      </c>
      <c r="Z4">
        <v>42.004399999999997</v>
      </c>
      <c r="AA4">
        <v>44.041699999999999</v>
      </c>
      <c r="AB4">
        <v>48.384399999999999</v>
      </c>
      <c r="AC4">
        <v>52.131500000000003</v>
      </c>
      <c r="AD4">
        <v>39.7318</v>
      </c>
      <c r="AE4">
        <v>43.683799999999998</v>
      </c>
      <c r="AF4">
        <v>37.842199999999998</v>
      </c>
      <c r="AG4">
        <v>48.935499999999998</v>
      </c>
      <c r="AH4">
        <v>41.2684</v>
      </c>
      <c r="AI4">
        <v>42.878799999999998</v>
      </c>
      <c r="AJ4">
        <v>53.545200000000001</v>
      </c>
      <c r="AK4">
        <v>46.951700000000002</v>
      </c>
      <c r="AL4">
        <v>52.490099999999998</v>
      </c>
      <c r="AM4">
        <v>40.645000000000003</v>
      </c>
      <c r="AN4">
        <v>49.1631</v>
      </c>
      <c r="AO4">
        <v>36.954599999999999</v>
      </c>
      <c r="AP4">
        <v>45.418900000000001</v>
      </c>
      <c r="AQ4">
        <v>47.384599999999999</v>
      </c>
      <c r="AR4">
        <v>50.871699999999997</v>
      </c>
      <c r="AS4">
        <v>46.052599999999998</v>
      </c>
      <c r="AT4">
        <v>43.108199999999997</v>
      </c>
      <c r="AU4">
        <v>40.299500000000002</v>
      </c>
      <c r="AV4">
        <v>54.1768</v>
      </c>
      <c r="AW4">
        <v>35.9193</v>
      </c>
      <c r="AX4">
        <v>37.310200000000002</v>
      </c>
      <c r="AY4">
        <v>39.157200000000003</v>
      </c>
      <c r="AZ4">
        <v>47.4557</v>
      </c>
      <c r="BA4">
        <v>49.804299999999998</v>
      </c>
      <c r="BB4">
        <v>36.417700000000004</v>
      </c>
      <c r="BC4">
        <v>40.190300000000001</v>
      </c>
    </row>
    <row r="5" spans="1:55" x14ac:dyDescent="0.3">
      <c r="A5" s="1" t="s">
        <v>6</v>
      </c>
      <c r="B5">
        <v>440</v>
      </c>
      <c r="E5" t="s">
        <v>7</v>
      </c>
      <c r="F5">
        <v>504.64400000000001</v>
      </c>
      <c r="G5">
        <v>738.42899999999997</v>
      </c>
      <c r="H5">
        <v>468.19400000000002</v>
      </c>
      <c r="I5">
        <v>309.37</v>
      </c>
      <c r="J5">
        <v>1153.93</v>
      </c>
      <c r="K5">
        <v>909.83799999999997</v>
      </c>
      <c r="L5">
        <v>777.09900000000005</v>
      </c>
      <c r="M5">
        <v>687.14</v>
      </c>
      <c r="N5">
        <v>608.49099999999999</v>
      </c>
      <c r="O5">
        <v>983.68899999999996</v>
      </c>
      <c r="P5">
        <v>880.5</v>
      </c>
      <c r="Q5">
        <v>859.32100000000003</v>
      </c>
      <c r="R5">
        <v>941.93700000000001</v>
      </c>
      <c r="S5">
        <v>634.71699999999998</v>
      </c>
      <c r="T5">
        <v>1045.47</v>
      </c>
      <c r="U5">
        <v>1135.5999999999999</v>
      </c>
      <c r="V5">
        <v>710.13099999999997</v>
      </c>
      <c r="W5">
        <v>951.52300000000002</v>
      </c>
      <c r="X5">
        <v>494.76499999999999</v>
      </c>
      <c r="Y5">
        <v>671.67700000000002</v>
      </c>
      <c r="Z5">
        <v>577.54100000000005</v>
      </c>
      <c r="AA5">
        <v>794.245</v>
      </c>
      <c r="AB5">
        <v>538.62</v>
      </c>
      <c r="AC5">
        <v>925.53800000000001</v>
      </c>
      <c r="AD5">
        <v>561.23199999999997</v>
      </c>
      <c r="AE5">
        <v>323.77499999999998</v>
      </c>
      <c r="AF5">
        <v>814.72900000000004</v>
      </c>
      <c r="AG5">
        <v>659.923</v>
      </c>
      <c r="AH5">
        <v>1009.83</v>
      </c>
      <c r="AI5">
        <v>766.572</v>
      </c>
      <c r="AJ5">
        <v>1170.21</v>
      </c>
      <c r="AK5">
        <v>822.98500000000001</v>
      </c>
      <c r="AL5">
        <v>1095.68</v>
      </c>
      <c r="AM5">
        <v>1189.54</v>
      </c>
      <c r="AN5">
        <v>519.95299999999997</v>
      </c>
      <c r="AO5">
        <v>1074</v>
      </c>
      <c r="AP5">
        <v>1072.47</v>
      </c>
      <c r="AQ5">
        <v>405.19</v>
      </c>
      <c r="AR5">
        <v>727.36099999999999</v>
      </c>
      <c r="AS5">
        <v>411.02100000000002</v>
      </c>
      <c r="AT5">
        <v>446.16699999999997</v>
      </c>
      <c r="AU5">
        <v>589.21699999999998</v>
      </c>
      <c r="AV5">
        <v>1033.03</v>
      </c>
      <c r="AW5">
        <v>352.71899999999999</v>
      </c>
      <c r="AX5">
        <v>361.75</v>
      </c>
      <c r="AY5">
        <v>1112.1400000000001</v>
      </c>
      <c r="AZ5">
        <v>993.22299999999996</v>
      </c>
      <c r="BA5">
        <v>378.279</v>
      </c>
      <c r="BB5">
        <v>432.74700000000001</v>
      </c>
      <c r="BC5">
        <v>851.18399999999997</v>
      </c>
    </row>
    <row r="6" spans="1:55" x14ac:dyDescent="0.3">
      <c r="A6" t="s">
        <v>8</v>
      </c>
    </row>
    <row r="7" spans="1:55" x14ac:dyDescent="0.3">
      <c r="A7" t="s">
        <v>9</v>
      </c>
      <c r="E7" t="s">
        <v>10</v>
      </c>
    </row>
    <row r="8" spans="1:55" x14ac:dyDescent="0.3">
      <c r="A8" t="s">
        <v>11</v>
      </c>
      <c r="E8" t="s">
        <v>3</v>
      </c>
      <c r="F8">
        <f t="shared" ref="F8:AF8" si="1">ROUND(F3,3-(1+INT(LOG10(ABS(F3)))))</f>
        <v>10.3</v>
      </c>
      <c r="G8">
        <f t="shared" si="1"/>
        <v>5.15</v>
      </c>
      <c r="H8">
        <f t="shared" si="1"/>
        <v>3.53</v>
      </c>
      <c r="I8">
        <f t="shared" si="1"/>
        <v>10.5</v>
      </c>
      <c r="J8">
        <f t="shared" si="1"/>
        <v>15.4</v>
      </c>
      <c r="K8">
        <f t="shared" si="1"/>
        <v>14.4</v>
      </c>
      <c r="L8">
        <f t="shared" si="1"/>
        <v>5.77</v>
      </c>
      <c r="M8">
        <f t="shared" si="1"/>
        <v>14.6</v>
      </c>
      <c r="N8">
        <f t="shared" si="1"/>
        <v>4.72</v>
      </c>
      <c r="O8">
        <f t="shared" si="1"/>
        <v>6.13</v>
      </c>
      <c r="P8">
        <f t="shared" si="1"/>
        <v>7.33</v>
      </c>
      <c r="Q8">
        <f t="shared" si="1"/>
        <v>6.02</v>
      </c>
      <c r="R8">
        <f t="shared" si="1"/>
        <v>4.5999999999999996</v>
      </c>
      <c r="S8">
        <f t="shared" si="1"/>
        <v>14.1</v>
      </c>
      <c r="T8">
        <f t="shared" si="1"/>
        <v>13</v>
      </c>
      <c r="U8">
        <f t="shared" si="1"/>
        <v>5.08</v>
      </c>
      <c r="V8">
        <f t="shared" si="1"/>
        <v>13.5</v>
      </c>
      <c r="W8">
        <f t="shared" si="1"/>
        <v>12.4</v>
      </c>
      <c r="X8">
        <f t="shared" si="1"/>
        <v>11.9</v>
      </c>
      <c r="Y8">
        <f t="shared" si="1"/>
        <v>9.3000000000000007</v>
      </c>
      <c r="Z8">
        <f t="shared" si="1"/>
        <v>7.6</v>
      </c>
      <c r="AA8">
        <f t="shared" si="1"/>
        <v>6.33</v>
      </c>
      <c r="AB8">
        <f t="shared" si="1"/>
        <v>6.67</v>
      </c>
      <c r="AC8">
        <f t="shared" si="1"/>
        <v>4.16</v>
      </c>
      <c r="AD8">
        <f t="shared" si="1"/>
        <v>8.7899999999999991</v>
      </c>
      <c r="AE8">
        <f t="shared" si="1"/>
        <v>9.0500000000000007</v>
      </c>
      <c r="AF8">
        <f t="shared" si="1"/>
        <v>12.3</v>
      </c>
      <c r="AG8">
        <f t="shared" ref="AG8:BC8" si="2">ROUND(AG3,3-(1+INT(LOG10(ABS(AG3)))))</f>
        <v>9.67</v>
      </c>
      <c r="AH8">
        <f t="shared" si="2"/>
        <v>11.9</v>
      </c>
      <c r="AI8">
        <f t="shared" si="2"/>
        <v>15</v>
      </c>
      <c r="AJ8">
        <f t="shared" si="2"/>
        <v>13.8</v>
      </c>
      <c r="AK8">
        <f t="shared" si="2"/>
        <v>6.98</v>
      </c>
      <c r="AL8">
        <f t="shared" si="2"/>
        <v>7.8</v>
      </c>
      <c r="AM8">
        <f t="shared" si="2"/>
        <v>11.6</v>
      </c>
      <c r="AN8">
        <f t="shared" si="2"/>
        <v>13.3</v>
      </c>
      <c r="AO8">
        <f t="shared" si="2"/>
        <v>4.0599999999999996</v>
      </c>
      <c r="AP8">
        <f t="shared" si="2"/>
        <v>13.9</v>
      </c>
      <c r="AQ8">
        <f t="shared" si="2"/>
        <v>12.7</v>
      </c>
      <c r="AR8">
        <f t="shared" si="2"/>
        <v>10.1</v>
      </c>
      <c r="AS8">
        <f t="shared" si="2"/>
        <v>9.82</v>
      </c>
      <c r="AT8">
        <f t="shared" si="2"/>
        <v>7.07</v>
      </c>
      <c r="AU8">
        <f t="shared" si="2"/>
        <v>15.1</v>
      </c>
      <c r="AV8">
        <f t="shared" si="2"/>
        <v>11.1</v>
      </c>
      <c r="AW8">
        <f t="shared" si="2"/>
        <v>8.6999999999999993</v>
      </c>
      <c r="AX8">
        <f t="shared" si="2"/>
        <v>3.69</v>
      </c>
      <c r="AY8">
        <f t="shared" si="2"/>
        <v>5.57</v>
      </c>
      <c r="AZ8">
        <f t="shared" si="2"/>
        <v>8.33</v>
      </c>
      <c r="BA8">
        <f t="shared" si="2"/>
        <v>11.3</v>
      </c>
      <c r="BB8">
        <f t="shared" si="2"/>
        <v>8.19</v>
      </c>
      <c r="BC8">
        <f t="shared" si="2"/>
        <v>10.9</v>
      </c>
    </row>
    <row r="9" spans="1:55" x14ac:dyDescent="0.3">
      <c r="E9" t="s">
        <v>5</v>
      </c>
      <c r="F9">
        <f t="shared" ref="F9:AF10" si="3">ROUND(F4,0)</f>
        <v>36</v>
      </c>
      <c r="G9">
        <f t="shared" si="3"/>
        <v>50</v>
      </c>
      <c r="H9">
        <f t="shared" si="3"/>
        <v>48</v>
      </c>
      <c r="I9">
        <f t="shared" si="3"/>
        <v>53</v>
      </c>
      <c r="J9">
        <f t="shared" si="3"/>
        <v>39</v>
      </c>
      <c r="K9">
        <f t="shared" si="3"/>
        <v>46</v>
      </c>
      <c r="L9">
        <f t="shared" si="3"/>
        <v>50</v>
      </c>
      <c r="M9">
        <f t="shared" si="3"/>
        <v>38</v>
      </c>
      <c r="N9">
        <f t="shared" si="3"/>
        <v>52</v>
      </c>
      <c r="O9">
        <f t="shared" si="3"/>
        <v>45</v>
      </c>
      <c r="P9">
        <f t="shared" si="3"/>
        <v>45</v>
      </c>
      <c r="Q9">
        <f t="shared" si="3"/>
        <v>42</v>
      </c>
      <c r="R9">
        <f t="shared" si="3"/>
        <v>55</v>
      </c>
      <c r="S9">
        <f t="shared" si="3"/>
        <v>51</v>
      </c>
      <c r="T9">
        <f t="shared" si="3"/>
        <v>44</v>
      </c>
      <c r="U9">
        <f t="shared" si="3"/>
        <v>38</v>
      </c>
      <c r="V9">
        <f t="shared" si="3"/>
        <v>42</v>
      </c>
      <c r="W9">
        <f t="shared" si="3"/>
        <v>35</v>
      </c>
      <c r="X9">
        <f t="shared" si="3"/>
        <v>53</v>
      </c>
      <c r="Y9">
        <f t="shared" si="3"/>
        <v>54</v>
      </c>
      <c r="Z9">
        <f t="shared" si="3"/>
        <v>42</v>
      </c>
      <c r="AA9">
        <f t="shared" si="3"/>
        <v>44</v>
      </c>
      <c r="AB9">
        <f t="shared" si="3"/>
        <v>48</v>
      </c>
      <c r="AC9">
        <f t="shared" si="3"/>
        <v>52</v>
      </c>
      <c r="AD9">
        <f t="shared" si="3"/>
        <v>40</v>
      </c>
      <c r="AE9">
        <f t="shared" si="3"/>
        <v>44</v>
      </c>
      <c r="AF9">
        <f t="shared" si="3"/>
        <v>38</v>
      </c>
      <c r="AG9">
        <f t="shared" ref="AG9:BC10" si="4">ROUND(AG4,0)</f>
        <v>49</v>
      </c>
      <c r="AH9">
        <f t="shared" si="4"/>
        <v>41</v>
      </c>
      <c r="AI9">
        <f t="shared" si="4"/>
        <v>43</v>
      </c>
      <c r="AJ9">
        <f t="shared" si="4"/>
        <v>54</v>
      </c>
      <c r="AK9">
        <f t="shared" si="4"/>
        <v>47</v>
      </c>
      <c r="AL9">
        <f t="shared" si="4"/>
        <v>52</v>
      </c>
      <c r="AM9">
        <f t="shared" si="4"/>
        <v>41</v>
      </c>
      <c r="AN9">
        <f t="shared" si="4"/>
        <v>49</v>
      </c>
      <c r="AO9">
        <f t="shared" si="4"/>
        <v>37</v>
      </c>
      <c r="AP9">
        <f t="shared" si="4"/>
        <v>45</v>
      </c>
      <c r="AQ9">
        <f t="shared" si="4"/>
        <v>47</v>
      </c>
      <c r="AR9">
        <f t="shared" si="4"/>
        <v>51</v>
      </c>
      <c r="AS9">
        <f t="shared" si="4"/>
        <v>46</v>
      </c>
      <c r="AT9">
        <f t="shared" si="4"/>
        <v>43</v>
      </c>
      <c r="AU9">
        <f t="shared" si="4"/>
        <v>40</v>
      </c>
      <c r="AV9">
        <f t="shared" si="4"/>
        <v>54</v>
      </c>
      <c r="AW9">
        <f t="shared" si="4"/>
        <v>36</v>
      </c>
      <c r="AX9">
        <f t="shared" si="4"/>
        <v>37</v>
      </c>
      <c r="AY9">
        <f t="shared" si="4"/>
        <v>39</v>
      </c>
      <c r="AZ9">
        <f t="shared" si="4"/>
        <v>47</v>
      </c>
      <c r="BA9">
        <f t="shared" si="4"/>
        <v>50</v>
      </c>
      <c r="BB9">
        <f t="shared" si="4"/>
        <v>36</v>
      </c>
      <c r="BC9">
        <f t="shared" si="4"/>
        <v>40</v>
      </c>
    </row>
    <row r="10" spans="1:55" x14ac:dyDescent="0.3">
      <c r="E10" t="s">
        <v>7</v>
      </c>
      <c r="F10">
        <f t="shared" si="3"/>
        <v>505</v>
      </c>
      <c r="G10">
        <f t="shared" si="3"/>
        <v>738</v>
      </c>
      <c r="H10">
        <f t="shared" si="3"/>
        <v>468</v>
      </c>
      <c r="I10">
        <f t="shared" si="3"/>
        <v>309</v>
      </c>
      <c r="J10">
        <f t="shared" si="3"/>
        <v>1154</v>
      </c>
      <c r="K10">
        <f t="shared" si="3"/>
        <v>910</v>
      </c>
      <c r="L10">
        <f t="shared" si="3"/>
        <v>777</v>
      </c>
      <c r="M10">
        <f t="shared" si="3"/>
        <v>687</v>
      </c>
      <c r="N10">
        <f t="shared" si="3"/>
        <v>608</v>
      </c>
      <c r="O10">
        <f t="shared" si="3"/>
        <v>984</v>
      </c>
      <c r="P10">
        <f t="shared" si="3"/>
        <v>881</v>
      </c>
      <c r="Q10">
        <f t="shared" si="3"/>
        <v>859</v>
      </c>
      <c r="R10">
        <f t="shared" si="3"/>
        <v>942</v>
      </c>
      <c r="S10">
        <f t="shared" si="3"/>
        <v>635</v>
      </c>
      <c r="T10">
        <f t="shared" si="3"/>
        <v>1045</v>
      </c>
      <c r="U10">
        <f t="shared" si="3"/>
        <v>1136</v>
      </c>
      <c r="V10">
        <f t="shared" si="3"/>
        <v>710</v>
      </c>
      <c r="W10">
        <f t="shared" si="3"/>
        <v>952</v>
      </c>
      <c r="X10">
        <f t="shared" si="3"/>
        <v>495</v>
      </c>
      <c r="Y10">
        <f t="shared" si="3"/>
        <v>672</v>
      </c>
      <c r="Z10">
        <f t="shared" si="3"/>
        <v>578</v>
      </c>
      <c r="AA10">
        <f t="shared" si="3"/>
        <v>794</v>
      </c>
      <c r="AB10">
        <f t="shared" si="3"/>
        <v>539</v>
      </c>
      <c r="AC10">
        <f t="shared" si="3"/>
        <v>926</v>
      </c>
      <c r="AD10">
        <f t="shared" si="3"/>
        <v>561</v>
      </c>
      <c r="AE10">
        <f t="shared" si="3"/>
        <v>324</v>
      </c>
      <c r="AF10">
        <f t="shared" si="3"/>
        <v>815</v>
      </c>
      <c r="AG10">
        <f t="shared" si="4"/>
        <v>660</v>
      </c>
      <c r="AH10">
        <f t="shared" si="4"/>
        <v>1010</v>
      </c>
      <c r="AI10">
        <f t="shared" si="4"/>
        <v>767</v>
      </c>
      <c r="AJ10">
        <f t="shared" si="4"/>
        <v>1170</v>
      </c>
      <c r="AK10">
        <f t="shared" si="4"/>
        <v>823</v>
      </c>
      <c r="AL10">
        <f t="shared" si="4"/>
        <v>1096</v>
      </c>
      <c r="AM10">
        <f t="shared" si="4"/>
        <v>1190</v>
      </c>
      <c r="AN10">
        <f t="shared" si="4"/>
        <v>520</v>
      </c>
      <c r="AO10">
        <f t="shared" si="4"/>
        <v>1074</v>
      </c>
      <c r="AP10">
        <f t="shared" si="4"/>
        <v>1072</v>
      </c>
      <c r="AQ10">
        <f t="shared" si="4"/>
        <v>405</v>
      </c>
      <c r="AR10">
        <f t="shared" si="4"/>
        <v>727</v>
      </c>
      <c r="AS10">
        <f t="shared" si="4"/>
        <v>411</v>
      </c>
      <c r="AT10">
        <f t="shared" si="4"/>
        <v>446</v>
      </c>
      <c r="AU10">
        <f t="shared" si="4"/>
        <v>589</v>
      </c>
      <c r="AV10">
        <f t="shared" si="4"/>
        <v>1033</v>
      </c>
      <c r="AW10">
        <f t="shared" si="4"/>
        <v>353</v>
      </c>
      <c r="AX10">
        <f t="shared" si="4"/>
        <v>362</v>
      </c>
      <c r="AY10">
        <f t="shared" si="4"/>
        <v>1112</v>
      </c>
      <c r="AZ10">
        <f t="shared" si="4"/>
        <v>993</v>
      </c>
      <c r="BA10">
        <f t="shared" si="4"/>
        <v>378</v>
      </c>
      <c r="BB10">
        <f t="shared" si="4"/>
        <v>433</v>
      </c>
      <c r="BC10">
        <f t="shared" si="4"/>
        <v>851</v>
      </c>
    </row>
    <row r="12" spans="1:55" x14ac:dyDescent="0.3">
      <c r="E12" t="s">
        <v>12</v>
      </c>
    </row>
    <row r="13" spans="1:55" x14ac:dyDescent="0.3">
      <c r="E13" t="s">
        <v>3</v>
      </c>
      <c r="F13" s="2">
        <v>10.3</v>
      </c>
      <c r="G13" s="2">
        <v>5.15</v>
      </c>
      <c r="H13" s="2">
        <v>3.53</v>
      </c>
      <c r="I13" s="2">
        <v>10.5</v>
      </c>
      <c r="J13" s="2">
        <v>15.4</v>
      </c>
      <c r="K13" s="2">
        <v>14.4</v>
      </c>
      <c r="L13" s="2">
        <v>5.77</v>
      </c>
      <c r="M13" s="2">
        <v>14.6</v>
      </c>
      <c r="N13" s="2">
        <v>4.72</v>
      </c>
      <c r="O13" s="2">
        <v>6.13</v>
      </c>
      <c r="P13" s="2">
        <v>7.33</v>
      </c>
      <c r="Q13" s="2">
        <v>6.02</v>
      </c>
      <c r="R13" s="2">
        <v>4.5999999999999996</v>
      </c>
      <c r="S13" s="2">
        <v>14.1</v>
      </c>
      <c r="T13" s="2">
        <v>13</v>
      </c>
      <c r="U13" s="2">
        <v>5.08</v>
      </c>
      <c r="V13" s="2">
        <v>13.5</v>
      </c>
      <c r="W13" s="2">
        <v>12.4</v>
      </c>
      <c r="X13" s="2">
        <v>11.9</v>
      </c>
      <c r="Y13" s="2">
        <v>9.3000000000000007</v>
      </c>
      <c r="Z13" s="2">
        <v>7.6</v>
      </c>
      <c r="AA13" s="2">
        <v>6.33</v>
      </c>
      <c r="AB13" s="2">
        <v>6.67</v>
      </c>
      <c r="AC13" s="2">
        <v>4.16</v>
      </c>
      <c r="AD13" s="2">
        <v>8.7899999999999991</v>
      </c>
      <c r="AE13" s="2">
        <v>9.0500000000000007</v>
      </c>
      <c r="AF13" s="2">
        <v>12.3</v>
      </c>
      <c r="AG13" s="2">
        <v>9.67</v>
      </c>
      <c r="AH13" s="2">
        <v>11.9</v>
      </c>
      <c r="AI13" s="2">
        <v>15</v>
      </c>
      <c r="AJ13" s="2">
        <v>13.8</v>
      </c>
      <c r="AK13" s="2">
        <v>6.98</v>
      </c>
      <c r="AL13" s="2">
        <v>7.8</v>
      </c>
      <c r="AM13" s="2">
        <v>11.6</v>
      </c>
      <c r="AN13" s="2">
        <v>13.3</v>
      </c>
      <c r="AO13" s="2">
        <v>4.0599999999999996</v>
      </c>
      <c r="AP13" s="2">
        <v>13.9</v>
      </c>
      <c r="AQ13" s="2">
        <v>12.7</v>
      </c>
      <c r="AR13" s="2">
        <v>10.1</v>
      </c>
      <c r="AS13" s="2">
        <v>9.82</v>
      </c>
      <c r="AT13" s="2">
        <v>7.07</v>
      </c>
      <c r="AU13" s="2">
        <v>15.1</v>
      </c>
      <c r="AV13" s="2">
        <v>11.1</v>
      </c>
      <c r="AW13" s="2">
        <v>8.6999999999999993</v>
      </c>
      <c r="AX13" s="2">
        <v>3.69</v>
      </c>
      <c r="AY13" s="2">
        <v>5.57</v>
      </c>
      <c r="AZ13" s="2">
        <v>8.33</v>
      </c>
      <c r="BA13" s="2">
        <v>11.3</v>
      </c>
      <c r="BB13" s="2">
        <v>8.19</v>
      </c>
      <c r="BC13" s="2">
        <v>10.9</v>
      </c>
    </row>
    <row r="14" spans="1:55" x14ac:dyDescent="0.3">
      <c r="E14" t="s">
        <v>5</v>
      </c>
      <c r="F14" s="2">
        <v>36</v>
      </c>
      <c r="G14" s="2">
        <v>50</v>
      </c>
      <c r="H14" s="2">
        <v>48</v>
      </c>
      <c r="I14" s="2">
        <v>53</v>
      </c>
      <c r="J14" s="2">
        <v>39</v>
      </c>
      <c r="K14" s="2">
        <v>46</v>
      </c>
      <c r="L14" s="2">
        <v>50</v>
      </c>
      <c r="M14" s="2">
        <v>38</v>
      </c>
      <c r="N14" s="2">
        <v>52</v>
      </c>
      <c r="O14" s="2">
        <v>45</v>
      </c>
      <c r="P14" s="2">
        <v>45</v>
      </c>
      <c r="Q14" s="2">
        <v>42</v>
      </c>
      <c r="R14" s="2">
        <v>55</v>
      </c>
      <c r="S14" s="2">
        <v>51</v>
      </c>
      <c r="T14" s="2">
        <v>44</v>
      </c>
      <c r="U14" s="2">
        <v>38</v>
      </c>
      <c r="V14" s="2">
        <v>42</v>
      </c>
      <c r="W14" s="2">
        <v>35</v>
      </c>
      <c r="X14" s="2">
        <v>53</v>
      </c>
      <c r="Y14" s="2">
        <v>54</v>
      </c>
      <c r="Z14" s="2">
        <v>42</v>
      </c>
      <c r="AA14" s="2">
        <v>44</v>
      </c>
      <c r="AB14" s="2">
        <v>48</v>
      </c>
      <c r="AC14" s="2">
        <v>52</v>
      </c>
      <c r="AD14" s="2">
        <v>40</v>
      </c>
      <c r="AE14" s="2">
        <v>44</v>
      </c>
      <c r="AF14" s="2">
        <v>38</v>
      </c>
      <c r="AG14" s="2">
        <v>49</v>
      </c>
      <c r="AH14" s="2">
        <v>41</v>
      </c>
      <c r="AI14" s="2">
        <v>43</v>
      </c>
      <c r="AJ14" s="2">
        <v>54</v>
      </c>
      <c r="AK14" s="2">
        <v>47</v>
      </c>
      <c r="AL14" s="2">
        <v>52</v>
      </c>
      <c r="AM14" s="2">
        <v>41</v>
      </c>
      <c r="AN14" s="2">
        <v>49</v>
      </c>
      <c r="AO14" s="2">
        <v>37</v>
      </c>
      <c r="AP14" s="2">
        <v>45</v>
      </c>
      <c r="AQ14" s="2">
        <v>47</v>
      </c>
      <c r="AR14" s="2">
        <v>51</v>
      </c>
      <c r="AS14" s="2">
        <v>46</v>
      </c>
      <c r="AT14" s="2">
        <v>43</v>
      </c>
      <c r="AU14" s="2">
        <v>40</v>
      </c>
      <c r="AV14" s="2">
        <v>54</v>
      </c>
      <c r="AW14" s="2">
        <v>36</v>
      </c>
      <c r="AX14" s="2">
        <v>37</v>
      </c>
      <c r="AY14" s="2">
        <v>39</v>
      </c>
      <c r="AZ14" s="2">
        <v>47</v>
      </c>
      <c r="BA14" s="2">
        <v>50</v>
      </c>
      <c r="BB14" s="2">
        <v>36</v>
      </c>
      <c r="BC14" s="2">
        <v>40</v>
      </c>
    </row>
    <row r="15" spans="1:55" x14ac:dyDescent="0.3">
      <c r="E15" t="s">
        <v>7</v>
      </c>
      <c r="F15" s="2">
        <v>505</v>
      </c>
      <c r="G15" s="2">
        <v>738</v>
      </c>
      <c r="H15" s="2">
        <v>468</v>
      </c>
      <c r="I15" s="2">
        <v>309</v>
      </c>
      <c r="J15" s="2">
        <v>1154</v>
      </c>
      <c r="K15" s="2">
        <v>910</v>
      </c>
      <c r="L15" s="2">
        <v>777</v>
      </c>
      <c r="M15" s="2">
        <v>687</v>
      </c>
      <c r="N15" s="2">
        <v>608</v>
      </c>
      <c r="O15" s="2">
        <v>984</v>
      </c>
      <c r="P15" s="2">
        <v>881</v>
      </c>
      <c r="Q15" s="2">
        <v>859</v>
      </c>
      <c r="R15" s="2">
        <v>942</v>
      </c>
      <c r="S15" s="2">
        <v>635</v>
      </c>
      <c r="T15" s="2">
        <v>1045</v>
      </c>
      <c r="U15" s="2">
        <v>1136</v>
      </c>
      <c r="V15" s="2">
        <v>710</v>
      </c>
      <c r="W15" s="2">
        <v>952</v>
      </c>
      <c r="X15" s="2">
        <v>495</v>
      </c>
      <c r="Y15" s="2">
        <v>672</v>
      </c>
      <c r="Z15" s="2">
        <v>578</v>
      </c>
      <c r="AA15" s="2">
        <v>794</v>
      </c>
      <c r="AB15" s="2">
        <v>539</v>
      </c>
      <c r="AC15" s="2">
        <v>926</v>
      </c>
      <c r="AD15" s="2">
        <v>561</v>
      </c>
      <c r="AE15" s="2">
        <v>324</v>
      </c>
      <c r="AF15" s="2">
        <v>815</v>
      </c>
      <c r="AG15" s="2">
        <v>660</v>
      </c>
      <c r="AH15" s="2">
        <v>1010</v>
      </c>
      <c r="AI15" s="2">
        <v>767</v>
      </c>
      <c r="AJ15" s="2">
        <v>1170</v>
      </c>
      <c r="AK15" s="2">
        <v>823</v>
      </c>
      <c r="AL15" s="2">
        <v>1096</v>
      </c>
      <c r="AM15" s="2">
        <v>1190</v>
      </c>
      <c r="AN15" s="2">
        <v>520</v>
      </c>
      <c r="AO15" s="2">
        <v>1074</v>
      </c>
      <c r="AP15" s="2">
        <v>1072</v>
      </c>
      <c r="AQ15" s="2">
        <v>405</v>
      </c>
      <c r="AR15" s="2">
        <v>727</v>
      </c>
      <c r="AS15" s="2">
        <v>411</v>
      </c>
      <c r="AT15" s="2">
        <v>446</v>
      </c>
      <c r="AU15" s="2">
        <v>589</v>
      </c>
      <c r="AV15" s="2">
        <v>1033</v>
      </c>
      <c r="AW15" s="2">
        <v>353</v>
      </c>
      <c r="AX15" s="2">
        <v>362</v>
      </c>
      <c r="AY15" s="2">
        <v>1112</v>
      </c>
      <c r="AZ15" s="2">
        <v>993</v>
      </c>
      <c r="BA15" s="2">
        <v>378</v>
      </c>
      <c r="BB15" s="2">
        <v>433</v>
      </c>
      <c r="BC15" s="2">
        <v>851</v>
      </c>
    </row>
    <row r="17" spans="1:32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9" spans="1:32" x14ac:dyDescent="0.3">
      <c r="B19" s="1" t="s">
        <v>13</v>
      </c>
      <c r="G19" s="4"/>
      <c r="I19" s="1" t="s">
        <v>14</v>
      </c>
      <c r="N19" s="4"/>
      <c r="O19" s="1" t="s">
        <v>15</v>
      </c>
      <c r="V19" s="1" t="s">
        <v>16</v>
      </c>
    </row>
    <row r="20" spans="1:32" x14ac:dyDescent="0.3">
      <c r="A20" t="s">
        <v>1</v>
      </c>
      <c r="B20" s="1" t="s">
        <v>17</v>
      </c>
      <c r="C20" s="5" t="s">
        <v>18</v>
      </c>
      <c r="D20" s="6" t="s">
        <v>19</v>
      </c>
      <c r="E20" s="7" t="s">
        <v>20</v>
      </c>
      <c r="F20" s="7" t="s">
        <v>21</v>
      </c>
      <c r="G20" s="7" t="s">
        <v>22</v>
      </c>
      <c r="I20" s="1" t="s">
        <v>20</v>
      </c>
      <c r="J20" t="s">
        <v>18</v>
      </c>
      <c r="K20" s="6" t="s">
        <v>19</v>
      </c>
      <c r="L20" s="1" t="s">
        <v>21</v>
      </c>
      <c r="M20" t="s">
        <v>22</v>
      </c>
      <c r="O20" t="s">
        <v>23</v>
      </c>
      <c r="P20" t="s">
        <v>24</v>
      </c>
      <c r="Q20" t="s">
        <v>25</v>
      </c>
      <c r="R20" t="s">
        <v>26</v>
      </c>
      <c r="S20" t="s">
        <v>27</v>
      </c>
      <c r="T20" t="s">
        <v>28</v>
      </c>
      <c r="V20" t="s">
        <v>29</v>
      </c>
      <c r="W20" t="s">
        <v>30</v>
      </c>
      <c r="X20" t="s">
        <v>31</v>
      </c>
      <c r="Y20" t="s">
        <v>32</v>
      </c>
      <c r="Z20" t="s">
        <v>33</v>
      </c>
      <c r="AA20" t="s">
        <v>34</v>
      </c>
      <c r="AB20" t="s">
        <v>35</v>
      </c>
      <c r="AC20" t="s">
        <v>36</v>
      </c>
      <c r="AD20" t="s">
        <v>37</v>
      </c>
      <c r="AE20" t="s">
        <v>38</v>
      </c>
      <c r="AF20" t="s">
        <v>39</v>
      </c>
    </row>
    <row r="21" spans="1:32" x14ac:dyDescent="0.3">
      <c r="A21">
        <v>1</v>
      </c>
      <c r="B21" s="8">
        <v>505</v>
      </c>
      <c r="C21" s="2">
        <v>36</v>
      </c>
      <c r="D21">
        <v>1025.77</v>
      </c>
      <c r="E21">
        <f>ROUND(C21*D21,0)</f>
        <v>36928</v>
      </c>
      <c r="F21" s="2">
        <v>10.3</v>
      </c>
      <c r="G21">
        <f t="shared" ref="G21:G70" si="5">F21*24*264.172</f>
        <v>65303.318400000011</v>
      </c>
      <c r="I21">
        <v>36871</v>
      </c>
      <c r="J21">
        <v>35.945999999999998</v>
      </c>
      <c r="K21">
        <v>1025.729</v>
      </c>
      <c r="L21">
        <v>10.3</v>
      </c>
      <c r="M21">
        <f t="shared" ref="M21:M70" si="6">L21*24*264.172</f>
        <v>65303.318400000011</v>
      </c>
      <c r="O21">
        <v>4.45</v>
      </c>
      <c r="P21">
        <v>9.83</v>
      </c>
      <c r="Q21">
        <v>0.46</v>
      </c>
      <c r="R21">
        <v>539.4</v>
      </c>
      <c r="S21">
        <v>38622</v>
      </c>
      <c r="T21">
        <v>500.3</v>
      </c>
      <c r="V21">
        <f t="shared" ref="V21:V70" si="7">S21/(1000*58.44)</f>
        <v>0.66088295687885013</v>
      </c>
      <c r="W21">
        <f t="shared" ref="W21:W70" si="8">E21/(1000*58.44)</f>
        <v>0.63189596167008899</v>
      </c>
      <c r="X21">
        <f t="shared" ref="X21:X70" si="9">R21/(1000*58.44)</f>
        <v>9.2299794661190957E-3</v>
      </c>
      <c r="Y21">
        <f t="shared" ref="Y21:Y70" si="10">EXP(0.7*(O21/100))</f>
        <v>1.0316402383168979</v>
      </c>
      <c r="Z21">
        <f t="shared" ref="Z21:Z70" si="11">(Y21*((W21+V21)/2)-X21)+X21</f>
        <v>0.66684137581144454</v>
      </c>
      <c r="AA21">
        <f t="shared" ref="AA21:AA70" si="12">1.12*298*2*Z21</f>
        <v>445.12995518165553</v>
      </c>
      <c r="AB21">
        <f t="shared" ref="AB21:AB70" si="13">1.12*298*2*X21</f>
        <v>6.1611958932238196</v>
      </c>
      <c r="AC21">
        <f t="shared" ref="AC21:AC70" si="14">B21-T21</f>
        <v>4.6999999999999886</v>
      </c>
      <c r="AD21">
        <f t="shared" ref="AD21:AD70" si="15">Q21*24*264.172</f>
        <v>2916.4588800000006</v>
      </c>
      <c r="AE21">
        <f t="shared" ref="AE21:AE70" si="16">AD21/($B$5*(B21-(0.5*AC21)-AA21+AB21))</f>
        <v>0.10408584321378565</v>
      </c>
      <c r="AF21">
        <f t="shared" ref="AF21:AF70" si="17">(W21-X21)/W21</f>
        <v>0.98539319757365673</v>
      </c>
    </row>
    <row r="22" spans="1:32" x14ac:dyDescent="0.3">
      <c r="A22">
        <f>A21+1</f>
        <v>2</v>
      </c>
      <c r="B22" s="8">
        <v>738</v>
      </c>
      <c r="C22" s="2">
        <v>50</v>
      </c>
      <c r="D22">
        <v>1037.07</v>
      </c>
      <c r="E22">
        <f t="shared" ref="E22:E70" si="18">ROUND(C22*D22,0)</f>
        <v>51854</v>
      </c>
      <c r="F22" s="2">
        <v>5.15</v>
      </c>
      <c r="G22">
        <f t="shared" si="5"/>
        <v>32651.659200000006</v>
      </c>
      <c r="I22">
        <v>51738</v>
      </c>
      <c r="J22">
        <v>49.893000000000001</v>
      </c>
      <c r="K22" s="9">
        <v>1036.989</v>
      </c>
      <c r="L22">
        <v>5.16</v>
      </c>
      <c r="M22">
        <f t="shared" si="6"/>
        <v>32715.060480000004</v>
      </c>
      <c r="O22">
        <v>8.57</v>
      </c>
      <c r="P22">
        <v>4.71</v>
      </c>
      <c r="Q22">
        <v>0.44</v>
      </c>
      <c r="R22">
        <v>822.2</v>
      </c>
      <c r="S22">
        <v>56629</v>
      </c>
      <c r="T22">
        <v>736.3</v>
      </c>
      <c r="V22">
        <f t="shared" si="7"/>
        <v>0.96901095140314852</v>
      </c>
      <c r="W22">
        <f t="shared" si="8"/>
        <v>0.88730321697467485</v>
      </c>
      <c r="X22">
        <f t="shared" si="9"/>
        <v>1.4069130732375087E-2</v>
      </c>
      <c r="Y22">
        <f t="shared" si="10"/>
        <v>1.0618259282329858</v>
      </c>
      <c r="Z22">
        <f t="shared" si="11"/>
        <v>0.98554125746491283</v>
      </c>
      <c r="AA22">
        <f t="shared" si="12"/>
        <v>657.86850018297866</v>
      </c>
      <c r="AB22">
        <f t="shared" si="13"/>
        <v>9.3914261464750197</v>
      </c>
      <c r="AC22">
        <f t="shared" si="14"/>
        <v>1.7000000000000455</v>
      </c>
      <c r="AD22">
        <f t="shared" si="15"/>
        <v>2789.6563200000005</v>
      </c>
      <c r="AE22">
        <f t="shared" si="16"/>
        <v>7.1500155556048953E-2</v>
      </c>
      <c r="AF22">
        <f t="shared" si="17"/>
        <v>0.98414394260809201</v>
      </c>
    </row>
    <row r="23" spans="1:32" x14ac:dyDescent="0.3">
      <c r="A23">
        <f t="shared" ref="A23:A70" si="19">A22+1</f>
        <v>3</v>
      </c>
      <c r="B23" s="8">
        <v>468</v>
      </c>
      <c r="C23" s="2">
        <v>48</v>
      </c>
      <c r="D23">
        <v>1034.78</v>
      </c>
      <c r="E23">
        <f t="shared" si="18"/>
        <v>49669</v>
      </c>
      <c r="F23" s="2">
        <v>3.53</v>
      </c>
      <c r="G23">
        <f t="shared" si="5"/>
        <v>22380.651840000002</v>
      </c>
      <c r="I23">
        <v>49598</v>
      </c>
      <c r="J23">
        <v>47.933</v>
      </c>
      <c r="K23">
        <v>1034.729</v>
      </c>
      <c r="L23">
        <v>3.54</v>
      </c>
      <c r="M23">
        <f t="shared" si="6"/>
        <v>22444.053120000004</v>
      </c>
      <c r="O23">
        <v>0.68</v>
      </c>
      <c r="P23">
        <v>3.51</v>
      </c>
      <c r="Q23">
        <v>0.02</v>
      </c>
      <c r="R23">
        <v>10226</v>
      </c>
      <c r="S23">
        <v>49940</v>
      </c>
      <c r="T23">
        <v>466.9</v>
      </c>
      <c r="V23">
        <f t="shared" si="7"/>
        <v>0.85455167693360712</v>
      </c>
      <c r="W23">
        <f t="shared" si="8"/>
        <v>0.84991444216290213</v>
      </c>
      <c r="X23">
        <f t="shared" si="9"/>
        <v>0.17498288843258042</v>
      </c>
      <c r="Y23">
        <f t="shared" si="10"/>
        <v>1.0047713467964401</v>
      </c>
      <c r="Z23">
        <f t="shared" si="11"/>
        <v>0.85629935902675047</v>
      </c>
      <c r="AA23">
        <f t="shared" si="12"/>
        <v>571.59694813753651</v>
      </c>
      <c r="AB23">
        <f t="shared" si="13"/>
        <v>116.8045776865161</v>
      </c>
      <c r="AC23">
        <f t="shared" si="14"/>
        <v>1.1000000000000227</v>
      </c>
      <c r="AD23">
        <f t="shared" si="15"/>
        <v>126.80256000000001</v>
      </c>
      <c r="AE23">
        <f t="shared" si="16"/>
        <v>2.2767899411850728E-2</v>
      </c>
      <c r="AF23">
        <f t="shared" si="17"/>
        <v>0.79411705490346096</v>
      </c>
    </row>
    <row r="24" spans="1:32" x14ac:dyDescent="0.3">
      <c r="A24">
        <f t="shared" si="19"/>
        <v>4</v>
      </c>
      <c r="B24" s="8">
        <v>309</v>
      </c>
      <c r="C24" s="2">
        <v>53</v>
      </c>
      <c r="D24">
        <v>1038.125</v>
      </c>
      <c r="E24">
        <f t="shared" si="18"/>
        <v>55021</v>
      </c>
      <c r="F24" s="2">
        <v>10.5</v>
      </c>
      <c r="G24">
        <f t="shared" si="5"/>
        <v>66571.344000000012</v>
      </c>
      <c r="I24">
        <v>54967</v>
      </c>
      <c r="J24">
        <v>52.95</v>
      </c>
      <c r="K24">
        <v>1038.087</v>
      </c>
      <c r="L24">
        <v>10.5</v>
      </c>
      <c r="M24">
        <f t="shared" si="6"/>
        <v>66571.344000000012</v>
      </c>
      <c r="O24">
        <v>0.05</v>
      </c>
      <c r="P24">
        <v>10.5</v>
      </c>
      <c r="Q24">
        <v>0.01</v>
      </c>
      <c r="R24">
        <v>29935</v>
      </c>
      <c r="S24">
        <v>55033</v>
      </c>
      <c r="T24">
        <v>303.89999999999998</v>
      </c>
      <c r="V24">
        <f t="shared" si="7"/>
        <v>0.94170088980150579</v>
      </c>
      <c r="W24">
        <f t="shared" si="8"/>
        <v>0.94149555099247095</v>
      </c>
      <c r="X24">
        <f t="shared" si="9"/>
        <v>0.51223477070499657</v>
      </c>
      <c r="Y24">
        <f t="shared" si="10"/>
        <v>1.0003500612571465</v>
      </c>
      <c r="Z24">
        <f t="shared" si="11"/>
        <v>0.94192783745374753</v>
      </c>
      <c r="AA24">
        <f t="shared" si="12"/>
        <v>628.7556700571256</v>
      </c>
      <c r="AB24">
        <f t="shared" si="13"/>
        <v>341.92695414099938</v>
      </c>
      <c r="AC24">
        <f t="shared" si="14"/>
        <v>5.1000000000000227</v>
      </c>
      <c r="AD24">
        <f t="shared" si="15"/>
        <v>63.401280000000007</v>
      </c>
      <c r="AE24">
        <f t="shared" si="16"/>
        <v>7.3437506722735437E-3</v>
      </c>
      <c r="AF24">
        <f t="shared" si="17"/>
        <v>0.45593500663383074</v>
      </c>
    </row>
    <row r="25" spans="1:32" x14ac:dyDescent="0.3">
      <c r="A25" s="10">
        <f t="shared" si="19"/>
        <v>5</v>
      </c>
      <c r="B25" s="11">
        <v>1154</v>
      </c>
      <c r="C25" s="12">
        <v>39</v>
      </c>
      <c r="D25" s="10">
        <v>1029.932</v>
      </c>
      <c r="E25" s="10">
        <f t="shared" si="18"/>
        <v>40167</v>
      </c>
      <c r="F25" s="12">
        <v>15.4</v>
      </c>
      <c r="G25" s="10">
        <f t="shared" si="5"/>
        <v>97637.971200000015</v>
      </c>
      <c r="H25" s="10"/>
      <c r="I25" s="10"/>
      <c r="J25" s="10"/>
      <c r="K25" s="10"/>
      <c r="L25" s="10"/>
      <c r="M25" s="10">
        <f t="shared" si="6"/>
        <v>0</v>
      </c>
      <c r="N25" s="10"/>
      <c r="O25" s="10"/>
      <c r="P25" s="10"/>
      <c r="Q25" s="10"/>
      <c r="R25" s="10"/>
      <c r="S25" s="10"/>
      <c r="T25" s="10"/>
      <c r="U25" s="10"/>
      <c r="V25" s="10">
        <f t="shared" si="7"/>
        <v>0</v>
      </c>
      <c r="W25" s="10">
        <f t="shared" si="8"/>
        <v>0.68732032854209446</v>
      </c>
      <c r="X25" s="10">
        <f t="shared" si="9"/>
        <v>0</v>
      </c>
      <c r="Y25" s="10">
        <f t="shared" si="10"/>
        <v>1</v>
      </c>
      <c r="Z25" s="10">
        <f t="shared" si="11"/>
        <v>0.34366016427104723</v>
      </c>
      <c r="AA25" s="10">
        <f t="shared" si="12"/>
        <v>229.40003285420948</v>
      </c>
      <c r="AB25" s="10">
        <f t="shared" si="13"/>
        <v>0</v>
      </c>
      <c r="AC25" s="10">
        <f t="shared" si="14"/>
        <v>1154</v>
      </c>
      <c r="AD25" s="10">
        <f t="shared" si="15"/>
        <v>0</v>
      </c>
      <c r="AE25" s="10">
        <f t="shared" si="16"/>
        <v>0</v>
      </c>
      <c r="AF25" s="10">
        <f t="shared" si="17"/>
        <v>1</v>
      </c>
    </row>
    <row r="26" spans="1:32" x14ac:dyDescent="0.3">
      <c r="A26" s="10">
        <f t="shared" si="19"/>
        <v>6</v>
      </c>
      <c r="B26" s="11">
        <v>910</v>
      </c>
      <c r="C26" s="12">
        <v>46</v>
      </c>
      <c r="D26" s="10">
        <v>1034.53</v>
      </c>
      <c r="E26" s="10">
        <f t="shared" si="18"/>
        <v>47588</v>
      </c>
      <c r="F26" s="12">
        <v>14.4</v>
      </c>
      <c r="G26" s="10">
        <f t="shared" si="5"/>
        <v>91297.843200000018</v>
      </c>
      <c r="H26" s="10"/>
      <c r="I26" s="10"/>
      <c r="J26" s="10"/>
      <c r="K26" s="10"/>
      <c r="L26" s="10"/>
      <c r="M26" s="10">
        <f t="shared" si="6"/>
        <v>0</v>
      </c>
      <c r="N26" s="10"/>
      <c r="O26" s="10"/>
      <c r="P26" s="10"/>
      <c r="Q26" s="10"/>
      <c r="R26" s="10"/>
      <c r="S26" s="10"/>
      <c r="T26" s="10"/>
      <c r="U26" s="10"/>
      <c r="V26" s="10">
        <f t="shared" si="7"/>
        <v>0</v>
      </c>
      <c r="W26" s="10">
        <f t="shared" si="8"/>
        <v>0.81430527036276523</v>
      </c>
      <c r="X26" s="10">
        <f t="shared" si="9"/>
        <v>0</v>
      </c>
      <c r="Y26" s="10">
        <f t="shared" si="10"/>
        <v>1</v>
      </c>
      <c r="Z26" s="10">
        <f t="shared" si="11"/>
        <v>0.40715263518138262</v>
      </c>
      <c r="AA26" s="10">
        <f t="shared" si="12"/>
        <v>271.78252703627658</v>
      </c>
      <c r="AB26" s="10">
        <f t="shared" si="13"/>
        <v>0</v>
      </c>
      <c r="AC26" s="10">
        <f t="shared" si="14"/>
        <v>910</v>
      </c>
      <c r="AD26" s="10">
        <f t="shared" si="15"/>
        <v>0</v>
      </c>
      <c r="AE26" s="10">
        <f t="shared" si="16"/>
        <v>0</v>
      </c>
      <c r="AF26" s="10">
        <f t="shared" si="17"/>
        <v>1</v>
      </c>
    </row>
    <row r="27" spans="1:32" x14ac:dyDescent="0.3">
      <c r="A27">
        <f t="shared" si="19"/>
        <v>7</v>
      </c>
      <c r="B27" s="8">
        <v>777</v>
      </c>
      <c r="C27" s="2">
        <v>50</v>
      </c>
      <c r="D27">
        <v>1037.182</v>
      </c>
      <c r="E27">
        <f t="shared" si="18"/>
        <v>51859</v>
      </c>
      <c r="F27" s="2">
        <v>5.77</v>
      </c>
      <c r="G27">
        <f t="shared" si="5"/>
        <v>36582.538560000001</v>
      </c>
      <c r="I27">
        <v>51737</v>
      </c>
      <c r="J27">
        <v>49.886000000000003</v>
      </c>
      <c r="K27">
        <v>1037.095</v>
      </c>
      <c r="L27">
        <v>5.78</v>
      </c>
      <c r="M27">
        <f t="shared" si="6"/>
        <v>36645.939840000006</v>
      </c>
      <c r="O27">
        <v>9.86</v>
      </c>
      <c r="P27">
        <v>5.2</v>
      </c>
      <c r="Q27">
        <v>0.56999999999999995</v>
      </c>
      <c r="R27">
        <v>658.1</v>
      </c>
      <c r="S27">
        <v>57447</v>
      </c>
      <c r="T27">
        <v>775</v>
      </c>
      <c r="V27">
        <f t="shared" si="7"/>
        <v>0.98300821355236134</v>
      </c>
      <c r="W27">
        <f t="shared" si="8"/>
        <v>0.88738877481177281</v>
      </c>
      <c r="X27">
        <f t="shared" si="9"/>
        <v>1.1261122518822725E-2</v>
      </c>
      <c r="Y27">
        <f t="shared" si="10"/>
        <v>1.0714576380868179</v>
      </c>
      <c r="Z27">
        <f t="shared" si="11"/>
        <v>1.0020255697186662</v>
      </c>
      <c r="AA27">
        <f t="shared" si="12"/>
        <v>668.87210829860419</v>
      </c>
      <c r="AB27">
        <f t="shared" si="13"/>
        <v>7.5170245037645458</v>
      </c>
      <c r="AC27">
        <f t="shared" si="14"/>
        <v>2</v>
      </c>
      <c r="AD27">
        <f t="shared" si="15"/>
        <v>3613.8729600000001</v>
      </c>
      <c r="AE27">
        <f t="shared" si="16"/>
        <v>7.1641621000146372E-2</v>
      </c>
      <c r="AF27">
        <f t="shared" si="17"/>
        <v>0.98730982086040997</v>
      </c>
    </row>
    <row r="28" spans="1:32" x14ac:dyDescent="0.3">
      <c r="A28">
        <f t="shared" si="19"/>
        <v>8</v>
      </c>
      <c r="B28" s="8">
        <v>687</v>
      </c>
      <c r="C28" s="2">
        <v>38</v>
      </c>
      <c r="D28">
        <v>1027.82</v>
      </c>
      <c r="E28">
        <f t="shared" si="18"/>
        <v>39057</v>
      </c>
      <c r="F28" s="2">
        <v>14.6</v>
      </c>
      <c r="G28">
        <f t="shared" si="5"/>
        <v>92565.868799999997</v>
      </c>
      <c r="I28">
        <v>38976</v>
      </c>
      <c r="J28">
        <v>37.923000000000002</v>
      </c>
      <c r="K28">
        <v>1027.761</v>
      </c>
      <c r="L28">
        <v>14.6</v>
      </c>
      <c r="M28">
        <f t="shared" si="6"/>
        <v>92565.868799999997</v>
      </c>
      <c r="O28">
        <v>8.48</v>
      </c>
      <c r="P28">
        <v>13.3</v>
      </c>
      <c r="Q28">
        <v>1.24</v>
      </c>
      <c r="R28">
        <v>237.4</v>
      </c>
      <c r="S28">
        <v>42652</v>
      </c>
      <c r="T28">
        <v>679.5</v>
      </c>
      <c r="V28">
        <f t="shared" si="7"/>
        <v>0.72984257357973992</v>
      </c>
      <c r="W28">
        <f t="shared" si="8"/>
        <v>0.66832648870636546</v>
      </c>
      <c r="X28">
        <f t="shared" si="9"/>
        <v>4.062286105407255E-3</v>
      </c>
      <c r="Y28">
        <f t="shared" si="10"/>
        <v>1.0611571885733104</v>
      </c>
      <c r="Z28">
        <f t="shared" si="11"/>
        <v>0.74183857564285272</v>
      </c>
      <c r="AA28">
        <f t="shared" si="12"/>
        <v>495.19208601311709</v>
      </c>
      <c r="AB28">
        <f t="shared" si="13"/>
        <v>2.7116572210814511</v>
      </c>
      <c r="AC28">
        <f t="shared" si="14"/>
        <v>7.5</v>
      </c>
      <c r="AD28">
        <f t="shared" si="15"/>
        <v>7861.7587199999998</v>
      </c>
      <c r="AE28">
        <f t="shared" si="16"/>
        <v>9.366081467503716E-2</v>
      </c>
      <c r="AF28">
        <f t="shared" si="17"/>
        <v>0.99392170417594794</v>
      </c>
    </row>
    <row r="29" spans="1:32" x14ac:dyDescent="0.3">
      <c r="A29">
        <f t="shared" si="19"/>
        <v>9</v>
      </c>
      <c r="B29" s="8">
        <v>608</v>
      </c>
      <c r="C29" s="2">
        <v>52</v>
      </c>
      <c r="D29">
        <v>1038.2170000000001</v>
      </c>
      <c r="E29">
        <f t="shared" si="18"/>
        <v>53987</v>
      </c>
      <c r="F29" s="2">
        <v>4.72</v>
      </c>
      <c r="G29">
        <f t="shared" si="5"/>
        <v>29925.404160000002</v>
      </c>
      <c r="I29">
        <v>53887</v>
      </c>
      <c r="J29">
        <v>51.906999999999996</v>
      </c>
      <c r="K29">
        <v>1038.1469999999999</v>
      </c>
      <c r="L29">
        <v>4.7300000000000004</v>
      </c>
      <c r="M29">
        <f t="shared" si="6"/>
        <v>29988.805440000007</v>
      </c>
      <c r="O29">
        <v>1.67</v>
      </c>
      <c r="P29">
        <v>4.6399999999999997</v>
      </c>
      <c r="Q29">
        <v>0.08</v>
      </c>
      <c r="R29">
        <v>4029</v>
      </c>
      <c r="S29">
        <v>54834</v>
      </c>
      <c r="T29">
        <v>606.4</v>
      </c>
      <c r="V29">
        <f t="shared" si="7"/>
        <v>0.93829568788501028</v>
      </c>
      <c r="W29">
        <f t="shared" si="8"/>
        <v>0.92380219028062971</v>
      </c>
      <c r="X29">
        <f t="shared" si="9"/>
        <v>6.8942505133470222E-2</v>
      </c>
      <c r="Y29">
        <f t="shared" si="10"/>
        <v>1.0117585950815779</v>
      </c>
      <c r="Z29">
        <f t="shared" si="11"/>
        <v>0.94199676655862763</v>
      </c>
      <c r="AA29">
        <f t="shared" si="12"/>
        <v>628.80168161321524</v>
      </c>
      <c r="AB29">
        <f t="shared" si="13"/>
        <v>46.020501026694049</v>
      </c>
      <c r="AC29">
        <f t="shared" si="14"/>
        <v>1.6000000000000227</v>
      </c>
      <c r="AD29">
        <f t="shared" si="15"/>
        <v>507.21024000000006</v>
      </c>
      <c r="AE29">
        <f t="shared" si="16"/>
        <v>4.7207464289540674E-2</v>
      </c>
      <c r="AF29">
        <f t="shared" si="17"/>
        <v>0.92537092262952192</v>
      </c>
    </row>
    <row r="30" spans="1:32" x14ac:dyDescent="0.3">
      <c r="A30" s="10">
        <f t="shared" si="19"/>
        <v>10</v>
      </c>
      <c r="B30" s="11">
        <v>984</v>
      </c>
      <c r="C30" s="12">
        <v>45</v>
      </c>
      <c r="D30" s="10">
        <v>1033.9839999999999</v>
      </c>
      <c r="E30" s="10">
        <f t="shared" si="18"/>
        <v>46529</v>
      </c>
      <c r="F30" s="12">
        <v>6.13</v>
      </c>
      <c r="G30" s="10">
        <f t="shared" si="5"/>
        <v>38864.984640000002</v>
      </c>
      <c r="H30" s="10"/>
      <c r="I30" s="10"/>
      <c r="J30" s="10"/>
      <c r="K30" s="10"/>
      <c r="L30" s="10"/>
      <c r="M30" s="10">
        <f t="shared" si="6"/>
        <v>0</v>
      </c>
      <c r="N30" s="10"/>
      <c r="O30" s="10"/>
      <c r="P30" s="10"/>
      <c r="Q30" s="10"/>
      <c r="R30" s="10"/>
      <c r="S30" s="10"/>
      <c r="T30" s="10"/>
      <c r="U30" s="10"/>
      <c r="V30" s="10">
        <f t="shared" si="7"/>
        <v>0</v>
      </c>
      <c r="W30" s="10">
        <f t="shared" si="8"/>
        <v>0.79618412046543463</v>
      </c>
      <c r="X30" s="10">
        <f t="shared" si="9"/>
        <v>0</v>
      </c>
      <c r="Y30" s="10">
        <f t="shared" si="10"/>
        <v>1</v>
      </c>
      <c r="Z30" s="10">
        <f t="shared" si="11"/>
        <v>0.39809206023271732</v>
      </c>
      <c r="AA30" s="10">
        <f t="shared" si="12"/>
        <v>265.73441204654353</v>
      </c>
      <c r="AB30" s="10">
        <f t="shared" si="13"/>
        <v>0</v>
      </c>
      <c r="AC30" s="10">
        <f t="shared" si="14"/>
        <v>984</v>
      </c>
      <c r="AD30" s="10">
        <f t="shared" si="15"/>
        <v>0</v>
      </c>
      <c r="AE30" s="10">
        <f t="shared" si="16"/>
        <v>0</v>
      </c>
      <c r="AF30" s="10">
        <f t="shared" si="17"/>
        <v>1</v>
      </c>
    </row>
    <row r="31" spans="1:32" x14ac:dyDescent="0.3">
      <c r="A31" s="10">
        <f t="shared" si="19"/>
        <v>11</v>
      </c>
      <c r="B31" s="11">
        <v>881</v>
      </c>
      <c r="C31" s="12">
        <v>45</v>
      </c>
      <c r="D31" s="10">
        <v>1033.6890000000001</v>
      </c>
      <c r="E31" s="10">
        <f t="shared" si="18"/>
        <v>46516</v>
      </c>
      <c r="F31" s="12">
        <v>7.33</v>
      </c>
      <c r="G31" s="10">
        <f t="shared" si="5"/>
        <v>46473.138240000007</v>
      </c>
      <c r="H31" s="10"/>
      <c r="I31" s="10"/>
      <c r="J31" s="10"/>
      <c r="K31" s="10"/>
      <c r="L31" s="10"/>
      <c r="M31" s="10">
        <f t="shared" si="6"/>
        <v>0</v>
      </c>
      <c r="N31" s="10"/>
      <c r="O31" s="10"/>
      <c r="P31" s="10"/>
      <c r="Q31" s="10"/>
      <c r="R31" s="10"/>
      <c r="S31" s="10"/>
      <c r="T31" s="10"/>
      <c r="U31" s="10"/>
      <c r="V31" s="10">
        <f t="shared" si="7"/>
        <v>0</v>
      </c>
      <c r="W31" s="10">
        <f t="shared" si="8"/>
        <v>0.79596167008898011</v>
      </c>
      <c r="X31" s="10">
        <f t="shared" si="9"/>
        <v>0</v>
      </c>
      <c r="Y31" s="10">
        <f t="shared" si="10"/>
        <v>1</v>
      </c>
      <c r="Z31" s="10">
        <f t="shared" si="11"/>
        <v>0.39798083504449006</v>
      </c>
      <c r="AA31" s="10">
        <f t="shared" si="12"/>
        <v>265.66016700889804</v>
      </c>
      <c r="AB31" s="10">
        <f t="shared" si="13"/>
        <v>0</v>
      </c>
      <c r="AC31" s="10">
        <f t="shared" si="14"/>
        <v>881</v>
      </c>
      <c r="AD31" s="10">
        <f t="shared" si="15"/>
        <v>0</v>
      </c>
      <c r="AE31" s="10">
        <f t="shared" si="16"/>
        <v>0</v>
      </c>
      <c r="AF31" s="10">
        <f t="shared" si="17"/>
        <v>1</v>
      </c>
    </row>
    <row r="32" spans="1:32" x14ac:dyDescent="0.3">
      <c r="A32" s="10">
        <f t="shared" si="19"/>
        <v>12</v>
      </c>
      <c r="B32" s="11">
        <v>859</v>
      </c>
      <c r="C32" s="12">
        <v>42</v>
      </c>
      <c r="D32" s="10">
        <v>1031.3520000000001</v>
      </c>
      <c r="E32" s="10">
        <f t="shared" si="18"/>
        <v>43317</v>
      </c>
      <c r="F32" s="12">
        <v>6.02</v>
      </c>
      <c r="G32" s="10">
        <f t="shared" si="5"/>
        <v>38167.57056</v>
      </c>
      <c r="H32" s="10"/>
      <c r="I32" s="10"/>
      <c r="J32" s="10"/>
      <c r="K32" s="10"/>
      <c r="L32" s="10"/>
      <c r="M32" s="10">
        <f t="shared" si="6"/>
        <v>0</v>
      </c>
      <c r="N32" s="10"/>
      <c r="O32" s="10"/>
      <c r="P32" s="10"/>
      <c r="Q32" s="10"/>
      <c r="R32" s="10"/>
      <c r="S32" s="10"/>
      <c r="T32" s="10"/>
      <c r="U32" s="10"/>
      <c r="V32" s="10">
        <f t="shared" si="7"/>
        <v>0</v>
      </c>
      <c r="W32" s="10">
        <f t="shared" si="8"/>
        <v>0.74122176591375766</v>
      </c>
      <c r="X32" s="10">
        <f t="shared" si="9"/>
        <v>0</v>
      </c>
      <c r="Y32" s="10">
        <f t="shared" si="10"/>
        <v>1</v>
      </c>
      <c r="Z32" s="10">
        <f t="shared" si="11"/>
        <v>0.37061088295687883</v>
      </c>
      <c r="AA32" s="10">
        <f t="shared" si="12"/>
        <v>247.39017659137579</v>
      </c>
      <c r="AB32" s="10">
        <f t="shared" si="13"/>
        <v>0</v>
      </c>
      <c r="AC32" s="10">
        <f t="shared" si="14"/>
        <v>859</v>
      </c>
      <c r="AD32" s="10">
        <f t="shared" si="15"/>
        <v>0</v>
      </c>
      <c r="AE32" s="10">
        <f t="shared" si="16"/>
        <v>0</v>
      </c>
      <c r="AF32" s="10">
        <f t="shared" si="17"/>
        <v>1</v>
      </c>
    </row>
    <row r="33" spans="1:32" x14ac:dyDescent="0.3">
      <c r="A33" s="10">
        <f t="shared" si="19"/>
        <v>13</v>
      </c>
      <c r="B33" s="11">
        <v>942</v>
      </c>
      <c r="C33" s="12">
        <v>55</v>
      </c>
      <c r="D33" s="10">
        <v>1041.4390000000001</v>
      </c>
      <c r="E33" s="10">
        <f t="shared" si="18"/>
        <v>57279</v>
      </c>
      <c r="F33" s="12">
        <v>4.5999999999999996</v>
      </c>
      <c r="G33" s="10">
        <f t="shared" si="5"/>
        <v>29164.588800000001</v>
      </c>
      <c r="H33" s="10"/>
      <c r="I33" s="10"/>
      <c r="J33" s="10"/>
      <c r="K33" s="10"/>
      <c r="L33" s="10"/>
      <c r="M33" s="10">
        <f t="shared" si="6"/>
        <v>0</v>
      </c>
      <c r="N33" s="10"/>
      <c r="O33" s="10"/>
      <c r="P33" s="10"/>
      <c r="Q33" s="10"/>
      <c r="R33" s="10"/>
      <c r="S33" s="10"/>
      <c r="T33" s="10"/>
      <c r="U33" s="10"/>
      <c r="V33" s="10">
        <f t="shared" si="7"/>
        <v>0</v>
      </c>
      <c r="W33" s="10">
        <f t="shared" si="8"/>
        <v>0.98013347022587272</v>
      </c>
      <c r="X33" s="10">
        <f t="shared" si="9"/>
        <v>0</v>
      </c>
      <c r="Y33" s="10">
        <f t="shared" si="10"/>
        <v>1</v>
      </c>
      <c r="Z33" s="10">
        <f t="shared" si="11"/>
        <v>0.49006673511293636</v>
      </c>
      <c r="AA33" s="10">
        <f t="shared" si="12"/>
        <v>327.1293470225873</v>
      </c>
      <c r="AB33" s="10">
        <f t="shared" si="13"/>
        <v>0</v>
      </c>
      <c r="AC33" s="10">
        <f t="shared" si="14"/>
        <v>942</v>
      </c>
      <c r="AD33" s="10">
        <f t="shared" si="15"/>
        <v>0</v>
      </c>
      <c r="AE33" s="10">
        <f t="shared" si="16"/>
        <v>0</v>
      </c>
      <c r="AF33" s="10">
        <f t="shared" si="17"/>
        <v>1</v>
      </c>
    </row>
    <row r="34" spans="1:32" x14ac:dyDescent="0.3">
      <c r="A34">
        <f t="shared" si="19"/>
        <v>14</v>
      </c>
      <c r="B34" s="8">
        <v>635</v>
      </c>
      <c r="C34" s="2">
        <v>51</v>
      </c>
      <c r="D34" s="13">
        <v>1037.5350000000001</v>
      </c>
      <c r="E34">
        <f t="shared" si="18"/>
        <v>52914</v>
      </c>
      <c r="F34" s="2">
        <v>14.1</v>
      </c>
      <c r="G34">
        <f t="shared" si="5"/>
        <v>89395.804799999998</v>
      </c>
      <c r="I34">
        <v>52812</v>
      </c>
      <c r="J34">
        <v>50.905000000000001</v>
      </c>
      <c r="K34">
        <v>1037.463</v>
      </c>
      <c r="L34">
        <v>14.1</v>
      </c>
      <c r="M34">
        <f t="shared" si="6"/>
        <v>89395.804799999998</v>
      </c>
      <c r="O34">
        <v>1.24</v>
      </c>
      <c r="P34">
        <v>13.9</v>
      </c>
      <c r="Q34">
        <v>0.18</v>
      </c>
      <c r="R34">
        <v>1864</v>
      </c>
      <c r="S34">
        <v>53553</v>
      </c>
      <c r="T34">
        <v>627.4</v>
      </c>
      <c r="V34">
        <f t="shared" si="7"/>
        <v>0.91637577002053383</v>
      </c>
      <c r="W34">
        <f t="shared" si="8"/>
        <v>0.90544147843942502</v>
      </c>
      <c r="X34">
        <f t="shared" si="9"/>
        <v>3.1895961670088978E-2</v>
      </c>
      <c r="Y34">
        <f t="shared" si="10"/>
        <v>1.0087177804322698</v>
      </c>
      <c r="Z34">
        <f t="shared" si="11"/>
        <v>0.91884972560987732</v>
      </c>
      <c r="AA34">
        <f t="shared" si="12"/>
        <v>613.35056883910545</v>
      </c>
      <c r="AB34">
        <f t="shared" si="13"/>
        <v>21.291192334017797</v>
      </c>
      <c r="AC34">
        <f t="shared" si="14"/>
        <v>7.6000000000000227</v>
      </c>
      <c r="AD34">
        <f t="shared" si="15"/>
        <v>1141.2230400000001</v>
      </c>
      <c r="AE34">
        <f t="shared" si="16"/>
        <v>6.6265902167088941E-2</v>
      </c>
      <c r="AF34">
        <f t="shared" si="17"/>
        <v>0.96477302793211628</v>
      </c>
    </row>
    <row r="35" spans="1:32" x14ac:dyDescent="0.3">
      <c r="A35" s="10">
        <f t="shared" si="19"/>
        <v>15</v>
      </c>
      <c r="B35" s="11">
        <v>1045</v>
      </c>
      <c r="C35" s="12">
        <v>44</v>
      </c>
      <c r="D35" s="10">
        <v>1033.402</v>
      </c>
      <c r="E35" s="10">
        <f t="shared" si="18"/>
        <v>45470</v>
      </c>
      <c r="F35" s="12">
        <v>13</v>
      </c>
      <c r="G35" s="10">
        <f t="shared" si="5"/>
        <v>82421.664000000004</v>
      </c>
      <c r="H35" s="10"/>
      <c r="I35" s="10"/>
      <c r="J35" s="10"/>
      <c r="K35" s="10"/>
      <c r="L35" s="10"/>
      <c r="M35" s="10">
        <f t="shared" si="6"/>
        <v>0</v>
      </c>
      <c r="N35" s="10"/>
      <c r="O35" s="10"/>
      <c r="P35" s="10"/>
      <c r="Q35" s="10"/>
      <c r="R35" s="10"/>
      <c r="S35" s="10"/>
      <c r="T35" s="10"/>
      <c r="U35" s="10"/>
      <c r="V35" s="10">
        <f t="shared" si="7"/>
        <v>0</v>
      </c>
      <c r="W35" s="10">
        <f t="shared" si="8"/>
        <v>0.77806297056810403</v>
      </c>
      <c r="X35" s="10">
        <f t="shared" si="9"/>
        <v>0</v>
      </c>
      <c r="Y35" s="10">
        <f t="shared" si="10"/>
        <v>1</v>
      </c>
      <c r="Z35" s="10">
        <f t="shared" si="11"/>
        <v>0.38903148528405201</v>
      </c>
      <c r="AA35" s="10">
        <f t="shared" si="12"/>
        <v>259.68629705681042</v>
      </c>
      <c r="AB35" s="10">
        <f t="shared" si="13"/>
        <v>0</v>
      </c>
      <c r="AC35" s="10">
        <f t="shared" si="14"/>
        <v>1045</v>
      </c>
      <c r="AD35" s="10">
        <f t="shared" si="15"/>
        <v>0</v>
      </c>
      <c r="AE35" s="10">
        <f t="shared" si="16"/>
        <v>0</v>
      </c>
      <c r="AF35" s="10">
        <f t="shared" si="17"/>
        <v>1</v>
      </c>
    </row>
    <row r="36" spans="1:32" x14ac:dyDescent="0.3">
      <c r="A36" s="10">
        <f t="shared" si="19"/>
        <v>16</v>
      </c>
      <c r="B36" s="11">
        <v>1136</v>
      </c>
      <c r="C36" s="12">
        <v>38</v>
      </c>
      <c r="D36" s="10">
        <v>1029.123</v>
      </c>
      <c r="E36" s="10">
        <f t="shared" si="18"/>
        <v>39107</v>
      </c>
      <c r="F36" s="12">
        <v>5.08</v>
      </c>
      <c r="G36" s="10">
        <f t="shared" si="5"/>
        <v>32207.850240000003</v>
      </c>
      <c r="H36" s="10"/>
      <c r="I36" s="10"/>
      <c r="J36" s="10"/>
      <c r="K36" s="10"/>
      <c r="L36" s="10"/>
      <c r="M36" s="10">
        <f t="shared" si="6"/>
        <v>0</v>
      </c>
      <c r="N36" s="10"/>
      <c r="O36" s="10"/>
      <c r="P36" s="10"/>
      <c r="Q36" s="10"/>
      <c r="R36" s="10"/>
      <c r="S36" s="10"/>
      <c r="T36" s="10"/>
      <c r="U36" s="10"/>
      <c r="V36" s="10">
        <f t="shared" si="7"/>
        <v>0</v>
      </c>
      <c r="W36" s="10">
        <f t="shared" si="8"/>
        <v>0.66918206707734429</v>
      </c>
      <c r="X36" s="10">
        <f t="shared" si="9"/>
        <v>0</v>
      </c>
      <c r="Y36" s="10">
        <f t="shared" si="10"/>
        <v>1</v>
      </c>
      <c r="Z36" s="10">
        <f t="shared" si="11"/>
        <v>0.33459103353867214</v>
      </c>
      <c r="AA36" s="10">
        <f t="shared" si="12"/>
        <v>223.34620670773447</v>
      </c>
      <c r="AB36" s="10">
        <f t="shared" si="13"/>
        <v>0</v>
      </c>
      <c r="AC36" s="10">
        <f t="shared" si="14"/>
        <v>1136</v>
      </c>
      <c r="AD36" s="10">
        <f t="shared" si="15"/>
        <v>0</v>
      </c>
      <c r="AE36" s="10">
        <f t="shared" si="16"/>
        <v>0</v>
      </c>
      <c r="AF36" s="10">
        <f t="shared" si="17"/>
        <v>1</v>
      </c>
    </row>
    <row r="37" spans="1:32" x14ac:dyDescent="0.3">
      <c r="A37">
        <f t="shared" si="19"/>
        <v>17</v>
      </c>
      <c r="B37" s="8">
        <v>710</v>
      </c>
      <c r="C37" s="2">
        <v>42</v>
      </c>
      <c r="D37" s="13">
        <v>1030.922</v>
      </c>
      <c r="E37">
        <f t="shared" si="18"/>
        <v>43299</v>
      </c>
      <c r="F37" s="2">
        <v>13.5</v>
      </c>
      <c r="G37">
        <f t="shared" si="5"/>
        <v>85591.728000000003</v>
      </c>
      <c r="I37">
        <v>43206</v>
      </c>
      <c r="J37">
        <v>41.912999999999997</v>
      </c>
      <c r="K37">
        <v>1030.856</v>
      </c>
      <c r="L37">
        <v>13.5</v>
      </c>
      <c r="M37">
        <f t="shared" si="6"/>
        <v>85591.728000000003</v>
      </c>
      <c r="O37">
        <v>7.57</v>
      </c>
      <c r="P37">
        <v>12.5</v>
      </c>
      <c r="Q37">
        <v>1.02</v>
      </c>
      <c r="R37">
        <v>310.10000000000002</v>
      </c>
      <c r="S37">
        <v>46815</v>
      </c>
      <c r="T37">
        <v>703.2</v>
      </c>
      <c r="V37" s="13">
        <f t="shared" si="7"/>
        <v>0.80107802874743328</v>
      </c>
      <c r="W37" s="13">
        <f t="shared" si="8"/>
        <v>0.74091375770020529</v>
      </c>
      <c r="X37" s="13">
        <f t="shared" si="9"/>
        <v>5.3062970568104042E-3</v>
      </c>
      <c r="Y37" s="13">
        <f t="shared" si="10"/>
        <v>1.0544191008756261</v>
      </c>
      <c r="Z37" s="13">
        <f t="shared" si="11"/>
        <v>0.8129527965118597</v>
      </c>
      <c r="AA37" s="13">
        <f t="shared" si="12"/>
        <v>542.66225072759664</v>
      </c>
      <c r="AB37" s="13">
        <f t="shared" si="13"/>
        <v>3.5420594113620814</v>
      </c>
      <c r="AC37" s="13">
        <f t="shared" si="14"/>
        <v>6.7999999999999545</v>
      </c>
      <c r="AD37" s="13">
        <f t="shared" si="15"/>
        <v>6466.9305600000007</v>
      </c>
      <c r="AE37" s="13">
        <f t="shared" si="16"/>
        <v>8.7757262024924648E-2</v>
      </c>
      <c r="AF37" s="13">
        <f t="shared" si="17"/>
        <v>0.99283817178225819</v>
      </c>
    </row>
    <row r="38" spans="1:32" x14ac:dyDescent="0.3">
      <c r="A38" s="10">
        <f t="shared" si="19"/>
        <v>18</v>
      </c>
      <c r="B38" s="11">
        <v>952</v>
      </c>
      <c r="C38" s="12">
        <v>35</v>
      </c>
      <c r="D38" s="10">
        <v>1026.317</v>
      </c>
      <c r="E38" s="10">
        <f t="shared" si="18"/>
        <v>35921</v>
      </c>
      <c r="F38" s="12">
        <v>12.4</v>
      </c>
      <c r="G38" s="10">
        <f t="shared" si="5"/>
        <v>78617.587200000009</v>
      </c>
      <c r="H38" s="10"/>
      <c r="I38" s="10"/>
      <c r="J38" s="10"/>
      <c r="K38" s="10"/>
      <c r="L38" s="10"/>
      <c r="M38" s="10">
        <f t="shared" si="6"/>
        <v>0</v>
      </c>
      <c r="N38" s="10"/>
      <c r="O38" s="10"/>
      <c r="P38" s="10"/>
      <c r="Q38" s="10"/>
      <c r="R38" s="10"/>
      <c r="S38" s="10"/>
      <c r="T38" s="10"/>
      <c r="U38" s="10"/>
      <c r="V38" s="10">
        <f t="shared" si="7"/>
        <v>0</v>
      </c>
      <c r="W38" s="10">
        <f t="shared" si="8"/>
        <v>0.61466461327857635</v>
      </c>
      <c r="X38" s="10">
        <f t="shared" si="9"/>
        <v>0</v>
      </c>
      <c r="Y38" s="10">
        <f t="shared" si="10"/>
        <v>1</v>
      </c>
      <c r="Z38" s="10">
        <f t="shared" si="11"/>
        <v>0.30733230663928818</v>
      </c>
      <c r="AA38" s="10">
        <f t="shared" si="12"/>
        <v>205.15046132785767</v>
      </c>
      <c r="AB38" s="10">
        <f t="shared" si="13"/>
        <v>0</v>
      </c>
      <c r="AC38" s="10">
        <f t="shared" si="14"/>
        <v>952</v>
      </c>
      <c r="AD38" s="10">
        <f t="shared" si="15"/>
        <v>0</v>
      </c>
      <c r="AE38" s="10">
        <f t="shared" si="16"/>
        <v>0</v>
      </c>
      <c r="AF38" s="10">
        <f t="shared" si="17"/>
        <v>1</v>
      </c>
    </row>
    <row r="39" spans="1:32" x14ac:dyDescent="0.3">
      <c r="A39">
        <f t="shared" si="19"/>
        <v>19</v>
      </c>
      <c r="B39" s="8">
        <v>495</v>
      </c>
      <c r="C39" s="2">
        <v>53</v>
      </c>
      <c r="D39" s="13">
        <v>1038.655</v>
      </c>
      <c r="E39">
        <f t="shared" si="18"/>
        <v>55049</v>
      </c>
      <c r="F39" s="2">
        <v>11.9</v>
      </c>
      <c r="G39">
        <f t="shared" si="5"/>
        <v>75447.523200000011</v>
      </c>
      <c r="I39">
        <v>54966</v>
      </c>
      <c r="J39">
        <v>52.923000000000002</v>
      </c>
      <c r="K39">
        <v>1038.597</v>
      </c>
      <c r="L39">
        <v>11.9</v>
      </c>
      <c r="M39">
        <f t="shared" si="6"/>
        <v>75447.523200000011</v>
      </c>
      <c r="O39">
        <v>0.16</v>
      </c>
      <c r="P39">
        <v>11.9</v>
      </c>
      <c r="Q39">
        <v>0.02</v>
      </c>
      <c r="R39">
        <v>13703</v>
      </c>
      <c r="S39">
        <v>55113</v>
      </c>
      <c r="T39">
        <v>489</v>
      </c>
      <c r="V39" s="13">
        <f t="shared" si="7"/>
        <v>0.94306981519507183</v>
      </c>
      <c r="W39" s="13">
        <f t="shared" si="8"/>
        <v>0.94197467488021902</v>
      </c>
      <c r="X39" s="13">
        <f t="shared" si="9"/>
        <v>0.23447980835044491</v>
      </c>
      <c r="Y39" s="13">
        <f t="shared" si="10"/>
        <v>1.0011206274342201</v>
      </c>
      <c r="Z39" s="13">
        <f t="shared" si="11"/>
        <v>0.94357846132279732</v>
      </c>
      <c r="AA39" s="13">
        <f t="shared" si="12"/>
        <v>629.85749450219373</v>
      </c>
      <c r="AB39" s="13">
        <f t="shared" si="13"/>
        <v>156.519961670089</v>
      </c>
      <c r="AC39" s="13">
        <f t="shared" si="14"/>
        <v>6</v>
      </c>
      <c r="AD39" s="13">
        <f t="shared" si="15"/>
        <v>126.80256000000001</v>
      </c>
      <c r="AE39" s="13">
        <f t="shared" si="16"/>
        <v>1.5442097433902027E-2</v>
      </c>
      <c r="AF39" s="13">
        <f t="shared" si="17"/>
        <v>0.75107631382949736</v>
      </c>
    </row>
    <row r="40" spans="1:32" x14ac:dyDescent="0.3">
      <c r="A40">
        <f t="shared" si="19"/>
        <v>20</v>
      </c>
      <c r="B40" s="8">
        <v>672</v>
      </c>
      <c r="C40" s="2">
        <v>54</v>
      </c>
      <c r="D40" s="13">
        <v>1039.9169999999999</v>
      </c>
      <c r="E40">
        <f t="shared" si="18"/>
        <v>56156</v>
      </c>
      <c r="F40" s="2">
        <v>9.3000000000000007</v>
      </c>
      <c r="G40">
        <f t="shared" si="5"/>
        <v>58963.190400000007</v>
      </c>
      <c r="I40">
        <v>56042</v>
      </c>
      <c r="J40">
        <v>53.895000000000003</v>
      </c>
      <c r="K40">
        <v>1039.837</v>
      </c>
      <c r="L40">
        <v>9.32</v>
      </c>
      <c r="M40">
        <f t="shared" si="6"/>
        <v>59089.99296000001</v>
      </c>
      <c r="O40">
        <v>1.67</v>
      </c>
      <c r="P40">
        <v>9.14</v>
      </c>
      <c r="Q40">
        <v>0.16</v>
      </c>
      <c r="R40">
        <v>2223</v>
      </c>
      <c r="S40">
        <v>57070</v>
      </c>
      <c r="T40">
        <v>667.8</v>
      </c>
      <c r="V40" s="13">
        <f t="shared" si="7"/>
        <v>0.97655715263518139</v>
      </c>
      <c r="W40" s="13">
        <f t="shared" si="8"/>
        <v>0.96091718001368931</v>
      </c>
      <c r="X40" s="13">
        <f t="shared" si="9"/>
        <v>3.803901437371663E-2</v>
      </c>
      <c r="Y40" s="13">
        <f t="shared" si="10"/>
        <v>1.0117585950815779</v>
      </c>
      <c r="Z40" s="13">
        <f t="shared" si="11"/>
        <v>0.98012815440371959</v>
      </c>
      <c r="AA40" s="13">
        <f t="shared" si="12"/>
        <v>654.25514562757098</v>
      </c>
      <c r="AB40" s="13">
        <f t="shared" si="13"/>
        <v>25.391802874743327</v>
      </c>
      <c r="AC40" s="13">
        <f t="shared" si="14"/>
        <v>4.2000000000000455</v>
      </c>
      <c r="AD40" s="13">
        <f t="shared" si="15"/>
        <v>1014.4204800000001</v>
      </c>
      <c r="AE40" s="13">
        <f t="shared" si="16"/>
        <v>5.6181503211204034E-2</v>
      </c>
      <c r="AF40" s="13">
        <f t="shared" si="17"/>
        <v>0.96041384714010969</v>
      </c>
    </row>
    <row r="41" spans="1:32" x14ac:dyDescent="0.3">
      <c r="A41">
        <f t="shared" si="19"/>
        <v>21</v>
      </c>
      <c r="B41" s="8">
        <v>578</v>
      </c>
      <c r="C41" s="2">
        <v>42</v>
      </c>
      <c r="D41" s="13">
        <v>1030.54</v>
      </c>
      <c r="E41">
        <f t="shared" si="18"/>
        <v>43283</v>
      </c>
      <c r="F41" s="2">
        <v>7.6</v>
      </c>
      <c r="G41">
        <f t="shared" si="5"/>
        <v>48184.972799999996</v>
      </c>
      <c r="I41">
        <v>43207</v>
      </c>
      <c r="J41">
        <v>41.929000000000002</v>
      </c>
      <c r="K41">
        <v>1030.4860000000001</v>
      </c>
      <c r="L41">
        <v>7.61</v>
      </c>
      <c r="M41">
        <f t="shared" si="6"/>
        <v>48248.374080000009</v>
      </c>
      <c r="O41">
        <v>4.93</v>
      </c>
      <c r="P41">
        <v>7.22</v>
      </c>
      <c r="Q41">
        <v>0.38</v>
      </c>
      <c r="R41">
        <v>770</v>
      </c>
      <c r="S41">
        <v>45485</v>
      </c>
      <c r="T41">
        <v>574.9</v>
      </c>
      <c r="V41" s="13">
        <f t="shared" si="7"/>
        <v>0.77831964407939769</v>
      </c>
      <c r="W41" s="13">
        <f t="shared" si="8"/>
        <v>0.74063997262149217</v>
      </c>
      <c r="X41" s="13">
        <f t="shared" si="9"/>
        <v>1.3175906913073238E-2</v>
      </c>
      <c r="Y41" s="13">
        <f t="shared" si="10"/>
        <v>1.0351123794481534</v>
      </c>
      <c r="Z41" s="13">
        <f t="shared" si="11"/>
        <v>0.78614695156445658</v>
      </c>
      <c r="AA41" s="13">
        <f t="shared" si="12"/>
        <v>524.76881310830618</v>
      </c>
      <c r="AB41" s="13">
        <f t="shared" si="13"/>
        <v>8.7951813826146488</v>
      </c>
      <c r="AC41" s="13">
        <f t="shared" si="14"/>
        <v>3.1000000000000227</v>
      </c>
      <c r="AD41" s="13">
        <f t="shared" si="15"/>
        <v>2409.2486400000007</v>
      </c>
      <c r="AE41" s="13">
        <f t="shared" si="16"/>
        <v>9.0540573899428642E-2</v>
      </c>
      <c r="AF41" s="13">
        <f t="shared" si="17"/>
        <v>0.98221010558417854</v>
      </c>
    </row>
    <row r="42" spans="1:32" x14ac:dyDescent="0.3">
      <c r="A42" s="10">
        <f t="shared" si="19"/>
        <v>22</v>
      </c>
      <c r="B42" s="11">
        <v>794</v>
      </c>
      <c r="C42" s="12">
        <v>44</v>
      </c>
      <c r="D42" s="10">
        <v>1032.681</v>
      </c>
      <c r="E42" s="10">
        <f t="shared" si="18"/>
        <v>45438</v>
      </c>
      <c r="F42" s="12">
        <v>6.33</v>
      </c>
      <c r="G42" s="10">
        <f t="shared" si="5"/>
        <v>40133.010240000011</v>
      </c>
      <c r="H42" s="10"/>
      <c r="I42" s="10"/>
      <c r="J42" s="10"/>
      <c r="K42" s="10"/>
      <c r="L42" s="10"/>
      <c r="M42" s="10">
        <f t="shared" si="6"/>
        <v>0</v>
      </c>
      <c r="N42" s="10"/>
      <c r="O42" s="10"/>
      <c r="P42" s="10"/>
      <c r="Q42" s="10"/>
      <c r="R42" s="10"/>
      <c r="S42" s="10"/>
      <c r="T42" s="10"/>
      <c r="U42" s="10"/>
      <c r="V42" s="10">
        <f t="shared" si="7"/>
        <v>0</v>
      </c>
      <c r="W42" s="10">
        <f t="shared" si="8"/>
        <v>0.77751540041067757</v>
      </c>
      <c r="X42" s="10">
        <f t="shared" si="9"/>
        <v>0</v>
      </c>
      <c r="Y42" s="10">
        <f t="shared" si="10"/>
        <v>1</v>
      </c>
      <c r="Z42" s="10">
        <f t="shared" si="11"/>
        <v>0.38875770020533879</v>
      </c>
      <c r="AA42" s="10">
        <f t="shared" si="12"/>
        <v>259.50354004106777</v>
      </c>
      <c r="AB42" s="10">
        <f t="shared" si="13"/>
        <v>0</v>
      </c>
      <c r="AC42" s="10">
        <f t="shared" si="14"/>
        <v>794</v>
      </c>
      <c r="AD42" s="10">
        <f t="shared" si="15"/>
        <v>0</v>
      </c>
      <c r="AE42" s="10">
        <f t="shared" si="16"/>
        <v>0</v>
      </c>
      <c r="AF42" s="10">
        <f t="shared" si="17"/>
        <v>1</v>
      </c>
    </row>
    <row r="43" spans="1:32" x14ac:dyDescent="0.3">
      <c r="A43">
        <f t="shared" si="19"/>
        <v>23</v>
      </c>
      <c r="B43" s="8">
        <v>539</v>
      </c>
      <c r="C43" s="2">
        <v>48</v>
      </c>
      <c r="D43" s="13">
        <v>1034.9829999999999</v>
      </c>
      <c r="E43">
        <f t="shared" si="18"/>
        <v>49679</v>
      </c>
      <c r="F43" s="2">
        <v>6.67</v>
      </c>
      <c r="G43">
        <f t="shared" si="5"/>
        <v>42288.653760000001</v>
      </c>
      <c r="I43">
        <v>49598</v>
      </c>
      <c r="J43">
        <v>47.923999999999999</v>
      </c>
      <c r="K43">
        <v>1034.9259999999999</v>
      </c>
      <c r="L43">
        <v>6.68</v>
      </c>
      <c r="M43">
        <f t="shared" si="6"/>
        <v>42352.055039999999</v>
      </c>
      <c r="O43">
        <v>0.92</v>
      </c>
      <c r="P43">
        <v>6.61</v>
      </c>
      <c r="Q43">
        <v>0.06</v>
      </c>
      <c r="R43">
        <v>4649</v>
      </c>
      <c r="S43">
        <v>50094</v>
      </c>
      <c r="T43">
        <v>536.4</v>
      </c>
      <c r="V43" s="13">
        <f t="shared" si="7"/>
        <v>0.85718685831622177</v>
      </c>
      <c r="W43" s="13">
        <f t="shared" si="8"/>
        <v>0.85008555783709783</v>
      </c>
      <c r="X43" s="13">
        <f t="shared" si="9"/>
        <v>7.9551676933607124E-2</v>
      </c>
      <c r="Y43" s="13">
        <f t="shared" si="10"/>
        <v>1.006460781386759</v>
      </c>
      <c r="Z43" s="13">
        <f t="shared" si="11"/>
        <v>0.85915136500086497</v>
      </c>
      <c r="AA43" s="13">
        <f t="shared" si="12"/>
        <v>573.50071916537752</v>
      </c>
      <c r="AB43" s="13">
        <f t="shared" si="13"/>
        <v>53.102335386721435</v>
      </c>
      <c r="AC43" s="13">
        <f t="shared" si="14"/>
        <v>2.6000000000000227</v>
      </c>
      <c r="AD43" s="13">
        <f t="shared" si="15"/>
        <v>380.40768000000003</v>
      </c>
      <c r="AE43" s="13">
        <f t="shared" si="16"/>
        <v>4.997006626608385E-2</v>
      </c>
      <c r="AF43" s="13">
        <f t="shared" si="17"/>
        <v>0.90641921133678216</v>
      </c>
    </row>
    <row r="44" spans="1:32" x14ac:dyDescent="0.3">
      <c r="A44" s="10">
        <f t="shared" si="19"/>
        <v>24</v>
      </c>
      <c r="B44" s="11">
        <v>926</v>
      </c>
      <c r="C44" s="12">
        <v>52</v>
      </c>
      <c r="D44" s="10">
        <v>1039.1210000000001</v>
      </c>
      <c r="E44" s="10">
        <f t="shared" si="18"/>
        <v>54034</v>
      </c>
      <c r="F44" s="12">
        <v>4.16</v>
      </c>
      <c r="G44" s="10">
        <f t="shared" si="5"/>
        <v>26374.932480000003</v>
      </c>
      <c r="H44" s="10"/>
      <c r="I44" s="10"/>
      <c r="J44" s="10"/>
      <c r="K44" s="10"/>
      <c r="L44" s="10"/>
      <c r="M44" s="10">
        <f t="shared" si="6"/>
        <v>0</v>
      </c>
      <c r="N44" s="10"/>
      <c r="O44" s="10"/>
      <c r="P44" s="10"/>
      <c r="Q44" s="10"/>
      <c r="R44" s="10"/>
      <c r="S44" s="10"/>
      <c r="T44" s="10"/>
      <c r="U44" s="10"/>
      <c r="V44" s="10">
        <f t="shared" si="7"/>
        <v>0</v>
      </c>
      <c r="W44" s="10">
        <f t="shared" si="8"/>
        <v>0.92460643394934972</v>
      </c>
      <c r="X44" s="10">
        <f t="shared" si="9"/>
        <v>0</v>
      </c>
      <c r="Y44" s="10">
        <f t="shared" si="10"/>
        <v>1</v>
      </c>
      <c r="Z44" s="10">
        <f t="shared" si="11"/>
        <v>0.46230321697467486</v>
      </c>
      <c r="AA44" s="10">
        <f t="shared" si="12"/>
        <v>308.59664339493503</v>
      </c>
      <c r="AB44" s="10">
        <f t="shared" si="13"/>
        <v>0</v>
      </c>
      <c r="AC44" s="10">
        <f t="shared" si="14"/>
        <v>926</v>
      </c>
      <c r="AD44" s="10">
        <f t="shared" si="15"/>
        <v>0</v>
      </c>
      <c r="AE44" s="10">
        <f t="shared" si="16"/>
        <v>0</v>
      </c>
      <c r="AF44" s="10">
        <f t="shared" si="17"/>
        <v>1</v>
      </c>
    </row>
    <row r="45" spans="1:32" x14ac:dyDescent="0.3">
      <c r="A45">
        <f t="shared" si="19"/>
        <v>25</v>
      </c>
      <c r="B45" s="8">
        <v>561</v>
      </c>
      <c r="C45" s="2">
        <v>40</v>
      </c>
      <c r="D45" s="13">
        <v>1028.972</v>
      </c>
      <c r="E45">
        <f t="shared" si="18"/>
        <v>41159</v>
      </c>
      <c r="F45" s="2">
        <v>8.7899999999999991</v>
      </c>
      <c r="G45">
        <f t="shared" si="5"/>
        <v>55729.725120000003</v>
      </c>
      <c r="I45">
        <v>41089</v>
      </c>
      <c r="J45">
        <v>39.933999999999997</v>
      </c>
      <c r="K45">
        <v>1028.922</v>
      </c>
      <c r="L45">
        <v>8.81</v>
      </c>
      <c r="M45">
        <f t="shared" si="6"/>
        <v>55856.527680000007</v>
      </c>
      <c r="O45">
        <v>4.97</v>
      </c>
      <c r="P45">
        <v>8.36</v>
      </c>
      <c r="Q45">
        <v>0.44</v>
      </c>
      <c r="R45">
        <v>632.5</v>
      </c>
      <c r="S45">
        <v>43276</v>
      </c>
      <c r="T45">
        <v>557.20000000000005</v>
      </c>
      <c r="V45" s="13">
        <f t="shared" si="7"/>
        <v>0.74052019164955507</v>
      </c>
      <c r="W45" s="13">
        <f t="shared" si="8"/>
        <v>0.70429500342231344</v>
      </c>
      <c r="X45" s="13">
        <f t="shared" si="9"/>
        <v>1.0823066392881588E-2</v>
      </c>
      <c r="Y45" s="13">
        <f t="shared" si="10"/>
        <v>1.0354022514945915</v>
      </c>
      <c r="Z45" s="13">
        <f t="shared" si="11"/>
        <v>0.74798245298550514</v>
      </c>
      <c r="AA45" s="13">
        <f t="shared" si="12"/>
        <v>499.29324701688444</v>
      </c>
      <c r="AB45" s="13">
        <f t="shared" si="13"/>
        <v>7.2246132785763182</v>
      </c>
      <c r="AC45" s="13">
        <f t="shared" si="14"/>
        <v>3.7999999999999545</v>
      </c>
      <c r="AD45" s="13">
        <f t="shared" si="15"/>
        <v>2789.6563200000005</v>
      </c>
      <c r="AE45" s="13">
        <f t="shared" si="16"/>
        <v>9.4584496088711736E-2</v>
      </c>
      <c r="AF45" s="13">
        <f t="shared" si="17"/>
        <v>0.98463276561626867</v>
      </c>
    </row>
    <row r="46" spans="1:32" x14ac:dyDescent="0.3">
      <c r="A46">
        <f t="shared" si="19"/>
        <v>26</v>
      </c>
      <c r="B46" s="8">
        <v>324</v>
      </c>
      <c r="C46" s="2">
        <v>44</v>
      </c>
      <c r="D46" s="13">
        <v>1031.3240000000001</v>
      </c>
      <c r="E46">
        <f t="shared" si="18"/>
        <v>45378</v>
      </c>
      <c r="F46" s="2">
        <v>9.0500000000000007</v>
      </c>
      <c r="G46">
        <f t="shared" si="5"/>
        <v>57378.158400000008</v>
      </c>
      <c r="I46" s="13">
        <v>45331</v>
      </c>
      <c r="J46" s="13">
        <v>43.956000000000003</v>
      </c>
      <c r="K46" s="13">
        <v>1031.2909999999999</v>
      </c>
      <c r="L46" s="13">
        <v>9.06</v>
      </c>
      <c r="M46">
        <f t="shared" si="6"/>
        <v>57441.559680000006</v>
      </c>
      <c r="O46" s="13">
        <v>0.1</v>
      </c>
      <c r="P46" s="13">
        <v>9.0399999999999991</v>
      </c>
      <c r="Q46" s="13">
        <v>0.01</v>
      </c>
      <c r="R46" s="13">
        <v>18183</v>
      </c>
      <c r="S46" s="13">
        <v>45405</v>
      </c>
      <c r="T46" s="13">
        <v>319.89999999999998</v>
      </c>
      <c r="V46" s="13">
        <f t="shared" si="7"/>
        <v>0.77695071868583165</v>
      </c>
      <c r="W46" s="13">
        <f t="shared" si="8"/>
        <v>0.77648870636550305</v>
      </c>
      <c r="X46" s="13">
        <f t="shared" si="9"/>
        <v>0.31113963039014375</v>
      </c>
      <c r="Y46" s="13">
        <f t="shared" si="10"/>
        <v>1.0007002450571767</v>
      </c>
      <c r="Z46" s="13">
        <f t="shared" si="11"/>
        <v>0.77726360666517513</v>
      </c>
      <c r="AA46" s="13">
        <f t="shared" si="12"/>
        <v>518.83900272113783</v>
      </c>
      <c r="AB46" s="13">
        <f t="shared" si="13"/>
        <v>207.69192607802879</v>
      </c>
      <c r="AC46" s="13">
        <f t="shared" si="14"/>
        <v>4.1000000000000227</v>
      </c>
      <c r="AD46" s="13">
        <f t="shared" si="15"/>
        <v>63.401280000000007</v>
      </c>
      <c r="AE46" s="13">
        <f t="shared" si="16"/>
        <v>1.3338409745349528E-2</v>
      </c>
      <c r="AF46" s="13">
        <f t="shared" si="17"/>
        <v>0.59929921988628843</v>
      </c>
    </row>
    <row r="47" spans="1:32" x14ac:dyDescent="0.3">
      <c r="A47" s="10">
        <f t="shared" si="19"/>
        <v>27</v>
      </c>
      <c r="B47" s="11">
        <v>815</v>
      </c>
      <c r="C47" s="12">
        <v>38</v>
      </c>
      <c r="D47" s="10">
        <v>1028.192</v>
      </c>
      <c r="E47" s="10">
        <f t="shared" si="18"/>
        <v>39071</v>
      </c>
      <c r="F47" s="12">
        <v>12.3</v>
      </c>
      <c r="G47" s="10">
        <f t="shared" si="5"/>
        <v>77983.574400000027</v>
      </c>
      <c r="H47" s="10"/>
      <c r="I47" s="10"/>
      <c r="J47" s="10"/>
      <c r="K47" s="10"/>
      <c r="L47" s="10"/>
      <c r="M47" s="10">
        <f t="shared" si="6"/>
        <v>0</v>
      </c>
      <c r="N47" s="10"/>
      <c r="O47" s="10"/>
      <c r="P47" s="10"/>
      <c r="Q47" s="10"/>
      <c r="R47" s="10"/>
      <c r="S47" s="10"/>
      <c r="T47" s="10"/>
      <c r="U47" s="10"/>
      <c r="V47" s="10">
        <f t="shared" si="7"/>
        <v>0</v>
      </c>
      <c r="W47" s="10">
        <f t="shared" si="8"/>
        <v>0.66856605065023955</v>
      </c>
      <c r="X47" s="10">
        <f t="shared" si="9"/>
        <v>0</v>
      </c>
      <c r="Y47" s="10">
        <f t="shared" si="10"/>
        <v>1</v>
      </c>
      <c r="Z47" s="10">
        <f t="shared" si="11"/>
        <v>0.33428302532511978</v>
      </c>
      <c r="AA47" s="10">
        <f t="shared" si="12"/>
        <v>223.14060506502398</v>
      </c>
      <c r="AB47" s="10">
        <f t="shared" si="13"/>
        <v>0</v>
      </c>
      <c r="AC47" s="10">
        <f t="shared" si="14"/>
        <v>815</v>
      </c>
      <c r="AD47" s="10">
        <f t="shared" si="15"/>
        <v>0</v>
      </c>
      <c r="AE47" s="10">
        <f t="shared" si="16"/>
        <v>0</v>
      </c>
      <c r="AF47" s="10">
        <f t="shared" si="17"/>
        <v>1</v>
      </c>
    </row>
    <row r="48" spans="1:32" x14ac:dyDescent="0.3">
      <c r="A48">
        <f t="shared" si="19"/>
        <v>28</v>
      </c>
      <c r="B48" s="8">
        <v>660</v>
      </c>
      <c r="C48" s="2">
        <v>49</v>
      </c>
      <c r="D48" s="13">
        <v>1036.0889999999999</v>
      </c>
      <c r="E48">
        <f t="shared" si="18"/>
        <v>50768</v>
      </c>
      <c r="F48" s="2">
        <v>9.67</v>
      </c>
      <c r="G48">
        <f t="shared" si="5"/>
        <v>61309.037759999999</v>
      </c>
      <c r="I48" s="13">
        <v>50666.5</v>
      </c>
      <c r="J48" s="13">
        <v>48.905000000000001</v>
      </c>
      <c r="K48" s="13">
        <v>1036.0170000000001</v>
      </c>
      <c r="L48" s="13">
        <v>9.69</v>
      </c>
      <c r="M48">
        <f t="shared" si="6"/>
        <v>61435.840320000003</v>
      </c>
      <c r="O48" s="13">
        <v>3.45</v>
      </c>
      <c r="P48" s="13">
        <v>9.34</v>
      </c>
      <c r="Q48" s="13">
        <v>0.33</v>
      </c>
      <c r="R48" s="13">
        <v>991.4</v>
      </c>
      <c r="S48" s="13">
        <v>52541</v>
      </c>
      <c r="T48" s="13">
        <v>655.6</v>
      </c>
      <c r="V48" s="13">
        <f t="shared" si="7"/>
        <v>0.89905886379192335</v>
      </c>
      <c r="W48" s="13">
        <f t="shared" si="8"/>
        <v>0.86872005475701575</v>
      </c>
      <c r="X48" s="13">
        <f t="shared" si="9"/>
        <v>1.6964407939767282E-2</v>
      </c>
      <c r="Y48" s="13">
        <f t="shared" si="10"/>
        <v>1.0244439729621473</v>
      </c>
      <c r="Z48" s="13">
        <f t="shared" si="11"/>
        <v>0.90549522931850157</v>
      </c>
      <c r="AA48" s="13">
        <f t="shared" si="12"/>
        <v>604.43617547468625</v>
      </c>
      <c r="AB48" s="13">
        <f t="shared" si="13"/>
        <v>11.324081587953458</v>
      </c>
      <c r="AC48" s="13">
        <f t="shared" si="14"/>
        <v>4.3999999999999773</v>
      </c>
      <c r="AD48" s="13">
        <f t="shared" si="15"/>
        <v>2092.24224</v>
      </c>
      <c r="AE48" s="13">
        <f t="shared" si="16"/>
        <v>7.3508268944026831E-2</v>
      </c>
      <c r="AF48" s="13">
        <f t="shared" si="17"/>
        <v>0.9804719508351718</v>
      </c>
    </row>
    <row r="49" spans="1:32" x14ac:dyDescent="0.3">
      <c r="A49" s="10">
        <f t="shared" si="19"/>
        <v>29</v>
      </c>
      <c r="B49" s="11">
        <v>1010</v>
      </c>
      <c r="C49" s="12">
        <v>41</v>
      </c>
      <c r="D49" s="10">
        <v>1031.03</v>
      </c>
      <c r="E49" s="10">
        <f t="shared" si="18"/>
        <v>42272</v>
      </c>
      <c r="F49" s="12">
        <v>11.9</v>
      </c>
      <c r="G49" s="10">
        <f t="shared" si="5"/>
        <v>75447.523200000011</v>
      </c>
      <c r="H49" s="10"/>
      <c r="I49" s="10"/>
      <c r="J49" s="10"/>
      <c r="K49" s="10"/>
      <c r="L49" s="10"/>
      <c r="M49" s="10">
        <f t="shared" si="6"/>
        <v>0</v>
      </c>
      <c r="N49" s="10"/>
      <c r="O49" s="10"/>
      <c r="P49" s="10"/>
      <c r="Q49" s="10"/>
      <c r="R49" s="10"/>
      <c r="S49" s="10"/>
      <c r="T49" s="10"/>
      <c r="U49" s="10"/>
      <c r="V49" s="10">
        <f t="shared" si="7"/>
        <v>0</v>
      </c>
      <c r="W49" s="10">
        <f t="shared" si="8"/>
        <v>0.72334017796030114</v>
      </c>
      <c r="X49" s="10">
        <f t="shared" si="9"/>
        <v>0</v>
      </c>
      <c r="Y49" s="10">
        <f t="shared" si="10"/>
        <v>1</v>
      </c>
      <c r="Z49" s="10">
        <f t="shared" si="11"/>
        <v>0.36167008898015057</v>
      </c>
      <c r="AA49" s="10">
        <f t="shared" si="12"/>
        <v>241.42201779603013</v>
      </c>
      <c r="AB49" s="10">
        <f t="shared" si="13"/>
        <v>0</v>
      </c>
      <c r="AC49" s="10">
        <f t="shared" si="14"/>
        <v>1010</v>
      </c>
      <c r="AD49" s="10">
        <f t="shared" si="15"/>
        <v>0</v>
      </c>
      <c r="AE49" s="10">
        <f t="shared" si="16"/>
        <v>0</v>
      </c>
      <c r="AF49" s="10">
        <f t="shared" si="17"/>
        <v>1</v>
      </c>
    </row>
    <row r="50" spans="1:32" x14ac:dyDescent="0.3">
      <c r="A50">
        <f>A49+1</f>
        <v>30</v>
      </c>
      <c r="B50" s="8">
        <v>767</v>
      </c>
      <c r="C50" s="2">
        <v>43</v>
      </c>
      <c r="D50" s="13">
        <v>1031.845</v>
      </c>
      <c r="E50">
        <f t="shared" si="18"/>
        <v>44369</v>
      </c>
      <c r="F50" s="2">
        <v>15</v>
      </c>
      <c r="G50">
        <f t="shared" si="5"/>
        <v>95101.920000000013</v>
      </c>
      <c r="I50" s="13">
        <v>44266</v>
      </c>
      <c r="J50" s="13">
        <v>42.902999999999999</v>
      </c>
      <c r="K50" s="13">
        <v>1031.771</v>
      </c>
      <c r="L50" s="13">
        <v>15</v>
      </c>
      <c r="M50">
        <f t="shared" si="6"/>
        <v>95101.920000000013</v>
      </c>
      <c r="O50" s="13">
        <v>8.14</v>
      </c>
      <c r="P50" s="13">
        <v>13.8</v>
      </c>
      <c r="Q50" s="13">
        <v>1.22</v>
      </c>
      <c r="R50" s="13">
        <v>272</v>
      </c>
      <c r="S50" s="13">
        <v>48269</v>
      </c>
      <c r="T50" s="13">
        <v>759.1</v>
      </c>
      <c r="V50" s="13">
        <f t="shared" si="7"/>
        <v>0.8259582477754962</v>
      </c>
      <c r="W50" s="13">
        <f t="shared" si="8"/>
        <v>0.75922313483915127</v>
      </c>
      <c r="X50" s="13">
        <f t="shared" si="9"/>
        <v>4.6543463381245719E-3</v>
      </c>
      <c r="Y50" s="13">
        <f t="shared" si="10"/>
        <v>1.0586346374910218</v>
      </c>
      <c r="Z50" s="13">
        <f t="shared" si="11"/>
        <v>0.83906395917088705</v>
      </c>
      <c r="AA50" s="13">
        <f t="shared" si="12"/>
        <v>560.09197402575057</v>
      </c>
      <c r="AB50" s="13">
        <f t="shared" si="13"/>
        <v>3.1068692676249148</v>
      </c>
      <c r="AC50" s="13">
        <f t="shared" si="14"/>
        <v>7.8999999999999773</v>
      </c>
      <c r="AD50" s="13">
        <f t="shared" si="15"/>
        <v>7734.9561600000006</v>
      </c>
      <c r="AE50" s="13">
        <f t="shared" si="16"/>
        <v>8.5310240725609596E-2</v>
      </c>
      <c r="AF50" s="13">
        <f t="shared" si="17"/>
        <v>0.99386959363519578</v>
      </c>
    </row>
    <row r="51" spans="1:32" x14ac:dyDescent="0.3">
      <c r="A51" s="10">
        <f t="shared" si="19"/>
        <v>31</v>
      </c>
      <c r="B51" s="11">
        <v>1170</v>
      </c>
      <c r="C51" s="12">
        <v>54</v>
      </c>
      <c r="D51" s="10">
        <v>1041.325</v>
      </c>
      <c r="E51" s="10">
        <f t="shared" si="18"/>
        <v>56232</v>
      </c>
      <c r="F51" s="12">
        <v>13.8</v>
      </c>
      <c r="G51" s="10">
        <f t="shared" si="5"/>
        <v>87493.766400000022</v>
      </c>
      <c r="H51" s="10"/>
      <c r="I51" s="10"/>
      <c r="J51" s="10"/>
      <c r="K51" s="10"/>
      <c r="L51" s="10"/>
      <c r="M51" s="10">
        <f t="shared" si="6"/>
        <v>0</v>
      </c>
      <c r="N51" s="10"/>
      <c r="O51" s="10"/>
      <c r="P51" s="10"/>
      <c r="Q51" s="10"/>
      <c r="R51" s="10"/>
      <c r="S51" s="10"/>
      <c r="T51" s="10"/>
      <c r="U51" s="10"/>
      <c r="V51" s="10">
        <f t="shared" si="7"/>
        <v>0</v>
      </c>
      <c r="W51" s="10">
        <f t="shared" si="8"/>
        <v>0.96221765913757695</v>
      </c>
      <c r="X51" s="10">
        <f t="shared" si="9"/>
        <v>0</v>
      </c>
      <c r="Y51" s="10">
        <f t="shared" si="10"/>
        <v>1</v>
      </c>
      <c r="Z51" s="10">
        <f t="shared" si="11"/>
        <v>0.48110882956878848</v>
      </c>
      <c r="AA51" s="10">
        <f t="shared" si="12"/>
        <v>321.14976591375773</v>
      </c>
      <c r="AB51" s="10">
        <f t="shared" si="13"/>
        <v>0</v>
      </c>
      <c r="AC51" s="10">
        <f t="shared" si="14"/>
        <v>1170</v>
      </c>
      <c r="AD51" s="10">
        <f t="shared" si="15"/>
        <v>0</v>
      </c>
      <c r="AE51" s="10">
        <f t="shared" si="16"/>
        <v>0</v>
      </c>
      <c r="AF51" s="10">
        <f t="shared" si="17"/>
        <v>1</v>
      </c>
    </row>
    <row r="52" spans="1:32" x14ac:dyDescent="0.3">
      <c r="A52">
        <f t="shared" si="19"/>
        <v>32</v>
      </c>
      <c r="B52" s="8">
        <v>823</v>
      </c>
      <c r="C52" s="2">
        <v>47</v>
      </c>
      <c r="D52" s="13">
        <v>1035.039</v>
      </c>
      <c r="E52">
        <f t="shared" si="18"/>
        <v>48647</v>
      </c>
      <c r="F52" s="2">
        <v>6.98</v>
      </c>
      <c r="G52">
        <f t="shared" si="5"/>
        <v>44254.093440000004</v>
      </c>
      <c r="I52">
        <v>48526</v>
      </c>
      <c r="J52">
        <v>46.887</v>
      </c>
      <c r="K52">
        <v>1034.953</v>
      </c>
      <c r="L52">
        <v>7</v>
      </c>
      <c r="M52">
        <f t="shared" si="6"/>
        <v>44380.896000000008</v>
      </c>
      <c r="O52">
        <v>12.9</v>
      </c>
      <c r="P52">
        <v>6.08</v>
      </c>
      <c r="Q52">
        <v>0.9</v>
      </c>
      <c r="R52">
        <v>419.7</v>
      </c>
      <c r="S52">
        <v>55744</v>
      </c>
      <c r="T52">
        <v>820.4</v>
      </c>
      <c r="V52" s="13">
        <f t="shared" si="7"/>
        <v>0.95386721423682408</v>
      </c>
      <c r="W52" s="13">
        <f t="shared" si="8"/>
        <v>0.83242642026009583</v>
      </c>
      <c r="X52" s="13">
        <f t="shared" si="9"/>
        <v>7.1817248459958927E-3</v>
      </c>
      <c r="Y52" s="13">
        <f t="shared" si="10"/>
        <v>1.0945025852330887</v>
      </c>
      <c r="Z52" s="13">
        <f t="shared" si="11"/>
        <v>0.97755150047114459</v>
      </c>
      <c r="AA52" s="13">
        <f t="shared" si="12"/>
        <v>652.53517759449858</v>
      </c>
      <c r="AB52" s="13">
        <f t="shared" si="13"/>
        <v>4.7939449691991793</v>
      </c>
      <c r="AC52" s="13">
        <f t="shared" si="14"/>
        <v>2.6000000000000227</v>
      </c>
      <c r="AD52" s="13">
        <f t="shared" si="15"/>
        <v>5706.1152000000011</v>
      </c>
      <c r="AE52" s="13">
        <f t="shared" si="16"/>
        <v>7.4548951065111294E-2</v>
      </c>
      <c r="AF52" s="13">
        <f t="shared" si="17"/>
        <v>0.99137254095833249</v>
      </c>
    </row>
    <row r="53" spans="1:32" x14ac:dyDescent="0.3">
      <c r="A53" s="10">
        <f t="shared" si="19"/>
        <v>33</v>
      </c>
      <c r="B53" s="11">
        <v>1096</v>
      </c>
      <c r="C53" s="12">
        <v>52</v>
      </c>
      <c r="D53" s="10">
        <v>1039.6030000000001</v>
      </c>
      <c r="E53" s="10">
        <f t="shared" si="18"/>
        <v>54059</v>
      </c>
      <c r="F53" s="12">
        <v>7.8</v>
      </c>
      <c r="G53" s="10">
        <f t="shared" si="5"/>
        <v>49452.998400000004</v>
      </c>
      <c r="H53" s="10"/>
      <c r="I53" s="10"/>
      <c r="J53" s="10"/>
      <c r="K53" s="10"/>
      <c r="L53" s="10"/>
      <c r="M53" s="10">
        <f t="shared" si="6"/>
        <v>0</v>
      </c>
      <c r="N53" s="10"/>
      <c r="O53" s="10"/>
      <c r="P53" s="10"/>
      <c r="Q53" s="10"/>
      <c r="R53" s="10"/>
      <c r="S53" s="10"/>
      <c r="T53" s="10"/>
      <c r="U53" s="10"/>
      <c r="V53" s="10">
        <f t="shared" si="7"/>
        <v>0</v>
      </c>
      <c r="W53" s="10">
        <f t="shared" si="8"/>
        <v>0.92503422313483918</v>
      </c>
      <c r="X53" s="10">
        <f t="shared" si="9"/>
        <v>0</v>
      </c>
      <c r="Y53" s="10">
        <f t="shared" si="10"/>
        <v>1</v>
      </c>
      <c r="Z53" s="10">
        <f t="shared" si="11"/>
        <v>0.46251711156741959</v>
      </c>
      <c r="AA53" s="10">
        <f t="shared" si="12"/>
        <v>308.73942231348394</v>
      </c>
      <c r="AB53" s="10">
        <f t="shared" si="13"/>
        <v>0</v>
      </c>
      <c r="AC53" s="10">
        <f t="shared" si="14"/>
        <v>1096</v>
      </c>
      <c r="AD53" s="10">
        <f t="shared" si="15"/>
        <v>0</v>
      </c>
      <c r="AE53" s="10">
        <f t="shared" si="16"/>
        <v>0</v>
      </c>
      <c r="AF53" s="10">
        <f t="shared" si="17"/>
        <v>1</v>
      </c>
    </row>
    <row r="54" spans="1:32" x14ac:dyDescent="0.3">
      <c r="A54" s="10">
        <f t="shared" si="19"/>
        <v>34</v>
      </c>
      <c r="B54" s="11">
        <v>1190</v>
      </c>
      <c r="C54" s="12">
        <v>41</v>
      </c>
      <c r="D54" s="10">
        <v>1031.549</v>
      </c>
      <c r="E54" s="10">
        <f t="shared" si="18"/>
        <v>42294</v>
      </c>
      <c r="F54" s="12">
        <v>11.6</v>
      </c>
      <c r="G54" s="10">
        <f t="shared" si="5"/>
        <v>73545.484800000006</v>
      </c>
      <c r="H54" s="10"/>
      <c r="I54" s="10"/>
      <c r="J54" s="10"/>
      <c r="K54" s="10"/>
      <c r="L54" s="10"/>
      <c r="M54" s="10">
        <f t="shared" si="6"/>
        <v>0</v>
      </c>
      <c r="N54" s="10"/>
      <c r="O54" s="10"/>
      <c r="P54" s="10"/>
      <c r="Q54" s="10"/>
      <c r="R54" s="10"/>
      <c r="S54" s="10"/>
      <c r="T54" s="10"/>
      <c r="U54" s="10"/>
      <c r="V54" s="10">
        <f t="shared" si="7"/>
        <v>0</v>
      </c>
      <c r="W54" s="10">
        <f t="shared" si="8"/>
        <v>0.72371663244353179</v>
      </c>
      <c r="X54" s="10">
        <f t="shared" si="9"/>
        <v>0</v>
      </c>
      <c r="Y54" s="10">
        <f t="shared" si="10"/>
        <v>1</v>
      </c>
      <c r="Z54" s="10">
        <f t="shared" si="11"/>
        <v>0.3618583162217659</v>
      </c>
      <c r="AA54" s="10">
        <f t="shared" si="12"/>
        <v>241.5476632443532</v>
      </c>
      <c r="AB54" s="10">
        <f t="shared" si="13"/>
        <v>0</v>
      </c>
      <c r="AC54" s="10">
        <f t="shared" si="14"/>
        <v>1190</v>
      </c>
      <c r="AD54" s="10">
        <f t="shared" si="15"/>
        <v>0</v>
      </c>
      <c r="AE54" s="10">
        <f t="shared" si="16"/>
        <v>0</v>
      </c>
      <c r="AF54" s="10">
        <f t="shared" si="17"/>
        <v>1</v>
      </c>
    </row>
    <row r="55" spans="1:32" x14ac:dyDescent="0.3">
      <c r="A55">
        <f t="shared" si="19"/>
        <v>35</v>
      </c>
      <c r="B55" s="8">
        <v>520</v>
      </c>
      <c r="C55" s="2">
        <v>49</v>
      </c>
      <c r="D55" s="13">
        <v>1035.6880000000001</v>
      </c>
      <c r="E55">
        <f t="shared" si="18"/>
        <v>50749</v>
      </c>
      <c r="F55" s="2">
        <v>13.3</v>
      </c>
      <c r="G55">
        <f t="shared" si="5"/>
        <v>84323.702400000024</v>
      </c>
      <c r="I55">
        <v>50669</v>
      </c>
      <c r="J55">
        <v>48.926000000000002</v>
      </c>
      <c r="K55">
        <v>1035.6320000000001</v>
      </c>
      <c r="L55">
        <v>13.3</v>
      </c>
      <c r="M55">
        <f t="shared" si="6"/>
        <v>84323.702400000024</v>
      </c>
      <c r="O55">
        <v>0.28999999999999998</v>
      </c>
      <c r="P55">
        <v>13.2</v>
      </c>
      <c r="Q55">
        <v>0.04</v>
      </c>
      <c r="R55">
        <v>7038</v>
      </c>
      <c r="S55">
        <v>50876</v>
      </c>
      <c r="T55">
        <v>513</v>
      </c>
      <c r="V55" s="13">
        <f t="shared" si="7"/>
        <v>0.87056810403832996</v>
      </c>
      <c r="W55" s="13">
        <f t="shared" si="8"/>
        <v>0.86839493497604381</v>
      </c>
      <c r="X55" s="13">
        <f t="shared" si="9"/>
        <v>0.1204312114989733</v>
      </c>
      <c r="Y55" s="13">
        <f t="shared" si="10"/>
        <v>1.0020320618449456</v>
      </c>
      <c r="Z55" s="13">
        <f t="shared" si="11"/>
        <v>0.87124835972786285</v>
      </c>
      <c r="AA55" s="13">
        <f t="shared" si="12"/>
        <v>581.57570508554306</v>
      </c>
      <c r="AB55" s="13">
        <f t="shared" si="13"/>
        <v>80.390242299794664</v>
      </c>
      <c r="AC55" s="13">
        <f t="shared" si="14"/>
        <v>7</v>
      </c>
      <c r="AD55" s="13">
        <f t="shared" si="15"/>
        <v>253.60512000000003</v>
      </c>
      <c r="AE55" s="13">
        <f t="shared" si="16"/>
        <v>3.7635826970396594E-2</v>
      </c>
      <c r="AF55" s="13">
        <f t="shared" si="17"/>
        <v>0.86131746438353463</v>
      </c>
    </row>
    <row r="56" spans="1:32" x14ac:dyDescent="0.3">
      <c r="A56" s="10">
        <f t="shared" si="19"/>
        <v>36</v>
      </c>
      <c r="B56" s="11">
        <v>1074</v>
      </c>
      <c r="C56" s="12">
        <v>37</v>
      </c>
      <c r="D56" s="10">
        <v>1028.1859999999999</v>
      </c>
      <c r="E56" s="10">
        <f t="shared" si="18"/>
        <v>38043</v>
      </c>
      <c r="F56" s="12">
        <v>4.0599999999999996</v>
      </c>
      <c r="G56" s="10">
        <f t="shared" si="5"/>
        <v>25740.919680000003</v>
      </c>
      <c r="H56" s="10"/>
      <c r="I56" s="10"/>
      <c r="J56" s="10"/>
      <c r="K56" s="10"/>
      <c r="L56" s="10"/>
      <c r="M56" s="10">
        <f t="shared" si="6"/>
        <v>0</v>
      </c>
      <c r="N56" s="10"/>
      <c r="O56" s="10"/>
      <c r="P56" s="10"/>
      <c r="Q56" s="10"/>
      <c r="R56" s="10"/>
      <c r="S56" s="10"/>
      <c r="T56" s="10"/>
      <c r="U56" s="10"/>
      <c r="V56" s="10">
        <f t="shared" si="7"/>
        <v>0</v>
      </c>
      <c r="W56" s="10">
        <f t="shared" si="8"/>
        <v>0.65097535934291584</v>
      </c>
      <c r="X56" s="10">
        <f t="shared" si="9"/>
        <v>0</v>
      </c>
      <c r="Y56" s="10">
        <f t="shared" si="10"/>
        <v>1</v>
      </c>
      <c r="Z56" s="10">
        <f t="shared" si="11"/>
        <v>0.32548767967145792</v>
      </c>
      <c r="AA56" s="10">
        <f t="shared" si="12"/>
        <v>217.26953593429161</v>
      </c>
      <c r="AB56" s="10">
        <f t="shared" si="13"/>
        <v>0</v>
      </c>
      <c r="AC56" s="10">
        <f t="shared" si="14"/>
        <v>1074</v>
      </c>
      <c r="AD56" s="10">
        <f t="shared" si="15"/>
        <v>0</v>
      </c>
      <c r="AE56" s="10">
        <f t="shared" si="16"/>
        <v>0</v>
      </c>
      <c r="AF56" s="10">
        <f t="shared" si="17"/>
        <v>1</v>
      </c>
    </row>
    <row r="57" spans="1:32" x14ac:dyDescent="0.3">
      <c r="A57" s="10">
        <f t="shared" si="19"/>
        <v>37</v>
      </c>
      <c r="B57" s="11">
        <v>1072</v>
      </c>
      <c r="C57" s="12">
        <v>45</v>
      </c>
      <c r="D57" s="10">
        <v>1034.2370000000001</v>
      </c>
      <c r="E57" s="10">
        <f t="shared" si="18"/>
        <v>46541</v>
      </c>
      <c r="F57" s="12">
        <v>13.9</v>
      </c>
      <c r="G57" s="10">
        <f t="shared" si="5"/>
        <v>88127.779200000019</v>
      </c>
      <c r="H57" s="10"/>
      <c r="I57" s="10"/>
      <c r="J57" s="10"/>
      <c r="K57" s="10"/>
      <c r="L57" s="10"/>
      <c r="M57" s="10">
        <f t="shared" si="6"/>
        <v>0</v>
      </c>
      <c r="N57" s="10"/>
      <c r="O57" s="10"/>
      <c r="P57" s="10"/>
      <c r="Q57" s="10"/>
      <c r="R57" s="10"/>
      <c r="S57" s="10"/>
      <c r="T57" s="10"/>
      <c r="U57" s="10"/>
      <c r="V57" s="10">
        <f t="shared" si="7"/>
        <v>0</v>
      </c>
      <c r="W57" s="10">
        <f t="shared" si="8"/>
        <v>0.79638945927446958</v>
      </c>
      <c r="X57" s="10">
        <f t="shared" si="9"/>
        <v>0</v>
      </c>
      <c r="Y57" s="10">
        <f t="shared" si="10"/>
        <v>1</v>
      </c>
      <c r="Z57" s="10">
        <f t="shared" si="11"/>
        <v>0.39819472963723479</v>
      </c>
      <c r="AA57" s="10">
        <f t="shared" si="12"/>
        <v>265.80294592744701</v>
      </c>
      <c r="AB57" s="10">
        <f t="shared" si="13"/>
        <v>0</v>
      </c>
      <c r="AC57" s="10">
        <f t="shared" si="14"/>
        <v>1072</v>
      </c>
      <c r="AD57" s="10">
        <f t="shared" si="15"/>
        <v>0</v>
      </c>
      <c r="AE57" s="10">
        <f t="shared" si="16"/>
        <v>0</v>
      </c>
      <c r="AF57" s="10">
        <f t="shared" si="17"/>
        <v>1</v>
      </c>
    </row>
    <row r="58" spans="1:32" x14ac:dyDescent="0.3">
      <c r="A58">
        <f t="shared" si="19"/>
        <v>38</v>
      </c>
      <c r="B58" s="8">
        <v>405</v>
      </c>
      <c r="C58" s="2">
        <v>47</v>
      </c>
      <c r="D58" s="13">
        <v>1033.8389999999999</v>
      </c>
      <c r="E58">
        <f t="shared" si="18"/>
        <v>48590</v>
      </c>
      <c r="F58" s="2">
        <v>12.7</v>
      </c>
      <c r="G58">
        <f t="shared" si="5"/>
        <v>80519.625599999999</v>
      </c>
      <c r="I58">
        <v>48529</v>
      </c>
      <c r="J58">
        <v>46.942999999999998</v>
      </c>
      <c r="K58">
        <v>1033.7950000000001</v>
      </c>
      <c r="L58">
        <v>12.7</v>
      </c>
      <c r="M58">
        <f t="shared" si="6"/>
        <v>80519.625599999999</v>
      </c>
      <c r="O58">
        <v>0.12</v>
      </c>
      <c r="P58">
        <v>12.7</v>
      </c>
      <c r="Q58">
        <v>0.02</v>
      </c>
      <c r="R58">
        <v>1440</v>
      </c>
      <c r="S58">
        <v>48629</v>
      </c>
      <c r="T58">
        <v>398.4</v>
      </c>
      <c r="V58" s="13">
        <f t="shared" si="7"/>
        <v>0.83211841204654347</v>
      </c>
      <c r="W58" s="13">
        <f t="shared" si="8"/>
        <v>0.83145106091718002</v>
      </c>
      <c r="X58" s="13">
        <f t="shared" si="9"/>
        <v>2.4640657084188913E-2</v>
      </c>
      <c r="Y58" s="13">
        <f t="shared" si="10"/>
        <v>1.0008403528988048</v>
      </c>
      <c r="Z58" s="13">
        <f t="shared" si="11"/>
        <v>0.83248372919634595</v>
      </c>
      <c r="AA58" s="13">
        <f t="shared" si="12"/>
        <v>555.69953891314492</v>
      </c>
      <c r="AB58" s="13">
        <f t="shared" si="13"/>
        <v>16.448131416837786</v>
      </c>
      <c r="AC58" s="13">
        <f t="shared" si="14"/>
        <v>6.6000000000000227</v>
      </c>
      <c r="AD58" s="13">
        <f t="shared" si="15"/>
        <v>126.80256000000001</v>
      </c>
      <c r="AE58" s="13">
        <f t="shared" si="16"/>
        <v>-2.0951267719406899E-3</v>
      </c>
      <c r="AF58" s="13">
        <f t="shared" si="17"/>
        <v>0.97036427248405022</v>
      </c>
    </row>
    <row r="59" spans="1:32" x14ac:dyDescent="0.3">
      <c r="A59">
        <f t="shared" si="19"/>
        <v>39</v>
      </c>
      <c r="B59" s="8">
        <v>727</v>
      </c>
      <c r="C59" s="2">
        <v>51</v>
      </c>
      <c r="D59" s="13">
        <v>1037.798</v>
      </c>
      <c r="E59">
        <f t="shared" si="18"/>
        <v>52928</v>
      </c>
      <c r="F59" s="2">
        <v>10.1</v>
      </c>
      <c r="G59">
        <f t="shared" si="5"/>
        <v>64035.292800000003</v>
      </c>
      <c r="I59">
        <v>52812</v>
      </c>
      <c r="J59">
        <v>50.893000000000001</v>
      </c>
      <c r="K59">
        <v>1037.7159999999999</v>
      </c>
      <c r="L59">
        <v>10.1</v>
      </c>
      <c r="M59">
        <f t="shared" si="6"/>
        <v>64035.292800000003</v>
      </c>
      <c r="O59">
        <v>4.6500000000000004</v>
      </c>
      <c r="P59">
        <v>9.61</v>
      </c>
      <c r="Q59">
        <v>0.47</v>
      </c>
      <c r="R59">
        <v>757.9</v>
      </c>
      <c r="S59">
        <v>55467</v>
      </c>
      <c r="T59">
        <v>722.4</v>
      </c>
      <c r="V59" s="13">
        <f t="shared" si="7"/>
        <v>0.94912731006160167</v>
      </c>
      <c r="W59" s="13">
        <f t="shared" si="8"/>
        <v>0.90568104038329911</v>
      </c>
      <c r="X59" s="13">
        <f t="shared" si="9"/>
        <v>1.2968856947296372E-2</v>
      </c>
      <c r="Y59" s="13">
        <f t="shared" si="10"/>
        <v>1.0330855461299437</v>
      </c>
      <c r="Z59" s="13">
        <f t="shared" si="11"/>
        <v>0.95808784884287523</v>
      </c>
      <c r="AA59" s="13">
        <f t="shared" si="12"/>
        <v>639.54280085959613</v>
      </c>
      <c r="AB59" s="13">
        <f t="shared" si="13"/>
        <v>8.6569713894592759</v>
      </c>
      <c r="AC59" s="13">
        <f t="shared" si="14"/>
        <v>4.6000000000000227</v>
      </c>
      <c r="AD59" s="13">
        <f t="shared" si="15"/>
        <v>2979.8601600000002</v>
      </c>
      <c r="AE59" s="13">
        <f t="shared" si="16"/>
        <v>7.2189621421740791E-2</v>
      </c>
      <c r="AF59" s="13">
        <f t="shared" si="17"/>
        <v>0.98568054715840392</v>
      </c>
    </row>
    <row r="60" spans="1:32" x14ac:dyDescent="0.3">
      <c r="A60">
        <f t="shared" si="19"/>
        <v>40</v>
      </c>
      <c r="B60" s="8">
        <v>411</v>
      </c>
      <c r="C60" s="2">
        <v>46</v>
      </c>
      <c r="D60" s="13">
        <v>1033.096</v>
      </c>
      <c r="E60">
        <f t="shared" si="18"/>
        <v>47522</v>
      </c>
      <c r="F60" s="2">
        <v>9.82</v>
      </c>
      <c r="G60">
        <f t="shared" si="5"/>
        <v>62260.056960000009</v>
      </c>
      <c r="I60">
        <v>47462</v>
      </c>
      <c r="J60">
        <v>45.942999999999998</v>
      </c>
      <c r="K60">
        <v>1033.0519999999999</v>
      </c>
      <c r="L60">
        <v>9.83</v>
      </c>
      <c r="M60">
        <f t="shared" si="6"/>
        <v>62323.458240000007</v>
      </c>
      <c r="O60">
        <v>0.17</v>
      </c>
      <c r="P60">
        <v>9.8000000000000007</v>
      </c>
      <c r="Q60">
        <v>0.02</v>
      </c>
      <c r="R60">
        <v>12814</v>
      </c>
      <c r="S60">
        <v>47581</v>
      </c>
      <c r="T60">
        <v>406.4</v>
      </c>
      <c r="V60" s="13">
        <f t="shared" si="7"/>
        <v>0.81418548939082824</v>
      </c>
      <c r="W60" s="13">
        <f t="shared" si="8"/>
        <v>0.81317590691307329</v>
      </c>
      <c r="X60" s="13">
        <f t="shared" si="9"/>
        <v>0.21926762491444216</v>
      </c>
      <c r="Y60" s="13">
        <f t="shared" si="10"/>
        <v>1.0011907083309435</v>
      </c>
      <c r="Z60" s="13">
        <f t="shared" si="11"/>
        <v>0.81464955453796817</v>
      </c>
      <c r="AA60" s="13">
        <f t="shared" si="12"/>
        <v>543.79487064518457</v>
      </c>
      <c r="AB60" s="13">
        <f t="shared" si="13"/>
        <v>146.36552498288845</v>
      </c>
      <c r="AC60" s="13">
        <f t="shared" si="14"/>
        <v>4.6000000000000227</v>
      </c>
      <c r="AD60" s="13">
        <f t="shared" si="15"/>
        <v>126.80256000000001</v>
      </c>
      <c r="AE60" s="13">
        <f t="shared" si="16"/>
        <v>2.5569734261085331E-2</v>
      </c>
      <c r="AF60" s="13">
        <f t="shared" si="17"/>
        <v>0.73035646647868357</v>
      </c>
    </row>
    <row r="61" spans="1:32" x14ac:dyDescent="0.3">
      <c r="A61">
        <f t="shared" si="19"/>
        <v>41</v>
      </c>
      <c r="B61" s="8">
        <v>446</v>
      </c>
      <c r="C61" s="2">
        <v>43</v>
      </c>
      <c r="D61" s="13">
        <v>1030.9169999999999</v>
      </c>
      <c r="E61">
        <f t="shared" si="18"/>
        <v>44329</v>
      </c>
      <c r="F61" s="2">
        <v>7.07</v>
      </c>
      <c r="G61">
        <f t="shared" si="5"/>
        <v>44824.704960000003</v>
      </c>
      <c r="I61">
        <v>44268</v>
      </c>
      <c r="J61">
        <v>42.942</v>
      </c>
      <c r="K61">
        <v>1030.873</v>
      </c>
      <c r="L61">
        <v>7.08</v>
      </c>
      <c r="M61">
        <f t="shared" si="6"/>
        <v>44888.106240000008</v>
      </c>
      <c r="O61">
        <v>0.52</v>
      </c>
      <c r="P61">
        <v>7.03</v>
      </c>
      <c r="Q61">
        <v>0.04</v>
      </c>
      <c r="R61">
        <v>6505</v>
      </c>
      <c r="S61">
        <v>44524</v>
      </c>
      <c r="T61">
        <v>443.1</v>
      </c>
      <c r="V61" s="13">
        <f t="shared" si="7"/>
        <v>0.76187542778918549</v>
      </c>
      <c r="W61" s="13">
        <f t="shared" si="8"/>
        <v>0.75853867214236825</v>
      </c>
      <c r="X61" s="13">
        <f t="shared" si="9"/>
        <v>0.11131074606433949</v>
      </c>
      <c r="Y61" s="13">
        <f t="shared" si="10"/>
        <v>1.0036466328454106</v>
      </c>
      <c r="Z61" s="13">
        <f t="shared" si="11"/>
        <v>0.76297924596349476</v>
      </c>
      <c r="AA61" s="13">
        <f t="shared" si="12"/>
        <v>509.30390626555209</v>
      </c>
      <c r="AB61" s="13">
        <f t="shared" si="13"/>
        <v>74.302149212867903</v>
      </c>
      <c r="AC61" s="13">
        <f t="shared" si="14"/>
        <v>2.8999999999999773</v>
      </c>
      <c r="AD61" s="13">
        <f t="shared" si="15"/>
        <v>253.60512000000003</v>
      </c>
      <c r="AE61" s="13">
        <f t="shared" si="16"/>
        <v>6.0364537842986253E-2</v>
      </c>
      <c r="AF61" s="13">
        <f t="shared" si="17"/>
        <v>0.85325633332581374</v>
      </c>
    </row>
    <row r="62" spans="1:32" x14ac:dyDescent="0.3">
      <c r="A62">
        <f t="shared" si="19"/>
        <v>42</v>
      </c>
      <c r="B62" s="8">
        <v>589</v>
      </c>
      <c r="C62" s="2">
        <v>40</v>
      </c>
      <c r="D62" s="13">
        <v>1029.0530000000001</v>
      </c>
      <c r="E62">
        <f t="shared" si="18"/>
        <v>41162</v>
      </c>
      <c r="F62" s="2">
        <v>15.1</v>
      </c>
      <c r="G62">
        <f t="shared" si="5"/>
        <v>95735.93280000001</v>
      </c>
      <c r="I62">
        <v>41088</v>
      </c>
      <c r="J62">
        <v>39.93</v>
      </c>
      <c r="K62">
        <v>1029</v>
      </c>
      <c r="L62">
        <v>15.1</v>
      </c>
      <c r="M62">
        <f t="shared" si="6"/>
        <v>95735.93280000001</v>
      </c>
      <c r="O62">
        <v>4.21</v>
      </c>
      <c r="P62">
        <v>14.4</v>
      </c>
      <c r="Q62">
        <v>0.64</v>
      </c>
      <c r="R62">
        <v>439.1</v>
      </c>
      <c r="S62">
        <v>42949</v>
      </c>
      <c r="T62">
        <v>580.79999999999995</v>
      </c>
      <c r="V62" s="13">
        <f t="shared" si="7"/>
        <v>0.73492470910335383</v>
      </c>
      <c r="W62" s="13">
        <f t="shared" si="8"/>
        <v>0.70434633812457226</v>
      </c>
      <c r="X62" s="13">
        <f t="shared" si="9"/>
        <v>7.5136892539356612E-3</v>
      </c>
      <c r="Y62" s="13">
        <f t="shared" si="10"/>
        <v>1.0299085377522956</v>
      </c>
      <c r="Z62" s="13">
        <f t="shared" si="11"/>
        <v>0.7411587698398644</v>
      </c>
      <c r="AA62" s="13">
        <f t="shared" si="12"/>
        <v>494.73830204350634</v>
      </c>
      <c r="AB62" s="13">
        <f t="shared" si="13"/>
        <v>5.0155378507871333</v>
      </c>
      <c r="AC62" s="13">
        <f t="shared" si="14"/>
        <v>8.2000000000000455</v>
      </c>
      <c r="AD62" s="13">
        <f t="shared" si="15"/>
        <v>4057.6819200000004</v>
      </c>
      <c r="AE62" s="13">
        <f t="shared" si="16"/>
        <v>9.6892962749091621E-2</v>
      </c>
      <c r="AF62" s="13">
        <f t="shared" si="17"/>
        <v>0.98933239395559003</v>
      </c>
    </row>
    <row r="63" spans="1:32" x14ac:dyDescent="0.3">
      <c r="A63">
        <f t="shared" si="19"/>
        <v>43</v>
      </c>
      <c r="B63" s="8">
        <v>1033</v>
      </c>
      <c r="C63" s="2">
        <v>54</v>
      </c>
      <c r="D63" s="13">
        <v>1040.9390000000001</v>
      </c>
      <c r="E63">
        <f t="shared" si="18"/>
        <v>56211</v>
      </c>
      <c r="F63" s="2">
        <v>11.1</v>
      </c>
      <c r="G63">
        <f t="shared" si="5"/>
        <v>70375.420800000007</v>
      </c>
      <c r="I63">
        <v>56035</v>
      </c>
      <c r="J63">
        <v>53.838000000000001</v>
      </c>
      <c r="K63">
        <v>1040.816</v>
      </c>
      <c r="L63">
        <v>11.1</v>
      </c>
      <c r="M63">
        <f t="shared" si="6"/>
        <v>70375.420800000007</v>
      </c>
      <c r="O63">
        <v>11.6</v>
      </c>
      <c r="P63">
        <v>9.7799999999999994</v>
      </c>
      <c r="Q63">
        <v>1.28</v>
      </c>
      <c r="R63">
        <v>345.3</v>
      </c>
      <c r="S63">
        <v>63507</v>
      </c>
      <c r="T63">
        <v>1028</v>
      </c>
      <c r="V63" s="13">
        <f t="shared" si="7"/>
        <v>1.0867043121149897</v>
      </c>
      <c r="W63" s="13">
        <f t="shared" si="8"/>
        <v>0.96185831622176587</v>
      </c>
      <c r="X63" s="13">
        <f t="shared" si="9"/>
        <v>5.9086242299794664E-3</v>
      </c>
      <c r="Y63" s="13">
        <f t="shared" si="10"/>
        <v>1.0845877924349374</v>
      </c>
      <c r="Z63" s="13">
        <f t="shared" si="11"/>
        <v>1.1109230093662374</v>
      </c>
      <c r="AA63" s="13">
        <f t="shared" si="12"/>
        <v>741.56332721215097</v>
      </c>
      <c r="AB63" s="13">
        <f t="shared" si="13"/>
        <v>3.9441248459958937</v>
      </c>
      <c r="AC63" s="13">
        <f t="shared" si="14"/>
        <v>5</v>
      </c>
      <c r="AD63" s="13">
        <f t="shared" si="15"/>
        <v>8115.3638400000009</v>
      </c>
      <c r="AE63" s="13">
        <f t="shared" si="16"/>
        <v>6.2974455397144705E-2</v>
      </c>
      <c r="AF63" s="13">
        <f t="shared" si="17"/>
        <v>0.9938570742381384</v>
      </c>
    </row>
    <row r="64" spans="1:32" x14ac:dyDescent="0.3">
      <c r="A64">
        <f t="shared" si="19"/>
        <v>44</v>
      </c>
      <c r="B64" s="8">
        <v>353</v>
      </c>
      <c r="C64" s="2">
        <v>36</v>
      </c>
      <c r="D64" s="13">
        <v>1025.325</v>
      </c>
      <c r="E64">
        <f t="shared" si="18"/>
        <v>36912</v>
      </c>
      <c r="F64" s="2">
        <v>8.6999999999999993</v>
      </c>
      <c r="G64">
        <f t="shared" si="5"/>
        <v>55159.113600000004</v>
      </c>
      <c r="I64">
        <v>36871</v>
      </c>
      <c r="J64">
        <v>35.960999999999999</v>
      </c>
      <c r="K64">
        <v>1025.2950000000001</v>
      </c>
      <c r="L64">
        <v>8.7100000000000009</v>
      </c>
      <c r="M64">
        <f t="shared" si="6"/>
        <v>55222.51488000001</v>
      </c>
      <c r="O64">
        <v>0.32</v>
      </c>
      <c r="P64">
        <v>8.67</v>
      </c>
      <c r="Q64">
        <v>0.03</v>
      </c>
      <c r="R64">
        <v>6689</v>
      </c>
      <c r="S64">
        <v>37010</v>
      </c>
      <c r="T64">
        <v>349.2</v>
      </c>
      <c r="V64" s="13">
        <f t="shared" si="7"/>
        <v>0.63329911019849416</v>
      </c>
      <c r="W64" s="13">
        <f t="shared" si="8"/>
        <v>0.63162217659137576</v>
      </c>
      <c r="X64" s="13">
        <f t="shared" si="9"/>
        <v>0.11445927446954141</v>
      </c>
      <c r="Y64" s="13">
        <f t="shared" si="10"/>
        <v>1.0022425106742867</v>
      </c>
      <c r="Z64" s="13">
        <f t="shared" si="11"/>
        <v>0.63387894313881432</v>
      </c>
      <c r="AA64" s="13">
        <f t="shared" si="12"/>
        <v>423.12687212402142</v>
      </c>
      <c r="AB64" s="13">
        <f t="shared" si="13"/>
        <v>76.403854893908289</v>
      </c>
      <c r="AC64" s="13">
        <f t="shared" si="14"/>
        <v>3.8000000000000114</v>
      </c>
      <c r="AD64" s="13">
        <f t="shared" si="15"/>
        <v>190.20384000000001</v>
      </c>
      <c r="AE64" s="13">
        <f t="shared" si="16"/>
        <v>9.8762430028168743E-2</v>
      </c>
      <c r="AF64" s="13">
        <f t="shared" si="17"/>
        <v>0.81878521889900302</v>
      </c>
    </row>
    <row r="65" spans="1:32" x14ac:dyDescent="0.3">
      <c r="A65">
        <f t="shared" si="19"/>
        <v>45</v>
      </c>
      <c r="B65" s="8">
        <v>362</v>
      </c>
      <c r="C65" s="2">
        <v>37</v>
      </c>
      <c r="D65" s="13">
        <v>1026.1120000000001</v>
      </c>
      <c r="E65">
        <f t="shared" si="18"/>
        <v>37966</v>
      </c>
      <c r="F65" s="2">
        <v>3.69</v>
      </c>
      <c r="G65">
        <f t="shared" si="5"/>
        <v>23395.072320000003</v>
      </c>
      <c r="I65">
        <v>37923</v>
      </c>
      <c r="J65">
        <v>36.959000000000003</v>
      </c>
      <c r="K65">
        <v>1026.0809999999999</v>
      </c>
      <c r="L65">
        <v>3.69</v>
      </c>
      <c r="M65">
        <f t="shared" si="6"/>
        <v>23395.072320000003</v>
      </c>
      <c r="O65">
        <v>0.75</v>
      </c>
      <c r="P65">
        <v>3.66</v>
      </c>
      <c r="Q65">
        <v>0.03</v>
      </c>
      <c r="R65">
        <v>7029</v>
      </c>
      <c r="S65">
        <v>38199</v>
      </c>
      <c r="T65">
        <v>360.9</v>
      </c>
      <c r="V65" s="13">
        <f t="shared" si="7"/>
        <v>0.65364476386036963</v>
      </c>
      <c r="W65" s="13">
        <f t="shared" si="8"/>
        <v>0.64965776865160851</v>
      </c>
      <c r="X65" s="13">
        <f t="shared" si="9"/>
        <v>0.12027720739219712</v>
      </c>
      <c r="Y65" s="13">
        <f t="shared" si="10"/>
        <v>1.0052638053988745</v>
      </c>
      <c r="Z65" s="13">
        <f t="shared" si="11"/>
        <v>0.65508143170949074</v>
      </c>
      <c r="AA65" s="13">
        <f t="shared" si="12"/>
        <v>437.27995729471934</v>
      </c>
      <c r="AB65" s="13">
        <f t="shared" si="13"/>
        <v>80.287441478439433</v>
      </c>
      <c r="AC65" s="13">
        <f t="shared" si="14"/>
        <v>1.1000000000000227</v>
      </c>
      <c r="AD65" s="13">
        <f t="shared" si="15"/>
        <v>190.20384000000001</v>
      </c>
      <c r="AE65" s="13">
        <f t="shared" si="16"/>
        <v>9.6978797170893236E-2</v>
      </c>
      <c r="AF65" s="13">
        <f t="shared" si="17"/>
        <v>0.81486066480535213</v>
      </c>
    </row>
    <row r="66" spans="1:32" x14ac:dyDescent="0.3">
      <c r="A66" s="10">
        <f t="shared" si="19"/>
        <v>46</v>
      </c>
      <c r="B66" s="11">
        <v>1112</v>
      </c>
      <c r="C66" s="12">
        <v>39</v>
      </c>
      <c r="D66" s="10">
        <v>1029.81</v>
      </c>
      <c r="E66" s="10">
        <f t="shared" si="18"/>
        <v>40163</v>
      </c>
      <c r="F66" s="12">
        <v>5.57</v>
      </c>
      <c r="G66" s="10">
        <f t="shared" si="5"/>
        <v>35314.512960000007</v>
      </c>
      <c r="H66" s="10"/>
      <c r="I66" s="10"/>
      <c r="J66" s="10"/>
      <c r="K66" s="10"/>
      <c r="L66" s="10"/>
      <c r="M66" s="10">
        <f t="shared" si="6"/>
        <v>0</v>
      </c>
      <c r="N66" s="10"/>
      <c r="O66" s="10"/>
      <c r="P66" s="10"/>
      <c r="Q66" s="10"/>
      <c r="R66" s="10"/>
      <c r="S66" s="10"/>
      <c r="T66" s="10"/>
      <c r="U66" s="10"/>
      <c r="V66" s="10">
        <f t="shared" si="7"/>
        <v>0</v>
      </c>
      <c r="W66" s="10">
        <f t="shared" si="8"/>
        <v>0.68725188227241618</v>
      </c>
      <c r="X66" s="10">
        <f t="shared" si="9"/>
        <v>0</v>
      </c>
      <c r="Y66" s="10">
        <f t="shared" si="10"/>
        <v>1</v>
      </c>
      <c r="Z66" s="10">
        <f t="shared" si="11"/>
        <v>0.34362594113620809</v>
      </c>
      <c r="AA66" s="10">
        <f t="shared" si="12"/>
        <v>229.37718822724165</v>
      </c>
      <c r="AB66" s="10">
        <f t="shared" si="13"/>
        <v>0</v>
      </c>
      <c r="AC66" s="10">
        <f t="shared" si="14"/>
        <v>1112</v>
      </c>
      <c r="AD66" s="10">
        <f t="shared" si="15"/>
        <v>0</v>
      </c>
      <c r="AE66" s="10">
        <f t="shared" si="16"/>
        <v>0</v>
      </c>
      <c r="AF66" s="10">
        <f t="shared" si="17"/>
        <v>1</v>
      </c>
    </row>
    <row r="67" spans="1:32" x14ac:dyDescent="0.3">
      <c r="A67" s="10">
        <f t="shared" si="19"/>
        <v>47</v>
      </c>
      <c r="B67" s="11">
        <v>993</v>
      </c>
      <c r="C67" s="12">
        <v>47</v>
      </c>
      <c r="D67" s="10">
        <v>1035.5250000000001</v>
      </c>
      <c r="E67" s="10">
        <f t="shared" si="18"/>
        <v>48670</v>
      </c>
      <c r="F67" s="12">
        <v>8.33</v>
      </c>
      <c r="G67" s="10">
        <f t="shared" si="5"/>
        <v>52813.266240000012</v>
      </c>
      <c r="H67" s="10"/>
      <c r="I67" s="10"/>
      <c r="J67" s="10"/>
      <c r="K67" s="10"/>
      <c r="L67" s="10"/>
      <c r="M67" s="10">
        <f t="shared" si="6"/>
        <v>0</v>
      </c>
      <c r="N67" s="10"/>
      <c r="O67" s="10"/>
      <c r="P67" s="10"/>
      <c r="Q67" s="10"/>
      <c r="R67" s="10"/>
      <c r="S67" s="10"/>
      <c r="T67" s="10"/>
      <c r="U67" s="10"/>
      <c r="V67" s="10">
        <f t="shared" si="7"/>
        <v>0</v>
      </c>
      <c r="W67" s="10">
        <f t="shared" si="8"/>
        <v>0.83281998631074605</v>
      </c>
      <c r="X67" s="10">
        <f t="shared" si="9"/>
        <v>0</v>
      </c>
      <c r="Y67" s="10">
        <f t="shared" si="10"/>
        <v>1</v>
      </c>
      <c r="Z67" s="10">
        <f t="shared" si="11"/>
        <v>0.41640999315537303</v>
      </c>
      <c r="AA67" s="10">
        <f t="shared" si="12"/>
        <v>277.96199863107466</v>
      </c>
      <c r="AB67" s="10">
        <f t="shared" si="13"/>
        <v>0</v>
      </c>
      <c r="AC67" s="10">
        <f t="shared" si="14"/>
        <v>993</v>
      </c>
      <c r="AD67" s="10">
        <f t="shared" si="15"/>
        <v>0</v>
      </c>
      <c r="AE67" s="10">
        <f t="shared" si="16"/>
        <v>0</v>
      </c>
      <c r="AF67" s="10">
        <f t="shared" si="17"/>
        <v>1</v>
      </c>
    </row>
    <row r="68" spans="1:32" x14ac:dyDescent="0.3">
      <c r="A68">
        <f t="shared" si="19"/>
        <v>48</v>
      </c>
      <c r="B68" s="8">
        <v>378</v>
      </c>
      <c r="C68" s="2">
        <v>50</v>
      </c>
      <c r="D68" s="13">
        <v>1036.0409999999999</v>
      </c>
      <c r="E68">
        <f t="shared" si="18"/>
        <v>51802</v>
      </c>
      <c r="F68" s="2">
        <v>11.3</v>
      </c>
      <c r="G68">
        <f t="shared" si="5"/>
        <v>71643.446400000015</v>
      </c>
      <c r="I68">
        <v>51741</v>
      </c>
      <c r="J68">
        <v>49.942999999999998</v>
      </c>
      <c r="K68">
        <v>1035.998</v>
      </c>
      <c r="L68">
        <v>11.3</v>
      </c>
      <c r="M68">
        <f t="shared" si="6"/>
        <v>71643.446400000015</v>
      </c>
      <c r="O68">
        <v>0.09</v>
      </c>
      <c r="P68">
        <v>11.3</v>
      </c>
      <c r="Q68">
        <v>0.01</v>
      </c>
      <c r="R68">
        <v>20467</v>
      </c>
      <c r="S68">
        <v>51828</v>
      </c>
      <c r="T68">
        <v>372.4</v>
      </c>
      <c r="V68" s="13">
        <f t="shared" si="7"/>
        <v>0.88685831622176592</v>
      </c>
      <c r="W68" s="13">
        <f t="shared" si="8"/>
        <v>0.88641341546885699</v>
      </c>
      <c r="X68" s="13">
        <f t="shared" si="9"/>
        <v>0.3502224503764545</v>
      </c>
      <c r="Y68" s="13">
        <f t="shared" si="10"/>
        <v>1.000630198491681</v>
      </c>
      <c r="Z68" s="13">
        <f t="shared" si="11"/>
        <v>0.88719462243063751</v>
      </c>
      <c r="AA68" s="13">
        <f t="shared" si="12"/>
        <v>592.22015436489926</v>
      </c>
      <c r="AB68" s="13">
        <f t="shared" si="13"/>
        <v>233.78049007529094</v>
      </c>
      <c r="AC68" s="13">
        <f t="shared" si="14"/>
        <v>5.6000000000000227</v>
      </c>
      <c r="AD68" s="13">
        <f t="shared" si="15"/>
        <v>63.401280000000007</v>
      </c>
      <c r="AE68" s="13">
        <f t="shared" si="16"/>
        <v>8.5973109770395451E-3</v>
      </c>
      <c r="AF68" s="13">
        <f t="shared" si="17"/>
        <v>0.6048994247326358</v>
      </c>
    </row>
    <row r="69" spans="1:32" x14ac:dyDescent="0.3">
      <c r="A69">
        <f>A68+1</f>
        <v>49</v>
      </c>
      <c r="B69" s="8">
        <v>433</v>
      </c>
      <c r="C69" s="2">
        <v>36</v>
      </c>
      <c r="D69" s="13">
        <v>1025.56</v>
      </c>
      <c r="E69">
        <f t="shared" si="18"/>
        <v>36920</v>
      </c>
      <c r="F69" s="2">
        <v>8.19</v>
      </c>
      <c r="G69">
        <f t="shared" si="5"/>
        <v>51925.648320000008</v>
      </c>
      <c r="I69">
        <v>36871</v>
      </c>
      <c r="J69">
        <v>35.953000000000003</v>
      </c>
      <c r="K69">
        <v>1025.5239999999999</v>
      </c>
      <c r="L69">
        <v>8.1999999999999993</v>
      </c>
      <c r="M69">
        <f t="shared" si="6"/>
        <v>51989.049599999998</v>
      </c>
      <c r="O69">
        <v>1.74</v>
      </c>
      <c r="P69">
        <v>8.0500000000000007</v>
      </c>
      <c r="Q69">
        <v>0.14000000000000001</v>
      </c>
      <c r="R69">
        <v>1590</v>
      </c>
      <c r="S69">
        <v>37545</v>
      </c>
      <c r="T69">
        <v>429.5</v>
      </c>
      <c r="V69" s="13">
        <f t="shared" si="7"/>
        <v>0.64245379876796715</v>
      </c>
      <c r="W69" s="13">
        <f t="shared" si="8"/>
        <v>0.63175906913073232</v>
      </c>
      <c r="X69" s="13">
        <f t="shared" si="9"/>
        <v>2.7207392197125257E-2</v>
      </c>
      <c r="Y69" s="13">
        <f t="shared" si="10"/>
        <v>1.0122544782746286</v>
      </c>
      <c r="Z69" s="13">
        <f t="shared" si="11"/>
        <v>0.64491384090280812</v>
      </c>
      <c r="AA69" s="13">
        <f t="shared" si="12"/>
        <v>430.49288707944254</v>
      </c>
      <c r="AB69" s="13">
        <f t="shared" si="13"/>
        <v>18.161478439425053</v>
      </c>
      <c r="AC69" s="13">
        <f t="shared" si="14"/>
        <v>3.5</v>
      </c>
      <c r="AD69" s="13">
        <f t="shared" si="15"/>
        <v>887.61792000000014</v>
      </c>
      <c r="AE69" s="13">
        <f t="shared" si="16"/>
        <v>0.10663127165020173</v>
      </c>
      <c r="AF69" s="13">
        <f t="shared" si="17"/>
        <v>0.95693391115926318</v>
      </c>
    </row>
    <row r="70" spans="1:32" x14ac:dyDescent="0.3">
      <c r="A70" s="10">
        <f t="shared" si="19"/>
        <v>50</v>
      </c>
      <c r="B70" s="11">
        <v>851</v>
      </c>
      <c r="C70" s="12">
        <v>40</v>
      </c>
      <c r="D70" s="10">
        <v>1029.8130000000001</v>
      </c>
      <c r="E70" s="10">
        <f t="shared" si="18"/>
        <v>41193</v>
      </c>
      <c r="F70" s="12">
        <v>10.9</v>
      </c>
      <c r="G70" s="10">
        <f t="shared" si="5"/>
        <v>69107.395200000014</v>
      </c>
      <c r="H70" s="10"/>
      <c r="I70" s="10"/>
      <c r="J70" s="10"/>
      <c r="K70" s="10"/>
      <c r="L70" s="10"/>
      <c r="M70" s="10">
        <f t="shared" si="6"/>
        <v>0</v>
      </c>
      <c r="N70" s="10"/>
      <c r="O70" s="10"/>
      <c r="P70" s="10"/>
      <c r="Q70" s="10"/>
      <c r="R70" s="10"/>
      <c r="S70" s="10"/>
      <c r="T70" s="10"/>
      <c r="U70" s="10"/>
      <c r="V70" s="10">
        <f t="shared" si="7"/>
        <v>0</v>
      </c>
      <c r="W70" s="10">
        <f t="shared" si="8"/>
        <v>0.70487679671457903</v>
      </c>
      <c r="X70" s="10">
        <f t="shared" si="9"/>
        <v>0</v>
      </c>
      <c r="Y70" s="10">
        <f t="shared" si="10"/>
        <v>1</v>
      </c>
      <c r="Z70" s="10">
        <f t="shared" si="11"/>
        <v>0.35243839835728952</v>
      </c>
      <c r="AA70" s="10">
        <f t="shared" si="12"/>
        <v>235.25967967145795</v>
      </c>
      <c r="AB70" s="10">
        <f t="shared" si="13"/>
        <v>0</v>
      </c>
      <c r="AC70" s="10">
        <f t="shared" si="14"/>
        <v>851</v>
      </c>
      <c r="AD70" s="10">
        <f t="shared" si="15"/>
        <v>0</v>
      </c>
      <c r="AE70" s="10">
        <f t="shared" si="16"/>
        <v>0</v>
      </c>
      <c r="AF70" s="10">
        <f t="shared" si="1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 Haefner</dc:creator>
  <cp:lastModifiedBy>Matthew W Haefner</cp:lastModifiedBy>
  <dcterms:created xsi:type="dcterms:W3CDTF">2022-03-03T19:04:47Z</dcterms:created>
  <dcterms:modified xsi:type="dcterms:W3CDTF">2022-03-03T19:34:23Z</dcterms:modified>
</cp:coreProperties>
</file>