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Belgrade\"/>
    </mc:Choice>
  </mc:AlternateContent>
  <bookViews>
    <workbookView xWindow="930" yWindow="105" windowWidth="17070" windowHeight="14100"/>
  </bookViews>
  <sheets>
    <sheet name="3" sheetId="5" r:id="rId1"/>
    <sheet name="2" sheetId="4" r:id="rId2"/>
    <sheet name="1" sheetId="3" r:id="rId3"/>
  </sheets>
  <externalReferences>
    <externalReference r:id="rId4"/>
  </externalReferences>
  <definedNames>
    <definedName name="solver_adj" localSheetId="1" hidden="1">[1]Sheet1!$A$3:$B$3</definedName>
    <definedName name="solver_adj" localSheetId="0" hidden="1">[1]Sheet1!$A$3:$B$3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[1]Sheet1!$C$3</definedName>
    <definedName name="solver_opt" localSheetId="0" hidden="1">[1]Sheet1!$C$3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98</definedName>
    <definedName name="solver_val" localSheetId="0" hidden="1">98</definedName>
    <definedName name="solver_ver" localSheetId="1" hidden="1">3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M21" i="5" l="1"/>
  <c r="M19" i="5"/>
  <c r="M17" i="5"/>
  <c r="M15" i="5"/>
  <c r="M9" i="5"/>
  <c r="J20" i="5"/>
  <c r="E19" i="5"/>
  <c r="F19" i="5" s="1"/>
  <c r="J16" i="5"/>
  <c r="J12" i="5"/>
  <c r="E11" i="5"/>
  <c r="F11" i="5" s="1"/>
  <c r="J8" i="5"/>
  <c r="N29" i="5"/>
  <c r="P29" i="5" s="1"/>
  <c r="Q29" i="5" s="1"/>
  <c r="R29" i="5" s="1"/>
  <c r="N22" i="5"/>
  <c r="M22" i="5"/>
  <c r="J22" i="5"/>
  <c r="E22" i="5"/>
  <c r="G22" i="5" s="1"/>
  <c r="H22" i="5" s="1"/>
  <c r="N21" i="5"/>
  <c r="J21" i="5"/>
  <c r="G21" i="5"/>
  <c r="H21" i="5" s="1"/>
  <c r="E21" i="5"/>
  <c r="F21" i="5" s="1"/>
  <c r="N20" i="5"/>
  <c r="M20" i="5"/>
  <c r="E20" i="5"/>
  <c r="N19" i="5"/>
  <c r="J19" i="5"/>
  <c r="N18" i="5"/>
  <c r="M18" i="5"/>
  <c r="O18" i="5" s="1"/>
  <c r="P18" i="5" s="1"/>
  <c r="J18" i="5"/>
  <c r="E18" i="5"/>
  <c r="G18" i="5" s="1"/>
  <c r="H18" i="5" s="1"/>
  <c r="N17" i="5"/>
  <c r="J17" i="5"/>
  <c r="G17" i="5"/>
  <c r="H17" i="5" s="1"/>
  <c r="E17" i="5"/>
  <c r="F17" i="5" s="1"/>
  <c r="N16" i="5"/>
  <c r="M16" i="5"/>
  <c r="E16" i="5"/>
  <c r="F16" i="5" s="1"/>
  <c r="N15" i="5"/>
  <c r="J15" i="5"/>
  <c r="E15" i="5"/>
  <c r="G15" i="5" s="1"/>
  <c r="H15" i="5" s="1"/>
  <c r="N14" i="5"/>
  <c r="M14" i="5"/>
  <c r="O14" i="5" s="1"/>
  <c r="P14" i="5" s="1"/>
  <c r="J14" i="5"/>
  <c r="E14" i="5"/>
  <c r="G14" i="5" s="1"/>
  <c r="H14" i="5" s="1"/>
  <c r="N13" i="5"/>
  <c r="M13" i="5"/>
  <c r="J13" i="5"/>
  <c r="E13" i="5"/>
  <c r="F13" i="5" s="1"/>
  <c r="N12" i="5"/>
  <c r="M12" i="5"/>
  <c r="E12" i="5"/>
  <c r="F12" i="5" s="1"/>
  <c r="N11" i="5"/>
  <c r="M11" i="5"/>
  <c r="J11" i="5"/>
  <c r="N10" i="5"/>
  <c r="M10" i="5"/>
  <c r="O10" i="5" s="1"/>
  <c r="P10" i="5" s="1"/>
  <c r="J10" i="5"/>
  <c r="E10" i="5"/>
  <c r="G10" i="5" s="1"/>
  <c r="H10" i="5" s="1"/>
  <c r="N9" i="5"/>
  <c r="J9" i="5"/>
  <c r="E9" i="5"/>
  <c r="F9" i="5" s="1"/>
  <c r="N8" i="5"/>
  <c r="M8" i="5"/>
  <c r="E8" i="5"/>
  <c r="F8" i="5" s="1"/>
  <c r="O11" i="5" l="1"/>
  <c r="P11" i="5" s="1"/>
  <c r="O15" i="5"/>
  <c r="P15" i="5" s="1"/>
  <c r="O19" i="5"/>
  <c r="P19" i="5" s="1"/>
  <c r="O22" i="5"/>
  <c r="P22" i="5" s="1"/>
  <c r="Q22" i="5" s="1"/>
  <c r="R22" i="5" s="1"/>
  <c r="Q19" i="5"/>
  <c r="R19" i="5" s="1"/>
  <c r="Q15" i="5"/>
  <c r="R15" i="5" s="1"/>
  <c r="Q11" i="5"/>
  <c r="R11" i="5" s="1"/>
  <c r="G12" i="5"/>
  <c r="H12" i="5" s="1"/>
  <c r="G8" i="5"/>
  <c r="H8" i="5" s="1"/>
  <c r="G16" i="5"/>
  <c r="H16" i="5" s="1"/>
  <c r="G20" i="5"/>
  <c r="H20" i="5" s="1"/>
  <c r="G13" i="5"/>
  <c r="H13" i="5" s="1"/>
  <c r="F20" i="5"/>
  <c r="G9" i="5"/>
  <c r="H9" i="5" s="1"/>
  <c r="O21" i="5"/>
  <c r="P21" i="5" s="1"/>
  <c r="O9" i="5"/>
  <c r="P9" i="5" s="1"/>
  <c r="Q9" i="5" s="1"/>
  <c r="R9" i="5" s="1"/>
  <c r="O13" i="5"/>
  <c r="P13" i="5" s="1"/>
  <c r="Q13" i="5" s="1"/>
  <c r="R13" i="5" s="1"/>
  <c r="O17" i="5"/>
  <c r="P17" i="5" s="1"/>
  <c r="Q17" i="5" s="1"/>
  <c r="R17" i="5" s="1"/>
  <c r="O8" i="5"/>
  <c r="P8" i="5" s="1"/>
  <c r="Q8" i="5" s="1"/>
  <c r="R8" i="5" s="1"/>
  <c r="O12" i="5"/>
  <c r="P12" i="5" s="1"/>
  <c r="Q12" i="5" s="1"/>
  <c r="R12" i="5" s="1"/>
  <c r="O16" i="5"/>
  <c r="P16" i="5" s="1"/>
  <c r="Q16" i="5" s="1"/>
  <c r="R16" i="5" s="1"/>
  <c r="O20" i="5"/>
  <c r="P20" i="5" s="1"/>
  <c r="Q20" i="5" s="1"/>
  <c r="R20" i="5" s="1"/>
  <c r="Q10" i="5"/>
  <c r="R10" i="5" s="1"/>
  <c r="Q14" i="5"/>
  <c r="R14" i="5" s="1"/>
  <c r="Q18" i="5"/>
  <c r="R18" i="5" s="1"/>
  <c r="Q21" i="5"/>
  <c r="R21" i="5" s="1"/>
  <c r="F15" i="5"/>
  <c r="F10" i="5"/>
  <c r="G11" i="5"/>
  <c r="H11" i="5" s="1"/>
  <c r="F14" i="5"/>
  <c r="F18" i="5"/>
  <c r="G19" i="5"/>
  <c r="H19" i="5" s="1"/>
  <c r="F22" i="5"/>
  <c r="N29" i="4"/>
  <c r="P29" i="4" s="1"/>
  <c r="Q29" i="4" s="1"/>
  <c r="R29" i="4" s="1"/>
  <c r="N22" i="4"/>
  <c r="O22" i="4" s="1"/>
  <c r="P22" i="4" s="1"/>
  <c r="M22" i="4"/>
  <c r="J22" i="4"/>
  <c r="E22" i="4"/>
  <c r="G22" i="4" s="1"/>
  <c r="H22" i="4" s="1"/>
  <c r="N21" i="4"/>
  <c r="O21" i="4" s="1"/>
  <c r="P21" i="4" s="1"/>
  <c r="M21" i="4"/>
  <c r="J21" i="4"/>
  <c r="E21" i="4"/>
  <c r="F21" i="4" s="1"/>
  <c r="N20" i="4"/>
  <c r="M20" i="4"/>
  <c r="J20" i="4"/>
  <c r="E20" i="4"/>
  <c r="G20" i="4" s="1"/>
  <c r="H20" i="4" s="1"/>
  <c r="N19" i="4"/>
  <c r="M19" i="4"/>
  <c r="O19" i="4" s="1"/>
  <c r="P19" i="4" s="1"/>
  <c r="J19" i="4"/>
  <c r="E19" i="4"/>
  <c r="G19" i="4" s="1"/>
  <c r="H19" i="4" s="1"/>
  <c r="N18" i="4"/>
  <c r="M18" i="4"/>
  <c r="O18" i="4" s="1"/>
  <c r="P18" i="4" s="1"/>
  <c r="J18" i="4"/>
  <c r="E18" i="4"/>
  <c r="G18" i="4" s="1"/>
  <c r="H18" i="4" s="1"/>
  <c r="N17" i="4"/>
  <c r="O17" i="4" s="1"/>
  <c r="P17" i="4" s="1"/>
  <c r="M17" i="4"/>
  <c r="J17" i="4"/>
  <c r="E17" i="4"/>
  <c r="F17" i="4" s="1"/>
  <c r="N16" i="4"/>
  <c r="M16" i="4"/>
  <c r="O16" i="4" s="1"/>
  <c r="P16" i="4" s="1"/>
  <c r="J16" i="4"/>
  <c r="E16" i="4"/>
  <c r="G16" i="4" s="1"/>
  <c r="H16" i="4" s="1"/>
  <c r="N15" i="4"/>
  <c r="M15" i="4"/>
  <c r="O15" i="4" s="1"/>
  <c r="P15" i="4" s="1"/>
  <c r="J15" i="4"/>
  <c r="E15" i="4"/>
  <c r="G15" i="4" s="1"/>
  <c r="H15" i="4" s="1"/>
  <c r="N14" i="4"/>
  <c r="O14" i="4" s="1"/>
  <c r="P14" i="4" s="1"/>
  <c r="M14" i="4"/>
  <c r="J14" i="4"/>
  <c r="E14" i="4"/>
  <c r="G14" i="4" s="1"/>
  <c r="H14" i="4" s="1"/>
  <c r="N13" i="4"/>
  <c r="M13" i="4"/>
  <c r="J13" i="4"/>
  <c r="E13" i="4"/>
  <c r="F13" i="4" s="1"/>
  <c r="N12" i="4"/>
  <c r="M12" i="4"/>
  <c r="J12" i="4"/>
  <c r="E12" i="4"/>
  <c r="G12" i="4" s="1"/>
  <c r="H12" i="4" s="1"/>
  <c r="N11" i="4"/>
  <c r="M11" i="4"/>
  <c r="J11" i="4"/>
  <c r="E11" i="4"/>
  <c r="G11" i="4" s="1"/>
  <c r="H11" i="4" s="1"/>
  <c r="N10" i="4"/>
  <c r="M10" i="4"/>
  <c r="J10" i="4"/>
  <c r="E10" i="4"/>
  <c r="G10" i="4" s="1"/>
  <c r="H10" i="4" s="1"/>
  <c r="N9" i="4"/>
  <c r="M9" i="4"/>
  <c r="J9" i="4"/>
  <c r="E9" i="4"/>
  <c r="F9" i="4" s="1"/>
  <c r="N8" i="4"/>
  <c r="M8" i="4"/>
  <c r="J8" i="4"/>
  <c r="E8" i="4"/>
  <c r="G8" i="4" s="1"/>
  <c r="H8" i="4" s="1"/>
  <c r="O8" i="4" l="1"/>
  <c r="P8" i="4" s="1"/>
  <c r="Q8" i="4" s="1"/>
  <c r="R8" i="4" s="1"/>
  <c r="O12" i="4"/>
  <c r="P12" i="4" s="1"/>
  <c r="Q12" i="4" s="1"/>
  <c r="R12" i="4" s="1"/>
  <c r="O9" i="4"/>
  <c r="P9" i="4" s="1"/>
  <c r="Q9" i="4" s="1"/>
  <c r="R9" i="4" s="1"/>
  <c r="O20" i="4"/>
  <c r="P20" i="4" s="1"/>
  <c r="Q20" i="4" s="1"/>
  <c r="R20" i="4" s="1"/>
  <c r="O11" i="4"/>
  <c r="P11" i="4" s="1"/>
  <c r="Q11" i="4" s="1"/>
  <c r="R11" i="4" s="1"/>
  <c r="Q21" i="4"/>
  <c r="R21" i="4" s="1"/>
  <c r="O13" i="4"/>
  <c r="P13" i="4" s="1"/>
  <c r="Q13" i="4" s="1"/>
  <c r="R13" i="4" s="1"/>
  <c r="O10" i="4"/>
  <c r="P10" i="4" s="1"/>
  <c r="Q10" i="4" s="1"/>
  <c r="R10" i="4" s="1"/>
  <c r="Q16" i="4"/>
  <c r="R16" i="4" s="1"/>
  <c r="G21" i="4"/>
  <c r="H21" i="4" s="1"/>
  <c r="G17" i="4"/>
  <c r="H17" i="4" s="1"/>
  <c r="G13" i="4"/>
  <c r="H13" i="4" s="1"/>
  <c r="G9" i="4"/>
  <c r="H9" i="4" s="1"/>
  <c r="Q14" i="4"/>
  <c r="R14" i="4" s="1"/>
  <c r="Q18" i="4"/>
  <c r="R18" i="4" s="1"/>
  <c r="Q17" i="4"/>
  <c r="R17" i="4" s="1"/>
  <c r="F8" i="4"/>
  <c r="F12" i="4"/>
  <c r="F16" i="4"/>
  <c r="F20" i="4"/>
  <c r="Q22" i="4"/>
  <c r="R22" i="4" s="1"/>
  <c r="Q15" i="4"/>
  <c r="R15" i="4" s="1"/>
  <c r="Q19" i="4"/>
  <c r="R19" i="4" s="1"/>
  <c r="F11" i="4"/>
  <c r="F15" i="4"/>
  <c r="F19" i="4"/>
  <c r="F10" i="4"/>
  <c r="F14" i="4"/>
  <c r="F18" i="4"/>
  <c r="F22" i="4"/>
  <c r="N29" i="3"/>
  <c r="P29" i="3" s="1"/>
  <c r="Q29" i="3" s="1"/>
  <c r="R29" i="3" s="1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8" i="3"/>
  <c r="G8" i="3" s="1"/>
  <c r="H8" i="3" s="1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N8" i="3"/>
  <c r="M8" i="3"/>
  <c r="O8" i="3" l="1"/>
  <c r="G17" i="3"/>
  <c r="H17" i="3" s="1"/>
  <c r="G11" i="3"/>
  <c r="H11" i="3" s="1"/>
  <c r="F8" i="3"/>
  <c r="P8" i="3" l="1"/>
  <c r="Q8" i="3" s="1"/>
  <c r="O9" i="3"/>
  <c r="P9" i="3" s="1"/>
  <c r="Q9" i="3" s="1"/>
  <c r="O10" i="3"/>
  <c r="P10" i="3" s="1"/>
  <c r="Q10" i="3" s="1"/>
  <c r="O11" i="3"/>
  <c r="P11" i="3" s="1"/>
  <c r="Q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G22" i="3" l="1"/>
  <c r="H22" i="3" s="1"/>
  <c r="G21" i="3"/>
  <c r="H21" i="3" s="1"/>
  <c r="G20" i="3"/>
  <c r="H20" i="3" s="1"/>
  <c r="G19" i="3"/>
  <c r="H19" i="3" s="1"/>
  <c r="G18" i="3"/>
  <c r="H18" i="3" s="1"/>
  <c r="G16" i="3"/>
  <c r="H16" i="3" s="1"/>
  <c r="G15" i="3"/>
  <c r="H15" i="3" s="1"/>
  <c r="G14" i="3"/>
  <c r="H14" i="3" s="1"/>
  <c r="G13" i="3"/>
  <c r="H13" i="3" s="1"/>
  <c r="G12" i="3"/>
  <c r="H12" i="3" s="1"/>
  <c r="G10" i="3"/>
  <c r="H10" i="3" s="1"/>
  <c r="G9" i="3"/>
  <c r="H9" i="3" s="1"/>
  <c r="R8" i="3" l="1"/>
  <c r="R17" i="3" l="1"/>
  <c r="R14" i="3"/>
  <c r="R11" i="3"/>
  <c r="R20" i="3"/>
  <c r="R22" i="3" l="1"/>
  <c r="R15" i="3"/>
  <c r="R21" i="3"/>
  <c r="R18" i="3"/>
  <c r="R12" i="3"/>
  <c r="R13" i="3" l="1"/>
  <c r="R16" i="3"/>
  <c r="R19" i="3"/>
  <c r="R9" i="3" l="1"/>
  <c r="R10" i="3" l="1"/>
</calcChain>
</file>

<file path=xl/sharedStrings.xml><?xml version="1.0" encoding="utf-8"?>
<sst xmlns="http://schemas.openxmlformats.org/spreadsheetml/2006/main" count="72" uniqueCount="24">
  <si>
    <t>Step</t>
    <phoneticPr fontId="1" type="noConversion"/>
  </si>
  <si>
    <t>before confining</t>
    <phoneticPr fontId="1" type="noConversion"/>
  </si>
  <si>
    <t>after confining</t>
    <phoneticPr fontId="1" type="noConversion"/>
  </si>
  <si>
    <t>Resilient strain []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</si>
  <si>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</si>
  <si>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</si>
  <si>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</si>
  <si>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HorizontalConfining [kPa]</t>
    <phoneticPr fontId="1" type="noConversion"/>
  </si>
  <si>
    <t>Vertical dynamic [kPa]</t>
    <phoneticPr fontId="1" type="noConversion"/>
  </si>
  <si>
    <t>Vertical Confining [kPa]</t>
    <phoneticPr fontId="1" type="noConversion"/>
  </si>
  <si>
    <t>Confining pressure [kPa]</t>
    <phoneticPr fontId="1" type="noConversion"/>
  </si>
  <si>
    <t>Bulk stress [psi]</t>
    <phoneticPr fontId="1" type="noConversion"/>
  </si>
  <si>
    <t>Confining pressure [psi]</t>
    <phoneticPr fontId="1" type="noConversion"/>
  </si>
  <si>
    <t>Bulk stress [kPa]</t>
    <phoneticPr fontId="1" type="noConversion"/>
  </si>
  <si>
    <t>Deviator stress [psi]</t>
    <phoneticPr fontId="1" type="noConversion"/>
  </si>
  <si>
    <t>Volume [m^3]</t>
    <phoneticPr fontId="1" type="noConversion"/>
  </si>
  <si>
    <t>Mass [kN]</t>
    <phoneticPr fontId="1" type="noConversion"/>
  </si>
  <si>
    <t>Mass [kg]</t>
    <phoneticPr fontId="1" type="noConversion"/>
  </si>
  <si>
    <t>Mass [kg/layer]</t>
    <phoneticPr fontId="1" type="noConversion"/>
  </si>
  <si>
    <t>Resilient modulus [psi]</t>
    <phoneticPr fontId="1" type="noConversion"/>
  </si>
  <si>
    <t>Resilient modulus [MPa]</t>
    <phoneticPr fontId="1" type="noConversion"/>
  </si>
  <si>
    <r>
      <t>Resilient displ 1 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Calibri"/>
        <family val="2"/>
        <charset val="129"/>
        <scheme val="minor"/>
      </rPr>
      <t>m]</t>
    </r>
    <phoneticPr fontId="1" type="noConversion"/>
  </si>
  <si>
    <t>Resilient displ 2 [μm]</t>
    <phoneticPr fontId="1" type="noConversion"/>
  </si>
  <si>
    <t>Unit weight  [kN/m3]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</si>
</sst>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FF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64" fontId="0" fillId="0" borderId="0" xfId="0" applyNumberFormat="1" applyFill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4" xfId="0" applyFill="1" applyBorder="1">
      <alignment vertical="center"/>
    </xf>
    <xf numFmtId="166" fontId="0" fillId="5" borderId="0" xfId="0" applyNumberFormat="1" applyFill="1">
      <alignment vertical="center"/>
    </xf>
    <xf numFmtId="167" fontId="0" fillId="0" borderId="0" xfId="0" applyNumberFormat="1">
      <alignment vertical="center"/>
    </xf>
    <xf numFmtId="166" fontId="0" fillId="5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66" fontId="0" fillId="0" borderId="0" xfId="0" applyNumberFormat="1" applyFill="1">
      <alignment vertical="center"/>
    </xf>
    <xf numFmtId="166" fontId="4" fillId="5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'1'!$H$8:$H$22</c:f>
              <c:numCache>
                <c:formatCode>0.0</c:formatCode>
                <c:ptCount val="15"/>
                <c:pt idx="0">
                  <c:v>11.921682378535172</c:v>
                </c:pt>
                <c:pt idx="1">
                  <c:v>15.04713560551124</c:v>
                </c:pt>
                <c:pt idx="2">
                  <c:v>17.911530094271214</c:v>
                </c:pt>
                <c:pt idx="3">
                  <c:v>20.130529369108046</c:v>
                </c:pt>
                <c:pt idx="4">
                  <c:v>25.054387237128356</c:v>
                </c:pt>
                <c:pt idx="5">
                  <c:v>30.021754894851345</c:v>
                </c:pt>
                <c:pt idx="6">
                  <c:v>39.825960841189271</c:v>
                </c:pt>
                <c:pt idx="7">
                  <c:v>49.825960841189278</c:v>
                </c:pt>
                <c:pt idx="8">
                  <c:v>59.80420594633793</c:v>
                </c:pt>
                <c:pt idx="9">
                  <c:v>54.59753444525019</c:v>
                </c:pt>
                <c:pt idx="10">
                  <c:v>59.572153734590295</c:v>
                </c:pt>
                <c:pt idx="11">
                  <c:v>74.633792603335749</c:v>
                </c:pt>
                <c:pt idx="12">
                  <c:v>74.757070340826701</c:v>
                </c:pt>
                <c:pt idx="13">
                  <c:v>79.818709209572148</c:v>
                </c:pt>
                <c:pt idx="14">
                  <c:v>99.825960841189271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11850.692721651845</c:v>
                </c:pt>
                <c:pt idx="1">
                  <c:v>12862.158483537154</c:v>
                </c:pt>
                <c:pt idx="2">
                  <c:v>13859.339311592918</c:v>
                </c:pt>
                <c:pt idx="3">
                  <c:v>16931.411377514694</c:v>
                </c:pt>
                <c:pt idx="4">
                  <c:v>18886.268337820806</c:v>
                </c:pt>
                <c:pt idx="5">
                  <c:v>20291.383743160393</c:v>
                </c:pt>
                <c:pt idx="6">
                  <c:v>28330.994245568381</c:v>
                </c:pt>
                <c:pt idx="7">
                  <c:v>30674.846625766877</c:v>
                </c:pt>
                <c:pt idx="8">
                  <c:v>31345.272581618829</c:v>
                </c:pt>
                <c:pt idx="9">
                  <c:v>34100.92213539809</c:v>
                </c:pt>
                <c:pt idx="10">
                  <c:v>34834.940665388036</c:v>
                </c:pt>
                <c:pt idx="11">
                  <c:v>38174.902462939615</c:v>
                </c:pt>
                <c:pt idx="12">
                  <c:v>41453.256547134602</c:v>
                </c:pt>
                <c:pt idx="13">
                  <c:v>42885.545947981773</c:v>
                </c:pt>
                <c:pt idx="14">
                  <c:v>45894.573116820204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1-4580-9C04-AEC45E737C5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'3'!$H$8:$H$22</c:f>
              <c:numCache>
                <c:formatCode>0.0</c:formatCode>
                <c:ptCount val="15"/>
                <c:pt idx="0">
                  <c:v>11.950688905003627</c:v>
                </c:pt>
                <c:pt idx="1">
                  <c:v>14.996374184191446</c:v>
                </c:pt>
                <c:pt idx="2">
                  <c:v>17.94778825235678</c:v>
                </c:pt>
                <c:pt idx="3">
                  <c:v>20.130529369108054</c:v>
                </c:pt>
                <c:pt idx="4">
                  <c:v>25.126903553299496</c:v>
                </c:pt>
                <c:pt idx="5">
                  <c:v>29.949238578680205</c:v>
                </c:pt>
                <c:pt idx="6">
                  <c:v>39.782451051486589</c:v>
                </c:pt>
                <c:pt idx="7">
                  <c:v>49.804205946337923</c:v>
                </c:pt>
                <c:pt idx="8">
                  <c:v>59.796954314720807</c:v>
                </c:pt>
                <c:pt idx="9">
                  <c:v>54.583031182015951</c:v>
                </c:pt>
                <c:pt idx="10">
                  <c:v>59.528643944887612</c:v>
                </c:pt>
                <c:pt idx="11">
                  <c:v>74.604786076867299</c:v>
                </c:pt>
                <c:pt idx="12">
                  <c:v>74.76432197244381</c:v>
                </c:pt>
                <c:pt idx="13">
                  <c:v>79.825960841189271</c:v>
                </c:pt>
                <c:pt idx="14">
                  <c:v>99.811457577955053</c:v>
                </c:pt>
              </c:numCache>
            </c:numRef>
          </c:xVal>
          <c:yVal>
            <c:numRef>
              <c:f>'3'!$Q$8:$Q$22</c:f>
              <c:numCache>
                <c:formatCode>General</c:formatCode>
                <c:ptCount val="15"/>
                <c:pt idx="0">
                  <c:v>13552.229579524246</c:v>
                </c:pt>
                <c:pt idx="1">
                  <c:v>13848.563516691791</c:v>
                </c:pt>
                <c:pt idx="2">
                  <c:v>14550.351751221948</c:v>
                </c:pt>
                <c:pt idx="3">
                  <c:v>16888.027994218162</c:v>
                </c:pt>
                <c:pt idx="4">
                  <c:v>18137.879566591808</c:v>
                </c:pt>
                <c:pt idx="5">
                  <c:v>19302.183163998081</c:v>
                </c:pt>
                <c:pt idx="6">
                  <c:v>25695.051772915001</c:v>
                </c:pt>
                <c:pt idx="7">
                  <c:v>27794.554610441952</c:v>
                </c:pt>
                <c:pt idx="8">
                  <c:v>28568.431076642482</c:v>
                </c:pt>
                <c:pt idx="9">
                  <c:v>30532.406052853217</c:v>
                </c:pt>
                <c:pt idx="10">
                  <c:v>31384.61255823377</c:v>
                </c:pt>
                <c:pt idx="11">
                  <c:v>34626.820310378775</c:v>
                </c:pt>
                <c:pt idx="12">
                  <c:v>37518.517233128092</c:v>
                </c:pt>
                <c:pt idx="13">
                  <c:v>38926.833960267853</c:v>
                </c:pt>
                <c:pt idx="14">
                  <c:v>41793.097581033951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1-4580-9C04-AEC45E73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5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'1'!$H$8:$H$22</c:f>
              <c:numCache>
                <c:formatCode>0.0</c:formatCode>
                <c:ptCount val="15"/>
                <c:pt idx="0">
                  <c:v>11.921682378535172</c:v>
                </c:pt>
                <c:pt idx="1">
                  <c:v>15.04713560551124</c:v>
                </c:pt>
                <c:pt idx="2">
                  <c:v>17.911530094271214</c:v>
                </c:pt>
                <c:pt idx="3">
                  <c:v>20.130529369108046</c:v>
                </c:pt>
                <c:pt idx="4">
                  <c:v>25.054387237128356</c:v>
                </c:pt>
                <c:pt idx="5">
                  <c:v>30.021754894851345</c:v>
                </c:pt>
                <c:pt idx="6">
                  <c:v>39.825960841189271</c:v>
                </c:pt>
                <c:pt idx="7">
                  <c:v>49.825960841189278</c:v>
                </c:pt>
                <c:pt idx="8">
                  <c:v>59.80420594633793</c:v>
                </c:pt>
                <c:pt idx="9">
                  <c:v>54.59753444525019</c:v>
                </c:pt>
                <c:pt idx="10">
                  <c:v>59.572153734590295</c:v>
                </c:pt>
                <c:pt idx="11">
                  <c:v>74.633792603335749</c:v>
                </c:pt>
                <c:pt idx="12">
                  <c:v>74.757070340826701</c:v>
                </c:pt>
                <c:pt idx="13">
                  <c:v>79.818709209572148</c:v>
                </c:pt>
                <c:pt idx="14">
                  <c:v>99.825960841189271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11850.692721651845</c:v>
                </c:pt>
                <c:pt idx="1">
                  <c:v>12862.158483537154</c:v>
                </c:pt>
                <c:pt idx="2">
                  <c:v>13859.339311592918</c:v>
                </c:pt>
                <c:pt idx="3">
                  <c:v>16931.411377514694</c:v>
                </c:pt>
                <c:pt idx="4">
                  <c:v>18886.268337820806</c:v>
                </c:pt>
                <c:pt idx="5">
                  <c:v>20291.383743160393</c:v>
                </c:pt>
                <c:pt idx="6">
                  <c:v>28330.994245568381</c:v>
                </c:pt>
                <c:pt idx="7">
                  <c:v>30674.846625766877</c:v>
                </c:pt>
                <c:pt idx="8">
                  <c:v>31345.272581618829</c:v>
                </c:pt>
                <c:pt idx="9">
                  <c:v>34100.92213539809</c:v>
                </c:pt>
                <c:pt idx="10">
                  <c:v>34834.940665388036</c:v>
                </c:pt>
                <c:pt idx="11">
                  <c:v>38174.902462939615</c:v>
                </c:pt>
                <c:pt idx="12">
                  <c:v>41453.256547134602</c:v>
                </c:pt>
                <c:pt idx="13">
                  <c:v>42885.545947981773</c:v>
                </c:pt>
                <c:pt idx="14">
                  <c:v>45894.573116820204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2-4E6B-A0E7-1203AA66BF2C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'2'!$H$8:$H$22</c:f>
              <c:numCache>
                <c:formatCode>0.0</c:formatCode>
                <c:ptCount val="15"/>
                <c:pt idx="0">
                  <c:v>11.943437273386515</c:v>
                </c:pt>
                <c:pt idx="1">
                  <c:v>15.003625815808556</c:v>
                </c:pt>
                <c:pt idx="2">
                  <c:v>17.969543147208125</c:v>
                </c:pt>
                <c:pt idx="3">
                  <c:v>20.087019579405368</c:v>
                </c:pt>
                <c:pt idx="4">
                  <c:v>25.076142131979697</c:v>
                </c:pt>
                <c:pt idx="5">
                  <c:v>30.007251631617116</c:v>
                </c:pt>
                <c:pt idx="6">
                  <c:v>39.818709209572148</c:v>
                </c:pt>
                <c:pt idx="7">
                  <c:v>49.833212472806387</c:v>
                </c:pt>
                <c:pt idx="8">
                  <c:v>59.796954314720807</c:v>
                </c:pt>
                <c:pt idx="9">
                  <c:v>54.554024655547501</c:v>
                </c:pt>
                <c:pt idx="10">
                  <c:v>59.506889050036264</c:v>
                </c:pt>
                <c:pt idx="11">
                  <c:v>74.641044234952886</c:v>
                </c:pt>
                <c:pt idx="12">
                  <c:v>74.771573604060919</c:v>
                </c:pt>
                <c:pt idx="13">
                  <c:v>79.847715736040612</c:v>
                </c:pt>
                <c:pt idx="14">
                  <c:v>99.869470630891939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36834.31511816186</c:v>
                </c:pt>
                <c:pt idx="3">
                  <c:v>69575.562335626906</c:v>
                </c:pt>
                <c:pt idx="4">
                  <c:v>28645.679727699502</c:v>
                </c:pt>
                <c:pt idx="5">
                  <c:v>22011.842428325905</c:v>
                </c:pt>
                <c:pt idx="6">
                  <c:v>27912.704939617008</c:v>
                </c:pt>
                <c:pt idx="7">
                  <c:v>29987.950296335472</c:v>
                </c:pt>
                <c:pt idx="8">
                  <c:v>30759.231679575696</c:v>
                </c:pt>
                <c:pt idx="9">
                  <c:v>32751.351548627987</c:v>
                </c:pt>
                <c:pt idx="10">
                  <c:v>33529.283219159101</c:v>
                </c:pt>
                <c:pt idx="11">
                  <c:v>36881.762770087647</c:v>
                </c:pt>
                <c:pt idx="12">
                  <c:v>39680.928208846992</c:v>
                </c:pt>
                <c:pt idx="13">
                  <c:v>41432.159606153597</c:v>
                </c:pt>
                <c:pt idx="14">
                  <c:v>43908.231000326719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C-46FA-8789-CB7F5031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5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11.921682378535172</c:v>
                </c:pt>
                <c:pt idx="1">
                  <c:v>15.04713560551124</c:v>
                </c:pt>
                <c:pt idx="2">
                  <c:v>17.911530094271214</c:v>
                </c:pt>
                <c:pt idx="3">
                  <c:v>20.130529369108046</c:v>
                </c:pt>
                <c:pt idx="4">
                  <c:v>25.054387237128356</c:v>
                </c:pt>
                <c:pt idx="5">
                  <c:v>30.021754894851345</c:v>
                </c:pt>
                <c:pt idx="6">
                  <c:v>39.825960841189271</c:v>
                </c:pt>
                <c:pt idx="7">
                  <c:v>49.825960841189278</c:v>
                </c:pt>
                <c:pt idx="8">
                  <c:v>59.80420594633793</c:v>
                </c:pt>
                <c:pt idx="9">
                  <c:v>54.59753444525019</c:v>
                </c:pt>
                <c:pt idx="10">
                  <c:v>59.572153734590295</c:v>
                </c:pt>
                <c:pt idx="11">
                  <c:v>74.633792603335749</c:v>
                </c:pt>
                <c:pt idx="12">
                  <c:v>74.757070340826701</c:v>
                </c:pt>
                <c:pt idx="13">
                  <c:v>79.818709209572148</c:v>
                </c:pt>
                <c:pt idx="14">
                  <c:v>99.825960841189271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11850.692721651845</c:v>
                </c:pt>
                <c:pt idx="1">
                  <c:v>12862.158483537154</c:v>
                </c:pt>
                <c:pt idx="2">
                  <c:v>13859.339311592918</c:v>
                </c:pt>
                <c:pt idx="3">
                  <c:v>16931.411377514694</c:v>
                </c:pt>
                <c:pt idx="4">
                  <c:v>18886.268337820806</c:v>
                </c:pt>
                <c:pt idx="5">
                  <c:v>20291.383743160393</c:v>
                </c:pt>
                <c:pt idx="6">
                  <c:v>28330.994245568381</c:v>
                </c:pt>
                <c:pt idx="7">
                  <c:v>30674.846625766877</c:v>
                </c:pt>
                <c:pt idx="8">
                  <c:v>31345.272581618829</c:v>
                </c:pt>
                <c:pt idx="9">
                  <c:v>34100.92213539809</c:v>
                </c:pt>
                <c:pt idx="10">
                  <c:v>34834.940665388036</c:v>
                </c:pt>
                <c:pt idx="11">
                  <c:v>38174.902462939615</c:v>
                </c:pt>
                <c:pt idx="12">
                  <c:v>41453.256547134602</c:v>
                </c:pt>
                <c:pt idx="13">
                  <c:v>42885.545947981773</c:v>
                </c:pt>
                <c:pt idx="14">
                  <c:v>45894.573116820204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8-4B23-9128-6033690B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7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2" name="차트 12">
          <a:extLst>
            <a:ext uri="{FF2B5EF4-FFF2-40B4-BE49-F238E27FC236}">
              <a16:creationId xmlns:a16="http://schemas.microsoft.com/office/drawing/2014/main" id="{8AD195BC-E301-444F-9A83-E0C014FDA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2" name="차트 12">
          <a:extLst>
            <a:ext uri="{FF2B5EF4-FFF2-40B4-BE49-F238E27FC236}">
              <a16:creationId xmlns:a16="http://schemas.microsoft.com/office/drawing/2014/main" id="{4E2938FD-C457-420A-905B-E224AE59F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87.312498750000003</v>
          </cell>
          <cell r="B3">
            <v>108.68749925</v>
          </cell>
          <cell r="C3">
            <v>97.999999000000003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16" zoomScale="85" zoomScaleNormal="85" workbookViewId="0">
      <pane xSplit="1" topLeftCell="B1" activePane="topRight" state="frozen"/>
      <selection activeCell="A4" sqref="A4"/>
      <selection pane="topRight" activeCell="J11" sqref="J11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20.5</v>
      </c>
      <c r="C8" s="18">
        <v>20.9</v>
      </c>
      <c r="D8" s="19">
        <v>20.5</v>
      </c>
      <c r="E8">
        <f>AVERAGE(B8,D8)</f>
        <v>20.5</v>
      </c>
      <c r="F8">
        <f>E8/6.895</f>
        <v>2.9731689630166791</v>
      </c>
      <c r="G8">
        <f t="shared" ref="G8:G22" si="0">C8+E8*3</f>
        <v>82.4</v>
      </c>
      <c r="H8" s="4">
        <f>G8/6.895</f>
        <v>11.950688905003627</v>
      </c>
      <c r="I8" s="15"/>
      <c r="J8" s="4">
        <f>C8/6.895</f>
        <v>3.0311820159535894</v>
      </c>
      <c r="K8" s="25">
        <v>30</v>
      </c>
      <c r="L8" s="25">
        <v>37.1</v>
      </c>
      <c r="M8" s="12">
        <f>K8/1000</f>
        <v>0.03</v>
      </c>
      <c r="N8" s="12">
        <f>L8/1000</f>
        <v>3.7100000000000001E-2</v>
      </c>
      <c r="O8" s="1">
        <f>AVERAGE(M8:N8)</f>
        <v>3.3549999999999996E-2</v>
      </c>
      <c r="P8" s="24">
        <f>O8/(150)</f>
        <v>2.2366666666666664E-4</v>
      </c>
      <c r="Q8">
        <f>J8/(P8)</f>
        <v>13552.229579524246</v>
      </c>
      <c r="R8">
        <f t="shared" ref="R8:R22" si="1">Q8/6.895</f>
        <v>1965.5155300252716</v>
      </c>
      <c r="S8" s="4"/>
      <c r="T8" s="24"/>
    </row>
    <row r="9" spans="1:21">
      <c r="A9">
        <v>2</v>
      </c>
      <c r="B9" s="17">
        <v>20.6</v>
      </c>
      <c r="C9" s="18">
        <v>41.6</v>
      </c>
      <c r="D9" s="19">
        <v>20.6</v>
      </c>
      <c r="E9">
        <f t="shared" ref="E9:E22" si="2">AVERAGE(B9,D9)</f>
        <v>20.6</v>
      </c>
      <c r="F9">
        <f t="shared" ref="F9:F22" si="3">E9/6.895</f>
        <v>2.9876722262509068</v>
      </c>
      <c r="G9">
        <f t="shared" si="0"/>
        <v>103.4</v>
      </c>
      <c r="H9" s="4">
        <f t="shared" ref="H9:H22" si="4">G9/6.895</f>
        <v>14.996374184191446</v>
      </c>
      <c r="I9" s="15"/>
      <c r="J9" s="4">
        <f t="shared" ref="J9:J22" si="5">C9/6.895</f>
        <v>6.0333575054387243</v>
      </c>
      <c r="K9" s="25">
        <v>58.9</v>
      </c>
      <c r="L9" s="25">
        <v>71.8</v>
      </c>
      <c r="M9" s="12">
        <f t="shared" ref="M9:N22" si="6">K9/1000</f>
        <v>5.8900000000000001E-2</v>
      </c>
      <c r="N9" s="12">
        <f t="shared" si="6"/>
        <v>7.1800000000000003E-2</v>
      </c>
      <c r="O9" s="1">
        <f t="shared" ref="O9:O22" si="7">AVERAGE(M9:N9)</f>
        <v>6.5350000000000005E-2</v>
      </c>
      <c r="P9" s="24">
        <f t="shared" ref="P9:P22" si="8">O9/(150)</f>
        <v>4.3566666666666672E-4</v>
      </c>
      <c r="Q9">
        <f t="shared" ref="Q9:Q22" si="9">J9/(P9)</f>
        <v>13848.563516691791</v>
      </c>
      <c r="R9">
        <f t="shared" si="1"/>
        <v>2008.4936209850314</v>
      </c>
      <c r="S9" s="4"/>
      <c r="T9" s="24"/>
    </row>
    <row r="10" spans="1:21">
      <c r="A10">
        <v>3</v>
      </c>
      <c r="B10" s="17">
        <v>20.8</v>
      </c>
      <c r="C10" s="18">
        <v>61.8</v>
      </c>
      <c r="D10" s="19">
        <v>20.5</v>
      </c>
      <c r="E10">
        <f t="shared" si="2"/>
        <v>20.65</v>
      </c>
      <c r="F10">
        <f t="shared" si="3"/>
        <v>2.9949238578680202</v>
      </c>
      <c r="G10">
        <f t="shared" si="0"/>
        <v>123.75</v>
      </c>
      <c r="H10" s="4">
        <f t="shared" si="4"/>
        <v>17.94778825235678</v>
      </c>
      <c r="I10" s="15"/>
      <c r="J10" s="4">
        <f t="shared" si="5"/>
        <v>8.9630166787527195</v>
      </c>
      <c r="K10" s="25">
        <v>80.8</v>
      </c>
      <c r="L10" s="25">
        <v>104</v>
      </c>
      <c r="M10" s="12">
        <f t="shared" si="6"/>
        <v>8.0799999999999997E-2</v>
      </c>
      <c r="N10" s="12">
        <f t="shared" si="6"/>
        <v>0.104</v>
      </c>
      <c r="O10" s="1">
        <f t="shared" si="7"/>
        <v>9.2399999999999996E-2</v>
      </c>
      <c r="P10" s="24">
        <f t="shared" si="8"/>
        <v>6.1600000000000001E-4</v>
      </c>
      <c r="Q10">
        <f t="shared" si="9"/>
        <v>14550.351751221948</v>
      </c>
      <c r="R10">
        <f t="shared" si="1"/>
        <v>2110.2758159857794</v>
      </c>
      <c r="S10" s="4"/>
      <c r="T10" s="24"/>
    </row>
    <row r="11" spans="1:21">
      <c r="A11">
        <v>4</v>
      </c>
      <c r="B11" s="17">
        <v>34.700000000000003</v>
      </c>
      <c r="C11" s="18">
        <v>34.700000000000003</v>
      </c>
      <c r="D11" s="19">
        <v>34.700000000000003</v>
      </c>
      <c r="E11">
        <f t="shared" si="2"/>
        <v>34.700000000000003</v>
      </c>
      <c r="F11">
        <f t="shared" si="3"/>
        <v>5.0326323422770134</v>
      </c>
      <c r="G11">
        <f t="shared" si="0"/>
        <v>138.80000000000001</v>
      </c>
      <c r="H11" s="4">
        <f t="shared" si="4"/>
        <v>20.130529369108054</v>
      </c>
      <c r="I11" s="15"/>
      <c r="J11" s="4">
        <f t="shared" si="5"/>
        <v>5.0326323422770134</v>
      </c>
      <c r="K11" s="25">
        <v>40.799999999999997</v>
      </c>
      <c r="L11" s="25">
        <v>48.6</v>
      </c>
      <c r="M11" s="12">
        <f t="shared" si="6"/>
        <v>4.0799999999999996E-2</v>
      </c>
      <c r="N11" s="12">
        <f t="shared" si="6"/>
        <v>4.8600000000000004E-2</v>
      </c>
      <c r="O11" s="1">
        <f t="shared" si="7"/>
        <v>4.4700000000000004E-2</v>
      </c>
      <c r="P11" s="24">
        <f t="shared" si="8"/>
        <v>2.9800000000000003E-4</v>
      </c>
      <c r="Q11">
        <f t="shared" si="9"/>
        <v>16888.027994218162</v>
      </c>
      <c r="R11">
        <f t="shared" si="1"/>
        <v>2449.3151550715247</v>
      </c>
      <c r="S11" s="4"/>
      <c r="T11" s="24"/>
    </row>
    <row r="12" spans="1:21">
      <c r="A12">
        <v>5</v>
      </c>
      <c r="B12" s="17">
        <v>34.9</v>
      </c>
      <c r="C12" s="18">
        <v>68.7</v>
      </c>
      <c r="D12" s="19">
        <v>34.799999999999997</v>
      </c>
      <c r="E12">
        <f t="shared" si="2"/>
        <v>34.849999999999994</v>
      </c>
      <c r="F12">
        <f t="shared" si="3"/>
        <v>5.0543872371283536</v>
      </c>
      <c r="G12">
        <f t="shared" si="0"/>
        <v>173.25</v>
      </c>
      <c r="H12" s="4">
        <f t="shared" si="4"/>
        <v>25.126903553299496</v>
      </c>
      <c r="I12" s="15"/>
      <c r="J12" s="4">
        <f t="shared" si="5"/>
        <v>9.9637418419144321</v>
      </c>
      <c r="K12" s="25">
        <v>70.8</v>
      </c>
      <c r="L12" s="25">
        <v>94</v>
      </c>
      <c r="M12" s="12">
        <f t="shared" si="6"/>
        <v>7.0800000000000002E-2</v>
      </c>
      <c r="N12" s="12">
        <f t="shared" si="6"/>
        <v>9.4E-2</v>
      </c>
      <c r="O12" s="1">
        <f t="shared" si="7"/>
        <v>8.2400000000000001E-2</v>
      </c>
      <c r="P12" s="24">
        <f t="shared" si="8"/>
        <v>5.4933333333333331E-4</v>
      </c>
      <c r="Q12">
        <f t="shared" si="9"/>
        <v>18137.879566591808</v>
      </c>
      <c r="R12">
        <f t="shared" si="1"/>
        <v>2630.5844186500085</v>
      </c>
      <c r="S12" s="4"/>
      <c r="T12" s="24"/>
    </row>
    <row r="13" spans="1:21">
      <c r="A13">
        <v>6</v>
      </c>
      <c r="B13" s="17">
        <v>34.799999999999997</v>
      </c>
      <c r="C13" s="18">
        <v>102.7</v>
      </c>
      <c r="D13" s="19">
        <v>34.4</v>
      </c>
      <c r="E13">
        <f t="shared" si="2"/>
        <v>34.599999999999994</v>
      </c>
      <c r="F13">
        <f t="shared" si="3"/>
        <v>5.0181290790427839</v>
      </c>
      <c r="G13">
        <f t="shared" si="0"/>
        <v>206.5</v>
      </c>
      <c r="H13" s="4">
        <f t="shared" si="4"/>
        <v>29.949238578680205</v>
      </c>
      <c r="I13" s="15"/>
      <c r="J13" s="4">
        <f t="shared" si="5"/>
        <v>14.894851341551851</v>
      </c>
      <c r="K13" s="25">
        <v>99.4</v>
      </c>
      <c r="L13" s="25">
        <v>132.1</v>
      </c>
      <c r="M13" s="12">
        <f t="shared" si="6"/>
        <v>9.9400000000000002E-2</v>
      </c>
      <c r="N13" s="12">
        <f t="shared" si="6"/>
        <v>0.1321</v>
      </c>
      <c r="O13" s="1">
        <f t="shared" si="7"/>
        <v>0.11574999999999999</v>
      </c>
      <c r="P13" s="24">
        <f t="shared" si="8"/>
        <v>7.7166666666666659E-4</v>
      </c>
      <c r="Q13">
        <f t="shared" si="9"/>
        <v>19302.183163998081</v>
      </c>
      <c r="R13">
        <f t="shared" si="1"/>
        <v>2799.4464342274232</v>
      </c>
      <c r="S13" s="4"/>
      <c r="T13" s="24"/>
    </row>
    <row r="14" spans="1:21">
      <c r="A14">
        <v>7</v>
      </c>
      <c r="B14" s="17">
        <v>68.599999999999994</v>
      </c>
      <c r="C14" s="18">
        <v>68.8</v>
      </c>
      <c r="D14" s="19">
        <v>68.400000000000006</v>
      </c>
      <c r="E14">
        <f t="shared" si="2"/>
        <v>68.5</v>
      </c>
      <c r="F14">
        <f t="shared" si="3"/>
        <v>9.9347353154459768</v>
      </c>
      <c r="G14">
        <f t="shared" si="0"/>
        <v>274.3</v>
      </c>
      <c r="H14" s="4">
        <f t="shared" si="4"/>
        <v>39.782451051486589</v>
      </c>
      <c r="I14" s="15"/>
      <c r="J14" s="4">
        <f t="shared" si="5"/>
        <v>9.9782451051486589</v>
      </c>
      <c r="K14" s="25">
        <v>48.1</v>
      </c>
      <c r="L14" s="25">
        <v>68.400000000000006</v>
      </c>
      <c r="M14" s="12">
        <f t="shared" si="6"/>
        <v>4.8100000000000004E-2</v>
      </c>
      <c r="N14" s="12">
        <f t="shared" si="6"/>
        <v>6.8400000000000002E-2</v>
      </c>
      <c r="O14" s="1">
        <f t="shared" si="7"/>
        <v>5.8250000000000003E-2</v>
      </c>
      <c r="P14" s="24">
        <f t="shared" si="8"/>
        <v>3.8833333333333336E-4</v>
      </c>
      <c r="Q14">
        <f t="shared" si="9"/>
        <v>25695.051772915001</v>
      </c>
      <c r="R14">
        <f t="shared" si="1"/>
        <v>3726.6209967969548</v>
      </c>
      <c r="S14" s="4"/>
      <c r="T14" s="24"/>
    </row>
    <row r="15" spans="1:21">
      <c r="A15">
        <v>8</v>
      </c>
      <c r="B15" s="17">
        <v>68.7</v>
      </c>
      <c r="C15" s="18">
        <v>137.6</v>
      </c>
      <c r="D15" s="19">
        <v>68.5</v>
      </c>
      <c r="E15">
        <f t="shared" si="2"/>
        <v>68.599999999999994</v>
      </c>
      <c r="F15">
        <f t="shared" si="3"/>
        <v>9.9492385786802036</v>
      </c>
      <c r="G15">
        <f t="shared" si="0"/>
        <v>343.4</v>
      </c>
      <c r="H15" s="4">
        <f t="shared" si="4"/>
        <v>49.804205946337923</v>
      </c>
      <c r="I15" s="15"/>
      <c r="J15" s="4">
        <f t="shared" si="5"/>
        <v>19.956490210297318</v>
      </c>
      <c r="K15" s="25">
        <v>91.8</v>
      </c>
      <c r="L15" s="25">
        <v>123.6</v>
      </c>
      <c r="M15" s="12">
        <f t="shared" si="6"/>
        <v>9.1799999999999993E-2</v>
      </c>
      <c r="N15" s="12">
        <f t="shared" si="6"/>
        <v>0.12359999999999999</v>
      </c>
      <c r="O15" s="1">
        <f t="shared" si="7"/>
        <v>0.10769999999999999</v>
      </c>
      <c r="P15" s="24">
        <f t="shared" si="8"/>
        <v>7.1799999999999989E-4</v>
      </c>
      <c r="Q15">
        <f t="shared" si="9"/>
        <v>27794.554610441952</v>
      </c>
      <c r="R15">
        <f t="shared" si="1"/>
        <v>4031.1174199335683</v>
      </c>
      <c r="S15" s="4"/>
      <c r="T15" s="24"/>
    </row>
    <row r="16" spans="1:21">
      <c r="A16">
        <v>9</v>
      </c>
      <c r="B16" s="17">
        <v>68.7</v>
      </c>
      <c r="C16" s="18">
        <v>206.5</v>
      </c>
      <c r="D16" s="19">
        <v>68.5</v>
      </c>
      <c r="E16">
        <f t="shared" si="2"/>
        <v>68.599999999999994</v>
      </c>
      <c r="F16">
        <f t="shared" si="3"/>
        <v>9.9492385786802036</v>
      </c>
      <c r="G16">
        <f t="shared" si="0"/>
        <v>412.29999999999995</v>
      </c>
      <c r="H16" s="4">
        <f t="shared" si="4"/>
        <v>59.796954314720807</v>
      </c>
      <c r="I16" s="15"/>
      <c r="J16" s="4">
        <f t="shared" si="5"/>
        <v>29.949238578680205</v>
      </c>
      <c r="K16" s="25">
        <v>136</v>
      </c>
      <c r="L16" s="25">
        <v>178.5</v>
      </c>
      <c r="M16" s="12">
        <f t="shared" si="6"/>
        <v>0.13600000000000001</v>
      </c>
      <c r="N16" s="12">
        <f t="shared" si="6"/>
        <v>0.17849999999999999</v>
      </c>
      <c r="O16" s="1">
        <f t="shared" si="7"/>
        <v>0.15725</v>
      </c>
      <c r="P16" s="24">
        <f t="shared" si="8"/>
        <v>1.0483333333333334E-3</v>
      </c>
      <c r="Q16">
        <f t="shared" si="9"/>
        <v>28568.431076642482</v>
      </c>
      <c r="R16">
        <f t="shared" si="1"/>
        <v>4143.3547609343705</v>
      </c>
      <c r="S16" s="4"/>
      <c r="T16" s="24"/>
    </row>
    <row r="17" spans="1:20">
      <c r="A17">
        <v>10</v>
      </c>
      <c r="B17" s="17">
        <v>102.6</v>
      </c>
      <c r="C17" s="18">
        <v>68.7</v>
      </c>
      <c r="D17" s="19">
        <v>102.5</v>
      </c>
      <c r="E17">
        <f t="shared" si="2"/>
        <v>102.55</v>
      </c>
      <c r="F17">
        <f t="shared" si="3"/>
        <v>14.873096446700508</v>
      </c>
      <c r="G17">
        <f t="shared" si="0"/>
        <v>376.34999999999997</v>
      </c>
      <c r="H17" s="4">
        <f t="shared" si="4"/>
        <v>54.583031182015951</v>
      </c>
      <c r="I17" s="15"/>
      <c r="J17" s="4">
        <f t="shared" si="5"/>
        <v>9.9637418419144321</v>
      </c>
      <c r="K17" s="25">
        <v>40.5</v>
      </c>
      <c r="L17" s="25">
        <v>57.4</v>
      </c>
      <c r="M17" s="12">
        <f t="shared" si="6"/>
        <v>4.0500000000000001E-2</v>
      </c>
      <c r="N17" s="12">
        <f t="shared" si="6"/>
        <v>5.74E-2</v>
      </c>
      <c r="O17" s="1">
        <f t="shared" si="7"/>
        <v>4.895E-2</v>
      </c>
      <c r="P17" s="24">
        <f t="shared" si="8"/>
        <v>3.2633333333333331E-4</v>
      </c>
      <c r="Q17">
        <f t="shared" si="9"/>
        <v>30532.406052853217</v>
      </c>
      <c r="R17">
        <f t="shared" si="1"/>
        <v>4428.195221588574</v>
      </c>
      <c r="S17" s="4"/>
      <c r="T17" s="24"/>
    </row>
    <row r="18" spans="1:20">
      <c r="A18">
        <v>11</v>
      </c>
      <c r="B18" s="17">
        <v>102.7</v>
      </c>
      <c r="C18" s="18">
        <v>102.5</v>
      </c>
      <c r="D18" s="19">
        <v>102.6</v>
      </c>
      <c r="E18">
        <f t="shared" si="2"/>
        <v>102.65</v>
      </c>
      <c r="F18">
        <f t="shared" si="3"/>
        <v>14.887599709934737</v>
      </c>
      <c r="G18">
        <f t="shared" si="0"/>
        <v>410.45000000000005</v>
      </c>
      <c r="H18" s="4">
        <f t="shared" si="4"/>
        <v>59.528643944887612</v>
      </c>
      <c r="I18" s="15"/>
      <c r="J18" s="4">
        <f t="shared" si="5"/>
        <v>14.865844815083396</v>
      </c>
      <c r="K18" s="25">
        <v>60.8</v>
      </c>
      <c r="L18" s="25">
        <v>81.3</v>
      </c>
      <c r="M18" s="12">
        <f t="shared" si="6"/>
        <v>6.08E-2</v>
      </c>
      <c r="N18" s="12">
        <f t="shared" si="6"/>
        <v>8.1299999999999997E-2</v>
      </c>
      <c r="O18" s="1">
        <f t="shared" si="7"/>
        <v>7.1050000000000002E-2</v>
      </c>
      <c r="P18" s="24">
        <f t="shared" si="8"/>
        <v>4.7366666666666667E-4</v>
      </c>
      <c r="Q18">
        <f t="shared" si="9"/>
        <v>31384.61255823377</v>
      </c>
      <c r="R18">
        <f t="shared" si="1"/>
        <v>4551.7929743631285</v>
      </c>
      <c r="S18" s="4"/>
      <c r="T18" s="24"/>
    </row>
    <row r="19" spans="1:20">
      <c r="A19">
        <v>12</v>
      </c>
      <c r="B19" s="17">
        <v>102.8</v>
      </c>
      <c r="C19" s="18">
        <v>206.6</v>
      </c>
      <c r="D19" s="19">
        <v>102.4</v>
      </c>
      <c r="E19">
        <f t="shared" si="2"/>
        <v>102.6</v>
      </c>
      <c r="F19">
        <f t="shared" si="3"/>
        <v>14.880348078317622</v>
      </c>
      <c r="G19">
        <f t="shared" si="0"/>
        <v>514.4</v>
      </c>
      <c r="H19" s="4">
        <f t="shared" si="4"/>
        <v>74.604786076867299</v>
      </c>
      <c r="I19" s="15"/>
      <c r="J19" s="4">
        <f t="shared" si="5"/>
        <v>29.96374184191443</v>
      </c>
      <c r="K19" s="25">
        <v>113.1</v>
      </c>
      <c r="L19" s="25">
        <v>146.5</v>
      </c>
      <c r="M19" s="12">
        <f t="shared" si="6"/>
        <v>0.11309999999999999</v>
      </c>
      <c r="N19" s="12">
        <f t="shared" si="6"/>
        <v>0.14649999999999999</v>
      </c>
      <c r="O19" s="1">
        <f t="shared" si="7"/>
        <v>0.1298</v>
      </c>
      <c r="P19" s="24">
        <f t="shared" si="8"/>
        <v>8.653333333333333E-4</v>
      </c>
      <c r="Q19">
        <f t="shared" si="9"/>
        <v>34626.820310378775</v>
      </c>
      <c r="R19">
        <f t="shared" si="1"/>
        <v>5022.0188992572557</v>
      </c>
      <c r="S19" s="4"/>
      <c r="T19" s="24"/>
    </row>
    <row r="20" spans="1:20">
      <c r="A20">
        <v>13</v>
      </c>
      <c r="B20" s="17">
        <v>137.6</v>
      </c>
      <c r="C20" s="18">
        <v>102.7</v>
      </c>
      <c r="D20" s="19">
        <v>137.6</v>
      </c>
      <c r="E20">
        <f t="shared" si="2"/>
        <v>137.6</v>
      </c>
      <c r="F20">
        <f t="shared" si="3"/>
        <v>19.956490210297318</v>
      </c>
      <c r="G20">
        <f t="shared" si="0"/>
        <v>515.5</v>
      </c>
      <c r="H20" s="4">
        <f t="shared" si="4"/>
        <v>74.76432197244381</v>
      </c>
      <c r="I20" s="15"/>
      <c r="J20" s="4">
        <f t="shared" si="5"/>
        <v>14.894851341551851</v>
      </c>
      <c r="K20" s="25">
        <v>51.5</v>
      </c>
      <c r="L20" s="25">
        <v>67.599999999999994</v>
      </c>
      <c r="M20" s="12">
        <f t="shared" si="6"/>
        <v>5.1499999999999997E-2</v>
      </c>
      <c r="N20" s="12">
        <f t="shared" si="6"/>
        <v>6.7599999999999993E-2</v>
      </c>
      <c r="O20" s="1">
        <f t="shared" si="7"/>
        <v>5.9549999999999992E-2</v>
      </c>
      <c r="P20" s="24">
        <f t="shared" si="8"/>
        <v>3.9699999999999995E-4</v>
      </c>
      <c r="Q20">
        <f t="shared" si="9"/>
        <v>37518.517233128092</v>
      </c>
      <c r="R20">
        <f t="shared" si="1"/>
        <v>5441.4093158996511</v>
      </c>
      <c r="S20" s="4"/>
      <c r="T20" s="24"/>
    </row>
    <row r="21" spans="1:20">
      <c r="A21">
        <v>14</v>
      </c>
      <c r="B21" s="17">
        <v>137.6</v>
      </c>
      <c r="C21" s="18">
        <v>137.6</v>
      </c>
      <c r="D21" s="19">
        <v>137.6</v>
      </c>
      <c r="E21">
        <f t="shared" si="2"/>
        <v>137.6</v>
      </c>
      <c r="F21">
        <f t="shared" si="3"/>
        <v>19.956490210297318</v>
      </c>
      <c r="G21">
        <f t="shared" si="0"/>
        <v>550.4</v>
      </c>
      <c r="H21" s="4">
        <f t="shared" si="4"/>
        <v>79.825960841189271</v>
      </c>
      <c r="I21" s="15"/>
      <c r="J21" s="4">
        <f t="shared" si="5"/>
        <v>19.956490210297318</v>
      </c>
      <c r="K21" s="25">
        <v>67.599999999999994</v>
      </c>
      <c r="L21" s="25">
        <v>86.2</v>
      </c>
      <c r="M21" s="12">
        <f t="shared" si="6"/>
        <v>6.7599999999999993E-2</v>
      </c>
      <c r="N21" s="12">
        <f t="shared" si="6"/>
        <v>8.6199999999999999E-2</v>
      </c>
      <c r="O21" s="1">
        <f t="shared" si="7"/>
        <v>7.6899999999999996E-2</v>
      </c>
      <c r="P21" s="24">
        <f t="shared" si="8"/>
        <v>5.1266666666666659E-4</v>
      </c>
      <c r="Q21">
        <f t="shared" si="9"/>
        <v>38926.833960267853</v>
      </c>
      <c r="R21">
        <f t="shared" si="1"/>
        <v>5645.6611980083908</v>
      </c>
      <c r="S21" s="4"/>
      <c r="T21" s="24"/>
    </row>
    <row r="22" spans="1:20" ht="15.75" thickBot="1">
      <c r="A22">
        <v>15</v>
      </c>
      <c r="B22" s="20">
        <v>137.80000000000001</v>
      </c>
      <c r="C22" s="21">
        <v>275.10000000000002</v>
      </c>
      <c r="D22" s="22">
        <v>137.6</v>
      </c>
      <c r="E22">
        <f t="shared" si="2"/>
        <v>137.69999999999999</v>
      </c>
      <c r="F22">
        <f t="shared" si="3"/>
        <v>19.970993473531543</v>
      </c>
      <c r="G22">
        <f t="shared" si="0"/>
        <v>688.2</v>
      </c>
      <c r="H22" s="4">
        <f t="shared" si="4"/>
        <v>99.811457577955053</v>
      </c>
      <c r="I22" s="15"/>
      <c r="J22" s="4">
        <f t="shared" si="5"/>
        <v>39.898477157360411</v>
      </c>
      <c r="K22" s="25">
        <v>125.5</v>
      </c>
      <c r="L22" s="25">
        <v>160.9</v>
      </c>
      <c r="M22" s="12">
        <f t="shared" si="6"/>
        <v>0.1255</v>
      </c>
      <c r="N22" s="12">
        <f t="shared" si="6"/>
        <v>0.16090000000000002</v>
      </c>
      <c r="O22" s="1">
        <f t="shared" si="7"/>
        <v>0.14319999999999999</v>
      </c>
      <c r="P22" s="24">
        <f t="shared" si="8"/>
        <v>9.546666666666666E-4</v>
      </c>
      <c r="Q22">
        <f t="shared" si="9"/>
        <v>41793.097581033951</v>
      </c>
      <c r="R22">
        <f t="shared" si="1"/>
        <v>6061.362955915004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4" zoomScale="85" zoomScaleNormal="85" workbookViewId="0">
      <pane xSplit="1" topLeftCell="B1" activePane="topRight" state="frozen"/>
      <selection activeCell="A4" sqref="A4"/>
      <selection pane="topRight" activeCell="K33" sqref="K33:K34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20.6</v>
      </c>
      <c r="C8" s="18">
        <v>20.7</v>
      </c>
      <c r="D8" s="19">
        <v>20.5</v>
      </c>
      <c r="E8">
        <f>AVERAGE(B8,D8)</f>
        <v>20.55</v>
      </c>
      <c r="F8">
        <f>E8/6.895</f>
        <v>2.9804205946337929</v>
      </c>
      <c r="G8">
        <f t="shared" ref="G8:G22" si="0">C8+E8*3</f>
        <v>82.350000000000009</v>
      </c>
      <c r="H8" s="4">
        <f>G8/6.895</f>
        <v>11.943437273386515</v>
      </c>
      <c r="I8" s="15"/>
      <c r="J8" s="4">
        <f>C8/6.895</f>
        <v>3.002175489485134</v>
      </c>
      <c r="K8" s="28">
        <v>0</v>
      </c>
      <c r="L8" s="28">
        <v>0</v>
      </c>
      <c r="M8" s="12">
        <f>K8/1000</f>
        <v>0</v>
      </c>
      <c r="N8" s="12">
        <f>L8/1000</f>
        <v>0</v>
      </c>
      <c r="O8" s="1">
        <f>AVERAGE(M8:N8)</f>
        <v>0</v>
      </c>
      <c r="P8" s="24">
        <f>O8/(150)</f>
        <v>0</v>
      </c>
      <c r="Q8" t="e">
        <f>J8/(P8)</f>
        <v>#DIV/0!</v>
      </c>
      <c r="R8" t="e">
        <f t="shared" ref="R8:R22" si="1">Q8/6.895</f>
        <v>#DIV/0!</v>
      </c>
      <c r="S8" s="4"/>
      <c r="T8" s="24"/>
    </row>
    <row r="9" spans="1:21">
      <c r="A9">
        <v>2</v>
      </c>
      <c r="B9" s="17">
        <v>20.7</v>
      </c>
      <c r="C9" s="18">
        <v>41.5</v>
      </c>
      <c r="D9" s="19">
        <v>20.6</v>
      </c>
      <c r="E9">
        <f t="shared" ref="E9:E22" si="2">AVERAGE(B9,D9)</f>
        <v>20.65</v>
      </c>
      <c r="F9">
        <f t="shared" ref="F9:F22" si="3">E9/6.895</f>
        <v>2.9949238578680202</v>
      </c>
      <c r="G9">
        <f t="shared" si="0"/>
        <v>103.44999999999999</v>
      </c>
      <c r="H9" s="4">
        <f t="shared" ref="H9:H22" si="4">G9/6.895</f>
        <v>15.003625815808556</v>
      </c>
      <c r="I9" s="15"/>
      <c r="J9" s="4">
        <f t="shared" ref="J9:J22" si="5">C9/6.895</f>
        <v>6.0188542422044966</v>
      </c>
      <c r="K9" s="28">
        <v>0</v>
      </c>
      <c r="L9" s="28">
        <v>0</v>
      </c>
      <c r="M9" s="12">
        <f t="shared" ref="M9:N22" si="6">K9/1000</f>
        <v>0</v>
      </c>
      <c r="N9" s="12">
        <f t="shared" si="6"/>
        <v>0</v>
      </c>
      <c r="O9" s="1">
        <f t="shared" ref="O9:O22" si="7">AVERAGE(M9:N9)</f>
        <v>0</v>
      </c>
      <c r="P9" s="24">
        <f t="shared" ref="P9:P22" si="8">O9/(150)</f>
        <v>0</v>
      </c>
      <c r="Q9" t="e">
        <f t="shared" ref="Q9:Q22" si="9">J9/(P9)</f>
        <v>#DIV/0!</v>
      </c>
      <c r="R9" t="e">
        <f t="shared" si="1"/>
        <v>#DIV/0!</v>
      </c>
      <c r="S9" s="4"/>
      <c r="T9" s="24"/>
    </row>
    <row r="10" spans="1:21">
      <c r="A10">
        <v>3</v>
      </c>
      <c r="B10" s="17">
        <v>20.8</v>
      </c>
      <c r="C10" s="18">
        <v>61.8</v>
      </c>
      <c r="D10" s="19">
        <v>20.6</v>
      </c>
      <c r="E10">
        <f t="shared" si="2"/>
        <v>20.700000000000003</v>
      </c>
      <c r="F10">
        <f t="shared" si="3"/>
        <v>3.0021754894851349</v>
      </c>
      <c r="G10">
        <f t="shared" si="0"/>
        <v>123.9</v>
      </c>
      <c r="H10" s="4">
        <f t="shared" si="4"/>
        <v>17.969543147208125</v>
      </c>
      <c r="I10" s="15"/>
      <c r="J10" s="4">
        <f t="shared" si="5"/>
        <v>8.9630166787527195</v>
      </c>
      <c r="K10" s="28">
        <v>44.4</v>
      </c>
      <c r="L10" s="28">
        <v>28.6</v>
      </c>
      <c r="M10" s="12">
        <f t="shared" si="6"/>
        <v>4.4400000000000002E-2</v>
      </c>
      <c r="N10" s="12">
        <f t="shared" si="6"/>
        <v>2.86E-2</v>
      </c>
      <c r="O10" s="1">
        <f t="shared" si="7"/>
        <v>3.6500000000000005E-2</v>
      </c>
      <c r="P10" s="24">
        <f t="shared" si="8"/>
        <v>2.4333333333333336E-4</v>
      </c>
      <c r="Q10">
        <f t="shared" si="9"/>
        <v>36834.31511816186</v>
      </c>
      <c r="R10">
        <f t="shared" si="1"/>
        <v>5342.1776821119447</v>
      </c>
      <c r="S10" s="4"/>
      <c r="T10" s="24"/>
    </row>
    <row r="11" spans="1:21">
      <c r="A11">
        <v>4</v>
      </c>
      <c r="B11" s="17">
        <v>34.700000000000003</v>
      </c>
      <c r="C11" s="18">
        <v>34.700000000000003</v>
      </c>
      <c r="D11" s="19">
        <v>34.5</v>
      </c>
      <c r="E11">
        <f t="shared" si="2"/>
        <v>34.6</v>
      </c>
      <c r="F11">
        <f t="shared" si="3"/>
        <v>5.0181290790427848</v>
      </c>
      <c r="G11">
        <f t="shared" si="0"/>
        <v>138.5</v>
      </c>
      <c r="H11" s="4">
        <f t="shared" si="4"/>
        <v>20.087019579405368</v>
      </c>
      <c r="I11" s="15"/>
      <c r="J11" s="4">
        <f t="shared" si="5"/>
        <v>5.0326323422770134</v>
      </c>
      <c r="K11" s="28">
        <v>19</v>
      </c>
      <c r="L11" s="28">
        <v>2.7</v>
      </c>
      <c r="M11" s="12">
        <f t="shared" si="6"/>
        <v>1.9E-2</v>
      </c>
      <c r="N11" s="12">
        <f t="shared" si="6"/>
        <v>2.7000000000000001E-3</v>
      </c>
      <c r="O11" s="1">
        <f t="shared" si="7"/>
        <v>1.085E-2</v>
      </c>
      <c r="P11" s="24">
        <f t="shared" si="8"/>
        <v>7.2333333333333334E-5</v>
      </c>
      <c r="Q11">
        <f t="shared" si="9"/>
        <v>69575.562335626906</v>
      </c>
      <c r="R11">
        <f t="shared" si="1"/>
        <v>10090.726952230154</v>
      </c>
      <c r="S11" s="4"/>
      <c r="T11" s="24"/>
    </row>
    <row r="12" spans="1:21">
      <c r="A12">
        <v>5</v>
      </c>
      <c r="B12" s="17">
        <v>34.799999999999997</v>
      </c>
      <c r="C12" s="18">
        <v>68.8</v>
      </c>
      <c r="D12" s="19">
        <v>34.6</v>
      </c>
      <c r="E12">
        <f t="shared" si="2"/>
        <v>34.700000000000003</v>
      </c>
      <c r="F12">
        <f t="shared" si="3"/>
        <v>5.0326323422770134</v>
      </c>
      <c r="G12">
        <f t="shared" si="0"/>
        <v>172.9</v>
      </c>
      <c r="H12" s="4">
        <f t="shared" si="4"/>
        <v>25.076142131979697</v>
      </c>
      <c r="I12" s="15"/>
      <c r="J12" s="4">
        <f t="shared" si="5"/>
        <v>9.9782451051486589</v>
      </c>
      <c r="K12" s="28">
        <v>58.6</v>
      </c>
      <c r="L12" s="28">
        <v>45.9</v>
      </c>
      <c r="M12" s="12">
        <f t="shared" si="6"/>
        <v>5.8599999999999999E-2</v>
      </c>
      <c r="N12" s="12">
        <f t="shared" si="6"/>
        <v>4.5899999999999996E-2</v>
      </c>
      <c r="O12" s="1">
        <f t="shared" si="7"/>
        <v>5.2249999999999998E-2</v>
      </c>
      <c r="P12" s="24">
        <f t="shared" si="8"/>
        <v>3.4833333333333331E-4</v>
      </c>
      <c r="Q12">
        <f t="shared" si="9"/>
        <v>28645.679727699502</v>
      </c>
      <c r="R12">
        <f t="shared" si="1"/>
        <v>4154.5583361420604</v>
      </c>
      <c r="S12" s="4"/>
      <c r="T12" s="24"/>
    </row>
    <row r="13" spans="1:21">
      <c r="A13">
        <v>6</v>
      </c>
      <c r="B13" s="17">
        <v>34.9</v>
      </c>
      <c r="C13" s="18">
        <v>102.8</v>
      </c>
      <c r="D13" s="19">
        <v>34.5</v>
      </c>
      <c r="E13">
        <f t="shared" si="2"/>
        <v>34.700000000000003</v>
      </c>
      <c r="F13">
        <f t="shared" si="3"/>
        <v>5.0326323422770134</v>
      </c>
      <c r="G13">
        <f t="shared" si="0"/>
        <v>206.9</v>
      </c>
      <c r="H13" s="4">
        <f t="shared" si="4"/>
        <v>30.007251631617116</v>
      </c>
      <c r="I13" s="15"/>
      <c r="J13" s="4">
        <f t="shared" si="5"/>
        <v>14.909354604786078</v>
      </c>
      <c r="K13" s="28">
        <v>102.6</v>
      </c>
      <c r="L13" s="28">
        <v>100.6</v>
      </c>
      <c r="M13" s="12">
        <f t="shared" si="6"/>
        <v>0.1026</v>
      </c>
      <c r="N13" s="12">
        <f t="shared" si="6"/>
        <v>0.10059999999999999</v>
      </c>
      <c r="O13" s="1">
        <f t="shared" si="7"/>
        <v>0.1016</v>
      </c>
      <c r="P13" s="24">
        <f t="shared" si="8"/>
        <v>6.7733333333333328E-4</v>
      </c>
      <c r="Q13">
        <f t="shared" si="9"/>
        <v>22011.842428325905</v>
      </c>
      <c r="R13">
        <f t="shared" si="1"/>
        <v>3192.4354500835252</v>
      </c>
      <c r="S13" s="4"/>
      <c r="T13" s="24"/>
    </row>
    <row r="14" spans="1:21">
      <c r="A14">
        <v>7</v>
      </c>
      <c r="B14" s="17">
        <v>68.599999999999994</v>
      </c>
      <c r="C14" s="18">
        <v>68.900000000000006</v>
      </c>
      <c r="D14" s="19">
        <v>68.5</v>
      </c>
      <c r="E14">
        <f t="shared" si="2"/>
        <v>68.55</v>
      </c>
      <c r="F14">
        <f t="shared" si="3"/>
        <v>9.9419869470630893</v>
      </c>
      <c r="G14">
        <f t="shared" si="0"/>
        <v>274.54999999999995</v>
      </c>
      <c r="H14" s="4">
        <f t="shared" si="4"/>
        <v>39.818709209572148</v>
      </c>
      <c r="I14" s="15"/>
      <c r="J14" s="4">
        <f t="shared" si="5"/>
        <v>9.9927483683828875</v>
      </c>
      <c r="K14" s="23">
        <v>51</v>
      </c>
      <c r="L14" s="23">
        <v>56.4</v>
      </c>
      <c r="M14" s="12">
        <f t="shared" si="6"/>
        <v>5.0999999999999997E-2</v>
      </c>
      <c r="N14" s="12">
        <f t="shared" si="6"/>
        <v>5.6399999999999999E-2</v>
      </c>
      <c r="O14" s="1">
        <f t="shared" si="7"/>
        <v>5.3699999999999998E-2</v>
      </c>
      <c r="P14" s="24">
        <f t="shared" si="8"/>
        <v>3.5799999999999997E-4</v>
      </c>
      <c r="Q14">
        <f t="shared" si="9"/>
        <v>27912.704939617008</v>
      </c>
      <c r="R14">
        <f t="shared" si="1"/>
        <v>4048.2530731859333</v>
      </c>
      <c r="S14" s="4"/>
      <c r="T14" s="24"/>
    </row>
    <row r="15" spans="1:21">
      <c r="A15">
        <v>8</v>
      </c>
      <c r="B15" s="17">
        <v>68.7</v>
      </c>
      <c r="C15" s="18">
        <v>137.5</v>
      </c>
      <c r="D15" s="19">
        <v>68.7</v>
      </c>
      <c r="E15">
        <f t="shared" si="2"/>
        <v>68.7</v>
      </c>
      <c r="F15">
        <f t="shared" si="3"/>
        <v>9.9637418419144321</v>
      </c>
      <c r="G15">
        <f t="shared" si="0"/>
        <v>343.6</v>
      </c>
      <c r="H15" s="4">
        <f t="shared" si="4"/>
        <v>49.833212472806387</v>
      </c>
      <c r="I15" s="15"/>
      <c r="J15" s="4">
        <f t="shared" si="5"/>
        <v>19.941986947063089</v>
      </c>
      <c r="K15" s="23">
        <v>95.2</v>
      </c>
      <c r="L15" s="23">
        <v>104.3</v>
      </c>
      <c r="M15" s="12">
        <f t="shared" si="6"/>
        <v>9.5200000000000007E-2</v>
      </c>
      <c r="N15" s="12">
        <f t="shared" si="6"/>
        <v>0.1043</v>
      </c>
      <c r="O15" s="1">
        <f t="shared" si="7"/>
        <v>9.9750000000000005E-2</v>
      </c>
      <c r="P15" s="24">
        <f t="shared" si="8"/>
        <v>6.6500000000000001E-4</v>
      </c>
      <c r="Q15">
        <f t="shared" si="9"/>
        <v>29987.950296335472</v>
      </c>
      <c r="R15">
        <f t="shared" si="1"/>
        <v>4349.2313700268996</v>
      </c>
      <c r="S15" s="4"/>
      <c r="T15" s="24"/>
    </row>
    <row r="16" spans="1:21">
      <c r="A16">
        <v>9</v>
      </c>
      <c r="B16" s="17">
        <v>68.7</v>
      </c>
      <c r="C16" s="18">
        <v>206.5</v>
      </c>
      <c r="D16" s="19">
        <v>68.5</v>
      </c>
      <c r="E16">
        <f t="shared" si="2"/>
        <v>68.599999999999994</v>
      </c>
      <c r="F16">
        <f t="shared" si="3"/>
        <v>9.9492385786802036</v>
      </c>
      <c r="G16">
        <f t="shared" si="0"/>
        <v>412.29999999999995</v>
      </c>
      <c r="H16" s="4">
        <f t="shared" si="4"/>
        <v>59.796954314720807</v>
      </c>
      <c r="I16" s="15"/>
      <c r="J16" s="4">
        <f t="shared" si="5"/>
        <v>29.949238578680205</v>
      </c>
      <c r="K16" s="23">
        <v>138.69999999999999</v>
      </c>
      <c r="L16" s="23">
        <v>153.4</v>
      </c>
      <c r="M16" s="12">
        <f t="shared" si="6"/>
        <v>0.13869999999999999</v>
      </c>
      <c r="N16" s="12">
        <f t="shared" si="6"/>
        <v>0.15340000000000001</v>
      </c>
      <c r="O16" s="1">
        <f t="shared" si="7"/>
        <v>0.14605000000000001</v>
      </c>
      <c r="P16" s="24">
        <f t="shared" si="8"/>
        <v>9.7366666666666673E-4</v>
      </c>
      <c r="Q16">
        <f t="shared" si="9"/>
        <v>30759.231679575696</v>
      </c>
      <c r="R16">
        <f t="shared" si="1"/>
        <v>4461.0923393148223</v>
      </c>
      <c r="S16" s="4"/>
      <c r="T16" s="24"/>
    </row>
    <row r="17" spans="1:20">
      <c r="A17">
        <v>10</v>
      </c>
      <c r="B17" s="17">
        <v>102.3</v>
      </c>
      <c r="C17" s="18">
        <v>68.8</v>
      </c>
      <c r="D17" s="19">
        <v>102.6</v>
      </c>
      <c r="E17">
        <f t="shared" si="2"/>
        <v>102.44999999999999</v>
      </c>
      <c r="F17">
        <f t="shared" si="3"/>
        <v>14.858593183466279</v>
      </c>
      <c r="G17">
        <f t="shared" si="0"/>
        <v>376.15</v>
      </c>
      <c r="H17" s="4">
        <f t="shared" si="4"/>
        <v>54.554024655547501</v>
      </c>
      <c r="I17" s="15"/>
      <c r="J17" s="4">
        <f t="shared" si="5"/>
        <v>9.9782451051486589</v>
      </c>
      <c r="K17" s="23">
        <v>43</v>
      </c>
      <c r="L17" s="23">
        <v>48.4</v>
      </c>
      <c r="M17" s="12">
        <f t="shared" si="6"/>
        <v>4.2999999999999997E-2</v>
      </c>
      <c r="N17" s="12">
        <f t="shared" si="6"/>
        <v>4.8399999999999999E-2</v>
      </c>
      <c r="O17" s="1">
        <f t="shared" si="7"/>
        <v>4.5699999999999998E-2</v>
      </c>
      <c r="P17" s="24">
        <f t="shared" si="8"/>
        <v>3.0466666666666663E-4</v>
      </c>
      <c r="Q17">
        <f t="shared" si="9"/>
        <v>32751.351548627987</v>
      </c>
      <c r="R17">
        <f t="shared" si="1"/>
        <v>4750.0147278648283</v>
      </c>
      <c r="S17" s="4"/>
      <c r="T17" s="24"/>
    </row>
    <row r="18" spans="1:20">
      <c r="A18">
        <v>11</v>
      </c>
      <c r="B18" s="17">
        <v>102.6</v>
      </c>
      <c r="C18" s="18">
        <v>102.8</v>
      </c>
      <c r="D18" s="19">
        <v>102.4</v>
      </c>
      <c r="E18">
        <f t="shared" si="2"/>
        <v>102.5</v>
      </c>
      <c r="F18">
        <f t="shared" si="3"/>
        <v>14.865844815083396</v>
      </c>
      <c r="G18">
        <f t="shared" si="0"/>
        <v>410.3</v>
      </c>
      <c r="H18" s="4">
        <f t="shared" si="4"/>
        <v>59.506889050036264</v>
      </c>
      <c r="I18" s="15"/>
      <c r="J18" s="4">
        <f t="shared" si="5"/>
        <v>14.909354604786078</v>
      </c>
      <c r="K18" s="23">
        <v>62.8</v>
      </c>
      <c r="L18" s="23">
        <v>70.599999999999994</v>
      </c>
      <c r="M18" s="12">
        <f t="shared" si="6"/>
        <v>6.2799999999999995E-2</v>
      </c>
      <c r="N18" s="12">
        <f t="shared" si="6"/>
        <v>7.0599999999999996E-2</v>
      </c>
      <c r="O18" s="1">
        <f t="shared" si="7"/>
        <v>6.6699999999999995E-2</v>
      </c>
      <c r="P18" s="24">
        <f t="shared" si="8"/>
        <v>4.4466666666666662E-4</v>
      </c>
      <c r="Q18">
        <f t="shared" si="9"/>
        <v>33529.283219159101</v>
      </c>
      <c r="R18">
        <f t="shared" si="1"/>
        <v>4862.8402058243801</v>
      </c>
      <c r="S18" s="4"/>
      <c r="T18" s="24"/>
    </row>
    <row r="19" spans="1:20">
      <c r="A19">
        <v>12</v>
      </c>
      <c r="B19" s="17">
        <v>102.7</v>
      </c>
      <c r="C19" s="18">
        <v>207</v>
      </c>
      <c r="D19" s="19">
        <v>102.4</v>
      </c>
      <c r="E19">
        <f t="shared" si="2"/>
        <v>102.55000000000001</v>
      </c>
      <c r="F19">
        <f t="shared" si="3"/>
        <v>14.87309644670051</v>
      </c>
      <c r="G19">
        <f t="shared" si="0"/>
        <v>514.65000000000009</v>
      </c>
      <c r="H19" s="4">
        <f t="shared" si="4"/>
        <v>74.641044234952886</v>
      </c>
      <c r="I19" s="15"/>
      <c r="J19" s="4">
        <f t="shared" si="5"/>
        <v>30.021754894851345</v>
      </c>
      <c r="K19" s="23">
        <v>114.8</v>
      </c>
      <c r="L19" s="23">
        <v>129.4</v>
      </c>
      <c r="M19" s="12">
        <f t="shared" si="6"/>
        <v>0.1148</v>
      </c>
      <c r="N19" s="12">
        <f t="shared" si="6"/>
        <v>0.12940000000000002</v>
      </c>
      <c r="O19" s="1">
        <f t="shared" si="7"/>
        <v>0.12210000000000001</v>
      </c>
      <c r="P19" s="24">
        <f t="shared" si="8"/>
        <v>8.1400000000000005E-4</v>
      </c>
      <c r="Q19">
        <f t="shared" si="9"/>
        <v>36881.762770087647</v>
      </c>
      <c r="R19">
        <f t="shared" si="1"/>
        <v>5349.0591399692021</v>
      </c>
      <c r="S19" s="4"/>
      <c r="T19" s="24"/>
    </row>
    <row r="20" spans="1:20">
      <c r="A20">
        <v>13</v>
      </c>
      <c r="B20" s="17">
        <v>137.69999999999999</v>
      </c>
      <c r="C20" s="18">
        <v>102.6</v>
      </c>
      <c r="D20" s="19">
        <v>137.6</v>
      </c>
      <c r="E20">
        <f t="shared" si="2"/>
        <v>137.64999999999998</v>
      </c>
      <c r="F20">
        <f t="shared" si="3"/>
        <v>19.96374184191443</v>
      </c>
      <c r="G20">
        <f t="shared" si="0"/>
        <v>515.54999999999995</v>
      </c>
      <c r="H20" s="4">
        <f t="shared" si="4"/>
        <v>74.771573604060919</v>
      </c>
      <c r="I20" s="15"/>
      <c r="J20" s="4">
        <f t="shared" si="5"/>
        <v>14.880348078317622</v>
      </c>
      <c r="K20" s="23">
        <v>52.7</v>
      </c>
      <c r="L20" s="23">
        <v>59.8</v>
      </c>
      <c r="M20" s="12">
        <f t="shared" si="6"/>
        <v>5.2700000000000004E-2</v>
      </c>
      <c r="N20" s="12">
        <f t="shared" si="6"/>
        <v>5.9799999999999999E-2</v>
      </c>
      <c r="O20" s="1">
        <f t="shared" si="7"/>
        <v>5.6250000000000001E-2</v>
      </c>
      <c r="P20" s="24">
        <f t="shared" si="8"/>
        <v>3.7500000000000001E-4</v>
      </c>
      <c r="Q20">
        <f t="shared" si="9"/>
        <v>39680.928208846992</v>
      </c>
      <c r="R20">
        <f t="shared" si="1"/>
        <v>5755.0294719139947</v>
      </c>
      <c r="S20" s="4"/>
      <c r="T20" s="24"/>
    </row>
    <row r="21" spans="1:20">
      <c r="A21">
        <v>14</v>
      </c>
      <c r="B21" s="17">
        <v>137.69999999999999</v>
      </c>
      <c r="C21" s="18">
        <v>137.6</v>
      </c>
      <c r="D21" s="19">
        <v>137.6</v>
      </c>
      <c r="E21">
        <f t="shared" si="2"/>
        <v>137.64999999999998</v>
      </c>
      <c r="F21">
        <f t="shared" si="3"/>
        <v>19.96374184191443</v>
      </c>
      <c r="G21">
        <f t="shared" si="0"/>
        <v>550.54999999999995</v>
      </c>
      <c r="H21" s="4">
        <f t="shared" si="4"/>
        <v>79.847715736040612</v>
      </c>
      <c r="I21" s="15"/>
      <c r="J21" s="4">
        <f t="shared" si="5"/>
        <v>19.956490210297318</v>
      </c>
      <c r="K21" s="23">
        <v>67.599999999999994</v>
      </c>
      <c r="L21" s="23">
        <v>76.900000000000006</v>
      </c>
      <c r="M21" s="12">
        <f t="shared" si="6"/>
        <v>6.7599999999999993E-2</v>
      </c>
      <c r="N21" s="12">
        <f t="shared" si="6"/>
        <v>7.690000000000001E-2</v>
      </c>
      <c r="O21" s="1">
        <f t="shared" si="7"/>
        <v>7.2250000000000009E-2</v>
      </c>
      <c r="P21" s="24">
        <f t="shared" si="8"/>
        <v>4.816666666666667E-4</v>
      </c>
      <c r="Q21">
        <f t="shared" si="9"/>
        <v>41432.159606153597</v>
      </c>
      <c r="R21">
        <f t="shared" si="1"/>
        <v>6009.0151713058158</v>
      </c>
      <c r="S21" s="4"/>
      <c r="T21" s="24"/>
    </row>
    <row r="22" spans="1:20" ht="15.75" thickBot="1">
      <c r="A22">
        <v>15</v>
      </c>
      <c r="B22" s="20">
        <v>137.80000000000001</v>
      </c>
      <c r="C22" s="21">
        <v>275.5</v>
      </c>
      <c r="D22" s="22">
        <v>137.6</v>
      </c>
      <c r="E22">
        <f t="shared" si="2"/>
        <v>137.69999999999999</v>
      </c>
      <c r="F22">
        <f t="shared" si="3"/>
        <v>19.970993473531543</v>
      </c>
      <c r="G22">
        <f t="shared" si="0"/>
        <v>688.59999999999991</v>
      </c>
      <c r="H22" s="4">
        <f t="shared" si="4"/>
        <v>99.869470630891939</v>
      </c>
      <c r="I22" s="15"/>
      <c r="J22" s="4">
        <f t="shared" si="5"/>
        <v>39.956490210297318</v>
      </c>
      <c r="K22" s="23">
        <v>126.7</v>
      </c>
      <c r="L22" s="23">
        <v>146.30000000000001</v>
      </c>
      <c r="M22" s="12">
        <f t="shared" si="6"/>
        <v>0.12670000000000001</v>
      </c>
      <c r="N22" s="12">
        <f t="shared" si="6"/>
        <v>0.14630000000000001</v>
      </c>
      <c r="O22" s="1">
        <f t="shared" si="7"/>
        <v>0.13650000000000001</v>
      </c>
      <c r="P22" s="24">
        <f t="shared" si="8"/>
        <v>9.1000000000000011E-4</v>
      </c>
      <c r="Q22">
        <f t="shared" si="9"/>
        <v>43908.231000326719</v>
      </c>
      <c r="R22">
        <f t="shared" si="1"/>
        <v>6368.1263234701555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4" zoomScale="85" zoomScaleNormal="85" workbookViewId="0">
      <pane xSplit="1" topLeftCell="B1" activePane="topRight" state="frozen"/>
      <selection activeCell="A4" sqref="A4"/>
      <selection pane="topRight" activeCell="M37" sqref="M37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20.5</v>
      </c>
      <c r="C8" s="18">
        <v>20.7</v>
      </c>
      <c r="D8" s="19">
        <v>20.5</v>
      </c>
      <c r="E8">
        <f>AVERAGE(B8,D8)</f>
        <v>20.5</v>
      </c>
      <c r="F8">
        <f>E8/6.895</f>
        <v>2.9731689630166791</v>
      </c>
      <c r="G8">
        <f t="shared" ref="G8:G22" si="0">C8+E8*3</f>
        <v>82.2</v>
      </c>
      <c r="H8" s="4">
        <f>G8/6.895</f>
        <v>11.921682378535172</v>
      </c>
      <c r="I8" s="15"/>
      <c r="J8" s="4">
        <f>C8/6.895</f>
        <v>3.002175489485134</v>
      </c>
      <c r="K8" s="25">
        <v>32.5</v>
      </c>
      <c r="L8" s="25">
        <v>43.5</v>
      </c>
      <c r="M8" s="12">
        <f>K8/1000</f>
        <v>3.2500000000000001E-2</v>
      </c>
      <c r="N8" s="12">
        <f>L8/1000</f>
        <v>4.3499999999999997E-2</v>
      </c>
      <c r="O8" s="1">
        <f>AVERAGE(M8:N8)</f>
        <v>3.7999999999999999E-2</v>
      </c>
      <c r="P8" s="24">
        <f>O8/(150)</f>
        <v>2.5333333333333333E-4</v>
      </c>
      <c r="Q8">
        <f>J8/(P8)</f>
        <v>11850.692721651845</v>
      </c>
      <c r="R8">
        <f t="shared" ref="R8:R22" si="1">Q8/6.895</f>
        <v>1718.7371605006304</v>
      </c>
      <c r="S8" s="4"/>
      <c r="T8" s="24"/>
    </row>
    <row r="9" spans="1:21">
      <c r="A9">
        <v>2</v>
      </c>
      <c r="B9" s="17">
        <v>20.7</v>
      </c>
      <c r="C9" s="18">
        <v>41.8</v>
      </c>
      <c r="D9" s="19">
        <v>20.6</v>
      </c>
      <c r="E9">
        <f t="shared" ref="E9:E22" si="2">AVERAGE(B9,D9)</f>
        <v>20.65</v>
      </c>
      <c r="F9">
        <f t="shared" ref="F9:F22" si="3">E9/6.895</f>
        <v>2.9949238578680202</v>
      </c>
      <c r="G9">
        <f t="shared" si="0"/>
        <v>103.75</v>
      </c>
      <c r="H9" s="4">
        <f t="shared" ref="H9:H22" si="4">G9/6.895</f>
        <v>15.04713560551124</v>
      </c>
      <c r="I9" s="15"/>
      <c r="J9" s="4">
        <f t="shared" ref="J9:J22" si="5">C9/6.895</f>
        <v>6.0623640319071788</v>
      </c>
      <c r="K9" s="25">
        <v>60.1</v>
      </c>
      <c r="L9" s="25">
        <v>81.3</v>
      </c>
      <c r="M9" s="12">
        <f t="shared" ref="M9:M22" si="6">K9/1000</f>
        <v>6.0100000000000001E-2</v>
      </c>
      <c r="N9" s="12">
        <f t="shared" ref="N9:N22" si="7">L9/1000</f>
        <v>8.1299999999999997E-2</v>
      </c>
      <c r="O9" s="1">
        <f t="shared" ref="O9:O22" si="8">AVERAGE(M9:N9)</f>
        <v>7.0699999999999999E-2</v>
      </c>
      <c r="P9" s="24">
        <f t="shared" ref="P9:P22" si="9">O9/(150)</f>
        <v>4.7133333333333332E-4</v>
      </c>
      <c r="Q9">
        <f t="shared" ref="Q9:Q22" si="10">J9/(P9)</f>
        <v>12862.158483537154</v>
      </c>
      <c r="R9">
        <f t="shared" si="1"/>
        <v>1865.4327024709435</v>
      </c>
      <c r="S9" s="4"/>
      <c r="T9" s="24"/>
    </row>
    <row r="10" spans="1:21">
      <c r="A10">
        <v>3</v>
      </c>
      <c r="B10" s="17">
        <v>20.7</v>
      </c>
      <c r="C10" s="18">
        <v>61.7</v>
      </c>
      <c r="D10" s="19">
        <v>20.5</v>
      </c>
      <c r="E10">
        <f t="shared" si="2"/>
        <v>20.6</v>
      </c>
      <c r="F10">
        <f t="shared" si="3"/>
        <v>2.9876722262509068</v>
      </c>
      <c r="G10">
        <f t="shared" si="0"/>
        <v>123.5</v>
      </c>
      <c r="H10" s="4">
        <f t="shared" si="4"/>
        <v>17.911530094271214</v>
      </c>
      <c r="I10" s="15"/>
      <c r="J10" s="4">
        <f t="shared" si="5"/>
        <v>8.9485134155184927</v>
      </c>
      <c r="K10" s="25">
        <v>82.1</v>
      </c>
      <c r="L10" s="25">
        <v>111.6</v>
      </c>
      <c r="M10" s="12">
        <f t="shared" si="6"/>
        <v>8.2099999999999992E-2</v>
      </c>
      <c r="N10" s="12">
        <f t="shared" si="7"/>
        <v>0.11159999999999999</v>
      </c>
      <c r="O10" s="1">
        <f t="shared" si="8"/>
        <v>9.6849999999999992E-2</v>
      </c>
      <c r="P10" s="24">
        <f t="shared" si="9"/>
        <v>6.4566666666666657E-4</v>
      </c>
      <c r="Q10">
        <f t="shared" si="10"/>
        <v>13859.339311592918</v>
      </c>
      <c r="R10">
        <f t="shared" si="1"/>
        <v>2010.0564628851223</v>
      </c>
      <c r="S10" s="4"/>
      <c r="T10" s="24"/>
    </row>
    <row r="11" spans="1:21">
      <c r="A11">
        <v>4</v>
      </c>
      <c r="B11" s="17">
        <v>34.799999999999997</v>
      </c>
      <c r="C11" s="18">
        <v>34.4</v>
      </c>
      <c r="D11" s="19">
        <v>34.799999999999997</v>
      </c>
      <c r="E11">
        <f t="shared" si="2"/>
        <v>34.799999999999997</v>
      </c>
      <c r="F11">
        <f t="shared" si="3"/>
        <v>5.0471356055112402</v>
      </c>
      <c r="G11">
        <f t="shared" si="0"/>
        <v>138.79999999999998</v>
      </c>
      <c r="H11" s="4">
        <f t="shared" si="4"/>
        <v>20.130529369108046</v>
      </c>
      <c r="I11" s="15"/>
      <c r="J11" s="4">
        <f t="shared" si="5"/>
        <v>4.9891225525743295</v>
      </c>
      <c r="K11" s="25">
        <v>38.299999999999997</v>
      </c>
      <c r="L11" s="25">
        <v>50.1</v>
      </c>
      <c r="M11" s="12">
        <f t="shared" si="6"/>
        <v>3.8299999999999994E-2</v>
      </c>
      <c r="N11" s="12">
        <f t="shared" si="7"/>
        <v>5.0099999999999999E-2</v>
      </c>
      <c r="O11" s="1">
        <f t="shared" si="8"/>
        <v>4.4199999999999996E-2</v>
      </c>
      <c r="P11" s="24">
        <f t="shared" si="9"/>
        <v>2.9466666666666666E-4</v>
      </c>
      <c r="Q11">
        <f t="shared" si="10"/>
        <v>16931.411377514694</v>
      </c>
      <c r="R11">
        <f t="shared" si="1"/>
        <v>2455.6071613509348</v>
      </c>
      <c r="S11" s="4"/>
      <c r="T11" s="24"/>
    </row>
    <row r="12" spans="1:21">
      <c r="A12">
        <v>5</v>
      </c>
      <c r="B12" s="17">
        <v>34.700000000000003</v>
      </c>
      <c r="C12" s="18">
        <v>68.8</v>
      </c>
      <c r="D12" s="19">
        <v>34.6</v>
      </c>
      <c r="E12">
        <f t="shared" si="2"/>
        <v>34.650000000000006</v>
      </c>
      <c r="F12">
        <f t="shared" si="3"/>
        <v>5.0253807106599</v>
      </c>
      <c r="G12">
        <f t="shared" si="0"/>
        <v>172.75</v>
      </c>
      <c r="H12" s="4">
        <f t="shared" si="4"/>
        <v>25.054387237128356</v>
      </c>
      <c r="I12" s="15"/>
      <c r="J12" s="4">
        <f t="shared" si="5"/>
        <v>9.9782451051486589</v>
      </c>
      <c r="K12" s="23">
        <v>68.599999999999994</v>
      </c>
      <c r="L12" s="23">
        <v>89.9</v>
      </c>
      <c r="M12" s="12">
        <f t="shared" si="6"/>
        <v>6.8599999999999994E-2</v>
      </c>
      <c r="N12" s="12">
        <f t="shared" si="7"/>
        <v>8.9900000000000008E-2</v>
      </c>
      <c r="O12" s="1">
        <f t="shared" si="8"/>
        <v>7.9250000000000001E-2</v>
      </c>
      <c r="P12" s="24">
        <f t="shared" si="9"/>
        <v>5.2833333333333335E-4</v>
      </c>
      <c r="Q12">
        <f t="shared" si="10"/>
        <v>18886.268337820806</v>
      </c>
      <c r="R12">
        <f t="shared" si="1"/>
        <v>2739.1252121567522</v>
      </c>
      <c r="S12" s="4"/>
      <c r="T12" s="24"/>
    </row>
    <row r="13" spans="1:21">
      <c r="A13">
        <v>6</v>
      </c>
      <c r="B13" s="17">
        <v>34.9</v>
      </c>
      <c r="C13" s="18">
        <v>102.6</v>
      </c>
      <c r="D13" s="19">
        <v>34.700000000000003</v>
      </c>
      <c r="E13">
        <f t="shared" si="2"/>
        <v>34.799999999999997</v>
      </c>
      <c r="F13">
        <f t="shared" si="3"/>
        <v>5.0471356055112402</v>
      </c>
      <c r="G13">
        <f t="shared" si="0"/>
        <v>207</v>
      </c>
      <c r="H13" s="4">
        <f t="shared" si="4"/>
        <v>30.021754894851345</v>
      </c>
      <c r="I13" s="15"/>
      <c r="J13" s="4">
        <f t="shared" si="5"/>
        <v>14.880348078317622</v>
      </c>
      <c r="K13" s="23">
        <v>94.7</v>
      </c>
      <c r="L13" s="23">
        <v>125.3</v>
      </c>
      <c r="M13" s="12">
        <f t="shared" si="6"/>
        <v>9.4700000000000006E-2</v>
      </c>
      <c r="N13" s="12">
        <f t="shared" si="7"/>
        <v>0.12529999999999999</v>
      </c>
      <c r="O13" s="1">
        <f t="shared" si="8"/>
        <v>0.11</v>
      </c>
      <c r="P13" s="24">
        <f t="shared" si="9"/>
        <v>7.3333333333333334E-4</v>
      </c>
      <c r="Q13">
        <f t="shared" si="10"/>
        <v>20291.383743160393</v>
      </c>
      <c r="R13">
        <f t="shared" si="1"/>
        <v>2942.9127981378383</v>
      </c>
      <c r="S13" s="4"/>
      <c r="T13" s="24"/>
    </row>
    <row r="14" spans="1:21">
      <c r="A14">
        <v>7</v>
      </c>
      <c r="B14" s="17">
        <v>68.7</v>
      </c>
      <c r="C14" s="18">
        <v>68.5</v>
      </c>
      <c r="D14" s="19">
        <v>68.7</v>
      </c>
      <c r="E14">
        <f t="shared" si="2"/>
        <v>68.7</v>
      </c>
      <c r="F14">
        <f t="shared" si="3"/>
        <v>9.9637418419144321</v>
      </c>
      <c r="G14">
        <f t="shared" si="0"/>
        <v>274.60000000000002</v>
      </c>
      <c r="H14" s="4">
        <f t="shared" si="4"/>
        <v>39.825960841189271</v>
      </c>
      <c r="I14" s="15"/>
      <c r="J14" s="4">
        <f t="shared" si="5"/>
        <v>9.9347353154459768</v>
      </c>
      <c r="K14" s="23">
        <v>45.9</v>
      </c>
      <c r="L14" s="23">
        <v>59.3</v>
      </c>
      <c r="M14" s="12">
        <f t="shared" si="6"/>
        <v>4.5899999999999996E-2</v>
      </c>
      <c r="N14" s="12">
        <f t="shared" si="7"/>
        <v>5.9299999999999999E-2</v>
      </c>
      <c r="O14" s="1">
        <f t="shared" si="8"/>
        <v>5.2599999999999994E-2</v>
      </c>
      <c r="P14" s="24">
        <f t="shared" si="9"/>
        <v>3.5066666666666661E-4</v>
      </c>
      <c r="Q14">
        <f t="shared" si="10"/>
        <v>28330.994245568381</v>
      </c>
      <c r="R14">
        <f t="shared" si="1"/>
        <v>4108.918672308685</v>
      </c>
      <c r="S14" s="4"/>
      <c r="T14" s="24"/>
    </row>
    <row r="15" spans="1:21">
      <c r="A15">
        <v>8</v>
      </c>
      <c r="B15" s="17">
        <v>68.7</v>
      </c>
      <c r="C15" s="18">
        <v>137.9</v>
      </c>
      <c r="D15" s="19">
        <v>68.400000000000006</v>
      </c>
      <c r="E15">
        <f t="shared" si="2"/>
        <v>68.550000000000011</v>
      </c>
      <c r="F15">
        <f t="shared" si="3"/>
        <v>9.9419869470630911</v>
      </c>
      <c r="G15">
        <f t="shared" si="0"/>
        <v>343.55000000000007</v>
      </c>
      <c r="H15" s="4">
        <f t="shared" si="4"/>
        <v>49.825960841189278</v>
      </c>
      <c r="I15" s="15"/>
      <c r="J15" s="4">
        <f t="shared" si="5"/>
        <v>20.000000000000004</v>
      </c>
      <c r="K15" s="23">
        <v>84.5</v>
      </c>
      <c r="L15" s="23">
        <v>111.1</v>
      </c>
      <c r="M15" s="12">
        <f t="shared" si="6"/>
        <v>8.4500000000000006E-2</v>
      </c>
      <c r="N15" s="12">
        <f t="shared" si="7"/>
        <v>0.11109999999999999</v>
      </c>
      <c r="O15" s="1">
        <f t="shared" si="8"/>
        <v>9.7799999999999998E-2</v>
      </c>
      <c r="P15" s="24">
        <f t="shared" si="9"/>
        <v>6.5200000000000002E-4</v>
      </c>
      <c r="Q15">
        <f t="shared" si="10"/>
        <v>30674.846625766877</v>
      </c>
      <c r="R15">
        <f t="shared" si="1"/>
        <v>4448.8537528305842</v>
      </c>
      <c r="S15" s="4"/>
      <c r="T15" s="24"/>
    </row>
    <row r="16" spans="1:21">
      <c r="A16">
        <v>9</v>
      </c>
      <c r="B16" s="17">
        <v>68.8</v>
      </c>
      <c r="C16" s="18">
        <v>206.4</v>
      </c>
      <c r="D16" s="19">
        <v>68.5</v>
      </c>
      <c r="E16">
        <f t="shared" si="2"/>
        <v>68.650000000000006</v>
      </c>
      <c r="F16">
        <f t="shared" si="3"/>
        <v>9.9564902102973178</v>
      </c>
      <c r="G16">
        <f t="shared" si="0"/>
        <v>412.35</v>
      </c>
      <c r="H16" s="4">
        <f t="shared" si="4"/>
        <v>59.80420594633793</v>
      </c>
      <c r="I16" s="15"/>
      <c r="J16" s="4">
        <f t="shared" si="5"/>
        <v>29.934735315445977</v>
      </c>
      <c r="K16" s="23">
        <v>124.1</v>
      </c>
      <c r="L16" s="23">
        <v>162.4</v>
      </c>
      <c r="M16" s="12">
        <f t="shared" si="6"/>
        <v>0.12409999999999999</v>
      </c>
      <c r="N16" s="12">
        <f t="shared" si="7"/>
        <v>0.16240000000000002</v>
      </c>
      <c r="O16" s="1">
        <f t="shared" si="8"/>
        <v>0.14324999999999999</v>
      </c>
      <c r="P16" s="24">
        <f t="shared" si="9"/>
        <v>9.549999999999999E-4</v>
      </c>
      <c r="Q16">
        <f t="shared" si="10"/>
        <v>31345.272581618829</v>
      </c>
      <c r="R16">
        <f t="shared" si="1"/>
        <v>4546.0873939983803</v>
      </c>
      <c r="S16" s="4"/>
      <c r="T16" s="24"/>
    </row>
    <row r="17" spans="1:20">
      <c r="A17">
        <v>10</v>
      </c>
      <c r="B17" s="17">
        <v>102.6</v>
      </c>
      <c r="C17" s="18">
        <v>68.5</v>
      </c>
      <c r="D17" s="19">
        <v>102.7</v>
      </c>
      <c r="E17">
        <f t="shared" si="2"/>
        <v>102.65</v>
      </c>
      <c r="F17">
        <f t="shared" si="3"/>
        <v>14.887599709934737</v>
      </c>
      <c r="G17">
        <f t="shared" si="0"/>
        <v>376.45000000000005</v>
      </c>
      <c r="H17" s="4">
        <f t="shared" si="4"/>
        <v>54.59753444525019</v>
      </c>
      <c r="I17" s="15"/>
      <c r="J17" s="4">
        <f t="shared" si="5"/>
        <v>9.9347353154459768</v>
      </c>
      <c r="K17" s="23">
        <v>38.1</v>
      </c>
      <c r="L17" s="23">
        <v>49.3</v>
      </c>
      <c r="M17" s="12">
        <f t="shared" si="6"/>
        <v>3.8100000000000002E-2</v>
      </c>
      <c r="N17" s="12">
        <f t="shared" si="7"/>
        <v>4.9299999999999997E-2</v>
      </c>
      <c r="O17" s="1">
        <f t="shared" si="8"/>
        <v>4.3700000000000003E-2</v>
      </c>
      <c r="P17" s="24">
        <f t="shared" si="9"/>
        <v>2.9133333333333333E-4</v>
      </c>
      <c r="Q17">
        <f t="shared" si="10"/>
        <v>34100.92213539809</v>
      </c>
      <c r="R17">
        <f t="shared" si="1"/>
        <v>4945.7465025958072</v>
      </c>
      <c r="S17" s="4"/>
      <c r="T17" s="24"/>
    </row>
    <row r="18" spans="1:20">
      <c r="A18">
        <v>11</v>
      </c>
      <c r="B18" s="17">
        <v>102.7</v>
      </c>
      <c r="C18" s="18">
        <v>102.8</v>
      </c>
      <c r="D18" s="19">
        <v>102.6</v>
      </c>
      <c r="E18">
        <f t="shared" si="2"/>
        <v>102.65</v>
      </c>
      <c r="F18">
        <f t="shared" si="3"/>
        <v>14.887599709934737</v>
      </c>
      <c r="G18">
        <f t="shared" si="0"/>
        <v>410.75000000000006</v>
      </c>
      <c r="H18" s="4">
        <f t="shared" si="4"/>
        <v>59.572153734590295</v>
      </c>
      <c r="I18" s="15"/>
      <c r="J18" s="4">
        <f t="shared" si="5"/>
        <v>14.909354604786078</v>
      </c>
      <c r="K18" s="23">
        <v>55.9</v>
      </c>
      <c r="L18" s="23">
        <v>72.5</v>
      </c>
      <c r="M18" s="12">
        <f t="shared" si="6"/>
        <v>5.5899999999999998E-2</v>
      </c>
      <c r="N18" s="12">
        <f t="shared" si="7"/>
        <v>7.2499999999999995E-2</v>
      </c>
      <c r="O18" s="1">
        <f t="shared" si="8"/>
        <v>6.4199999999999993E-2</v>
      </c>
      <c r="P18" s="24">
        <f t="shared" si="9"/>
        <v>4.2799999999999994E-4</v>
      </c>
      <c r="Q18">
        <f t="shared" si="10"/>
        <v>34834.940665388036</v>
      </c>
      <c r="R18">
        <f t="shared" si="1"/>
        <v>5052.2031421882575</v>
      </c>
      <c r="S18" s="4"/>
      <c r="T18" s="24"/>
    </row>
    <row r="19" spans="1:20">
      <c r="A19">
        <v>12</v>
      </c>
      <c r="B19" s="17">
        <v>102.8</v>
      </c>
      <c r="C19" s="18">
        <v>206.8</v>
      </c>
      <c r="D19" s="19">
        <v>102.4</v>
      </c>
      <c r="E19">
        <f t="shared" si="2"/>
        <v>102.6</v>
      </c>
      <c r="F19">
        <f t="shared" si="3"/>
        <v>14.880348078317622</v>
      </c>
      <c r="G19">
        <f t="shared" si="0"/>
        <v>514.59999999999991</v>
      </c>
      <c r="H19" s="4">
        <f t="shared" si="4"/>
        <v>74.633792603335749</v>
      </c>
      <c r="I19" s="15"/>
      <c r="J19" s="4">
        <f t="shared" si="5"/>
        <v>29.992748368382891</v>
      </c>
      <c r="K19" s="23">
        <v>102.6</v>
      </c>
      <c r="L19" s="23">
        <v>133.1</v>
      </c>
      <c r="M19" s="12">
        <f t="shared" si="6"/>
        <v>0.1026</v>
      </c>
      <c r="N19" s="12">
        <f t="shared" si="7"/>
        <v>0.1331</v>
      </c>
      <c r="O19" s="1">
        <f t="shared" si="8"/>
        <v>0.11785</v>
      </c>
      <c r="P19" s="24">
        <f t="shared" si="9"/>
        <v>7.8566666666666661E-4</v>
      </c>
      <c r="Q19">
        <f t="shared" si="10"/>
        <v>38174.902462939615</v>
      </c>
      <c r="R19">
        <f t="shared" si="1"/>
        <v>5536.6065936098066</v>
      </c>
      <c r="S19" s="4"/>
      <c r="T19" s="24"/>
    </row>
    <row r="20" spans="1:20">
      <c r="A20">
        <v>13</v>
      </c>
      <c r="B20" s="17">
        <v>137.6</v>
      </c>
      <c r="C20" s="18">
        <v>102.8</v>
      </c>
      <c r="D20" s="19">
        <v>137.5</v>
      </c>
      <c r="E20">
        <f t="shared" si="2"/>
        <v>137.55000000000001</v>
      </c>
      <c r="F20">
        <f t="shared" si="3"/>
        <v>19.949238578680205</v>
      </c>
      <c r="G20">
        <f t="shared" si="0"/>
        <v>515.45000000000005</v>
      </c>
      <c r="H20" s="4">
        <f t="shared" si="4"/>
        <v>74.757070340826701</v>
      </c>
      <c r="I20" s="15"/>
      <c r="J20" s="4">
        <f t="shared" si="5"/>
        <v>14.909354604786078</v>
      </c>
      <c r="K20" s="23">
        <v>47.1</v>
      </c>
      <c r="L20" s="23">
        <v>60.8</v>
      </c>
      <c r="M20" s="12">
        <f t="shared" si="6"/>
        <v>4.7100000000000003E-2</v>
      </c>
      <c r="N20" s="12">
        <f t="shared" si="7"/>
        <v>6.08E-2</v>
      </c>
      <c r="O20" s="1">
        <f t="shared" si="8"/>
        <v>5.3949999999999998E-2</v>
      </c>
      <c r="P20" s="24">
        <f t="shared" si="9"/>
        <v>3.5966666666666666E-4</v>
      </c>
      <c r="Q20">
        <f t="shared" si="10"/>
        <v>41453.256547134602</v>
      </c>
      <c r="R20">
        <f t="shared" si="1"/>
        <v>6012.0749161906606</v>
      </c>
      <c r="S20" s="4"/>
      <c r="T20" s="24"/>
    </row>
    <row r="21" spans="1:20">
      <c r="A21">
        <v>14</v>
      </c>
      <c r="B21" s="17">
        <v>137.69999999999999</v>
      </c>
      <c r="C21" s="18">
        <v>137.4</v>
      </c>
      <c r="D21" s="19">
        <v>137.6</v>
      </c>
      <c r="E21">
        <f t="shared" si="2"/>
        <v>137.64999999999998</v>
      </c>
      <c r="F21">
        <f t="shared" si="3"/>
        <v>19.96374184191443</v>
      </c>
      <c r="G21">
        <f t="shared" si="0"/>
        <v>550.34999999999991</v>
      </c>
      <c r="H21" s="4">
        <f t="shared" si="4"/>
        <v>79.818709209572148</v>
      </c>
      <c r="I21" s="15"/>
      <c r="J21" s="4">
        <f t="shared" si="5"/>
        <v>19.927483683828864</v>
      </c>
      <c r="K21" s="23">
        <v>60.8</v>
      </c>
      <c r="L21" s="23">
        <v>78.599999999999994</v>
      </c>
      <c r="M21" s="12">
        <f t="shared" si="6"/>
        <v>6.08E-2</v>
      </c>
      <c r="N21" s="12">
        <f t="shared" si="7"/>
        <v>7.8599999999999989E-2</v>
      </c>
      <c r="O21" s="1">
        <f t="shared" si="8"/>
        <v>6.9699999999999998E-2</v>
      </c>
      <c r="P21" s="24">
        <f t="shared" si="9"/>
        <v>4.6466666666666667E-4</v>
      </c>
      <c r="Q21">
        <f t="shared" si="10"/>
        <v>42885.545947981773</v>
      </c>
      <c r="R21">
        <f t="shared" si="1"/>
        <v>6219.8036182714686</v>
      </c>
      <c r="S21" s="4"/>
      <c r="T21" s="24"/>
    </row>
    <row r="22" spans="1:20" ht="15.75" thickBot="1">
      <c r="A22">
        <v>15</v>
      </c>
      <c r="B22" s="20">
        <v>137.80000000000001</v>
      </c>
      <c r="C22" s="21">
        <v>275.2</v>
      </c>
      <c r="D22" s="22">
        <v>137.6</v>
      </c>
      <c r="E22">
        <f t="shared" si="2"/>
        <v>137.69999999999999</v>
      </c>
      <c r="F22">
        <f t="shared" si="3"/>
        <v>19.970993473531543</v>
      </c>
      <c r="G22">
        <f t="shared" si="0"/>
        <v>688.3</v>
      </c>
      <c r="H22" s="4">
        <f t="shared" si="4"/>
        <v>99.825960841189271</v>
      </c>
      <c r="I22" s="15"/>
      <c r="J22" s="4">
        <f t="shared" si="5"/>
        <v>39.912980420594636</v>
      </c>
      <c r="K22" s="23">
        <v>113.6</v>
      </c>
      <c r="L22" s="23">
        <v>147.30000000000001</v>
      </c>
      <c r="M22" s="12">
        <f t="shared" si="6"/>
        <v>0.11359999999999999</v>
      </c>
      <c r="N22" s="12">
        <f t="shared" si="7"/>
        <v>0.14730000000000001</v>
      </c>
      <c r="O22" s="1">
        <f t="shared" si="8"/>
        <v>0.13045000000000001</v>
      </c>
      <c r="P22" s="24">
        <f t="shared" si="9"/>
        <v>8.696666666666667E-4</v>
      </c>
      <c r="Q22">
        <f t="shared" si="10"/>
        <v>45894.573116820204</v>
      </c>
      <c r="R22">
        <f t="shared" si="1"/>
        <v>6656.210749357535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</vt:lpstr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Yong-Hoon Byun</cp:lastModifiedBy>
  <dcterms:created xsi:type="dcterms:W3CDTF">2016-06-22T13:02:07Z</dcterms:created>
  <dcterms:modified xsi:type="dcterms:W3CDTF">2017-04-12T15:25:05Z</dcterms:modified>
</cp:coreProperties>
</file>