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Lemon\"/>
    </mc:Choice>
  </mc:AlternateContent>
  <bookViews>
    <workbookView xWindow="6000" yWindow="-135" windowWidth="11235" windowHeight="14175"/>
  </bookViews>
  <sheets>
    <sheet name="2" sheetId="6" r:id="rId1"/>
    <sheet name="1" sheetId="3" r:id="rId2"/>
    <sheet name="Sheet1" sheetId="7" r:id="rId3"/>
  </sheets>
  <calcPr calcId="171027"/>
</workbook>
</file>

<file path=xl/calcChain.xml><?xml version="1.0" encoding="utf-8"?>
<calcChain xmlns="http://schemas.openxmlformats.org/spreadsheetml/2006/main">
  <c r="N29" i="3" l="1"/>
  <c r="P29" i="3" s="1"/>
  <c r="Q29" i="3" s="1"/>
  <c r="R29" i="3" s="1"/>
  <c r="N29" i="6"/>
  <c r="P29" i="6" l="1"/>
  <c r="Q29" i="6" s="1"/>
  <c r="R29" i="6" s="1"/>
  <c r="N22" i="6"/>
  <c r="M22" i="6"/>
  <c r="J22" i="6"/>
  <c r="E22" i="6"/>
  <c r="G22" i="6" s="1"/>
  <c r="H22" i="6" s="1"/>
  <c r="N21" i="6"/>
  <c r="M21" i="6"/>
  <c r="J21" i="6"/>
  <c r="E21" i="6"/>
  <c r="F21" i="6" s="1"/>
  <c r="N20" i="6"/>
  <c r="M20" i="6"/>
  <c r="J20" i="6"/>
  <c r="E20" i="6"/>
  <c r="G20" i="6" s="1"/>
  <c r="H20" i="6" s="1"/>
  <c r="N19" i="6"/>
  <c r="M19" i="6"/>
  <c r="J19" i="6"/>
  <c r="E19" i="6"/>
  <c r="F19" i="6" s="1"/>
  <c r="N18" i="6"/>
  <c r="M18" i="6"/>
  <c r="J18" i="6"/>
  <c r="E18" i="6"/>
  <c r="F18" i="6" s="1"/>
  <c r="N17" i="6"/>
  <c r="M17" i="6"/>
  <c r="J17" i="6"/>
  <c r="E17" i="6"/>
  <c r="F17" i="6" s="1"/>
  <c r="N16" i="6"/>
  <c r="M16" i="6"/>
  <c r="J16" i="6"/>
  <c r="E16" i="6"/>
  <c r="G16" i="6" s="1"/>
  <c r="H16" i="6" s="1"/>
  <c r="N15" i="6"/>
  <c r="M15" i="6"/>
  <c r="J15" i="6"/>
  <c r="E15" i="6"/>
  <c r="F15" i="6" s="1"/>
  <c r="N14" i="6"/>
  <c r="M14" i="6"/>
  <c r="J14" i="6"/>
  <c r="E14" i="6"/>
  <c r="G14" i="6" s="1"/>
  <c r="H14" i="6" s="1"/>
  <c r="N13" i="6"/>
  <c r="M13" i="6"/>
  <c r="J13" i="6"/>
  <c r="E13" i="6"/>
  <c r="F13" i="6" s="1"/>
  <c r="N12" i="6"/>
  <c r="J12" i="6"/>
  <c r="E12" i="6"/>
  <c r="G12" i="6" s="1"/>
  <c r="H12" i="6" s="1"/>
  <c r="N11" i="6"/>
  <c r="J11" i="6"/>
  <c r="E11" i="6"/>
  <c r="F11" i="6" s="1"/>
  <c r="N10" i="6"/>
  <c r="J10" i="6"/>
  <c r="E10" i="6"/>
  <c r="G10" i="6" s="1"/>
  <c r="H10" i="6" s="1"/>
  <c r="N9" i="6"/>
  <c r="J9" i="6"/>
  <c r="E9" i="6"/>
  <c r="F9" i="6" s="1"/>
  <c r="N8" i="6"/>
  <c r="J8" i="6"/>
  <c r="E8" i="6"/>
  <c r="G8" i="6" s="1"/>
  <c r="H8" i="6" s="1"/>
  <c r="O15" i="6" l="1"/>
  <c r="P15" i="6" s="1"/>
  <c r="O19" i="6"/>
  <c r="P19" i="6" s="1"/>
  <c r="O20" i="6"/>
  <c r="P20" i="6" s="1"/>
  <c r="O13" i="6"/>
  <c r="P13" i="6" s="1"/>
  <c r="Q13" i="6" s="1"/>
  <c r="R13" i="6" s="1"/>
  <c r="O14" i="6"/>
  <c r="P14" i="6" s="1"/>
  <c r="Q14" i="6" s="1"/>
  <c r="R14" i="6" s="1"/>
  <c r="O16" i="6"/>
  <c r="P16" i="6" s="1"/>
  <c r="Q16" i="6" s="1"/>
  <c r="R16" i="6" s="1"/>
  <c r="O17" i="6"/>
  <c r="P17" i="6" s="1"/>
  <c r="Q17" i="6" s="1"/>
  <c r="R17" i="6" s="1"/>
  <c r="O18" i="6"/>
  <c r="P18" i="6" s="1"/>
  <c r="Q18" i="6" s="1"/>
  <c r="R18" i="6" s="1"/>
  <c r="O21" i="6"/>
  <c r="P21" i="6" s="1"/>
  <c r="Q21" i="6" s="1"/>
  <c r="R21" i="6" s="1"/>
  <c r="F22" i="6"/>
  <c r="G19" i="6"/>
  <c r="H19" i="6" s="1"/>
  <c r="G15" i="6"/>
  <c r="H15" i="6" s="1"/>
  <c r="G11" i="6"/>
  <c r="H11" i="6" s="1"/>
  <c r="Q19" i="6"/>
  <c r="R19" i="6" s="1"/>
  <c r="Q20" i="6"/>
  <c r="R20" i="6" s="1"/>
  <c r="Q15" i="6"/>
  <c r="R15" i="6" s="1"/>
  <c r="O22" i="6"/>
  <c r="F10" i="6"/>
  <c r="F14" i="6"/>
  <c r="G18" i="6"/>
  <c r="H18" i="6" s="1"/>
  <c r="F8" i="6"/>
  <c r="G9" i="6"/>
  <c r="H9" i="6" s="1"/>
  <c r="F12" i="6"/>
  <c r="G13" i="6"/>
  <c r="H13" i="6" s="1"/>
  <c r="F16" i="6"/>
  <c r="G17" i="6"/>
  <c r="H17" i="6" s="1"/>
  <c r="F20" i="6"/>
  <c r="G21" i="6"/>
  <c r="H21" i="6" s="1"/>
  <c r="P22" i="6" l="1"/>
  <c r="Q22" i="6" s="1"/>
  <c r="R22" i="6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11" i="3" l="1"/>
  <c r="P11" i="3" s="1"/>
  <c r="O8" i="3"/>
  <c r="P8" i="3" s="1"/>
  <c r="G17" i="3"/>
  <c r="H17" i="3" s="1"/>
  <c r="G11" i="3"/>
  <c r="H11" i="3" s="1"/>
  <c r="F8" i="3"/>
  <c r="Q8" i="3" l="1"/>
  <c r="O9" i="3"/>
  <c r="O10" i="3"/>
  <c r="Q11" i="3"/>
  <c r="O12" i="3"/>
  <c r="O13" i="3"/>
  <c r="O14" i="3"/>
  <c r="O15" i="3"/>
  <c r="O16" i="3"/>
  <c r="O17" i="3"/>
  <c r="O18" i="3"/>
  <c r="O19" i="3"/>
  <c r="O20" i="3"/>
  <c r="O21" i="3"/>
  <c r="O22" i="3"/>
  <c r="P21" i="3" l="1"/>
  <c r="Q21" i="3" s="1"/>
  <c r="P13" i="3"/>
  <c r="Q13" i="3" s="1"/>
  <c r="P20" i="3"/>
  <c r="Q20" i="3" s="1"/>
  <c r="P12" i="3"/>
  <c r="Q12" i="3" s="1"/>
  <c r="P19" i="3"/>
  <c r="Q19" i="3" s="1"/>
  <c r="P15" i="3"/>
  <c r="Q15" i="3" s="1"/>
  <c r="P17" i="3"/>
  <c r="Q17" i="3" s="1"/>
  <c r="P9" i="3"/>
  <c r="Q9" i="3" s="1"/>
  <c r="P16" i="3"/>
  <c r="Q16" i="3" s="1"/>
  <c r="P22" i="3"/>
  <c r="Q22" i="3" s="1"/>
  <c r="P18" i="3"/>
  <c r="Q18" i="3" s="1"/>
  <c r="P14" i="3"/>
  <c r="Q14" i="3" s="1"/>
  <c r="P10" i="3"/>
  <c r="Q10" i="3" s="1"/>
  <c r="G22" i="3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  <c r="M10" i="6" l="1"/>
  <c r="O10" i="6"/>
  <c r="P10" i="6" s="1"/>
  <c r="Q10" i="6" s="1"/>
  <c r="R10" i="6" s="1"/>
  <c r="M9" i="6"/>
  <c r="O9" i="6" s="1"/>
  <c r="P9" i="6" s="1"/>
  <c r="Q9" i="6" s="1"/>
  <c r="R9" i="6" s="1"/>
  <c r="M12" i="6"/>
  <c r="O12" i="6" s="1"/>
  <c r="P12" i="6" s="1"/>
  <c r="Q12" i="6" s="1"/>
  <c r="R12" i="6" s="1"/>
  <c r="M11" i="6"/>
  <c r="O11" i="6"/>
  <c r="P11" i="6" s="1"/>
  <c r="Q11" i="6" s="1"/>
  <c r="R11" i="6" s="1"/>
  <c r="M8" i="6"/>
  <c r="O8" i="6" s="1"/>
  <c r="P8" i="6" s="1"/>
  <c r="Q8" i="6" s="1"/>
  <c r="R8" i="6" s="1"/>
</calcChain>
</file>

<file path=xl/sharedStrings.xml><?xml version="1.0" encoding="utf-8"?>
<sst xmlns="http://schemas.openxmlformats.org/spreadsheetml/2006/main" count="48" uniqueCount="25">
  <si>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</si>
  <si>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</si>
  <si>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</si>
  <si>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</si>
  <si>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</si>
  <si>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</si>
  <si>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</si>
  <si>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</si>
  <si>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</si>
  <si>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</si>
  <si>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</si>
  <si>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</si>
  <si>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</si>
  <si>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</si>
  <si>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</si>
  <si>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</si>
  <si>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</si>
  <si>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</si>
  <si>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</si>
  <si>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</si>
  <si>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</si>
  <si>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</si>
  <si>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</si>
  <si>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</si>
  <si>
    <t>Resilient avg displ  [mm]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</si>
</sst>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166" fontId="0" fillId="0" borderId="0" xfId="0" applyNumberFormat="1" applyFill="1">
      <alignment vertical="center"/>
    </xf>
    <xf numFmtId="166" fontId="0" fillId="0" borderId="0" xfId="0" applyNumberFormat="1" applyFont="1" applyFill="1">
      <alignment vertical="center"/>
    </xf>
    <xf numFmtId="0" fontId="2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11.965192168237854</c:v>
                </c:pt>
                <c:pt idx="1">
                  <c:v>15.025380710659899</c:v>
                </c:pt>
                <c:pt idx="2">
                  <c:v>17.933284989122555</c:v>
                </c:pt>
                <c:pt idx="3">
                  <c:v>20.072516316171139</c:v>
                </c:pt>
                <c:pt idx="4">
                  <c:v>25.025380710659903</c:v>
                </c:pt>
                <c:pt idx="5">
                  <c:v>29.978245105148659</c:v>
                </c:pt>
                <c:pt idx="6">
                  <c:v>39.789702683103698</c:v>
                </c:pt>
                <c:pt idx="7">
                  <c:v>49.840464104423496</c:v>
                </c:pt>
                <c:pt idx="8">
                  <c:v>59.840464104423503</c:v>
                </c:pt>
                <c:pt idx="9">
                  <c:v>54.648295866569974</c:v>
                </c:pt>
                <c:pt idx="10">
                  <c:v>59.535895576504714</c:v>
                </c:pt>
                <c:pt idx="11">
                  <c:v>74.648295866569995</c:v>
                </c:pt>
                <c:pt idx="12">
                  <c:v>74.742567077592454</c:v>
                </c:pt>
                <c:pt idx="13">
                  <c:v>79.840464104423503</c:v>
                </c:pt>
                <c:pt idx="14">
                  <c:v>99.833212472806395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12203.965404411114</c:v>
                </c:pt>
                <c:pt idx="1">
                  <c:v>12753.921525751428</c:v>
                </c:pt>
                <c:pt idx="2">
                  <c:v>13537.841778394091</c:v>
                </c:pt>
                <c:pt idx="3">
                  <c:v>15998.286118096021</c:v>
                </c:pt>
                <c:pt idx="4">
                  <c:v>17358.169606853131</c:v>
                </c:pt>
                <c:pt idx="5">
                  <c:v>18243.172960749023</c:v>
                </c:pt>
                <c:pt idx="6">
                  <c:v>24826.599273873169</c:v>
                </c:pt>
                <c:pt idx="7">
                  <c:v>26128.693641383998</c:v>
                </c:pt>
                <c:pt idx="8">
                  <c:v>26916.631436800668</c:v>
                </c:pt>
                <c:pt idx="9">
                  <c:v>28467.833834041234</c:v>
                </c:pt>
                <c:pt idx="10">
                  <c:v>29922.111924477846</c:v>
                </c:pt>
                <c:pt idx="11">
                  <c:v>32323.346107782552</c:v>
                </c:pt>
                <c:pt idx="12">
                  <c:v>34431.240073838875</c:v>
                </c:pt>
                <c:pt idx="13">
                  <c:v>35669.720197784358</c:v>
                </c:pt>
                <c:pt idx="14">
                  <c:v>37878.301098759883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5-48D1-9149-5435344BAD8E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3.7741721543990164E-2"/>
                  <c:y val="0.14185304768159884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11.979695431472082</c:v>
                </c:pt>
                <c:pt idx="1">
                  <c:v>15.018129079042785</c:v>
                </c:pt>
                <c:pt idx="2">
                  <c:v>17.955039883973896</c:v>
                </c:pt>
                <c:pt idx="3">
                  <c:v>20.152284263959391</c:v>
                </c:pt>
                <c:pt idx="4">
                  <c:v>25.097897026831042</c:v>
                </c:pt>
                <c:pt idx="5">
                  <c:v>29.985496736765775</c:v>
                </c:pt>
                <c:pt idx="6">
                  <c:v>39.818709209572148</c:v>
                </c:pt>
                <c:pt idx="7">
                  <c:v>49.804205946337923</c:v>
                </c:pt>
                <c:pt idx="8">
                  <c:v>59.782451051486589</c:v>
                </c:pt>
                <c:pt idx="9">
                  <c:v>54.62654097171864</c:v>
                </c:pt>
                <c:pt idx="10">
                  <c:v>59.521392313270489</c:v>
                </c:pt>
                <c:pt idx="11">
                  <c:v>74.670050761421322</c:v>
                </c:pt>
                <c:pt idx="12">
                  <c:v>74.771573604060919</c:v>
                </c:pt>
                <c:pt idx="13">
                  <c:v>79.847715736040612</c:v>
                </c:pt>
                <c:pt idx="14">
                  <c:v>99.854967367657736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11121.579662157155</c:v>
                </c:pt>
                <c:pt idx="1">
                  <c:v>11986.802990937867</c:v>
                </c:pt>
                <c:pt idx="2">
                  <c:v>12585.813523935996</c:v>
                </c:pt>
                <c:pt idx="3">
                  <c:v>15555.083141919395</c:v>
                </c:pt>
                <c:pt idx="4">
                  <c:v>16855.143758697061</c:v>
                </c:pt>
                <c:pt idx="5">
                  <c:v>17749.231672364378</c:v>
                </c:pt>
                <c:pt idx="6">
                  <c:v>24412.25171429044</c:v>
                </c:pt>
                <c:pt idx="7">
                  <c:v>25640.030248776002</c:v>
                </c:pt>
                <c:pt idx="8">
                  <c:v>26358.36322258088</c:v>
                </c:pt>
                <c:pt idx="9">
                  <c:v>28349.154763787861</c:v>
                </c:pt>
                <c:pt idx="10">
                  <c:v>29349.798971040676</c:v>
                </c:pt>
                <c:pt idx="11">
                  <c:v>31808.643144282833</c:v>
                </c:pt>
                <c:pt idx="12">
                  <c:v>34686.126056684436</c:v>
                </c:pt>
                <c:pt idx="13">
                  <c:v>35742.967540831021</c:v>
                </c:pt>
                <c:pt idx="14">
                  <c:v>37895.623289433664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5-48D1-9149-5435344B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5344"/>
        <c:axId val="220361216"/>
      </c:scatterChart>
      <c:valAx>
        <c:axId val="46945344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0361216"/>
        <c:crosses val="autoZero"/>
        <c:crossBetween val="midCat"/>
        <c:majorUnit val="20"/>
        <c:minorUnit val="10"/>
      </c:valAx>
      <c:valAx>
        <c:axId val="220361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46945344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11.965192168237854</c:v>
                </c:pt>
                <c:pt idx="1">
                  <c:v>15.025380710659899</c:v>
                </c:pt>
                <c:pt idx="2">
                  <c:v>17.933284989122555</c:v>
                </c:pt>
                <c:pt idx="3">
                  <c:v>20.072516316171139</c:v>
                </c:pt>
                <c:pt idx="4">
                  <c:v>25.025380710659903</c:v>
                </c:pt>
                <c:pt idx="5">
                  <c:v>29.978245105148659</c:v>
                </c:pt>
                <c:pt idx="6">
                  <c:v>39.789702683103698</c:v>
                </c:pt>
                <c:pt idx="7">
                  <c:v>49.840464104423496</c:v>
                </c:pt>
                <c:pt idx="8">
                  <c:v>59.840464104423503</c:v>
                </c:pt>
                <c:pt idx="9">
                  <c:v>54.648295866569974</c:v>
                </c:pt>
                <c:pt idx="10">
                  <c:v>59.535895576504714</c:v>
                </c:pt>
                <c:pt idx="11">
                  <c:v>74.648295866569995</c:v>
                </c:pt>
                <c:pt idx="12">
                  <c:v>74.742567077592454</c:v>
                </c:pt>
                <c:pt idx="13">
                  <c:v>79.840464104423503</c:v>
                </c:pt>
                <c:pt idx="14">
                  <c:v>99.833212472806395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12203.965404411114</c:v>
                </c:pt>
                <c:pt idx="1">
                  <c:v>12753.921525751428</c:v>
                </c:pt>
                <c:pt idx="2">
                  <c:v>13537.841778394091</c:v>
                </c:pt>
                <c:pt idx="3">
                  <c:v>15998.286118096021</c:v>
                </c:pt>
                <c:pt idx="4">
                  <c:v>17358.169606853131</c:v>
                </c:pt>
                <c:pt idx="5">
                  <c:v>18243.172960749023</c:v>
                </c:pt>
                <c:pt idx="6">
                  <c:v>24826.599273873169</c:v>
                </c:pt>
                <c:pt idx="7">
                  <c:v>26128.693641383998</c:v>
                </c:pt>
                <c:pt idx="8">
                  <c:v>26916.631436800668</c:v>
                </c:pt>
                <c:pt idx="9">
                  <c:v>28467.833834041234</c:v>
                </c:pt>
                <c:pt idx="10">
                  <c:v>29922.111924477846</c:v>
                </c:pt>
                <c:pt idx="11">
                  <c:v>32323.346107782552</c:v>
                </c:pt>
                <c:pt idx="12">
                  <c:v>34431.240073838875</c:v>
                </c:pt>
                <c:pt idx="13">
                  <c:v>35669.720197784358</c:v>
                </c:pt>
                <c:pt idx="14">
                  <c:v>37878.301098759883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5F8-BDFF-38D0166E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59232"/>
        <c:axId val="220959808"/>
      </c:scatterChart>
      <c:valAx>
        <c:axId val="22095923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0959808"/>
        <c:crosses val="autoZero"/>
        <c:crossBetween val="midCat"/>
        <c:majorUnit val="20"/>
        <c:minorUnit val="10"/>
      </c:valAx>
      <c:valAx>
        <c:axId val="220959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0959232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145676</xdr:colOff>
      <xdr:row>24</xdr:row>
      <xdr:rowOff>67235</xdr:rowOff>
    </xdr:from>
    <xdr:to>
      <xdr:col>9</xdr:col>
      <xdr:colOff>550916</xdr:colOff>
      <xdr:row>45</xdr:row>
      <xdr:rowOff>32104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13" zoomScale="85" zoomScaleNormal="85" workbookViewId="0">
      <pane xSplit="1" topLeftCell="B1" activePane="topRight" state="frozen"/>
      <selection activeCell="A4" sqref="A4"/>
      <selection pane="topRight" activeCell="Q14" sqref="Q14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19">
      <c r="A1" s="28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19">
      <c r="A3" s="9"/>
      <c r="B3" s="9"/>
      <c r="C3" s="9"/>
      <c r="D3" s="9"/>
      <c r="E3" s="9"/>
      <c r="F3" s="9"/>
      <c r="G3" s="9"/>
      <c r="H3" s="9"/>
      <c r="I3" s="9"/>
      <c r="J3" s="9"/>
      <c r="K3" s="26"/>
      <c r="L3" s="9"/>
      <c r="N3" s="4"/>
      <c r="P3" s="4"/>
    </row>
    <row r="4" spans="1:1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9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24</v>
      </c>
      <c r="P5" s="6" t="s">
        <v>3</v>
      </c>
      <c r="Q5" s="6" t="s">
        <v>19</v>
      </c>
      <c r="R5" s="6" t="s">
        <v>20</v>
      </c>
      <c r="S5" s="6"/>
    </row>
    <row r="6" spans="1:19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>
        <v>1</v>
      </c>
      <c r="B8" s="17">
        <v>20.6</v>
      </c>
      <c r="C8" s="18">
        <v>20.5</v>
      </c>
      <c r="D8" s="19">
        <v>20.8</v>
      </c>
      <c r="E8">
        <f>AVERAGE(B8,D8)</f>
        <v>20.700000000000003</v>
      </c>
      <c r="F8">
        <f>E8/6.895</f>
        <v>3.0021754894851349</v>
      </c>
      <c r="G8">
        <f t="shared" ref="G8:G22" si="0">C8+E8*3</f>
        <v>82.600000000000009</v>
      </c>
      <c r="H8" s="4">
        <f>G8/6.895</f>
        <v>11.979695431472082</v>
      </c>
      <c r="I8" s="15"/>
      <c r="J8" s="4">
        <f>C8/6.895</f>
        <v>2.9731689630166791</v>
      </c>
      <c r="K8" s="23">
        <v>38.4</v>
      </c>
      <c r="L8" s="23">
        <v>41.8</v>
      </c>
      <c r="M8" s="12">
        <f>K8/1000</f>
        <v>3.8399999999999997E-2</v>
      </c>
      <c r="N8" s="12">
        <f>L8/1000</f>
        <v>4.1799999999999997E-2</v>
      </c>
      <c r="O8" s="1">
        <f>AVERAGE(M8:N8)</f>
        <v>4.0099999999999997E-2</v>
      </c>
      <c r="P8" s="24">
        <f>O8/(150)</f>
        <v>2.6733333333333329E-4</v>
      </c>
      <c r="Q8">
        <f>J8/(P8)</f>
        <v>11121.579662157155</v>
      </c>
      <c r="R8">
        <f>Q8*6.895/1000</f>
        <v>76.683291770573575</v>
      </c>
      <c r="S8" s="4"/>
    </row>
    <row r="9" spans="1:19">
      <c r="A9">
        <v>2</v>
      </c>
      <c r="B9" s="17">
        <v>20.7</v>
      </c>
      <c r="C9" s="18">
        <v>41.6</v>
      </c>
      <c r="D9" s="19">
        <v>20.6</v>
      </c>
      <c r="E9">
        <f t="shared" ref="E9:E22" si="1">AVERAGE(B9,D9)</f>
        <v>20.65</v>
      </c>
      <c r="F9">
        <f t="shared" ref="F9:F22" si="2">E9/6.895</f>
        <v>2.9949238578680202</v>
      </c>
      <c r="G9">
        <f t="shared" si="0"/>
        <v>103.55</v>
      </c>
      <c r="H9" s="4">
        <f t="shared" ref="H9:H22" si="3">G9/6.895</f>
        <v>15.018129079042785</v>
      </c>
      <c r="I9" s="15"/>
      <c r="J9" s="4">
        <f t="shared" ref="J9:J22" si="4">C9/6.895</f>
        <v>6.0333575054387243</v>
      </c>
      <c r="K9" s="23">
        <v>70.899999999999991</v>
      </c>
      <c r="L9" s="23">
        <v>80.099999999999994</v>
      </c>
      <c r="M9" s="12">
        <f t="shared" ref="M9:N22" si="5">K9/1000</f>
        <v>7.0899999999999991E-2</v>
      </c>
      <c r="N9" s="12">
        <f t="shared" si="5"/>
        <v>8.0099999999999991E-2</v>
      </c>
      <c r="O9" s="1">
        <f t="shared" ref="O9:O22" si="6">AVERAGE(M9:N9)</f>
        <v>7.5499999999999984E-2</v>
      </c>
      <c r="P9" s="24">
        <f t="shared" ref="P9:P22" si="7">O9/(150)</f>
        <v>5.0333333333333317E-4</v>
      </c>
      <c r="Q9">
        <f t="shared" ref="Q9:Q22" si="8">J9/(P9)</f>
        <v>11986.802990937867</v>
      </c>
      <c r="R9">
        <f t="shared" ref="R9:R22" si="9">Q9*6.895/1000</f>
        <v>82.649006622516595</v>
      </c>
      <c r="S9" s="4"/>
    </row>
    <row r="10" spans="1:19">
      <c r="A10">
        <v>3</v>
      </c>
      <c r="B10" s="17">
        <v>20.8</v>
      </c>
      <c r="C10" s="18">
        <v>61.7</v>
      </c>
      <c r="D10" s="19">
        <v>20.6</v>
      </c>
      <c r="E10">
        <f t="shared" si="1"/>
        <v>20.700000000000003</v>
      </c>
      <c r="F10">
        <f t="shared" si="2"/>
        <v>3.0021754894851349</v>
      </c>
      <c r="G10">
        <f t="shared" si="0"/>
        <v>123.80000000000001</v>
      </c>
      <c r="H10" s="4">
        <f t="shared" si="3"/>
        <v>17.955039883973896</v>
      </c>
      <c r="I10" s="15"/>
      <c r="J10" s="4">
        <f t="shared" si="4"/>
        <v>8.9485134155184927</v>
      </c>
      <c r="K10" s="23">
        <v>100.5</v>
      </c>
      <c r="L10" s="23">
        <v>112.8</v>
      </c>
      <c r="M10" s="12">
        <f t="shared" si="5"/>
        <v>0.10050000000000001</v>
      </c>
      <c r="N10" s="12">
        <f t="shared" si="5"/>
        <v>0.1128</v>
      </c>
      <c r="O10" s="1">
        <f t="shared" si="6"/>
        <v>0.10664999999999999</v>
      </c>
      <c r="P10" s="24">
        <f t="shared" si="7"/>
        <v>7.1099999999999994E-4</v>
      </c>
      <c r="Q10">
        <f t="shared" si="8"/>
        <v>12585.813523935996</v>
      </c>
      <c r="R10">
        <f t="shared" si="9"/>
        <v>86.779184247538694</v>
      </c>
      <c r="S10" s="4"/>
    </row>
    <row r="11" spans="1:19">
      <c r="A11">
        <v>4</v>
      </c>
      <c r="B11" s="17">
        <v>34.799999999999997</v>
      </c>
      <c r="C11" s="18">
        <v>35</v>
      </c>
      <c r="D11" s="19">
        <v>34.5</v>
      </c>
      <c r="E11">
        <f t="shared" si="1"/>
        <v>34.65</v>
      </c>
      <c r="F11">
        <f t="shared" si="2"/>
        <v>5.0253807106598982</v>
      </c>
      <c r="G11">
        <f t="shared" si="0"/>
        <v>138.94999999999999</v>
      </c>
      <c r="H11" s="4">
        <f t="shared" si="3"/>
        <v>20.152284263959391</v>
      </c>
      <c r="I11" s="15"/>
      <c r="J11" s="4">
        <f t="shared" si="4"/>
        <v>5.0761421319796955</v>
      </c>
      <c r="K11" s="23">
        <v>45.9</v>
      </c>
      <c r="L11" s="23">
        <v>52</v>
      </c>
      <c r="M11" s="12">
        <f t="shared" si="5"/>
        <v>4.5899999999999996E-2</v>
      </c>
      <c r="N11" s="12">
        <f t="shared" si="5"/>
        <v>5.1999999999999998E-2</v>
      </c>
      <c r="O11" s="1">
        <f t="shared" si="6"/>
        <v>4.8949999999999994E-2</v>
      </c>
      <c r="P11" s="24">
        <f t="shared" si="7"/>
        <v>3.2633333333333331E-4</v>
      </c>
      <c r="Q11">
        <f t="shared" si="8"/>
        <v>15555.083141919395</v>
      </c>
      <c r="R11">
        <f t="shared" si="9"/>
        <v>107.25229826353421</v>
      </c>
      <c r="S11" s="4"/>
    </row>
    <row r="12" spans="1:19">
      <c r="A12">
        <v>5</v>
      </c>
      <c r="B12" s="17">
        <v>34.9</v>
      </c>
      <c r="C12" s="18">
        <v>68.8</v>
      </c>
      <c r="D12" s="19">
        <v>34.6</v>
      </c>
      <c r="E12">
        <f t="shared" si="1"/>
        <v>34.75</v>
      </c>
      <c r="F12">
        <f t="shared" si="2"/>
        <v>5.0398839738941268</v>
      </c>
      <c r="G12">
        <f t="shared" si="0"/>
        <v>173.05</v>
      </c>
      <c r="H12" s="4">
        <f t="shared" si="3"/>
        <v>25.097897026831042</v>
      </c>
      <c r="I12" s="15"/>
      <c r="J12" s="4">
        <f t="shared" si="4"/>
        <v>9.9782451051486589</v>
      </c>
      <c r="K12" s="23">
        <v>83.8</v>
      </c>
      <c r="L12" s="23">
        <v>93.8</v>
      </c>
      <c r="M12" s="12">
        <f t="shared" si="5"/>
        <v>8.3799999999999999E-2</v>
      </c>
      <c r="N12" s="12">
        <f t="shared" si="5"/>
        <v>9.3799999999999994E-2</v>
      </c>
      <c r="O12" s="1">
        <f t="shared" si="6"/>
        <v>8.879999999999999E-2</v>
      </c>
      <c r="P12" s="24">
        <f t="shared" si="7"/>
        <v>5.9199999999999997E-4</v>
      </c>
      <c r="Q12">
        <f t="shared" si="8"/>
        <v>16855.143758697061</v>
      </c>
      <c r="R12">
        <f t="shared" si="9"/>
        <v>116.21621621621622</v>
      </c>
      <c r="S12" s="4"/>
    </row>
    <row r="13" spans="1:19">
      <c r="A13">
        <v>6</v>
      </c>
      <c r="B13" s="17">
        <v>34.799999999999997</v>
      </c>
      <c r="C13" s="18">
        <v>102.8</v>
      </c>
      <c r="D13" s="19">
        <v>34.5</v>
      </c>
      <c r="E13">
        <f t="shared" si="1"/>
        <v>34.65</v>
      </c>
      <c r="F13">
        <f t="shared" si="2"/>
        <v>5.0253807106598982</v>
      </c>
      <c r="G13">
        <f t="shared" si="0"/>
        <v>206.75</v>
      </c>
      <c r="H13" s="4">
        <f t="shared" si="3"/>
        <v>29.985496736765775</v>
      </c>
      <c r="I13" s="15"/>
      <c r="J13" s="4">
        <f t="shared" si="4"/>
        <v>14.909354604786078</v>
      </c>
      <c r="K13" s="23">
        <v>120.1</v>
      </c>
      <c r="L13" s="23">
        <v>131.9</v>
      </c>
      <c r="M13" s="12">
        <f t="shared" si="5"/>
        <v>0.1201</v>
      </c>
      <c r="N13" s="12">
        <f t="shared" si="5"/>
        <v>0.13190000000000002</v>
      </c>
      <c r="O13" s="1">
        <f t="shared" si="6"/>
        <v>0.126</v>
      </c>
      <c r="P13" s="24">
        <f t="shared" si="7"/>
        <v>8.4000000000000003E-4</v>
      </c>
      <c r="Q13">
        <f>J13/(P13)</f>
        <v>17749.231672364378</v>
      </c>
      <c r="R13">
        <f t="shared" si="9"/>
        <v>122.38095238095238</v>
      </c>
      <c r="S13" s="4"/>
    </row>
    <row r="14" spans="1:19">
      <c r="A14">
        <v>7</v>
      </c>
      <c r="B14" s="17">
        <v>68.599999999999994</v>
      </c>
      <c r="C14" s="18">
        <v>68.900000000000006</v>
      </c>
      <c r="D14" s="19">
        <v>68.5</v>
      </c>
      <c r="E14">
        <f t="shared" si="1"/>
        <v>68.55</v>
      </c>
      <c r="F14">
        <f t="shared" si="2"/>
        <v>9.9419869470630893</v>
      </c>
      <c r="G14">
        <f t="shared" si="0"/>
        <v>274.54999999999995</v>
      </c>
      <c r="H14" s="4">
        <f t="shared" si="3"/>
        <v>39.818709209572148</v>
      </c>
      <c r="I14" s="15"/>
      <c r="J14" s="4">
        <f t="shared" si="4"/>
        <v>9.9927483683828875</v>
      </c>
      <c r="K14" s="23">
        <v>58.6</v>
      </c>
      <c r="L14" s="23">
        <v>64.2</v>
      </c>
      <c r="M14" s="12">
        <f t="shared" si="5"/>
        <v>5.8599999999999999E-2</v>
      </c>
      <c r="N14" s="12">
        <f t="shared" si="5"/>
        <v>6.4200000000000007E-2</v>
      </c>
      <c r="O14" s="1">
        <f t="shared" si="6"/>
        <v>6.1400000000000003E-2</v>
      </c>
      <c r="P14" s="24">
        <f t="shared" si="7"/>
        <v>4.0933333333333338E-4</v>
      </c>
      <c r="Q14">
        <f t="shared" si="8"/>
        <v>24412.25171429044</v>
      </c>
      <c r="R14">
        <f t="shared" si="9"/>
        <v>168.32247557003257</v>
      </c>
      <c r="S14" s="4"/>
    </row>
    <row r="15" spans="1:19">
      <c r="A15">
        <v>8</v>
      </c>
      <c r="B15" s="17">
        <v>68.7</v>
      </c>
      <c r="C15" s="18">
        <v>137.6</v>
      </c>
      <c r="D15" s="19">
        <v>68.5</v>
      </c>
      <c r="E15">
        <f t="shared" si="1"/>
        <v>68.599999999999994</v>
      </c>
      <c r="F15">
        <f t="shared" si="2"/>
        <v>9.9492385786802036</v>
      </c>
      <c r="G15">
        <f t="shared" si="0"/>
        <v>343.4</v>
      </c>
      <c r="H15" s="4">
        <f t="shared" si="3"/>
        <v>49.804205946337923</v>
      </c>
      <c r="I15" s="15"/>
      <c r="J15" s="4">
        <f t="shared" si="4"/>
        <v>19.956490210297318</v>
      </c>
      <c r="K15" s="23">
        <v>112.1</v>
      </c>
      <c r="L15" s="23">
        <v>121.4</v>
      </c>
      <c r="M15" s="12">
        <f t="shared" si="5"/>
        <v>0.11209999999999999</v>
      </c>
      <c r="N15" s="12">
        <f t="shared" si="5"/>
        <v>0.12140000000000001</v>
      </c>
      <c r="O15" s="1">
        <f t="shared" si="6"/>
        <v>0.11674999999999999</v>
      </c>
      <c r="P15" s="24">
        <f t="shared" si="7"/>
        <v>7.7833333333333324E-4</v>
      </c>
      <c r="Q15">
        <f t="shared" si="8"/>
        <v>25640.030248776002</v>
      </c>
      <c r="R15">
        <f t="shared" si="9"/>
        <v>176.78800856531055</v>
      </c>
      <c r="S15" s="4"/>
    </row>
    <row r="16" spans="1:19">
      <c r="A16">
        <v>9</v>
      </c>
      <c r="B16" s="17">
        <v>68.599999999999994</v>
      </c>
      <c r="C16" s="18">
        <v>206.7</v>
      </c>
      <c r="D16" s="19">
        <v>68.400000000000006</v>
      </c>
      <c r="E16">
        <f t="shared" si="1"/>
        <v>68.5</v>
      </c>
      <c r="F16">
        <f t="shared" si="2"/>
        <v>9.9347353154459768</v>
      </c>
      <c r="G16">
        <f t="shared" si="0"/>
        <v>412.2</v>
      </c>
      <c r="H16" s="4">
        <f t="shared" si="3"/>
        <v>59.782451051486589</v>
      </c>
      <c r="I16" s="15"/>
      <c r="J16" s="4">
        <f t="shared" si="4"/>
        <v>29.978245105148659</v>
      </c>
      <c r="K16" s="23">
        <v>163.9</v>
      </c>
      <c r="L16" s="23">
        <v>177.3</v>
      </c>
      <c r="M16" s="12">
        <f t="shared" si="5"/>
        <v>0.16390000000000002</v>
      </c>
      <c r="N16" s="12">
        <f t="shared" si="5"/>
        <v>0.17730000000000001</v>
      </c>
      <c r="O16" s="1">
        <f t="shared" si="6"/>
        <v>0.17060000000000003</v>
      </c>
      <c r="P16" s="24">
        <f t="shared" si="7"/>
        <v>1.1373333333333335E-3</v>
      </c>
      <c r="Q16">
        <f t="shared" si="8"/>
        <v>26358.36322258088</v>
      </c>
      <c r="R16">
        <f t="shared" si="9"/>
        <v>181.74091441969514</v>
      </c>
      <c r="S16" s="4"/>
    </row>
    <row r="17" spans="1:19">
      <c r="A17">
        <v>10</v>
      </c>
      <c r="B17" s="17">
        <v>102.6</v>
      </c>
      <c r="C17" s="18">
        <v>69</v>
      </c>
      <c r="D17" s="19">
        <v>102.5</v>
      </c>
      <c r="E17">
        <f t="shared" si="1"/>
        <v>102.55</v>
      </c>
      <c r="F17">
        <f t="shared" si="2"/>
        <v>14.873096446700508</v>
      </c>
      <c r="G17">
        <f t="shared" si="0"/>
        <v>376.65</v>
      </c>
      <c r="H17" s="4">
        <f t="shared" si="3"/>
        <v>54.62654097171864</v>
      </c>
      <c r="I17" s="15"/>
      <c r="J17" s="4">
        <f t="shared" si="4"/>
        <v>10.007251631617114</v>
      </c>
      <c r="K17" s="23">
        <v>50.5</v>
      </c>
      <c r="L17" s="23">
        <v>55.4</v>
      </c>
      <c r="M17" s="12">
        <f t="shared" si="5"/>
        <v>5.0500000000000003E-2</v>
      </c>
      <c r="N17" s="12">
        <f t="shared" si="5"/>
        <v>5.5399999999999998E-2</v>
      </c>
      <c r="O17" s="1">
        <f t="shared" si="6"/>
        <v>5.2949999999999997E-2</v>
      </c>
      <c r="P17" s="24">
        <f t="shared" si="7"/>
        <v>3.5299999999999996E-4</v>
      </c>
      <c r="Q17">
        <f t="shared" si="8"/>
        <v>28349.154763787861</v>
      </c>
      <c r="R17">
        <f t="shared" si="9"/>
        <v>195.46742209631728</v>
      </c>
      <c r="S17" s="4"/>
    </row>
    <row r="18" spans="1:19">
      <c r="A18">
        <v>11</v>
      </c>
      <c r="B18" s="17">
        <v>102.6</v>
      </c>
      <c r="C18" s="18">
        <v>102.6</v>
      </c>
      <c r="D18" s="19">
        <v>102.6</v>
      </c>
      <c r="E18">
        <f t="shared" si="1"/>
        <v>102.6</v>
      </c>
      <c r="F18">
        <f t="shared" si="2"/>
        <v>14.880348078317622</v>
      </c>
      <c r="G18">
        <f t="shared" si="0"/>
        <v>410.4</v>
      </c>
      <c r="H18" s="4">
        <f t="shared" si="3"/>
        <v>59.521392313270489</v>
      </c>
      <c r="I18" s="15"/>
      <c r="J18" s="4">
        <f t="shared" si="4"/>
        <v>14.880348078317622</v>
      </c>
      <c r="K18" s="23">
        <v>73.5</v>
      </c>
      <c r="L18" s="23">
        <v>78.599999999999994</v>
      </c>
      <c r="M18" s="12">
        <f t="shared" si="5"/>
        <v>7.3499999999999996E-2</v>
      </c>
      <c r="N18" s="12">
        <f t="shared" si="5"/>
        <v>7.8599999999999989E-2</v>
      </c>
      <c r="O18" s="1">
        <f t="shared" si="6"/>
        <v>7.6049999999999993E-2</v>
      </c>
      <c r="P18" s="24">
        <f t="shared" si="7"/>
        <v>5.0699999999999996E-4</v>
      </c>
      <c r="Q18">
        <f t="shared" si="8"/>
        <v>29349.798971040676</v>
      </c>
      <c r="R18">
        <f t="shared" si="9"/>
        <v>202.36686390532543</v>
      </c>
      <c r="S18" s="4"/>
    </row>
    <row r="19" spans="1:19">
      <c r="A19">
        <v>12</v>
      </c>
      <c r="B19" s="17">
        <v>102.8</v>
      </c>
      <c r="C19" s="18">
        <v>206.6</v>
      </c>
      <c r="D19" s="19">
        <v>102.7</v>
      </c>
      <c r="E19">
        <f t="shared" si="1"/>
        <v>102.75</v>
      </c>
      <c r="F19">
        <f t="shared" si="2"/>
        <v>14.902102973168963</v>
      </c>
      <c r="G19">
        <f t="shared" si="0"/>
        <v>514.85</v>
      </c>
      <c r="H19" s="4">
        <f t="shared" si="3"/>
        <v>74.670050761421322</v>
      </c>
      <c r="I19" s="15"/>
      <c r="J19" s="4">
        <f t="shared" si="4"/>
        <v>29.96374184191443</v>
      </c>
      <c r="K19" s="23">
        <v>135.30000000000001</v>
      </c>
      <c r="L19" s="23">
        <v>147.30000000000001</v>
      </c>
      <c r="M19" s="12">
        <f t="shared" si="5"/>
        <v>0.1353</v>
      </c>
      <c r="N19" s="12">
        <f t="shared" si="5"/>
        <v>0.14730000000000001</v>
      </c>
      <c r="O19" s="1">
        <f t="shared" si="6"/>
        <v>0.14130000000000001</v>
      </c>
      <c r="P19" s="24">
        <f t="shared" si="7"/>
        <v>9.4200000000000002E-4</v>
      </c>
      <c r="Q19">
        <f t="shared" si="8"/>
        <v>31808.643144282833</v>
      </c>
      <c r="R19">
        <f t="shared" si="9"/>
        <v>219.32059447983013</v>
      </c>
      <c r="S19" s="4"/>
    </row>
    <row r="20" spans="1:19">
      <c r="A20">
        <v>13</v>
      </c>
      <c r="B20" s="17">
        <v>137.69999999999999</v>
      </c>
      <c r="C20" s="18">
        <v>102.6</v>
      </c>
      <c r="D20" s="19">
        <v>137.6</v>
      </c>
      <c r="E20">
        <f t="shared" si="1"/>
        <v>137.64999999999998</v>
      </c>
      <c r="F20">
        <f t="shared" si="2"/>
        <v>19.96374184191443</v>
      </c>
      <c r="G20">
        <f t="shared" si="0"/>
        <v>515.54999999999995</v>
      </c>
      <c r="H20" s="4">
        <f t="shared" si="3"/>
        <v>74.771573604060919</v>
      </c>
      <c r="I20" s="15"/>
      <c r="J20" s="4">
        <f t="shared" si="4"/>
        <v>14.880348078317622</v>
      </c>
      <c r="K20" s="23">
        <v>61.5</v>
      </c>
      <c r="L20" s="23">
        <v>67.2</v>
      </c>
      <c r="M20" s="12">
        <f t="shared" si="5"/>
        <v>6.1499999999999999E-2</v>
      </c>
      <c r="N20" s="12">
        <f t="shared" si="5"/>
        <v>6.720000000000001E-2</v>
      </c>
      <c r="O20" s="1">
        <f t="shared" si="6"/>
        <v>6.4350000000000004E-2</v>
      </c>
      <c r="P20" s="24">
        <f t="shared" si="7"/>
        <v>4.2900000000000002E-4</v>
      </c>
      <c r="Q20">
        <f t="shared" si="8"/>
        <v>34686.126056684436</v>
      </c>
      <c r="R20">
        <f t="shared" si="9"/>
        <v>239.16083916083917</v>
      </c>
      <c r="S20" s="4"/>
    </row>
    <row r="21" spans="1:19">
      <c r="A21">
        <v>14</v>
      </c>
      <c r="B21" s="17">
        <v>137.69999999999999</v>
      </c>
      <c r="C21" s="18">
        <v>137.6</v>
      </c>
      <c r="D21" s="19">
        <v>137.6</v>
      </c>
      <c r="E21">
        <f t="shared" si="1"/>
        <v>137.64999999999998</v>
      </c>
      <c r="F21">
        <f t="shared" si="2"/>
        <v>19.96374184191443</v>
      </c>
      <c r="G21">
        <f t="shared" si="0"/>
        <v>550.54999999999995</v>
      </c>
      <c r="H21" s="4">
        <f t="shared" si="3"/>
        <v>79.847715736040612</v>
      </c>
      <c r="I21" s="15"/>
      <c r="J21" s="4">
        <f t="shared" si="4"/>
        <v>19.956490210297318</v>
      </c>
      <c r="K21" s="23">
        <v>80.3</v>
      </c>
      <c r="L21" s="23">
        <v>87.2</v>
      </c>
      <c r="M21" s="12">
        <f t="shared" si="5"/>
        <v>8.0299999999999996E-2</v>
      </c>
      <c r="N21" s="12">
        <f t="shared" si="5"/>
        <v>8.72E-2</v>
      </c>
      <c r="O21" s="1">
        <f t="shared" si="6"/>
        <v>8.3749999999999991E-2</v>
      </c>
      <c r="P21" s="24">
        <f t="shared" si="7"/>
        <v>5.5833333333333332E-4</v>
      </c>
      <c r="Q21">
        <f t="shared" si="8"/>
        <v>35742.967540831021</v>
      </c>
      <c r="R21">
        <f t="shared" si="9"/>
        <v>246.44776119402988</v>
      </c>
      <c r="S21" s="4"/>
    </row>
    <row r="22" spans="1:19" ht="15.75" thickBot="1">
      <c r="A22">
        <v>15</v>
      </c>
      <c r="B22" s="20">
        <v>137.80000000000001</v>
      </c>
      <c r="C22" s="21">
        <v>275.39999999999998</v>
      </c>
      <c r="D22" s="19">
        <v>137.6</v>
      </c>
      <c r="E22">
        <f t="shared" si="1"/>
        <v>137.69999999999999</v>
      </c>
      <c r="F22">
        <f t="shared" si="2"/>
        <v>19.970993473531543</v>
      </c>
      <c r="G22">
        <f t="shared" si="0"/>
        <v>688.5</v>
      </c>
      <c r="H22" s="4">
        <f t="shared" si="3"/>
        <v>99.854967367657736</v>
      </c>
      <c r="I22" s="15"/>
      <c r="J22" s="4">
        <f t="shared" si="4"/>
        <v>39.941986947063086</v>
      </c>
      <c r="K22" s="23">
        <v>149.9</v>
      </c>
      <c r="L22" s="23">
        <v>166.3</v>
      </c>
      <c r="M22" s="12">
        <f t="shared" si="5"/>
        <v>0.14990000000000001</v>
      </c>
      <c r="N22" s="12">
        <f t="shared" si="5"/>
        <v>0.1663</v>
      </c>
      <c r="O22" s="1">
        <f t="shared" si="6"/>
        <v>0.15810000000000002</v>
      </c>
      <c r="P22" s="24">
        <f t="shared" si="7"/>
        <v>1.054E-3</v>
      </c>
      <c r="Q22">
        <f t="shared" si="8"/>
        <v>37895.623289433664</v>
      </c>
      <c r="R22">
        <f t="shared" si="9"/>
        <v>261.29032258064507</v>
      </c>
      <c r="S22" s="4"/>
    </row>
    <row r="23" spans="1:19">
      <c r="I23" s="15"/>
      <c r="M23" s="13"/>
      <c r="N23" s="13"/>
    </row>
    <row r="25" spans="1:19">
      <c r="O25" s="9"/>
      <c r="P25" s="9"/>
      <c r="Q25" s="9"/>
      <c r="R25" s="9"/>
    </row>
    <row r="26" spans="1:19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19">
      <c r="N27" s="11"/>
      <c r="O27" s="11"/>
      <c r="P27" s="11"/>
      <c r="Q27" s="9"/>
      <c r="R27" s="9"/>
    </row>
    <row r="28" spans="1:19">
      <c r="N28" s="11"/>
      <c r="O28" s="11"/>
      <c r="P28" s="11"/>
      <c r="Q28" s="9"/>
      <c r="R28" s="9"/>
    </row>
    <row r="29" spans="1:19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19">
      <c r="P30" s="4"/>
    </row>
    <row r="31" spans="1:19">
      <c r="P31" s="4"/>
    </row>
    <row r="32" spans="1:19">
      <c r="P32" s="4"/>
    </row>
    <row r="33" spans="13:19">
      <c r="P33" s="4"/>
    </row>
    <row r="34" spans="13:19">
      <c r="M34" s="9"/>
      <c r="N34" s="9"/>
      <c r="O34" s="9"/>
      <c r="P34" s="26"/>
      <c r="Q34" s="9"/>
      <c r="R34" s="9"/>
      <c r="S34" s="9"/>
    </row>
    <row r="35" spans="13:19">
      <c r="M35" s="9"/>
      <c r="N35" s="9"/>
      <c r="O35" s="9"/>
      <c r="P35" s="26"/>
      <c r="Q35" s="9"/>
      <c r="R35" s="9"/>
      <c r="S35" s="9"/>
    </row>
    <row r="36" spans="13:19">
      <c r="M36" s="9"/>
      <c r="N36" s="9"/>
      <c r="O36" s="9"/>
      <c r="P36" s="26"/>
      <c r="Q36" s="9"/>
      <c r="R36" s="9"/>
      <c r="S36" s="9"/>
    </row>
    <row r="37" spans="13:19">
      <c r="M37" s="26"/>
      <c r="N37" s="26"/>
      <c r="O37" s="26"/>
      <c r="P37" s="26"/>
      <c r="Q37" s="27"/>
      <c r="R37" s="26"/>
      <c r="S37" s="26"/>
    </row>
    <row r="38" spans="13:19">
      <c r="M38" s="26"/>
      <c r="N38" s="26"/>
      <c r="O38" s="26"/>
      <c r="P38" s="26"/>
      <c r="Q38" s="27"/>
      <c r="R38" s="26"/>
      <c r="S38" s="26"/>
    </row>
    <row r="39" spans="13:19">
      <c r="M39" s="26"/>
      <c r="N39" s="26"/>
      <c r="O39" s="26"/>
      <c r="P39" s="26"/>
      <c r="Q39" s="26"/>
      <c r="R39" s="26"/>
      <c r="S39" s="26"/>
    </row>
    <row r="40" spans="13:19">
      <c r="M40" s="26"/>
      <c r="N40" s="26"/>
      <c r="O40" s="26"/>
      <c r="P40" s="26"/>
      <c r="Q40" s="26"/>
      <c r="R40" s="26"/>
      <c r="S40" s="26"/>
    </row>
    <row r="41" spans="13:19">
      <c r="M41" s="26"/>
      <c r="N41" s="26"/>
      <c r="O41" s="26"/>
      <c r="P41" s="26"/>
      <c r="Q41" s="26"/>
      <c r="R41" s="26"/>
      <c r="S41" s="26"/>
    </row>
    <row r="42" spans="13:19">
      <c r="M42" s="26"/>
      <c r="N42" s="26"/>
      <c r="O42" s="26"/>
      <c r="P42" s="26"/>
      <c r="Q42" s="26"/>
      <c r="R42" s="26"/>
      <c r="S42" s="26"/>
    </row>
    <row r="43" spans="13:19">
      <c r="M43" s="26"/>
      <c r="N43" s="26"/>
      <c r="O43" s="26"/>
      <c r="P43" s="9"/>
      <c r="Q43" s="26"/>
      <c r="R43" s="26"/>
      <c r="S43" s="26"/>
    </row>
    <row r="44" spans="13:19">
      <c r="M44" s="26"/>
      <c r="N44" s="26"/>
      <c r="O44" s="26"/>
      <c r="P44" s="9"/>
      <c r="Q44" s="26"/>
      <c r="R44" s="26"/>
      <c r="S44" s="26"/>
    </row>
    <row r="45" spans="13:19">
      <c r="M45" s="26"/>
      <c r="N45" s="26"/>
      <c r="O45" s="26"/>
      <c r="P45" s="9"/>
      <c r="Q45" s="26"/>
      <c r="R45" s="26"/>
      <c r="S45" s="26"/>
    </row>
    <row r="46" spans="13:19">
      <c r="M46" s="26"/>
      <c r="N46" s="26"/>
      <c r="O46" s="26"/>
      <c r="P46" s="9"/>
      <c r="Q46" s="26"/>
      <c r="R46" s="26"/>
      <c r="S46" s="26"/>
    </row>
    <row r="47" spans="13:19">
      <c r="M47" s="26"/>
      <c r="N47" s="26"/>
      <c r="O47" s="26"/>
      <c r="P47" s="9"/>
      <c r="Q47" s="26"/>
      <c r="R47" s="26"/>
      <c r="S47" s="26"/>
    </row>
    <row r="48" spans="13:19">
      <c r="M48" s="26"/>
      <c r="N48" s="26"/>
      <c r="O48" s="26"/>
      <c r="P48" s="9"/>
      <c r="Q48" s="26"/>
      <c r="R48" s="26"/>
      <c r="S48" s="26"/>
    </row>
    <row r="49" spans="13:19">
      <c r="M49" s="26"/>
      <c r="N49" s="26"/>
      <c r="O49" s="26"/>
      <c r="P49" s="9"/>
      <c r="Q49" s="26"/>
      <c r="R49" s="26"/>
      <c r="S49" s="26"/>
    </row>
    <row r="50" spans="13:19">
      <c r="M50" s="26"/>
      <c r="N50" s="26"/>
      <c r="O50" s="26"/>
      <c r="P50" s="9"/>
      <c r="Q50" s="26"/>
      <c r="R50" s="26"/>
      <c r="S50" s="26"/>
    </row>
    <row r="51" spans="13:19">
      <c r="M51" s="26"/>
      <c r="N51" s="26"/>
      <c r="O51" s="26"/>
      <c r="P51" s="9"/>
      <c r="Q51" s="26"/>
      <c r="R51" s="26"/>
      <c r="S51" s="26"/>
    </row>
    <row r="52" spans="13:19">
      <c r="M52" s="9"/>
      <c r="N52" s="9"/>
      <c r="O52" s="9"/>
      <c r="P52" s="9"/>
      <c r="Q52" s="9"/>
      <c r="R52" s="9"/>
      <c r="S52" s="9"/>
    </row>
    <row r="53" spans="13:19">
      <c r="M53" s="9"/>
      <c r="N53" s="9"/>
      <c r="O53" s="9"/>
      <c r="P53" s="9"/>
      <c r="Q53" s="9"/>
      <c r="R53" s="9"/>
      <c r="S53" s="9"/>
    </row>
    <row r="54" spans="13:19">
      <c r="M54" s="9"/>
      <c r="N54" s="9"/>
      <c r="O54" s="9"/>
      <c r="P54" s="9"/>
      <c r="Q54" s="9"/>
      <c r="R54" s="9"/>
      <c r="S54" s="9"/>
    </row>
    <row r="55" spans="13:19">
      <c r="M55" s="9"/>
      <c r="N55" s="9"/>
      <c r="O55" s="9"/>
      <c r="P55" s="9"/>
      <c r="Q55" s="9"/>
      <c r="R55" s="9"/>
      <c r="S55" s="9"/>
    </row>
    <row r="56" spans="13:19">
      <c r="M56" s="9"/>
      <c r="N56" s="9"/>
      <c r="O56" s="9"/>
      <c r="P56" s="9"/>
      <c r="Q56" s="9"/>
      <c r="R56" s="9"/>
      <c r="S56" s="9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6" zoomScaleNormal="100" workbookViewId="0">
      <pane xSplit="1" topLeftCell="B1" activePane="topRight" state="frozen"/>
      <selection activeCell="A4" sqref="A4"/>
      <selection pane="topRight" activeCell="R16" sqref="R16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6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20.7</v>
      </c>
      <c r="D8" s="19">
        <v>20.6</v>
      </c>
      <c r="E8">
        <f>AVERAGE(B8,D8)</f>
        <v>20.6</v>
      </c>
      <c r="F8">
        <f>E8/6.895</f>
        <v>2.9876722262509068</v>
      </c>
      <c r="G8">
        <f t="shared" ref="G8:G22" si="0">C8+E8*3</f>
        <v>82.5</v>
      </c>
      <c r="H8" s="4">
        <f>G8/6.895</f>
        <v>11.965192168237854</v>
      </c>
      <c r="I8" s="15"/>
      <c r="J8" s="4">
        <f>C8/6.895</f>
        <v>3.002175489485134</v>
      </c>
      <c r="K8" s="25">
        <v>35.200000000000003</v>
      </c>
      <c r="L8" s="23">
        <v>38.6</v>
      </c>
      <c r="M8" s="12">
        <f>K8/1000</f>
        <v>3.5200000000000002E-2</v>
      </c>
      <c r="N8" s="12">
        <f>L8/1000</f>
        <v>3.8600000000000002E-2</v>
      </c>
      <c r="O8" s="1">
        <f>AVERAGE(M8:N8)</f>
        <v>3.6900000000000002E-2</v>
      </c>
      <c r="P8" s="24">
        <f>O8/(150)</f>
        <v>2.4600000000000002E-4</v>
      </c>
      <c r="Q8">
        <f>J8/(P8)</f>
        <v>12203.965404411114</v>
      </c>
      <c r="R8">
        <f t="shared" ref="R8:R22" si="1">Q8/6.895</f>
        <v>1769.9732276158252</v>
      </c>
      <c r="S8" s="4"/>
      <c r="T8" s="24"/>
    </row>
    <row r="9" spans="1:21">
      <c r="A9">
        <v>2</v>
      </c>
      <c r="B9" s="17">
        <v>20.7</v>
      </c>
      <c r="C9" s="18">
        <v>41.8</v>
      </c>
      <c r="D9" s="19">
        <v>20.5</v>
      </c>
      <c r="E9">
        <f t="shared" ref="E9:E22" si="2">AVERAGE(B9,D9)</f>
        <v>20.6</v>
      </c>
      <c r="F9">
        <f t="shared" ref="F9:F22" si="3">E9/6.895</f>
        <v>2.9876722262509068</v>
      </c>
      <c r="G9">
        <f t="shared" si="0"/>
        <v>103.6</v>
      </c>
      <c r="H9" s="4">
        <f t="shared" ref="H9:H22" si="4">G9/6.895</f>
        <v>15.025380710659899</v>
      </c>
      <c r="I9" s="15"/>
      <c r="J9" s="4">
        <f t="shared" ref="J9:J22" si="5">C9/6.895</f>
        <v>6.0623640319071788</v>
      </c>
      <c r="K9" s="25">
        <v>66.7</v>
      </c>
      <c r="L9" s="23">
        <v>75.900000000000006</v>
      </c>
      <c r="M9" s="12">
        <f t="shared" ref="M9:M22" si="6">K9/1000</f>
        <v>6.6700000000000009E-2</v>
      </c>
      <c r="N9" s="12">
        <f t="shared" ref="N9:N22" si="7">L9/1000</f>
        <v>7.5900000000000009E-2</v>
      </c>
      <c r="O9" s="1">
        <f t="shared" ref="O9:O22" si="8">AVERAGE(M9:N9)</f>
        <v>7.1300000000000002E-2</v>
      </c>
      <c r="P9" s="24">
        <f t="shared" ref="P9:P22" si="9">O9/(150)</f>
        <v>4.7533333333333336E-4</v>
      </c>
      <c r="Q9">
        <f t="shared" ref="Q9:Q22" si="10">J9/(P9)</f>
        <v>12753.921525751428</v>
      </c>
      <c r="R9">
        <f t="shared" si="1"/>
        <v>1849.7348115665595</v>
      </c>
      <c r="S9" s="4"/>
      <c r="T9" s="24"/>
    </row>
    <row r="10" spans="1:21">
      <c r="A10">
        <v>3</v>
      </c>
      <c r="B10" s="17">
        <v>20.8</v>
      </c>
      <c r="C10" s="18">
        <v>61.7</v>
      </c>
      <c r="D10" s="19">
        <v>20.5</v>
      </c>
      <c r="E10">
        <f t="shared" si="2"/>
        <v>20.65</v>
      </c>
      <c r="F10">
        <f t="shared" si="3"/>
        <v>2.9949238578680202</v>
      </c>
      <c r="G10">
        <f t="shared" si="0"/>
        <v>123.65</v>
      </c>
      <c r="H10" s="4">
        <f t="shared" si="4"/>
        <v>17.933284989122555</v>
      </c>
      <c r="I10" s="15"/>
      <c r="J10" s="4">
        <f t="shared" si="5"/>
        <v>8.9485134155184927</v>
      </c>
      <c r="K10" s="23">
        <v>93</v>
      </c>
      <c r="L10" s="23">
        <v>105.3</v>
      </c>
      <c r="M10" s="12">
        <f t="shared" si="6"/>
        <v>9.2999999999999999E-2</v>
      </c>
      <c r="N10" s="12">
        <f t="shared" si="7"/>
        <v>0.10529999999999999</v>
      </c>
      <c r="O10" s="1">
        <f t="shared" si="8"/>
        <v>9.9149999999999988E-2</v>
      </c>
      <c r="P10" s="24">
        <f t="shared" si="9"/>
        <v>6.6099999999999991E-4</v>
      </c>
      <c r="Q10">
        <f t="shared" si="10"/>
        <v>13537.841778394091</v>
      </c>
      <c r="R10">
        <f t="shared" si="1"/>
        <v>1963.4288293537479</v>
      </c>
      <c r="S10" s="4"/>
      <c r="T10" s="24"/>
    </row>
    <row r="11" spans="1:21">
      <c r="A11">
        <v>4</v>
      </c>
      <c r="B11" s="17">
        <v>34.6</v>
      </c>
      <c r="C11" s="18">
        <v>34.6</v>
      </c>
      <c r="D11" s="19">
        <v>34.6</v>
      </c>
      <c r="E11">
        <f t="shared" si="2"/>
        <v>34.6</v>
      </c>
      <c r="F11">
        <f t="shared" si="3"/>
        <v>5.0181290790427848</v>
      </c>
      <c r="G11">
        <f t="shared" si="0"/>
        <v>138.4</v>
      </c>
      <c r="H11" s="4">
        <f t="shared" si="4"/>
        <v>20.072516316171139</v>
      </c>
      <c r="I11" s="15"/>
      <c r="J11" s="4">
        <f t="shared" si="5"/>
        <v>5.0181290790427848</v>
      </c>
      <c r="K11" s="23">
        <v>44</v>
      </c>
      <c r="L11" s="23">
        <v>50.1</v>
      </c>
      <c r="M11" s="12">
        <f t="shared" si="6"/>
        <v>4.3999999999999997E-2</v>
      </c>
      <c r="N11" s="12">
        <f t="shared" si="7"/>
        <v>5.0099999999999999E-2</v>
      </c>
      <c r="O11" s="1">
        <f>AVERAGE(M11:N11)</f>
        <v>4.7049999999999995E-2</v>
      </c>
      <c r="P11" s="24">
        <f t="shared" si="9"/>
        <v>3.1366666666666663E-4</v>
      </c>
      <c r="Q11">
        <f t="shared" si="10"/>
        <v>15998.286118096021</v>
      </c>
      <c r="R11">
        <f t="shared" si="1"/>
        <v>2320.2735486723745</v>
      </c>
      <c r="S11" s="4"/>
      <c r="T11" s="24"/>
    </row>
    <row r="12" spans="1:21">
      <c r="A12">
        <v>5</v>
      </c>
      <c r="B12" s="17">
        <v>34.700000000000003</v>
      </c>
      <c r="C12" s="18">
        <v>68.3</v>
      </c>
      <c r="D12" s="19">
        <v>34.799999999999997</v>
      </c>
      <c r="E12">
        <f t="shared" si="2"/>
        <v>34.75</v>
      </c>
      <c r="F12">
        <f t="shared" si="3"/>
        <v>5.0398839738941268</v>
      </c>
      <c r="G12">
        <f t="shared" si="0"/>
        <v>172.55</v>
      </c>
      <c r="H12" s="4">
        <f t="shared" si="4"/>
        <v>25.025380710659903</v>
      </c>
      <c r="I12" s="15"/>
      <c r="J12" s="4">
        <f t="shared" si="5"/>
        <v>9.9057287889775196</v>
      </c>
      <c r="K12" s="23">
        <v>80.599999999999994</v>
      </c>
      <c r="L12" s="23">
        <v>90.6</v>
      </c>
      <c r="M12" s="12">
        <f t="shared" si="6"/>
        <v>8.0599999999999991E-2</v>
      </c>
      <c r="N12" s="12">
        <f t="shared" si="7"/>
        <v>9.06E-2</v>
      </c>
      <c r="O12" s="1">
        <f t="shared" si="8"/>
        <v>8.5599999999999996E-2</v>
      </c>
      <c r="P12" s="24">
        <f t="shared" si="9"/>
        <v>5.7066666666666659E-4</v>
      </c>
      <c r="Q12">
        <f t="shared" si="10"/>
        <v>17358.169606853131</v>
      </c>
      <c r="R12">
        <f t="shared" si="1"/>
        <v>2517.5010307256175</v>
      </c>
      <c r="S12" s="4"/>
      <c r="T12" s="24"/>
    </row>
    <row r="13" spans="1:21">
      <c r="A13">
        <v>6</v>
      </c>
      <c r="B13" s="17">
        <v>34.799999999999997</v>
      </c>
      <c r="C13" s="18">
        <v>102.6</v>
      </c>
      <c r="D13" s="19">
        <v>34.6</v>
      </c>
      <c r="E13">
        <f t="shared" si="2"/>
        <v>34.700000000000003</v>
      </c>
      <c r="F13">
        <f t="shared" si="3"/>
        <v>5.0326323422770134</v>
      </c>
      <c r="G13">
        <f t="shared" si="0"/>
        <v>206.7</v>
      </c>
      <c r="H13" s="4">
        <f t="shared" si="4"/>
        <v>29.978245105148659</v>
      </c>
      <c r="I13" s="15"/>
      <c r="J13" s="4">
        <f t="shared" si="5"/>
        <v>14.880348078317622</v>
      </c>
      <c r="K13" s="23">
        <v>115.3</v>
      </c>
      <c r="L13" s="23">
        <v>129.4</v>
      </c>
      <c r="M13" s="12">
        <f t="shared" si="6"/>
        <v>0.1153</v>
      </c>
      <c r="N13" s="12">
        <f t="shared" si="7"/>
        <v>0.12940000000000002</v>
      </c>
      <c r="O13" s="1">
        <f t="shared" si="8"/>
        <v>0.12235000000000001</v>
      </c>
      <c r="P13" s="24">
        <f t="shared" si="9"/>
        <v>8.156666666666668E-4</v>
      </c>
      <c r="Q13">
        <f t="shared" si="10"/>
        <v>18243.172960749023</v>
      </c>
      <c r="R13">
        <f t="shared" si="1"/>
        <v>2645.8553967728826</v>
      </c>
      <c r="S13" s="4"/>
      <c r="T13" s="24"/>
    </row>
    <row r="14" spans="1:21">
      <c r="A14">
        <v>7</v>
      </c>
      <c r="B14" s="17">
        <v>68.599999999999994</v>
      </c>
      <c r="C14" s="18">
        <v>68.7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274.34999999999997</v>
      </c>
      <c r="H14" s="4">
        <f t="shared" si="4"/>
        <v>39.789702683103698</v>
      </c>
      <c r="I14" s="15"/>
      <c r="J14" s="4">
        <f t="shared" si="5"/>
        <v>9.9637418419144321</v>
      </c>
      <c r="K14" s="23">
        <v>56.7</v>
      </c>
      <c r="L14" s="23">
        <v>63.7</v>
      </c>
      <c r="M14" s="12">
        <f t="shared" si="6"/>
        <v>5.67E-2</v>
      </c>
      <c r="N14" s="12">
        <f t="shared" si="7"/>
        <v>6.3700000000000007E-2</v>
      </c>
      <c r="O14" s="1">
        <f t="shared" si="8"/>
        <v>6.0200000000000004E-2</v>
      </c>
      <c r="P14" s="24">
        <f t="shared" si="9"/>
        <v>4.0133333333333335E-4</v>
      </c>
      <c r="Q14">
        <f t="shared" si="10"/>
        <v>24826.599273873169</v>
      </c>
      <c r="R14">
        <f t="shared" si="1"/>
        <v>3600.667044796689</v>
      </c>
      <c r="S14" s="4"/>
      <c r="T14" s="24"/>
    </row>
    <row r="15" spans="1:21">
      <c r="A15">
        <v>8</v>
      </c>
      <c r="B15" s="17">
        <v>68.8</v>
      </c>
      <c r="C15" s="18">
        <v>137.4</v>
      </c>
      <c r="D15" s="19">
        <v>68.7</v>
      </c>
      <c r="E15">
        <f t="shared" si="2"/>
        <v>68.75</v>
      </c>
      <c r="F15">
        <f t="shared" si="3"/>
        <v>9.9709934735315446</v>
      </c>
      <c r="G15">
        <f t="shared" si="0"/>
        <v>343.65</v>
      </c>
      <c r="H15" s="4">
        <f t="shared" si="4"/>
        <v>49.840464104423496</v>
      </c>
      <c r="I15" s="15"/>
      <c r="J15" s="4">
        <f t="shared" si="5"/>
        <v>19.927483683828864</v>
      </c>
      <c r="K15" s="23">
        <v>108.7</v>
      </c>
      <c r="L15" s="23">
        <v>120.1</v>
      </c>
      <c r="M15" s="12">
        <f t="shared" si="6"/>
        <v>0.1087</v>
      </c>
      <c r="N15" s="12">
        <f t="shared" si="7"/>
        <v>0.1201</v>
      </c>
      <c r="O15" s="1">
        <f t="shared" si="8"/>
        <v>0.1144</v>
      </c>
      <c r="P15" s="24">
        <f t="shared" si="9"/>
        <v>7.626666666666667E-4</v>
      </c>
      <c r="Q15">
        <f t="shared" si="10"/>
        <v>26128.693641383998</v>
      </c>
      <c r="R15">
        <f t="shared" si="1"/>
        <v>3789.5132184748368</v>
      </c>
      <c r="S15" s="4"/>
      <c r="T15" s="24"/>
    </row>
    <row r="16" spans="1:21">
      <c r="A16">
        <v>9</v>
      </c>
      <c r="B16" s="17">
        <v>68.7</v>
      </c>
      <c r="C16" s="18">
        <v>206.5</v>
      </c>
      <c r="D16" s="19">
        <v>68.7</v>
      </c>
      <c r="E16">
        <f t="shared" si="2"/>
        <v>68.7</v>
      </c>
      <c r="F16">
        <f t="shared" si="3"/>
        <v>9.9637418419144321</v>
      </c>
      <c r="G16">
        <f t="shared" si="0"/>
        <v>412.6</v>
      </c>
      <c r="H16" s="4">
        <f t="shared" si="4"/>
        <v>59.840464104423503</v>
      </c>
      <c r="I16" s="15"/>
      <c r="J16" s="4">
        <f t="shared" si="5"/>
        <v>29.949238578680205</v>
      </c>
      <c r="K16" s="23">
        <v>158.19999999999999</v>
      </c>
      <c r="L16" s="23">
        <v>175.6</v>
      </c>
      <c r="M16" s="12">
        <f t="shared" si="6"/>
        <v>0.15819999999999998</v>
      </c>
      <c r="N16" s="12">
        <f t="shared" si="7"/>
        <v>0.17560000000000001</v>
      </c>
      <c r="O16" s="1">
        <f t="shared" si="8"/>
        <v>0.16689999999999999</v>
      </c>
      <c r="P16" s="24">
        <f t="shared" si="9"/>
        <v>1.1126666666666665E-3</v>
      </c>
      <c r="Q16">
        <f t="shared" si="10"/>
        <v>26916.631436800668</v>
      </c>
      <c r="R16">
        <f t="shared" si="1"/>
        <v>3903.7899110660869</v>
      </c>
      <c r="S16" s="4"/>
      <c r="T16" s="24"/>
    </row>
    <row r="17" spans="1:20">
      <c r="A17">
        <v>10</v>
      </c>
      <c r="B17" s="17">
        <v>102.6</v>
      </c>
      <c r="C17" s="18">
        <v>68.7</v>
      </c>
      <c r="D17" s="19">
        <v>102.8</v>
      </c>
      <c r="E17">
        <f t="shared" si="2"/>
        <v>102.69999999999999</v>
      </c>
      <c r="F17">
        <f t="shared" si="3"/>
        <v>14.894851341551849</v>
      </c>
      <c r="G17">
        <f t="shared" si="0"/>
        <v>376.79999999999995</v>
      </c>
      <c r="H17" s="4">
        <f t="shared" si="4"/>
        <v>54.648295866569974</v>
      </c>
      <c r="I17" s="15"/>
      <c r="J17" s="4">
        <f t="shared" si="5"/>
        <v>9.9637418419144321</v>
      </c>
      <c r="K17" s="23">
        <v>49.6</v>
      </c>
      <c r="L17" s="23">
        <v>55.4</v>
      </c>
      <c r="M17" s="12">
        <f t="shared" si="6"/>
        <v>4.9599999999999998E-2</v>
      </c>
      <c r="N17" s="12">
        <f t="shared" si="7"/>
        <v>5.5399999999999998E-2</v>
      </c>
      <c r="O17" s="1">
        <f t="shared" si="8"/>
        <v>5.2499999999999998E-2</v>
      </c>
      <c r="P17" s="24">
        <f t="shared" si="9"/>
        <v>3.5E-4</v>
      </c>
      <c r="Q17">
        <f t="shared" si="10"/>
        <v>28467.833834041234</v>
      </c>
      <c r="R17">
        <f t="shared" si="1"/>
        <v>4128.7648780335367</v>
      </c>
      <c r="S17" s="4"/>
      <c r="T17" s="24"/>
    </row>
    <row r="18" spans="1:20">
      <c r="A18">
        <v>11</v>
      </c>
      <c r="B18" s="17">
        <v>102.7</v>
      </c>
      <c r="C18" s="18">
        <v>102.4</v>
      </c>
      <c r="D18" s="19">
        <v>102.7</v>
      </c>
      <c r="E18">
        <f t="shared" si="2"/>
        <v>102.7</v>
      </c>
      <c r="F18">
        <f t="shared" si="3"/>
        <v>14.894851341551851</v>
      </c>
      <c r="G18">
        <f t="shared" si="0"/>
        <v>410.5</v>
      </c>
      <c r="H18" s="4">
        <f t="shared" si="4"/>
        <v>59.535895576504714</v>
      </c>
      <c r="I18" s="15"/>
      <c r="J18" s="4">
        <f t="shared" si="5"/>
        <v>14.851341551849167</v>
      </c>
      <c r="K18" s="23">
        <v>70.8</v>
      </c>
      <c r="L18" s="23">
        <v>78.099999999999994</v>
      </c>
      <c r="M18" s="12">
        <f t="shared" si="6"/>
        <v>7.0800000000000002E-2</v>
      </c>
      <c r="N18" s="12">
        <f t="shared" si="7"/>
        <v>7.8099999999999989E-2</v>
      </c>
      <c r="O18" s="1">
        <f t="shared" si="8"/>
        <v>7.4449999999999988E-2</v>
      </c>
      <c r="P18" s="24">
        <f t="shared" si="9"/>
        <v>4.9633333333333322E-4</v>
      </c>
      <c r="Q18">
        <f t="shared" si="10"/>
        <v>29922.111924477846</v>
      </c>
      <c r="R18">
        <f t="shared" si="1"/>
        <v>4339.6826576472586</v>
      </c>
      <c r="S18" s="4"/>
      <c r="T18" s="24"/>
    </row>
    <row r="19" spans="1:20">
      <c r="A19">
        <v>12</v>
      </c>
      <c r="B19" s="17">
        <v>102.9</v>
      </c>
      <c r="C19" s="18">
        <v>206.6</v>
      </c>
      <c r="D19" s="19">
        <v>102.5</v>
      </c>
      <c r="E19">
        <f t="shared" si="2"/>
        <v>102.7</v>
      </c>
      <c r="F19">
        <f t="shared" si="3"/>
        <v>14.894851341551851</v>
      </c>
      <c r="G19">
        <f t="shared" si="0"/>
        <v>514.70000000000005</v>
      </c>
      <c r="H19" s="4">
        <f t="shared" si="4"/>
        <v>74.648295866569995</v>
      </c>
      <c r="I19" s="15"/>
      <c r="J19" s="4">
        <f t="shared" si="5"/>
        <v>29.96374184191443</v>
      </c>
      <c r="K19" s="23">
        <v>131.6</v>
      </c>
      <c r="L19" s="23">
        <v>146.5</v>
      </c>
      <c r="M19" s="12">
        <f t="shared" si="6"/>
        <v>0.13159999999999999</v>
      </c>
      <c r="N19" s="12">
        <f t="shared" si="7"/>
        <v>0.14649999999999999</v>
      </c>
      <c r="O19" s="1">
        <f t="shared" si="8"/>
        <v>0.13905000000000001</v>
      </c>
      <c r="P19" s="24">
        <f t="shared" si="9"/>
        <v>9.2700000000000009E-4</v>
      </c>
      <c r="Q19">
        <f t="shared" si="10"/>
        <v>32323.346107782552</v>
      </c>
      <c r="R19">
        <f t="shared" si="1"/>
        <v>4687.939972122198</v>
      </c>
      <c r="S19" s="4"/>
      <c r="T19" s="24"/>
    </row>
    <row r="20" spans="1:20">
      <c r="A20">
        <v>13</v>
      </c>
      <c r="B20" s="17">
        <v>137.69999999999999</v>
      </c>
      <c r="C20" s="18">
        <v>102.4</v>
      </c>
      <c r="D20" s="19">
        <v>137.6</v>
      </c>
      <c r="E20">
        <f t="shared" si="2"/>
        <v>137.64999999999998</v>
      </c>
      <c r="F20">
        <f t="shared" si="3"/>
        <v>19.96374184191443</v>
      </c>
      <c r="G20">
        <f t="shared" si="0"/>
        <v>515.34999999999991</v>
      </c>
      <c r="H20" s="4">
        <f t="shared" si="4"/>
        <v>74.742567077592454</v>
      </c>
      <c r="I20" s="15"/>
      <c r="J20" s="4">
        <f t="shared" si="5"/>
        <v>14.851341551849167</v>
      </c>
      <c r="K20" s="23">
        <v>61.3</v>
      </c>
      <c r="L20" s="23">
        <v>68.099999999999994</v>
      </c>
      <c r="M20" s="12">
        <f t="shared" si="6"/>
        <v>6.13E-2</v>
      </c>
      <c r="N20" s="12">
        <f t="shared" si="7"/>
        <v>6.8099999999999994E-2</v>
      </c>
      <c r="O20" s="1">
        <f t="shared" si="8"/>
        <v>6.4699999999999994E-2</v>
      </c>
      <c r="P20" s="24">
        <f t="shared" si="9"/>
        <v>4.3133333333333326E-4</v>
      </c>
      <c r="Q20">
        <f t="shared" si="10"/>
        <v>34431.240073838875</v>
      </c>
      <c r="R20">
        <f t="shared" si="1"/>
        <v>4993.6533827177491</v>
      </c>
      <c r="S20" s="4"/>
      <c r="T20" s="24"/>
    </row>
    <row r="21" spans="1:20">
      <c r="A21">
        <v>14</v>
      </c>
      <c r="B21" s="17">
        <v>137.69999999999999</v>
      </c>
      <c r="C21" s="18">
        <v>137.4</v>
      </c>
      <c r="D21" s="19">
        <v>137.69999999999999</v>
      </c>
      <c r="E21">
        <f t="shared" si="2"/>
        <v>137.69999999999999</v>
      </c>
      <c r="F21">
        <f t="shared" si="3"/>
        <v>19.970993473531543</v>
      </c>
      <c r="G21">
        <f t="shared" si="0"/>
        <v>550.5</v>
      </c>
      <c r="H21" s="4">
        <f t="shared" si="4"/>
        <v>79.840464104423503</v>
      </c>
      <c r="I21" s="15"/>
      <c r="J21" s="4">
        <f t="shared" si="5"/>
        <v>19.927483683828864</v>
      </c>
      <c r="K21" s="23">
        <v>79.400000000000006</v>
      </c>
      <c r="L21" s="23">
        <v>88.2</v>
      </c>
      <c r="M21" s="12">
        <f t="shared" si="6"/>
        <v>7.9400000000000012E-2</v>
      </c>
      <c r="N21" s="12">
        <f t="shared" si="7"/>
        <v>8.8200000000000001E-2</v>
      </c>
      <c r="O21" s="1">
        <f t="shared" si="8"/>
        <v>8.3800000000000013E-2</v>
      </c>
      <c r="P21" s="24">
        <f t="shared" si="9"/>
        <v>5.5866666666666673E-4</v>
      </c>
      <c r="Q21">
        <f t="shared" si="10"/>
        <v>35669.720197784358</v>
      </c>
      <c r="R21">
        <f t="shared" si="1"/>
        <v>5173.2734151971517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275.10000000000002</v>
      </c>
      <c r="D22" s="22">
        <v>137.69999999999999</v>
      </c>
      <c r="E22">
        <f t="shared" si="2"/>
        <v>137.75</v>
      </c>
      <c r="F22">
        <f t="shared" si="3"/>
        <v>19.978245105148659</v>
      </c>
      <c r="G22">
        <f t="shared" si="0"/>
        <v>688.35</v>
      </c>
      <c r="H22" s="4">
        <f t="shared" si="4"/>
        <v>99.833212472806395</v>
      </c>
      <c r="I22" s="15"/>
      <c r="J22" s="4">
        <f t="shared" si="5"/>
        <v>39.898477157360411</v>
      </c>
      <c r="K22" s="23">
        <v>148.69999999999999</v>
      </c>
      <c r="L22" s="23">
        <v>167.3</v>
      </c>
      <c r="M22" s="12">
        <f t="shared" si="6"/>
        <v>0.1487</v>
      </c>
      <c r="N22" s="12">
        <f t="shared" si="7"/>
        <v>0.1673</v>
      </c>
      <c r="O22" s="1">
        <f t="shared" si="8"/>
        <v>0.158</v>
      </c>
      <c r="P22" s="24">
        <f t="shared" si="9"/>
        <v>1.0533333333333334E-3</v>
      </c>
      <c r="Q22">
        <f t="shared" si="10"/>
        <v>37878.301098759883</v>
      </c>
      <c r="R22">
        <f t="shared" si="1"/>
        <v>5493.58971700651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2017-03-17T14:25:48Z</dcterms:modified>
</cp:coreProperties>
</file>