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ng-Hoon Byun\Desktop\"/>
    </mc:Choice>
  </mc:AlternateContent>
  <bookViews>
    <workbookView xWindow="930" yWindow="105" windowWidth="17070" windowHeight="14100"/>
  </bookViews>
  <sheets>
    <sheet name="1 (3)" sheetId="6" r:id="rId1"/>
    <sheet name="1 (2)" sheetId="5" r:id="rId2"/>
    <sheet name="1" sheetId="3" r:id="rId3"/>
  </sheets>
  <calcPr calcId="171027"/>
</workbook>
</file>

<file path=xl/calcChain.xml><?xml version="1.0" encoding="utf-8"?>
<calcChain xmlns="http://schemas.openxmlformats.org/spreadsheetml/2006/main">
  <c r="N29" i="6" l="1"/>
  <c r="P29" i="6" s="1"/>
  <c r="Q29" i="6" s="1"/>
  <c r="R29" i="6" s="1"/>
  <c r="O22" i="6"/>
  <c r="P22" i="6" s="1"/>
  <c r="N22" i="6"/>
  <c r="M22" i="6"/>
  <c r="J22" i="6"/>
  <c r="Q22" i="6" s="1"/>
  <c r="R22" i="6" s="1"/>
  <c r="E22" i="6"/>
  <c r="G22" i="6" s="1"/>
  <c r="H22" i="6" s="1"/>
  <c r="N21" i="6"/>
  <c r="O21" i="6" s="1"/>
  <c r="P21" i="6" s="1"/>
  <c r="M21" i="6"/>
  <c r="J21" i="6"/>
  <c r="Q21" i="6" s="1"/>
  <c r="R21" i="6" s="1"/>
  <c r="G21" i="6"/>
  <c r="H21" i="6" s="1"/>
  <c r="E21" i="6"/>
  <c r="F21" i="6" s="1"/>
  <c r="N20" i="6"/>
  <c r="M20" i="6"/>
  <c r="O20" i="6" s="1"/>
  <c r="P20" i="6" s="1"/>
  <c r="Q20" i="6" s="1"/>
  <c r="R20" i="6" s="1"/>
  <c r="J20" i="6"/>
  <c r="G20" i="6"/>
  <c r="H20" i="6" s="1"/>
  <c r="F20" i="6"/>
  <c r="E20" i="6"/>
  <c r="N19" i="6"/>
  <c r="M19" i="6"/>
  <c r="O19" i="6" s="1"/>
  <c r="P19" i="6" s="1"/>
  <c r="J19" i="6"/>
  <c r="Q19" i="6" s="1"/>
  <c r="R19" i="6" s="1"/>
  <c r="E19" i="6"/>
  <c r="G19" i="6" s="1"/>
  <c r="H19" i="6" s="1"/>
  <c r="O18" i="6"/>
  <c r="P18" i="6" s="1"/>
  <c r="N18" i="6"/>
  <c r="M18" i="6"/>
  <c r="J18" i="6"/>
  <c r="Q18" i="6" s="1"/>
  <c r="R18" i="6" s="1"/>
  <c r="E18" i="6"/>
  <c r="G18" i="6" s="1"/>
  <c r="H18" i="6" s="1"/>
  <c r="N17" i="6"/>
  <c r="O17" i="6" s="1"/>
  <c r="P17" i="6" s="1"/>
  <c r="M17" i="6"/>
  <c r="J17" i="6"/>
  <c r="Q17" i="6" s="1"/>
  <c r="R17" i="6" s="1"/>
  <c r="G17" i="6"/>
  <c r="H17" i="6" s="1"/>
  <c r="E17" i="6"/>
  <c r="F17" i="6" s="1"/>
  <c r="N16" i="6"/>
  <c r="M16" i="6"/>
  <c r="O16" i="6" s="1"/>
  <c r="P16" i="6" s="1"/>
  <c r="Q16" i="6" s="1"/>
  <c r="R16" i="6" s="1"/>
  <c r="J16" i="6"/>
  <c r="G16" i="6"/>
  <c r="H16" i="6" s="1"/>
  <c r="F16" i="6"/>
  <c r="E16" i="6"/>
  <c r="N15" i="6"/>
  <c r="M15" i="6"/>
  <c r="O15" i="6" s="1"/>
  <c r="P15" i="6" s="1"/>
  <c r="J15" i="6"/>
  <c r="Q15" i="6" s="1"/>
  <c r="R15" i="6" s="1"/>
  <c r="E15" i="6"/>
  <c r="G15" i="6" s="1"/>
  <c r="H15" i="6" s="1"/>
  <c r="O14" i="6"/>
  <c r="P14" i="6" s="1"/>
  <c r="N14" i="6"/>
  <c r="M14" i="6"/>
  <c r="J14" i="6"/>
  <c r="Q14" i="6" s="1"/>
  <c r="R14" i="6" s="1"/>
  <c r="E14" i="6"/>
  <c r="G14" i="6" s="1"/>
  <c r="H14" i="6" s="1"/>
  <c r="N13" i="6"/>
  <c r="O13" i="6" s="1"/>
  <c r="P13" i="6" s="1"/>
  <c r="M13" i="6"/>
  <c r="J13" i="6"/>
  <c r="Q13" i="6" s="1"/>
  <c r="R13" i="6" s="1"/>
  <c r="G13" i="6"/>
  <c r="H13" i="6" s="1"/>
  <c r="E13" i="6"/>
  <c r="F13" i="6" s="1"/>
  <c r="N12" i="6"/>
  <c r="M12" i="6"/>
  <c r="J12" i="6"/>
  <c r="E12" i="6"/>
  <c r="G12" i="6" s="1"/>
  <c r="H12" i="6" s="1"/>
  <c r="N11" i="6"/>
  <c r="M11" i="6"/>
  <c r="O11" i="6" s="1"/>
  <c r="P11" i="6" s="1"/>
  <c r="J11" i="6"/>
  <c r="E11" i="6"/>
  <c r="G11" i="6" s="1"/>
  <c r="H11" i="6" s="1"/>
  <c r="N10" i="6"/>
  <c r="M10" i="6"/>
  <c r="J10" i="6"/>
  <c r="E10" i="6"/>
  <c r="G10" i="6" s="1"/>
  <c r="H10" i="6" s="1"/>
  <c r="N9" i="6"/>
  <c r="O9" i="6" s="1"/>
  <c r="P9" i="6" s="1"/>
  <c r="M9" i="6"/>
  <c r="J9" i="6"/>
  <c r="E9" i="6"/>
  <c r="F9" i="6" s="1"/>
  <c r="N8" i="6"/>
  <c r="M8" i="6"/>
  <c r="J8" i="6"/>
  <c r="E8" i="6"/>
  <c r="F8" i="6" s="1"/>
  <c r="O10" i="6" l="1"/>
  <c r="P10" i="6" s="1"/>
  <c r="Q10" i="6" s="1"/>
  <c r="R10" i="6" s="1"/>
  <c r="Q9" i="6"/>
  <c r="R9" i="6" s="1"/>
  <c r="O8" i="6"/>
  <c r="P8" i="6" s="1"/>
  <c r="Q8" i="6" s="1"/>
  <c r="R8" i="6" s="1"/>
  <c r="Q11" i="6"/>
  <c r="R11" i="6" s="1"/>
  <c r="O12" i="6"/>
  <c r="P12" i="6" s="1"/>
  <c r="Q12" i="6" s="1"/>
  <c r="R12" i="6" s="1"/>
  <c r="F12" i="6"/>
  <c r="G9" i="6"/>
  <c r="H9" i="6" s="1"/>
  <c r="G8" i="6"/>
  <c r="H8" i="6" s="1"/>
  <c r="F11" i="6"/>
  <c r="F15" i="6"/>
  <c r="F19" i="6"/>
  <c r="F10" i="6"/>
  <c r="F14" i="6"/>
  <c r="F18" i="6"/>
  <c r="F22" i="6"/>
  <c r="O9" i="5" l="1"/>
  <c r="O10" i="5"/>
  <c r="P10" i="5" s="1"/>
  <c r="O11" i="5"/>
  <c r="O12" i="5"/>
  <c r="O8" i="5"/>
  <c r="N29" i="5"/>
  <c r="P29" i="5" s="1"/>
  <c r="Q29" i="5" s="1"/>
  <c r="R29" i="5" s="1"/>
  <c r="O22" i="5"/>
  <c r="P22" i="5" s="1"/>
  <c r="N22" i="5"/>
  <c r="M22" i="5"/>
  <c r="J22" i="5"/>
  <c r="Q22" i="5" s="1"/>
  <c r="R22" i="5" s="1"/>
  <c r="E22" i="5"/>
  <c r="G22" i="5" s="1"/>
  <c r="H22" i="5" s="1"/>
  <c r="N21" i="5"/>
  <c r="O21" i="5" s="1"/>
  <c r="P21" i="5" s="1"/>
  <c r="M21" i="5"/>
  <c r="J21" i="5"/>
  <c r="G21" i="5"/>
  <c r="H21" i="5" s="1"/>
  <c r="E21" i="5"/>
  <c r="F21" i="5" s="1"/>
  <c r="N20" i="5"/>
  <c r="M20" i="5"/>
  <c r="O20" i="5" s="1"/>
  <c r="P20" i="5" s="1"/>
  <c r="Q20" i="5" s="1"/>
  <c r="R20" i="5" s="1"/>
  <c r="J20" i="5"/>
  <c r="G20" i="5"/>
  <c r="H20" i="5" s="1"/>
  <c r="F20" i="5"/>
  <c r="E20" i="5"/>
  <c r="N19" i="5"/>
  <c r="M19" i="5"/>
  <c r="O19" i="5" s="1"/>
  <c r="P19" i="5" s="1"/>
  <c r="J19" i="5"/>
  <c r="Q19" i="5" s="1"/>
  <c r="R19" i="5" s="1"/>
  <c r="E19" i="5"/>
  <c r="F19" i="5" s="1"/>
  <c r="O18" i="5"/>
  <c r="P18" i="5" s="1"/>
  <c r="N18" i="5"/>
  <c r="M18" i="5"/>
  <c r="J18" i="5"/>
  <c r="Q18" i="5" s="1"/>
  <c r="R18" i="5" s="1"/>
  <c r="E18" i="5"/>
  <c r="G18" i="5" s="1"/>
  <c r="H18" i="5" s="1"/>
  <c r="N17" i="5"/>
  <c r="O17" i="5" s="1"/>
  <c r="P17" i="5" s="1"/>
  <c r="M17" i="5"/>
  <c r="J17" i="5"/>
  <c r="G17" i="5"/>
  <c r="H17" i="5" s="1"/>
  <c r="E17" i="5"/>
  <c r="F17" i="5" s="1"/>
  <c r="N16" i="5"/>
  <c r="M16" i="5"/>
  <c r="O16" i="5" s="1"/>
  <c r="P16" i="5" s="1"/>
  <c r="Q16" i="5" s="1"/>
  <c r="R16" i="5" s="1"/>
  <c r="J16" i="5"/>
  <c r="G16" i="5"/>
  <c r="H16" i="5" s="1"/>
  <c r="F16" i="5"/>
  <c r="E16" i="5"/>
  <c r="N15" i="5"/>
  <c r="M15" i="5"/>
  <c r="O15" i="5" s="1"/>
  <c r="P15" i="5" s="1"/>
  <c r="J15" i="5"/>
  <c r="Q15" i="5" s="1"/>
  <c r="R15" i="5" s="1"/>
  <c r="E15" i="5"/>
  <c r="G15" i="5" s="1"/>
  <c r="H15" i="5" s="1"/>
  <c r="O14" i="5"/>
  <c r="P14" i="5" s="1"/>
  <c r="N14" i="5"/>
  <c r="M14" i="5"/>
  <c r="J14" i="5"/>
  <c r="Q14" i="5" s="1"/>
  <c r="R14" i="5" s="1"/>
  <c r="E14" i="5"/>
  <c r="G14" i="5" s="1"/>
  <c r="H14" i="5" s="1"/>
  <c r="N13" i="5"/>
  <c r="O13" i="5" s="1"/>
  <c r="P13" i="5" s="1"/>
  <c r="M13" i="5"/>
  <c r="J13" i="5"/>
  <c r="G13" i="5"/>
  <c r="H13" i="5" s="1"/>
  <c r="E13" i="5"/>
  <c r="F13" i="5" s="1"/>
  <c r="N12" i="5"/>
  <c r="M12" i="5"/>
  <c r="P12" i="5" s="1"/>
  <c r="Q12" i="5" s="1"/>
  <c r="R12" i="5" s="1"/>
  <c r="J12" i="5"/>
  <c r="G12" i="5"/>
  <c r="H12" i="5" s="1"/>
  <c r="F12" i="5"/>
  <c r="E12" i="5"/>
  <c r="N11" i="5"/>
  <c r="M11" i="5"/>
  <c r="P11" i="5" s="1"/>
  <c r="J11" i="5"/>
  <c r="Q11" i="5" s="1"/>
  <c r="R11" i="5" s="1"/>
  <c r="E11" i="5"/>
  <c r="G11" i="5" s="1"/>
  <c r="H11" i="5" s="1"/>
  <c r="N10" i="5"/>
  <c r="M10" i="5"/>
  <c r="J10" i="5"/>
  <c r="E10" i="5"/>
  <c r="G10" i="5" s="1"/>
  <c r="H10" i="5" s="1"/>
  <c r="N9" i="5"/>
  <c r="M9" i="5"/>
  <c r="J9" i="5"/>
  <c r="G9" i="5"/>
  <c r="H9" i="5" s="1"/>
  <c r="F9" i="5"/>
  <c r="E9" i="5"/>
  <c r="N8" i="5"/>
  <c r="M8" i="5"/>
  <c r="P8" i="5" s="1"/>
  <c r="Q8" i="5" s="1"/>
  <c r="R8" i="5" s="1"/>
  <c r="J8" i="5"/>
  <c r="G8" i="5"/>
  <c r="H8" i="5" s="1"/>
  <c r="F8" i="5"/>
  <c r="E8" i="5"/>
  <c r="P9" i="5" l="1"/>
  <c r="Q9" i="5" s="1"/>
  <c r="R9" i="5" s="1"/>
  <c r="Q10" i="5"/>
  <c r="R10" i="5" s="1"/>
  <c r="Q13" i="5"/>
  <c r="R13" i="5" s="1"/>
  <c r="Q17" i="5"/>
  <c r="R17" i="5" s="1"/>
  <c r="Q21" i="5"/>
  <c r="R21" i="5" s="1"/>
  <c r="F11" i="5"/>
  <c r="F15" i="5"/>
  <c r="F10" i="5"/>
  <c r="F14" i="5"/>
  <c r="F18" i="5"/>
  <c r="G19" i="5"/>
  <c r="H19" i="5" s="1"/>
  <c r="F22" i="5"/>
  <c r="N29" i="3"/>
  <c r="P29" i="3" s="1"/>
  <c r="Q29" i="3" s="1"/>
  <c r="R29" i="3" s="1"/>
  <c r="J9" i="3" l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8" i="3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8" i="3"/>
  <c r="G8" i="3" s="1"/>
  <c r="H8" i="3" s="1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N8" i="3"/>
  <c r="M8" i="3"/>
  <c r="O8" i="3" l="1"/>
  <c r="G17" i="3"/>
  <c r="H17" i="3" s="1"/>
  <c r="G11" i="3"/>
  <c r="H11" i="3" s="1"/>
  <c r="F8" i="3"/>
  <c r="P8" i="3" l="1"/>
  <c r="Q8" i="3" s="1"/>
  <c r="O9" i="3"/>
  <c r="P9" i="3" s="1"/>
  <c r="Q9" i="3" s="1"/>
  <c r="O10" i="3"/>
  <c r="P10" i="3" s="1"/>
  <c r="Q10" i="3" s="1"/>
  <c r="O11" i="3"/>
  <c r="P11" i="3" s="1"/>
  <c r="Q11" i="3" s="1"/>
  <c r="O12" i="3"/>
  <c r="P12" i="3" s="1"/>
  <c r="Q12" i="3" s="1"/>
  <c r="O13" i="3"/>
  <c r="P13" i="3" s="1"/>
  <c r="Q13" i="3" s="1"/>
  <c r="O14" i="3"/>
  <c r="P14" i="3" s="1"/>
  <c r="Q14" i="3" s="1"/>
  <c r="O15" i="3"/>
  <c r="P15" i="3" s="1"/>
  <c r="Q15" i="3" s="1"/>
  <c r="O16" i="3"/>
  <c r="P16" i="3" s="1"/>
  <c r="Q16" i="3" s="1"/>
  <c r="O17" i="3"/>
  <c r="P17" i="3" s="1"/>
  <c r="Q17" i="3" s="1"/>
  <c r="O18" i="3"/>
  <c r="P18" i="3" s="1"/>
  <c r="Q18" i="3" s="1"/>
  <c r="O19" i="3"/>
  <c r="P19" i="3" s="1"/>
  <c r="Q19" i="3" s="1"/>
  <c r="O20" i="3"/>
  <c r="P20" i="3" s="1"/>
  <c r="Q20" i="3" s="1"/>
  <c r="O21" i="3"/>
  <c r="P21" i="3" s="1"/>
  <c r="Q21" i="3" s="1"/>
  <c r="O22" i="3"/>
  <c r="P22" i="3" s="1"/>
  <c r="Q22" i="3" s="1"/>
  <c r="G22" i="3" l="1"/>
  <c r="H22" i="3" s="1"/>
  <c r="G21" i="3"/>
  <c r="H21" i="3" s="1"/>
  <c r="G20" i="3"/>
  <c r="H20" i="3" s="1"/>
  <c r="G19" i="3"/>
  <c r="H19" i="3" s="1"/>
  <c r="G18" i="3"/>
  <c r="H18" i="3" s="1"/>
  <c r="G16" i="3"/>
  <c r="H16" i="3" s="1"/>
  <c r="G15" i="3"/>
  <c r="H15" i="3" s="1"/>
  <c r="G14" i="3"/>
  <c r="H14" i="3" s="1"/>
  <c r="G13" i="3"/>
  <c r="H13" i="3" s="1"/>
  <c r="G12" i="3"/>
  <c r="H12" i="3" s="1"/>
  <c r="G10" i="3"/>
  <c r="H10" i="3" s="1"/>
  <c r="G9" i="3"/>
  <c r="H9" i="3" s="1"/>
  <c r="R8" i="3" l="1"/>
  <c r="R17" i="3" l="1"/>
  <c r="R14" i="3"/>
  <c r="R11" i="3"/>
  <c r="R20" i="3"/>
  <c r="R22" i="3" l="1"/>
  <c r="R15" i="3"/>
  <c r="R21" i="3"/>
  <c r="R18" i="3"/>
  <c r="R12" i="3"/>
  <c r="R13" i="3" l="1"/>
  <c r="R16" i="3"/>
  <c r="R19" i="3"/>
  <c r="R9" i="3" l="1"/>
  <c r="R10" i="3" l="1"/>
</calcChain>
</file>

<file path=xl/sharedStrings.xml><?xml version="1.0" encoding="utf-8"?>
<sst xmlns="http://schemas.openxmlformats.org/spreadsheetml/2006/main" count="72" uniqueCount="24">
  <si>
    <t>Step</t>
    <phoneticPr fontId="1" type="noConversion"/>
  </si>
  <si>
    <t>before confining</t>
    <phoneticPr fontId="1" type="noConversion"/>
  </si>
  <si>
    <t>after confining</t>
    <phoneticPr fontId="1" type="noConversion"/>
  </si>
  <si>
    <t>Resilient strain []</t>
    <phoneticPr fontId="1" type="noConversion"/>
  </si>
  <si>
    <t>Resilient displ 1 [mm]</t>
    <phoneticPr fontId="1" type="noConversion"/>
  </si>
  <si>
    <t>Resilient displ 2 [mm]</t>
    <phoneticPr fontId="1" type="noConversion"/>
  </si>
  <si>
    <t>Resilient avg displ  [mm]</t>
    <phoneticPr fontId="1" type="noConversion"/>
  </si>
  <si>
    <t>HorizontalConfining [kPa]</t>
    <phoneticPr fontId="1" type="noConversion"/>
  </si>
  <si>
    <t>Vertical dynamic [kPa]</t>
    <phoneticPr fontId="1" type="noConversion"/>
  </si>
  <si>
    <t>Vertical Confining [kPa]</t>
    <phoneticPr fontId="1" type="noConversion"/>
  </si>
  <si>
    <t>Confining pressure [kPa]</t>
    <phoneticPr fontId="1" type="noConversion"/>
  </si>
  <si>
    <t>Bulk stress [psi]</t>
    <phoneticPr fontId="1" type="noConversion"/>
  </si>
  <si>
    <t>Confining pressure [psi]</t>
    <phoneticPr fontId="1" type="noConversion"/>
  </si>
  <si>
    <t>Bulk stress [kPa]</t>
    <phoneticPr fontId="1" type="noConversion"/>
  </si>
  <si>
    <t>Deviator stress [psi]</t>
    <phoneticPr fontId="1" type="noConversion"/>
  </si>
  <si>
    <t>Volume [m^3]</t>
    <phoneticPr fontId="1" type="noConversion"/>
  </si>
  <si>
    <t>Mass [kN]</t>
    <phoneticPr fontId="1" type="noConversion"/>
  </si>
  <si>
    <t>Mass [kg]</t>
    <phoneticPr fontId="1" type="noConversion"/>
  </si>
  <si>
    <t>Mass [kg/layer]</t>
    <phoneticPr fontId="1" type="noConversion"/>
  </si>
  <si>
    <t>Resilient modulus [psi]</t>
    <phoneticPr fontId="1" type="noConversion"/>
  </si>
  <si>
    <t>Resilient modulus [MPa]</t>
    <phoneticPr fontId="1" type="noConversion"/>
  </si>
  <si>
    <r>
      <t>Resilient displ 1 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Calibri"/>
        <family val="2"/>
        <charset val="129"/>
        <scheme val="minor"/>
      </rPr>
      <t>m]</t>
    </r>
    <phoneticPr fontId="1" type="noConversion"/>
  </si>
  <si>
    <t>Resilient displ 2 [μm]</t>
    <phoneticPr fontId="1" type="noConversion"/>
  </si>
  <si>
    <t>Unit weight  [kN/m3]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</si>
</sst>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"/>
  </numFmts>
  <fonts count="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2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164" fontId="0" fillId="0" borderId="0" xfId="0" applyNumberFormat="1" applyFill="1">
      <alignment vertical="center"/>
    </xf>
    <xf numFmtId="0" fontId="0" fillId="5" borderId="1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4" xfId="0" applyFill="1" applyBorder="1">
      <alignment vertical="center"/>
    </xf>
    <xf numFmtId="166" fontId="0" fillId="5" borderId="0" xfId="0" applyNumberFormat="1" applyFill="1">
      <alignment vertical="center"/>
    </xf>
    <xf numFmtId="167" fontId="0" fillId="0" borderId="0" xfId="0" applyNumberFormat="1">
      <alignment vertical="center"/>
    </xf>
    <xf numFmtId="166" fontId="0" fillId="5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166" fontId="0" fillId="0" borderId="0" xfId="0" applyNumberForma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 (2)'!$H$8:$H$12</c:f>
              <c:numCache>
                <c:formatCode>0.0</c:formatCode>
                <c:ptCount val="5"/>
                <c:pt idx="0">
                  <c:v>11.979695431472082</c:v>
                </c:pt>
                <c:pt idx="1">
                  <c:v>15.04713560551124</c:v>
                </c:pt>
                <c:pt idx="2">
                  <c:v>17.897026831036985</c:v>
                </c:pt>
                <c:pt idx="3">
                  <c:v>20.130529369108054</c:v>
                </c:pt>
                <c:pt idx="4">
                  <c:v>25.105148658448151</c:v>
                </c:pt>
              </c:numCache>
            </c:numRef>
          </c:xVal>
          <c:yVal>
            <c:numRef>
              <c:f>'1 (2)'!$Q$8:$Q$12</c:f>
              <c:numCache>
                <c:formatCode>General</c:formatCode>
                <c:ptCount val="5"/>
                <c:pt idx="0">
                  <c:v>8505.673174960606</c:v>
                </c:pt>
                <c:pt idx="1">
                  <c:v>8803.0455448797366</c:v>
                </c:pt>
                <c:pt idx="2">
                  <c:v>9012.1151502531229</c:v>
                </c:pt>
                <c:pt idx="3">
                  <c:v>9447.995636314794</c:v>
                </c:pt>
                <c:pt idx="4">
                  <c:v>9742.9027137364064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1-456C-B29E-67B1AEA3CE28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8824561972628021"/>
                  <c:y val="0.36567974535774239"/>
                </c:manualLayout>
              </c:layout>
              <c:numFmt formatCode="General" sourceLinked="0"/>
            </c:trendlineLbl>
          </c:trendline>
          <c:xVal>
            <c:numRef>
              <c:f>'1 (3)'!$H$8:$H$12</c:f>
              <c:numCache>
                <c:formatCode>0.0</c:formatCode>
                <c:ptCount val="5"/>
                <c:pt idx="0">
                  <c:v>11.994198694706308</c:v>
                </c:pt>
                <c:pt idx="1">
                  <c:v>15.054387237128356</c:v>
                </c:pt>
                <c:pt idx="2">
                  <c:v>17.882523567802757</c:v>
                </c:pt>
                <c:pt idx="3">
                  <c:v>20.108774474256709</c:v>
                </c:pt>
                <c:pt idx="4">
                  <c:v>25.097897026831042</c:v>
                </c:pt>
              </c:numCache>
            </c:numRef>
          </c:xVal>
          <c:yVal>
            <c:numRef>
              <c:f>'1 (3)'!$Q$8:$Q$12</c:f>
              <c:numCache>
                <c:formatCode>General</c:formatCode>
                <c:ptCount val="5"/>
                <c:pt idx="0">
                  <c:v>8423.8878559706009</c:v>
                </c:pt>
                <c:pt idx="1">
                  <c:v>8718.6844334545203</c:v>
                </c:pt>
                <c:pt idx="2">
                  <c:v>8916.5347108130991</c:v>
                </c:pt>
                <c:pt idx="3">
                  <c:v>9205.0231597312359</c:v>
                </c:pt>
                <c:pt idx="4">
                  <c:v>9579.1153009427126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1-456C-B29E-67B1AEA3C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6080"/>
        <c:axId val="193406656"/>
      </c:scatterChart>
      <c:valAx>
        <c:axId val="19340608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656"/>
        <c:crosses val="autoZero"/>
        <c:crossBetween val="midCat"/>
        <c:majorUnit val="20"/>
        <c:minorUnit val="10"/>
      </c:valAx>
      <c:valAx>
        <c:axId val="1934066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080"/>
        <c:crossesAt val="1.0000000000000002E-2"/>
        <c:crossBetween val="midCat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8824561972628021"/>
                  <c:y val="0.36567974535774239"/>
                </c:manualLayout>
              </c:layout>
              <c:numFmt formatCode="General" sourceLinked="0"/>
            </c:trendlineLbl>
          </c:trendline>
          <c:xVal>
            <c:numRef>
              <c:f>'1 (2)'!$H$8:$H$12</c:f>
              <c:numCache>
                <c:formatCode>0.0</c:formatCode>
                <c:ptCount val="5"/>
                <c:pt idx="0">
                  <c:v>11.979695431472082</c:v>
                </c:pt>
                <c:pt idx="1">
                  <c:v>15.04713560551124</c:v>
                </c:pt>
                <c:pt idx="2">
                  <c:v>17.897026831036985</c:v>
                </c:pt>
                <c:pt idx="3">
                  <c:v>20.130529369108054</c:v>
                </c:pt>
                <c:pt idx="4">
                  <c:v>25.105148658448151</c:v>
                </c:pt>
              </c:numCache>
            </c:numRef>
          </c:xVal>
          <c:yVal>
            <c:numRef>
              <c:f>'1 (2)'!$Q$8:$Q$12</c:f>
              <c:numCache>
                <c:formatCode>General</c:formatCode>
                <c:ptCount val="5"/>
                <c:pt idx="0">
                  <c:v>8505.673174960606</c:v>
                </c:pt>
                <c:pt idx="1">
                  <c:v>8803.0455448797366</c:v>
                </c:pt>
                <c:pt idx="2">
                  <c:v>9012.1151502531229</c:v>
                </c:pt>
                <c:pt idx="3">
                  <c:v>9447.995636314794</c:v>
                </c:pt>
                <c:pt idx="4">
                  <c:v>9742.9027137364064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F9-4AFE-BD1C-549F71D09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6080"/>
        <c:axId val="193406656"/>
      </c:scatterChart>
      <c:valAx>
        <c:axId val="19340608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656"/>
        <c:crosses val="autoZero"/>
        <c:crossBetween val="midCat"/>
        <c:majorUnit val="20"/>
        <c:minorUnit val="10"/>
      </c:valAx>
      <c:valAx>
        <c:axId val="1934066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080"/>
        <c:crossesAt val="1.0000000000000002E-2"/>
        <c:crossBetween val="midCat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8824561972628021"/>
                  <c:y val="0.36567974535774239"/>
                </c:manualLayout>
              </c:layout>
              <c:numFmt formatCode="General" sourceLinked="0"/>
            </c:trendlineLbl>
          </c:trendline>
          <c:xVal>
            <c:numRef>
              <c:f>'1 (2)'!$H$8:$H$12</c:f>
              <c:numCache>
                <c:formatCode>0.0</c:formatCode>
                <c:ptCount val="5"/>
                <c:pt idx="0">
                  <c:v>11.979695431472082</c:v>
                </c:pt>
                <c:pt idx="1">
                  <c:v>15.04713560551124</c:v>
                </c:pt>
                <c:pt idx="2">
                  <c:v>17.897026831036985</c:v>
                </c:pt>
                <c:pt idx="3">
                  <c:v>20.130529369108054</c:v>
                </c:pt>
                <c:pt idx="4">
                  <c:v>25.105148658448151</c:v>
                </c:pt>
              </c:numCache>
            </c:numRef>
          </c:xVal>
          <c:yVal>
            <c:numRef>
              <c:f>'1 (2)'!$Q$8:$Q$12</c:f>
              <c:numCache>
                <c:formatCode>General</c:formatCode>
                <c:ptCount val="5"/>
                <c:pt idx="0">
                  <c:v>8505.673174960606</c:v>
                </c:pt>
                <c:pt idx="1">
                  <c:v>8803.0455448797366</c:v>
                </c:pt>
                <c:pt idx="2">
                  <c:v>9012.1151502531229</c:v>
                </c:pt>
                <c:pt idx="3">
                  <c:v>9447.995636314794</c:v>
                </c:pt>
                <c:pt idx="4">
                  <c:v>9742.9027137364064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F4-475D-A5A6-D326AEE6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6080"/>
        <c:axId val="193406656"/>
      </c:scatterChart>
      <c:valAx>
        <c:axId val="19340608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656"/>
        <c:crosses val="autoZero"/>
        <c:crossBetween val="midCat"/>
        <c:majorUnit val="20"/>
        <c:minorUnit val="10"/>
      </c:valAx>
      <c:valAx>
        <c:axId val="1934066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080"/>
        <c:crossesAt val="1.0000000000000002E-2"/>
        <c:crossBetween val="midCat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8824561972628021"/>
                  <c:y val="0.36567974535774239"/>
                </c:manualLayout>
              </c:layout>
              <c:numFmt formatCode="General" sourceLinked="0"/>
            </c:trendlineLbl>
          </c:trendline>
          <c:xVal>
            <c:numRef>
              <c:f>'1'!$H$8:$H$12</c:f>
              <c:numCache>
                <c:formatCode>0.0</c:formatCode>
                <c:ptCount val="5"/>
                <c:pt idx="0">
                  <c:v>11.979695431472082</c:v>
                </c:pt>
                <c:pt idx="1">
                  <c:v>15.04713560551124</c:v>
                </c:pt>
                <c:pt idx="2">
                  <c:v>17.897026831036985</c:v>
                </c:pt>
                <c:pt idx="3">
                  <c:v>20.130529369108054</c:v>
                </c:pt>
                <c:pt idx="4">
                  <c:v>25.105148658448151</c:v>
                </c:pt>
              </c:numCache>
            </c:numRef>
          </c:xVal>
          <c:yVal>
            <c:numRef>
              <c:f>'1'!$Q$8:$Q$12</c:f>
              <c:numCache>
                <c:formatCode>General</c:formatCode>
                <c:ptCount val="5"/>
                <c:pt idx="0">
                  <c:v>17011.346349921212</c:v>
                </c:pt>
                <c:pt idx="1">
                  <c:v>13471.92007090484</c:v>
                </c:pt>
                <c:pt idx="2">
                  <c:v>11703.943430940084</c:v>
                </c:pt>
                <c:pt idx="3">
                  <c:v>14110.184137225273</c:v>
                </c:pt>
                <c:pt idx="4">
                  <c:v>11590.238668376618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8-4B23-9128-6033690B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6080"/>
        <c:axId val="193406656"/>
      </c:scatterChart>
      <c:valAx>
        <c:axId val="19340608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656"/>
        <c:crosses val="autoZero"/>
        <c:crossBetween val="midCat"/>
        <c:majorUnit val="20"/>
        <c:minorUnit val="10"/>
      </c:valAx>
      <c:valAx>
        <c:axId val="1934066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080"/>
        <c:crossesAt val="1.0000000000000002E-2"/>
        <c:crossBetween val="midCat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111341</xdr:colOff>
      <xdr:row>24</xdr:row>
      <xdr:rowOff>4966</xdr:rowOff>
    </xdr:from>
    <xdr:to>
      <xdr:col>10</xdr:col>
      <xdr:colOff>393316</xdr:colOff>
      <xdr:row>44</xdr:row>
      <xdr:rowOff>182747</xdr:rowOff>
    </xdr:to>
    <xdr:graphicFrame macro="">
      <xdr:nvGraphicFramePr>
        <xdr:cNvPr id="2" name="차트 12">
          <a:extLst>
            <a:ext uri="{FF2B5EF4-FFF2-40B4-BE49-F238E27FC236}">
              <a16:creationId xmlns:a16="http://schemas.microsoft.com/office/drawing/2014/main" id="{9682AEA6-5886-4B49-BCE1-DEEB2BC55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49695</xdr:colOff>
      <xdr:row>21</xdr:row>
      <xdr:rowOff>198782</xdr:rowOff>
    </xdr:from>
    <xdr:to>
      <xdr:col>17</xdr:col>
      <xdr:colOff>108040</xdr:colOff>
      <xdr:row>42</xdr:row>
      <xdr:rowOff>177780</xdr:rowOff>
    </xdr:to>
    <xdr:graphicFrame macro="">
      <xdr:nvGraphicFramePr>
        <xdr:cNvPr id="3" name="차트 12">
          <a:extLst>
            <a:ext uri="{FF2B5EF4-FFF2-40B4-BE49-F238E27FC236}">
              <a16:creationId xmlns:a16="http://schemas.microsoft.com/office/drawing/2014/main" id="{B0072595-1BB9-4430-BF9F-E87F686BB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111341</xdr:colOff>
      <xdr:row>24</xdr:row>
      <xdr:rowOff>4966</xdr:rowOff>
    </xdr:from>
    <xdr:to>
      <xdr:col>10</xdr:col>
      <xdr:colOff>393316</xdr:colOff>
      <xdr:row>44</xdr:row>
      <xdr:rowOff>182747</xdr:rowOff>
    </xdr:to>
    <xdr:graphicFrame macro="">
      <xdr:nvGraphicFramePr>
        <xdr:cNvPr id="2" name="차트 12">
          <a:extLst>
            <a:ext uri="{FF2B5EF4-FFF2-40B4-BE49-F238E27FC236}">
              <a16:creationId xmlns:a16="http://schemas.microsoft.com/office/drawing/2014/main" id="{D7E82057-EDF8-45EE-93C3-731E84308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111341</xdr:colOff>
      <xdr:row>24</xdr:row>
      <xdr:rowOff>4966</xdr:rowOff>
    </xdr:from>
    <xdr:to>
      <xdr:col>10</xdr:col>
      <xdr:colOff>393316</xdr:colOff>
      <xdr:row>44</xdr:row>
      <xdr:rowOff>182747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A19" zoomScale="115" zoomScaleNormal="115" workbookViewId="0">
      <pane xSplit="1" topLeftCell="B1" activePane="topRight" state="frozen"/>
      <selection activeCell="A4" sqref="A4"/>
      <selection pane="topRight" activeCell="A38" sqref="A38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21">
      <c r="A1" s="26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2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4"/>
      <c r="P2" s="4"/>
    </row>
    <row r="3" spans="1:21">
      <c r="A3" s="9"/>
      <c r="B3" s="9"/>
      <c r="C3" s="9"/>
      <c r="D3" s="9"/>
      <c r="E3" s="9"/>
      <c r="F3" s="9"/>
      <c r="G3" s="9"/>
      <c r="H3" s="9"/>
      <c r="I3" s="9"/>
      <c r="J3" s="9"/>
      <c r="K3" s="27"/>
      <c r="L3" s="9"/>
      <c r="M3" s="9"/>
      <c r="N3" s="4"/>
      <c r="P3" s="4"/>
    </row>
    <row r="4" spans="1:2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1" ht="54" customHeight="1">
      <c r="A5" s="7" t="s">
        <v>0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12</v>
      </c>
      <c r="G5" s="8" t="s">
        <v>13</v>
      </c>
      <c r="H5" s="8" t="s">
        <v>11</v>
      </c>
      <c r="I5" s="14"/>
      <c r="J5" s="6" t="s">
        <v>14</v>
      </c>
      <c r="K5" s="6" t="s">
        <v>21</v>
      </c>
      <c r="L5" s="6" t="s">
        <v>22</v>
      </c>
      <c r="M5" s="6" t="s">
        <v>4</v>
      </c>
      <c r="N5" s="6" t="s">
        <v>5</v>
      </c>
      <c r="O5" s="6" t="s">
        <v>6</v>
      </c>
      <c r="P5" s="6" t="s">
        <v>3</v>
      </c>
      <c r="Q5" s="6" t="s">
        <v>19</v>
      </c>
      <c r="R5" s="6" t="s">
        <v>20</v>
      </c>
      <c r="S5" s="6"/>
      <c r="T5" s="6"/>
      <c r="U5" s="6"/>
    </row>
    <row r="6" spans="1:21" s="9" customFormat="1" ht="19.5" customHeight="1">
      <c r="A6" s="10" t="s">
        <v>1</v>
      </c>
      <c r="B6" s="10"/>
      <c r="C6" s="11"/>
      <c r="D6" s="10"/>
      <c r="E6" s="11"/>
      <c r="F6" s="11"/>
      <c r="G6" s="11"/>
      <c r="H6" s="11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s="9" customFormat="1" ht="19.5" customHeight="1">
      <c r="A7" s="10" t="s">
        <v>2</v>
      </c>
      <c r="B7" s="10"/>
      <c r="C7" s="11"/>
      <c r="D7" s="10"/>
      <c r="E7" s="11"/>
      <c r="F7" s="11"/>
      <c r="G7" s="11"/>
      <c r="H7" s="11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>
        <v>1</v>
      </c>
      <c r="B8" s="17">
        <v>20.7</v>
      </c>
      <c r="C8" s="18">
        <v>20.6</v>
      </c>
      <c r="D8" s="19">
        <v>20.7</v>
      </c>
      <c r="E8">
        <f>AVERAGE(B8,D8)</f>
        <v>20.7</v>
      </c>
      <c r="F8">
        <f>E8/6.895</f>
        <v>3.002175489485134</v>
      </c>
      <c r="G8">
        <f t="shared" ref="G8:G22" si="0">C8+E8*3</f>
        <v>82.699999999999989</v>
      </c>
      <c r="H8" s="4">
        <f>G8/6.895</f>
        <v>11.994198694706308</v>
      </c>
      <c r="I8" s="15"/>
      <c r="J8" s="4">
        <f>C8/6.895</f>
        <v>2.9876722262509068</v>
      </c>
      <c r="K8" s="25">
        <v>52.7</v>
      </c>
      <c r="L8" s="25">
        <v>53.7</v>
      </c>
      <c r="M8" s="12">
        <f>K8/1000</f>
        <v>5.2700000000000004E-2</v>
      </c>
      <c r="N8" s="12">
        <f>L8/1000</f>
        <v>5.3700000000000005E-2</v>
      </c>
      <c r="O8" s="1">
        <f>AVERAGE(M8:N8)</f>
        <v>5.3200000000000004E-2</v>
      </c>
      <c r="P8" s="24">
        <f>O8/(150)</f>
        <v>3.546666666666667E-4</v>
      </c>
      <c r="Q8">
        <f>J8/(P8)</f>
        <v>8423.8878559706009</v>
      </c>
      <c r="R8">
        <f t="shared" ref="R8:R22" si="1">Q8/6.895</f>
        <v>1221.7386303075564</v>
      </c>
      <c r="S8" s="4"/>
      <c r="T8" s="24"/>
    </row>
    <row r="9" spans="1:21">
      <c r="A9">
        <v>2</v>
      </c>
      <c r="B9" s="17">
        <v>20.8</v>
      </c>
      <c r="C9" s="18">
        <v>41.7</v>
      </c>
      <c r="D9" s="19">
        <v>20.6</v>
      </c>
      <c r="E9">
        <f t="shared" ref="E9:E22" si="2">AVERAGE(B9,D9)</f>
        <v>20.700000000000003</v>
      </c>
      <c r="F9">
        <f t="shared" ref="F9:F22" si="3">E9/6.895</f>
        <v>3.0021754894851349</v>
      </c>
      <c r="G9">
        <f t="shared" si="0"/>
        <v>103.80000000000001</v>
      </c>
      <c r="H9" s="4">
        <f t="shared" ref="H9:H22" si="4">G9/6.895</f>
        <v>15.054387237128356</v>
      </c>
      <c r="I9" s="15"/>
      <c r="J9" s="4">
        <f t="shared" ref="J9:J22" si="5">C9/6.895</f>
        <v>6.047860768672952</v>
      </c>
      <c r="K9" s="25">
        <v>103.8</v>
      </c>
      <c r="L9" s="25">
        <v>104.3</v>
      </c>
      <c r="M9" s="12">
        <f t="shared" ref="M9:N22" si="6">K9/1000</f>
        <v>0.1038</v>
      </c>
      <c r="N9" s="12">
        <f t="shared" si="6"/>
        <v>0.1043</v>
      </c>
      <c r="O9" s="1">
        <f t="shared" ref="O9:O22" si="7">AVERAGE(M9:N9)</f>
        <v>0.10405</v>
      </c>
      <c r="P9" s="24">
        <f t="shared" ref="P9:P22" si="8">O9/(150)</f>
        <v>6.9366666666666665E-4</v>
      </c>
      <c r="Q9">
        <f t="shared" ref="Q9:Q22" si="9">J9/(P9)</f>
        <v>8718.6844334545203</v>
      </c>
      <c r="R9">
        <f t="shared" si="1"/>
        <v>1264.4937539455432</v>
      </c>
      <c r="S9" s="4"/>
      <c r="T9" s="24"/>
    </row>
    <row r="10" spans="1:21">
      <c r="A10">
        <v>3</v>
      </c>
      <c r="B10" s="17">
        <v>20.7</v>
      </c>
      <c r="C10" s="18">
        <v>61.5</v>
      </c>
      <c r="D10" s="19">
        <v>20.5</v>
      </c>
      <c r="E10">
        <f t="shared" si="2"/>
        <v>20.6</v>
      </c>
      <c r="F10">
        <f t="shared" si="3"/>
        <v>2.9876722262509068</v>
      </c>
      <c r="G10">
        <f t="shared" si="0"/>
        <v>123.30000000000001</v>
      </c>
      <c r="H10" s="4">
        <f t="shared" si="4"/>
        <v>17.882523567802757</v>
      </c>
      <c r="I10" s="15"/>
      <c r="J10" s="4">
        <f t="shared" si="5"/>
        <v>8.9195068890500373</v>
      </c>
      <c r="K10" s="25">
        <v>148</v>
      </c>
      <c r="L10" s="25">
        <v>152.1</v>
      </c>
      <c r="M10" s="12">
        <f t="shared" si="6"/>
        <v>0.14799999999999999</v>
      </c>
      <c r="N10" s="12">
        <f t="shared" si="6"/>
        <v>0.15209999999999999</v>
      </c>
      <c r="O10" s="1">
        <f t="shared" si="7"/>
        <v>0.15004999999999999</v>
      </c>
      <c r="P10" s="24">
        <f t="shared" si="8"/>
        <v>1.0003333333333333E-3</v>
      </c>
      <c r="Q10">
        <f t="shared" si="9"/>
        <v>8916.5347108130991</v>
      </c>
      <c r="R10">
        <f t="shared" si="1"/>
        <v>1293.1885004805076</v>
      </c>
      <c r="S10" s="4"/>
      <c r="T10" s="24"/>
    </row>
    <row r="11" spans="1:21">
      <c r="A11">
        <v>4</v>
      </c>
      <c r="B11" s="17">
        <v>34.799999999999997</v>
      </c>
      <c r="C11" s="18">
        <v>34.4</v>
      </c>
      <c r="D11" s="19">
        <v>34.700000000000003</v>
      </c>
      <c r="E11">
        <f t="shared" si="2"/>
        <v>34.75</v>
      </c>
      <c r="F11">
        <f t="shared" si="3"/>
        <v>5.0398839738941268</v>
      </c>
      <c r="G11">
        <f t="shared" si="0"/>
        <v>138.65</v>
      </c>
      <c r="H11" s="4">
        <f t="shared" si="4"/>
        <v>20.108774474256709</v>
      </c>
      <c r="I11" s="15"/>
      <c r="J11" s="4">
        <f t="shared" si="5"/>
        <v>4.9891225525743295</v>
      </c>
      <c r="K11" s="25">
        <v>80.3</v>
      </c>
      <c r="L11" s="25">
        <v>82.3</v>
      </c>
      <c r="M11" s="12">
        <f t="shared" si="6"/>
        <v>8.0299999999999996E-2</v>
      </c>
      <c r="N11" s="12">
        <f t="shared" si="6"/>
        <v>8.2299999999999998E-2</v>
      </c>
      <c r="O11" s="1">
        <f t="shared" si="7"/>
        <v>8.1299999999999997E-2</v>
      </c>
      <c r="P11" s="24">
        <f t="shared" si="8"/>
        <v>5.4199999999999995E-4</v>
      </c>
      <c r="Q11">
        <f t="shared" si="9"/>
        <v>9205.0231597312359</v>
      </c>
      <c r="R11">
        <f t="shared" si="1"/>
        <v>1335.0287396274455</v>
      </c>
      <c r="S11" s="4"/>
      <c r="T11" s="24"/>
    </row>
    <row r="12" spans="1:21">
      <c r="A12">
        <v>5</v>
      </c>
      <c r="B12" s="17">
        <v>34.9</v>
      </c>
      <c r="C12" s="18">
        <v>68.8</v>
      </c>
      <c r="D12" s="19">
        <v>34.6</v>
      </c>
      <c r="E12">
        <f t="shared" si="2"/>
        <v>34.75</v>
      </c>
      <c r="F12">
        <f t="shared" si="3"/>
        <v>5.0398839738941268</v>
      </c>
      <c r="G12">
        <f t="shared" si="0"/>
        <v>173.05</v>
      </c>
      <c r="H12" s="4">
        <f t="shared" si="4"/>
        <v>25.097897026831042</v>
      </c>
      <c r="I12" s="15"/>
      <c r="J12" s="4">
        <f t="shared" si="5"/>
        <v>9.9782451051486589</v>
      </c>
      <c r="K12" s="23">
        <v>154.30000000000001</v>
      </c>
      <c r="L12" s="23">
        <v>158.19999999999999</v>
      </c>
      <c r="M12" s="12">
        <f t="shared" si="6"/>
        <v>0.15430000000000002</v>
      </c>
      <c r="N12" s="12">
        <f t="shared" si="6"/>
        <v>0.15819999999999998</v>
      </c>
      <c r="O12" s="1">
        <f t="shared" si="7"/>
        <v>0.15625</v>
      </c>
      <c r="P12" s="24">
        <f t="shared" si="8"/>
        <v>1.0416666666666667E-3</v>
      </c>
      <c r="Q12">
        <f t="shared" si="9"/>
        <v>9579.1153009427126</v>
      </c>
      <c r="R12">
        <f t="shared" si="1"/>
        <v>1389.2843076059048</v>
      </c>
      <c r="S12" s="4"/>
      <c r="T12" s="24"/>
    </row>
    <row r="13" spans="1:21">
      <c r="A13">
        <v>6</v>
      </c>
      <c r="B13" s="17"/>
      <c r="C13" s="18"/>
      <c r="D13" s="19"/>
      <c r="E13" t="e">
        <f t="shared" si="2"/>
        <v>#DIV/0!</v>
      </c>
      <c r="F13" t="e">
        <f t="shared" si="3"/>
        <v>#DIV/0!</v>
      </c>
      <c r="G13" t="e">
        <f t="shared" si="0"/>
        <v>#DIV/0!</v>
      </c>
      <c r="H13" s="4" t="e">
        <f t="shared" si="4"/>
        <v>#DIV/0!</v>
      </c>
      <c r="I13" s="15"/>
      <c r="J13" s="4">
        <f t="shared" si="5"/>
        <v>0</v>
      </c>
      <c r="K13" s="23"/>
      <c r="L13" s="23"/>
      <c r="M13" s="12">
        <f t="shared" si="6"/>
        <v>0</v>
      </c>
      <c r="N13" s="12">
        <f t="shared" si="6"/>
        <v>0</v>
      </c>
      <c r="O13" s="1">
        <f t="shared" si="7"/>
        <v>0</v>
      </c>
      <c r="P13" s="24">
        <f t="shared" si="8"/>
        <v>0</v>
      </c>
      <c r="Q13" t="e">
        <f t="shared" si="9"/>
        <v>#DIV/0!</v>
      </c>
      <c r="R13" t="e">
        <f t="shared" si="1"/>
        <v>#DIV/0!</v>
      </c>
      <c r="S13" s="4"/>
      <c r="T13" s="24"/>
    </row>
    <row r="14" spans="1:21">
      <c r="A14">
        <v>7</v>
      </c>
      <c r="B14" s="17"/>
      <c r="C14" s="18"/>
      <c r="D14" s="19"/>
      <c r="E14" t="e">
        <f t="shared" si="2"/>
        <v>#DIV/0!</v>
      </c>
      <c r="F14" t="e">
        <f t="shared" si="3"/>
        <v>#DIV/0!</v>
      </c>
      <c r="G14" t="e">
        <f t="shared" si="0"/>
        <v>#DIV/0!</v>
      </c>
      <c r="H14" s="4" t="e">
        <f t="shared" si="4"/>
        <v>#DIV/0!</v>
      </c>
      <c r="I14" s="15"/>
      <c r="J14" s="4">
        <f t="shared" si="5"/>
        <v>0</v>
      </c>
      <c r="K14" s="23"/>
      <c r="L14" s="23"/>
      <c r="M14" s="12">
        <f t="shared" si="6"/>
        <v>0</v>
      </c>
      <c r="N14" s="12">
        <f t="shared" si="6"/>
        <v>0</v>
      </c>
      <c r="O14" s="1">
        <f t="shared" si="7"/>
        <v>0</v>
      </c>
      <c r="P14" s="24">
        <f t="shared" si="8"/>
        <v>0</v>
      </c>
      <c r="Q14" t="e">
        <f t="shared" si="9"/>
        <v>#DIV/0!</v>
      </c>
      <c r="R14" t="e">
        <f t="shared" si="1"/>
        <v>#DIV/0!</v>
      </c>
      <c r="S14" s="4"/>
      <c r="T14" s="24"/>
    </row>
    <row r="15" spans="1:21">
      <c r="A15">
        <v>8</v>
      </c>
      <c r="B15" s="17"/>
      <c r="C15" s="18"/>
      <c r="D15" s="19"/>
      <c r="E15" t="e">
        <f t="shared" si="2"/>
        <v>#DIV/0!</v>
      </c>
      <c r="F15" t="e">
        <f t="shared" si="3"/>
        <v>#DIV/0!</v>
      </c>
      <c r="G15" t="e">
        <f t="shared" si="0"/>
        <v>#DIV/0!</v>
      </c>
      <c r="H15" s="4" t="e">
        <f t="shared" si="4"/>
        <v>#DIV/0!</v>
      </c>
      <c r="I15" s="15"/>
      <c r="J15" s="4">
        <f t="shared" si="5"/>
        <v>0</v>
      </c>
      <c r="K15" s="23"/>
      <c r="L15" s="23"/>
      <c r="M15" s="12">
        <f t="shared" si="6"/>
        <v>0</v>
      </c>
      <c r="N15" s="12">
        <f t="shared" si="6"/>
        <v>0</v>
      </c>
      <c r="O15" s="1">
        <f t="shared" si="7"/>
        <v>0</v>
      </c>
      <c r="P15" s="24">
        <f t="shared" si="8"/>
        <v>0</v>
      </c>
      <c r="Q15" t="e">
        <f t="shared" si="9"/>
        <v>#DIV/0!</v>
      </c>
      <c r="R15" t="e">
        <f t="shared" si="1"/>
        <v>#DIV/0!</v>
      </c>
      <c r="S15" s="4"/>
      <c r="T15" s="24"/>
    </row>
    <row r="16" spans="1:21">
      <c r="A16">
        <v>9</v>
      </c>
      <c r="B16" s="17"/>
      <c r="C16" s="18"/>
      <c r="D16" s="19"/>
      <c r="E16" t="e">
        <f t="shared" si="2"/>
        <v>#DIV/0!</v>
      </c>
      <c r="F16" t="e">
        <f t="shared" si="3"/>
        <v>#DIV/0!</v>
      </c>
      <c r="G16" t="e">
        <f t="shared" si="0"/>
        <v>#DIV/0!</v>
      </c>
      <c r="H16" s="4" t="e">
        <f t="shared" si="4"/>
        <v>#DIV/0!</v>
      </c>
      <c r="I16" s="15"/>
      <c r="J16" s="4">
        <f t="shared" si="5"/>
        <v>0</v>
      </c>
      <c r="K16" s="23"/>
      <c r="L16" s="23"/>
      <c r="M16" s="12">
        <f t="shared" si="6"/>
        <v>0</v>
      </c>
      <c r="N16" s="12">
        <f t="shared" si="6"/>
        <v>0</v>
      </c>
      <c r="O16" s="1">
        <f t="shared" si="7"/>
        <v>0</v>
      </c>
      <c r="P16" s="24">
        <f t="shared" si="8"/>
        <v>0</v>
      </c>
      <c r="Q16" t="e">
        <f t="shared" si="9"/>
        <v>#DIV/0!</v>
      </c>
      <c r="R16" t="e">
        <f t="shared" si="1"/>
        <v>#DIV/0!</v>
      </c>
      <c r="S16" s="4"/>
      <c r="T16" s="24"/>
    </row>
    <row r="17" spans="1:20">
      <c r="A17">
        <v>10</v>
      </c>
      <c r="B17" s="17"/>
      <c r="C17" s="18"/>
      <c r="D17" s="19"/>
      <c r="E17" t="e">
        <f t="shared" si="2"/>
        <v>#DIV/0!</v>
      </c>
      <c r="F17" t="e">
        <f t="shared" si="3"/>
        <v>#DIV/0!</v>
      </c>
      <c r="G17" t="e">
        <f t="shared" si="0"/>
        <v>#DIV/0!</v>
      </c>
      <c r="H17" s="4" t="e">
        <f t="shared" si="4"/>
        <v>#DIV/0!</v>
      </c>
      <c r="I17" s="15"/>
      <c r="J17" s="4">
        <f t="shared" si="5"/>
        <v>0</v>
      </c>
      <c r="K17" s="23"/>
      <c r="L17" s="23"/>
      <c r="M17" s="12">
        <f t="shared" si="6"/>
        <v>0</v>
      </c>
      <c r="N17" s="12">
        <f t="shared" si="6"/>
        <v>0</v>
      </c>
      <c r="O17" s="1">
        <f t="shared" si="7"/>
        <v>0</v>
      </c>
      <c r="P17" s="24">
        <f t="shared" si="8"/>
        <v>0</v>
      </c>
      <c r="Q17" t="e">
        <f t="shared" si="9"/>
        <v>#DIV/0!</v>
      </c>
      <c r="R17" t="e">
        <f t="shared" si="1"/>
        <v>#DIV/0!</v>
      </c>
      <c r="S17" s="4"/>
      <c r="T17" s="24"/>
    </row>
    <row r="18" spans="1:20">
      <c r="A18">
        <v>11</v>
      </c>
      <c r="B18" s="17"/>
      <c r="C18" s="18"/>
      <c r="D18" s="19"/>
      <c r="E18" t="e">
        <f t="shared" si="2"/>
        <v>#DIV/0!</v>
      </c>
      <c r="F18" t="e">
        <f t="shared" si="3"/>
        <v>#DIV/0!</v>
      </c>
      <c r="G18" t="e">
        <f t="shared" si="0"/>
        <v>#DIV/0!</v>
      </c>
      <c r="H18" s="4" t="e">
        <f t="shared" si="4"/>
        <v>#DIV/0!</v>
      </c>
      <c r="I18" s="15"/>
      <c r="J18" s="4">
        <f t="shared" si="5"/>
        <v>0</v>
      </c>
      <c r="K18" s="23"/>
      <c r="L18" s="23"/>
      <c r="M18" s="12">
        <f t="shared" si="6"/>
        <v>0</v>
      </c>
      <c r="N18" s="12">
        <f t="shared" si="6"/>
        <v>0</v>
      </c>
      <c r="O18" s="1">
        <f t="shared" si="7"/>
        <v>0</v>
      </c>
      <c r="P18" s="24">
        <f t="shared" si="8"/>
        <v>0</v>
      </c>
      <c r="Q18" t="e">
        <f t="shared" si="9"/>
        <v>#DIV/0!</v>
      </c>
      <c r="R18" t="e">
        <f t="shared" si="1"/>
        <v>#DIV/0!</v>
      </c>
      <c r="S18" s="4"/>
      <c r="T18" s="24"/>
    </row>
    <row r="19" spans="1:20">
      <c r="A19">
        <v>12</v>
      </c>
      <c r="B19" s="17"/>
      <c r="C19" s="18"/>
      <c r="D19" s="19"/>
      <c r="E19" t="e">
        <f t="shared" si="2"/>
        <v>#DIV/0!</v>
      </c>
      <c r="F19" t="e">
        <f t="shared" si="3"/>
        <v>#DIV/0!</v>
      </c>
      <c r="G19" t="e">
        <f t="shared" si="0"/>
        <v>#DIV/0!</v>
      </c>
      <c r="H19" s="4" t="e">
        <f t="shared" si="4"/>
        <v>#DIV/0!</v>
      </c>
      <c r="I19" s="15"/>
      <c r="J19" s="4">
        <f t="shared" si="5"/>
        <v>0</v>
      </c>
      <c r="K19" s="23"/>
      <c r="L19" s="23"/>
      <c r="M19" s="12">
        <f t="shared" si="6"/>
        <v>0</v>
      </c>
      <c r="N19" s="12">
        <f t="shared" si="6"/>
        <v>0</v>
      </c>
      <c r="O19" s="1">
        <f t="shared" si="7"/>
        <v>0</v>
      </c>
      <c r="P19" s="24">
        <f t="shared" si="8"/>
        <v>0</v>
      </c>
      <c r="Q19" t="e">
        <f t="shared" si="9"/>
        <v>#DIV/0!</v>
      </c>
      <c r="R19" t="e">
        <f t="shared" si="1"/>
        <v>#DIV/0!</v>
      </c>
      <c r="S19" s="4"/>
      <c r="T19" s="24"/>
    </row>
    <row r="20" spans="1:20">
      <c r="A20">
        <v>13</v>
      </c>
      <c r="B20" s="17"/>
      <c r="C20" s="18"/>
      <c r="D20" s="19"/>
      <c r="E20" t="e">
        <f t="shared" si="2"/>
        <v>#DIV/0!</v>
      </c>
      <c r="F20" t="e">
        <f t="shared" si="3"/>
        <v>#DIV/0!</v>
      </c>
      <c r="G20" t="e">
        <f t="shared" si="0"/>
        <v>#DIV/0!</v>
      </c>
      <c r="H20" s="4" t="e">
        <f t="shared" si="4"/>
        <v>#DIV/0!</v>
      </c>
      <c r="I20" s="15"/>
      <c r="J20" s="4">
        <f t="shared" si="5"/>
        <v>0</v>
      </c>
      <c r="K20" s="23"/>
      <c r="L20" s="23"/>
      <c r="M20" s="12">
        <f t="shared" si="6"/>
        <v>0</v>
      </c>
      <c r="N20" s="12">
        <f t="shared" si="6"/>
        <v>0</v>
      </c>
      <c r="O20" s="1">
        <f t="shared" si="7"/>
        <v>0</v>
      </c>
      <c r="P20" s="24">
        <f t="shared" si="8"/>
        <v>0</v>
      </c>
      <c r="Q20" t="e">
        <f t="shared" si="9"/>
        <v>#DIV/0!</v>
      </c>
      <c r="R20" t="e">
        <f t="shared" si="1"/>
        <v>#DIV/0!</v>
      </c>
      <c r="S20" s="4"/>
      <c r="T20" s="24"/>
    </row>
    <row r="21" spans="1:20">
      <c r="A21">
        <v>14</v>
      </c>
      <c r="B21" s="17"/>
      <c r="C21" s="18"/>
      <c r="D21" s="19"/>
      <c r="E21" t="e">
        <f t="shared" si="2"/>
        <v>#DIV/0!</v>
      </c>
      <c r="F21" t="e">
        <f t="shared" si="3"/>
        <v>#DIV/0!</v>
      </c>
      <c r="G21" t="e">
        <f t="shared" si="0"/>
        <v>#DIV/0!</v>
      </c>
      <c r="H21" s="4" t="e">
        <f t="shared" si="4"/>
        <v>#DIV/0!</v>
      </c>
      <c r="I21" s="15"/>
      <c r="J21" s="4">
        <f t="shared" si="5"/>
        <v>0</v>
      </c>
      <c r="K21" s="23"/>
      <c r="L21" s="23"/>
      <c r="M21" s="12">
        <f t="shared" si="6"/>
        <v>0</v>
      </c>
      <c r="N21" s="12">
        <f t="shared" si="6"/>
        <v>0</v>
      </c>
      <c r="O21" s="1">
        <f t="shared" si="7"/>
        <v>0</v>
      </c>
      <c r="P21" s="24">
        <f t="shared" si="8"/>
        <v>0</v>
      </c>
      <c r="Q21" t="e">
        <f t="shared" si="9"/>
        <v>#DIV/0!</v>
      </c>
      <c r="R21" t="e">
        <f t="shared" si="1"/>
        <v>#DIV/0!</v>
      </c>
      <c r="S21" s="4"/>
      <c r="T21" s="24"/>
    </row>
    <row r="22" spans="1:20" ht="15.75" thickBot="1">
      <c r="A22">
        <v>15</v>
      </c>
      <c r="B22" s="20"/>
      <c r="C22" s="21"/>
      <c r="D22" s="22"/>
      <c r="E22" t="e">
        <f t="shared" si="2"/>
        <v>#DIV/0!</v>
      </c>
      <c r="F22" t="e">
        <f t="shared" si="3"/>
        <v>#DIV/0!</v>
      </c>
      <c r="G22" t="e">
        <f t="shared" si="0"/>
        <v>#DIV/0!</v>
      </c>
      <c r="H22" s="4" t="e">
        <f t="shared" si="4"/>
        <v>#DIV/0!</v>
      </c>
      <c r="I22" s="15"/>
      <c r="J22" s="4">
        <f t="shared" si="5"/>
        <v>0</v>
      </c>
      <c r="K22" s="23"/>
      <c r="L22" s="23"/>
      <c r="M22" s="12">
        <f t="shared" si="6"/>
        <v>0</v>
      </c>
      <c r="N22" s="12">
        <f t="shared" si="6"/>
        <v>0</v>
      </c>
      <c r="O22" s="1">
        <f t="shared" si="7"/>
        <v>0</v>
      </c>
      <c r="P22" s="24">
        <f t="shared" si="8"/>
        <v>0</v>
      </c>
      <c r="Q22" t="e">
        <f t="shared" si="9"/>
        <v>#DIV/0!</v>
      </c>
      <c r="R22" t="e">
        <f t="shared" si="1"/>
        <v>#DIV/0!</v>
      </c>
      <c r="S22" s="4"/>
      <c r="T22" s="24"/>
    </row>
    <row r="23" spans="1:20">
      <c r="I23" s="15"/>
      <c r="M23" s="13"/>
      <c r="N23" s="13"/>
    </row>
    <row r="25" spans="1:20">
      <c r="O25" s="9"/>
      <c r="P25" s="9"/>
      <c r="Q25" s="9"/>
      <c r="R25" s="9"/>
    </row>
    <row r="26" spans="1:20" ht="45">
      <c r="N26" s="5" t="s">
        <v>15</v>
      </c>
      <c r="O26" s="5" t="s">
        <v>23</v>
      </c>
      <c r="P26" s="5" t="s">
        <v>16</v>
      </c>
      <c r="Q26" s="5" t="s">
        <v>17</v>
      </c>
      <c r="R26" s="5" t="s">
        <v>18</v>
      </c>
    </row>
    <row r="27" spans="1:20">
      <c r="N27" s="11"/>
      <c r="O27" s="11"/>
      <c r="P27" s="11"/>
      <c r="Q27" s="9"/>
      <c r="R27" s="9"/>
    </row>
    <row r="28" spans="1:20">
      <c r="N28" s="11"/>
      <c r="O28" s="11"/>
      <c r="P28" s="11"/>
      <c r="Q28" s="9"/>
      <c r="R28" s="9"/>
    </row>
    <row r="29" spans="1:20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9">
        <f>P29*1000/9.81</f>
        <v>5.9715479625287644</v>
      </c>
      <c r="R29" s="16">
        <f>Q29/3</f>
        <v>1.9905159875095881</v>
      </c>
    </row>
    <row r="30" spans="1:20">
      <c r="P30" s="4"/>
    </row>
    <row r="31" spans="1:20">
      <c r="P31" s="4"/>
    </row>
    <row r="32" spans="1:20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="115" zoomScaleNormal="115" workbookViewId="0">
      <pane xSplit="1" topLeftCell="B1" activePane="topRight" state="frozen"/>
      <selection activeCell="A4" sqref="A4"/>
      <selection pane="topRight" activeCell="N38" sqref="N38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21">
      <c r="A1" s="26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2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4"/>
      <c r="P2" s="4"/>
    </row>
    <row r="3" spans="1:21">
      <c r="A3" s="9"/>
      <c r="B3" s="9"/>
      <c r="C3" s="9"/>
      <c r="D3" s="9"/>
      <c r="E3" s="9"/>
      <c r="F3" s="9"/>
      <c r="G3" s="9"/>
      <c r="H3" s="9"/>
      <c r="I3" s="9"/>
      <c r="J3" s="9"/>
      <c r="K3" s="27"/>
      <c r="L3" s="9"/>
      <c r="M3" s="9"/>
      <c r="N3" s="4"/>
      <c r="P3" s="4"/>
    </row>
    <row r="4" spans="1:2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1" ht="54" customHeight="1">
      <c r="A5" s="7" t="s">
        <v>0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12</v>
      </c>
      <c r="G5" s="8" t="s">
        <v>13</v>
      </c>
      <c r="H5" s="8" t="s">
        <v>11</v>
      </c>
      <c r="I5" s="14"/>
      <c r="J5" s="6" t="s">
        <v>14</v>
      </c>
      <c r="K5" s="6" t="s">
        <v>21</v>
      </c>
      <c r="L5" s="6" t="s">
        <v>22</v>
      </c>
      <c r="M5" s="6" t="s">
        <v>4</v>
      </c>
      <c r="N5" s="6" t="s">
        <v>5</v>
      </c>
      <c r="O5" s="6" t="s">
        <v>6</v>
      </c>
      <c r="P5" s="6" t="s">
        <v>3</v>
      </c>
      <c r="Q5" s="6" t="s">
        <v>19</v>
      </c>
      <c r="R5" s="6" t="s">
        <v>20</v>
      </c>
      <c r="S5" s="6"/>
      <c r="T5" s="6"/>
      <c r="U5" s="6"/>
    </row>
    <row r="6" spans="1:21" s="9" customFormat="1" ht="19.5" customHeight="1">
      <c r="A6" s="10" t="s">
        <v>1</v>
      </c>
      <c r="B6" s="10"/>
      <c r="C6" s="11"/>
      <c r="D6" s="10"/>
      <c r="E6" s="11"/>
      <c r="F6" s="11"/>
      <c r="G6" s="11"/>
      <c r="H6" s="11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s="9" customFormat="1" ht="19.5" customHeight="1">
      <c r="A7" s="10" t="s">
        <v>2</v>
      </c>
      <c r="B7" s="10"/>
      <c r="C7" s="11"/>
      <c r="D7" s="10"/>
      <c r="E7" s="11"/>
      <c r="F7" s="11"/>
      <c r="G7" s="11"/>
      <c r="H7" s="11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>
        <v>1</v>
      </c>
      <c r="B8" s="17">
        <v>20.7</v>
      </c>
      <c r="C8" s="18">
        <v>20.8</v>
      </c>
      <c r="D8" s="19">
        <v>20.5</v>
      </c>
      <c r="E8">
        <f>AVERAGE(B8,D8)</f>
        <v>20.6</v>
      </c>
      <c r="F8">
        <f>E8/6.895</f>
        <v>2.9876722262509068</v>
      </c>
      <c r="G8">
        <f t="shared" ref="G8:G22" si="0">C8+E8*3</f>
        <v>82.600000000000009</v>
      </c>
      <c r="H8" s="4">
        <f>G8/6.895</f>
        <v>11.979695431472082</v>
      </c>
      <c r="I8" s="15"/>
      <c r="J8" s="4">
        <f>C8/6.895</f>
        <v>3.0166787527193621</v>
      </c>
      <c r="K8" s="25">
        <v>53.2</v>
      </c>
      <c r="L8" s="25">
        <v>0</v>
      </c>
      <c r="M8" s="12">
        <f>K8/1000</f>
        <v>5.3200000000000004E-2</v>
      </c>
      <c r="N8" s="12">
        <f>L8/1000</f>
        <v>0</v>
      </c>
      <c r="O8" s="1">
        <f>M8</f>
        <v>5.3200000000000004E-2</v>
      </c>
      <c r="P8" s="24">
        <f>O8/(150)</f>
        <v>3.546666666666667E-4</v>
      </c>
      <c r="Q8">
        <f>J8/(P8)</f>
        <v>8505.673174960606</v>
      </c>
      <c r="R8">
        <f t="shared" ref="R8:R22" si="1">Q8/6.895</f>
        <v>1233.6001704076298</v>
      </c>
      <c r="S8" s="4"/>
      <c r="T8" s="24"/>
    </row>
    <row r="9" spans="1:21">
      <c r="A9">
        <v>2</v>
      </c>
      <c r="B9" s="17">
        <v>20.7</v>
      </c>
      <c r="C9" s="18">
        <v>41.8</v>
      </c>
      <c r="D9" s="19">
        <v>20.6</v>
      </c>
      <c r="E9">
        <f t="shared" ref="E9:E22" si="2">AVERAGE(B9,D9)</f>
        <v>20.65</v>
      </c>
      <c r="F9">
        <f t="shared" ref="F9:F22" si="3">E9/6.895</f>
        <v>2.9949238578680202</v>
      </c>
      <c r="G9">
        <f t="shared" si="0"/>
        <v>103.75</v>
      </c>
      <c r="H9" s="4">
        <f t="shared" ref="H9:H22" si="4">G9/6.895</f>
        <v>15.04713560551124</v>
      </c>
      <c r="I9" s="15"/>
      <c r="J9" s="4">
        <f t="shared" ref="J9:J22" si="5">C9/6.895</f>
        <v>6.0623640319071788</v>
      </c>
      <c r="K9" s="25">
        <v>103.3</v>
      </c>
      <c r="L9" s="25">
        <v>31.7</v>
      </c>
      <c r="M9" s="12">
        <f t="shared" ref="M9:N22" si="6">K9/1000</f>
        <v>0.1033</v>
      </c>
      <c r="N9" s="12">
        <f t="shared" si="6"/>
        <v>3.1699999999999999E-2</v>
      </c>
      <c r="O9" s="1">
        <f t="shared" ref="O9:O12" si="7">M9</f>
        <v>0.1033</v>
      </c>
      <c r="P9" s="24">
        <f t="shared" ref="P9:P22" si="8">O9/(150)</f>
        <v>6.8866666666666664E-4</v>
      </c>
      <c r="Q9">
        <f t="shared" ref="Q9:Q22" si="9">J9/(P9)</f>
        <v>8803.0455448797366</v>
      </c>
      <c r="R9">
        <f t="shared" si="1"/>
        <v>1276.7288680028626</v>
      </c>
      <c r="S9" s="4"/>
      <c r="T9" s="24"/>
    </row>
    <row r="10" spans="1:21">
      <c r="A10">
        <v>3</v>
      </c>
      <c r="B10" s="17">
        <v>20.7</v>
      </c>
      <c r="C10" s="18">
        <v>61.6</v>
      </c>
      <c r="D10" s="19">
        <v>20.5</v>
      </c>
      <c r="E10">
        <f t="shared" si="2"/>
        <v>20.6</v>
      </c>
      <c r="F10">
        <f t="shared" si="3"/>
        <v>2.9876722262509068</v>
      </c>
      <c r="G10">
        <f t="shared" si="0"/>
        <v>123.4</v>
      </c>
      <c r="H10" s="4">
        <f t="shared" si="4"/>
        <v>17.897026831036985</v>
      </c>
      <c r="I10" s="15"/>
      <c r="J10" s="4">
        <f t="shared" si="5"/>
        <v>8.9340101522842641</v>
      </c>
      <c r="K10" s="25">
        <v>148.69999999999999</v>
      </c>
      <c r="L10" s="25">
        <v>80.3</v>
      </c>
      <c r="M10" s="12">
        <f t="shared" si="6"/>
        <v>0.1487</v>
      </c>
      <c r="N10" s="12">
        <f t="shared" si="6"/>
        <v>8.0299999999999996E-2</v>
      </c>
      <c r="O10" s="1">
        <f t="shared" si="7"/>
        <v>0.1487</v>
      </c>
      <c r="P10" s="24">
        <f t="shared" si="8"/>
        <v>9.9133333333333343E-4</v>
      </c>
      <c r="Q10">
        <f t="shared" si="9"/>
        <v>9012.1151502531229</v>
      </c>
      <c r="R10">
        <f t="shared" si="1"/>
        <v>1307.0507832129258</v>
      </c>
      <c r="S10" s="4"/>
      <c r="T10" s="24"/>
    </row>
    <row r="11" spans="1:21">
      <c r="A11">
        <v>4</v>
      </c>
      <c r="B11" s="17">
        <v>34.799999999999997</v>
      </c>
      <c r="C11" s="18">
        <v>34.700000000000003</v>
      </c>
      <c r="D11" s="19">
        <v>34.6</v>
      </c>
      <c r="E11">
        <f t="shared" si="2"/>
        <v>34.700000000000003</v>
      </c>
      <c r="F11">
        <f t="shared" si="3"/>
        <v>5.0326323422770134</v>
      </c>
      <c r="G11">
        <f t="shared" si="0"/>
        <v>138.80000000000001</v>
      </c>
      <c r="H11" s="4">
        <f t="shared" si="4"/>
        <v>20.130529369108054</v>
      </c>
      <c r="I11" s="15"/>
      <c r="J11" s="4">
        <f t="shared" si="5"/>
        <v>5.0326323422770134</v>
      </c>
      <c r="K11" s="25">
        <v>79.900000000000006</v>
      </c>
      <c r="L11" s="25">
        <v>27.1</v>
      </c>
      <c r="M11" s="12">
        <f t="shared" si="6"/>
        <v>7.9899999999999999E-2</v>
      </c>
      <c r="N11" s="12">
        <f t="shared" si="6"/>
        <v>2.7100000000000003E-2</v>
      </c>
      <c r="O11" s="1">
        <f t="shared" si="7"/>
        <v>7.9899999999999999E-2</v>
      </c>
      <c r="P11" s="24">
        <f t="shared" si="8"/>
        <v>5.3266666666666664E-4</v>
      </c>
      <c r="Q11">
        <f t="shared" si="9"/>
        <v>9447.995636314794</v>
      </c>
      <c r="R11">
        <f t="shared" si="1"/>
        <v>1370.2676774930812</v>
      </c>
      <c r="S11" s="4"/>
      <c r="T11" s="24"/>
    </row>
    <row r="12" spans="1:21">
      <c r="A12">
        <v>5</v>
      </c>
      <c r="B12" s="17">
        <v>34.9</v>
      </c>
      <c r="C12" s="18">
        <v>68.7</v>
      </c>
      <c r="D12" s="19">
        <v>34.700000000000003</v>
      </c>
      <c r="E12">
        <f t="shared" si="2"/>
        <v>34.799999999999997</v>
      </c>
      <c r="F12">
        <f t="shared" si="3"/>
        <v>5.0471356055112402</v>
      </c>
      <c r="G12">
        <f t="shared" si="0"/>
        <v>173.1</v>
      </c>
      <c r="H12" s="4">
        <f t="shared" si="4"/>
        <v>25.105148658448151</v>
      </c>
      <c r="I12" s="15"/>
      <c r="J12" s="4">
        <f t="shared" si="5"/>
        <v>9.9637418419144321</v>
      </c>
      <c r="K12" s="23">
        <v>153.4</v>
      </c>
      <c r="L12" s="23">
        <v>104.5</v>
      </c>
      <c r="M12" s="12">
        <f t="shared" si="6"/>
        <v>0.15340000000000001</v>
      </c>
      <c r="N12" s="12">
        <f t="shared" si="6"/>
        <v>0.1045</v>
      </c>
      <c r="O12" s="1">
        <f t="shared" si="7"/>
        <v>0.15340000000000001</v>
      </c>
      <c r="P12" s="24">
        <f t="shared" si="8"/>
        <v>1.0226666666666667E-3</v>
      </c>
      <c r="Q12">
        <f t="shared" si="9"/>
        <v>9742.9027137364064</v>
      </c>
      <c r="R12">
        <f t="shared" si="1"/>
        <v>1413.0388272279054</v>
      </c>
      <c r="S12" s="4"/>
      <c r="T12" s="24"/>
    </row>
    <row r="13" spans="1:21">
      <c r="A13">
        <v>6</v>
      </c>
      <c r="B13" s="17"/>
      <c r="C13" s="18"/>
      <c r="D13" s="19"/>
      <c r="E13" t="e">
        <f t="shared" si="2"/>
        <v>#DIV/0!</v>
      </c>
      <c r="F13" t="e">
        <f t="shared" si="3"/>
        <v>#DIV/0!</v>
      </c>
      <c r="G13" t="e">
        <f t="shared" si="0"/>
        <v>#DIV/0!</v>
      </c>
      <c r="H13" s="4" t="e">
        <f t="shared" si="4"/>
        <v>#DIV/0!</v>
      </c>
      <c r="I13" s="15"/>
      <c r="J13" s="4">
        <f t="shared" si="5"/>
        <v>0</v>
      </c>
      <c r="K13" s="23"/>
      <c r="L13" s="23"/>
      <c r="M13" s="12">
        <f t="shared" si="6"/>
        <v>0</v>
      </c>
      <c r="N13" s="12">
        <f t="shared" si="6"/>
        <v>0</v>
      </c>
      <c r="O13" s="1">
        <f t="shared" ref="O9:O22" si="10">AVERAGE(M13:N13)</f>
        <v>0</v>
      </c>
      <c r="P13" s="24">
        <f t="shared" si="8"/>
        <v>0</v>
      </c>
      <c r="Q13" t="e">
        <f t="shared" si="9"/>
        <v>#DIV/0!</v>
      </c>
      <c r="R13" t="e">
        <f t="shared" si="1"/>
        <v>#DIV/0!</v>
      </c>
      <c r="S13" s="4"/>
      <c r="T13" s="24"/>
    </row>
    <row r="14" spans="1:21">
      <c r="A14">
        <v>7</v>
      </c>
      <c r="B14" s="17"/>
      <c r="C14" s="18"/>
      <c r="D14" s="19"/>
      <c r="E14" t="e">
        <f t="shared" si="2"/>
        <v>#DIV/0!</v>
      </c>
      <c r="F14" t="e">
        <f t="shared" si="3"/>
        <v>#DIV/0!</v>
      </c>
      <c r="G14" t="e">
        <f t="shared" si="0"/>
        <v>#DIV/0!</v>
      </c>
      <c r="H14" s="4" t="e">
        <f t="shared" si="4"/>
        <v>#DIV/0!</v>
      </c>
      <c r="I14" s="15"/>
      <c r="J14" s="4">
        <f t="shared" si="5"/>
        <v>0</v>
      </c>
      <c r="K14" s="23"/>
      <c r="L14" s="23"/>
      <c r="M14" s="12">
        <f t="shared" si="6"/>
        <v>0</v>
      </c>
      <c r="N14" s="12">
        <f t="shared" si="6"/>
        <v>0</v>
      </c>
      <c r="O14" s="1">
        <f t="shared" si="10"/>
        <v>0</v>
      </c>
      <c r="P14" s="24">
        <f t="shared" si="8"/>
        <v>0</v>
      </c>
      <c r="Q14" t="e">
        <f t="shared" si="9"/>
        <v>#DIV/0!</v>
      </c>
      <c r="R14" t="e">
        <f t="shared" si="1"/>
        <v>#DIV/0!</v>
      </c>
      <c r="S14" s="4"/>
      <c r="T14" s="24"/>
    </row>
    <row r="15" spans="1:21">
      <c r="A15">
        <v>8</v>
      </c>
      <c r="B15" s="17"/>
      <c r="C15" s="18"/>
      <c r="D15" s="19"/>
      <c r="E15" t="e">
        <f t="shared" si="2"/>
        <v>#DIV/0!</v>
      </c>
      <c r="F15" t="e">
        <f t="shared" si="3"/>
        <v>#DIV/0!</v>
      </c>
      <c r="G15" t="e">
        <f t="shared" si="0"/>
        <v>#DIV/0!</v>
      </c>
      <c r="H15" s="4" t="e">
        <f t="shared" si="4"/>
        <v>#DIV/0!</v>
      </c>
      <c r="I15" s="15"/>
      <c r="J15" s="4">
        <f t="shared" si="5"/>
        <v>0</v>
      </c>
      <c r="K15" s="23"/>
      <c r="L15" s="23"/>
      <c r="M15" s="12">
        <f t="shared" si="6"/>
        <v>0</v>
      </c>
      <c r="N15" s="12">
        <f t="shared" si="6"/>
        <v>0</v>
      </c>
      <c r="O15" s="1">
        <f t="shared" si="10"/>
        <v>0</v>
      </c>
      <c r="P15" s="24">
        <f t="shared" si="8"/>
        <v>0</v>
      </c>
      <c r="Q15" t="e">
        <f t="shared" si="9"/>
        <v>#DIV/0!</v>
      </c>
      <c r="R15" t="e">
        <f t="shared" si="1"/>
        <v>#DIV/0!</v>
      </c>
      <c r="S15" s="4"/>
      <c r="T15" s="24"/>
    </row>
    <row r="16" spans="1:21">
      <c r="A16">
        <v>9</v>
      </c>
      <c r="B16" s="17"/>
      <c r="C16" s="18"/>
      <c r="D16" s="19"/>
      <c r="E16" t="e">
        <f t="shared" si="2"/>
        <v>#DIV/0!</v>
      </c>
      <c r="F16" t="e">
        <f t="shared" si="3"/>
        <v>#DIV/0!</v>
      </c>
      <c r="G16" t="e">
        <f t="shared" si="0"/>
        <v>#DIV/0!</v>
      </c>
      <c r="H16" s="4" t="e">
        <f t="shared" si="4"/>
        <v>#DIV/0!</v>
      </c>
      <c r="I16" s="15"/>
      <c r="J16" s="4">
        <f t="shared" si="5"/>
        <v>0</v>
      </c>
      <c r="K16" s="23"/>
      <c r="L16" s="23"/>
      <c r="M16" s="12">
        <f t="shared" si="6"/>
        <v>0</v>
      </c>
      <c r="N16" s="12">
        <f t="shared" si="6"/>
        <v>0</v>
      </c>
      <c r="O16" s="1">
        <f t="shared" si="10"/>
        <v>0</v>
      </c>
      <c r="P16" s="24">
        <f t="shared" si="8"/>
        <v>0</v>
      </c>
      <c r="Q16" t="e">
        <f t="shared" si="9"/>
        <v>#DIV/0!</v>
      </c>
      <c r="R16" t="e">
        <f t="shared" si="1"/>
        <v>#DIV/0!</v>
      </c>
      <c r="S16" s="4"/>
      <c r="T16" s="24"/>
    </row>
    <row r="17" spans="1:20">
      <c r="A17">
        <v>10</v>
      </c>
      <c r="B17" s="17"/>
      <c r="C17" s="18"/>
      <c r="D17" s="19"/>
      <c r="E17" t="e">
        <f t="shared" si="2"/>
        <v>#DIV/0!</v>
      </c>
      <c r="F17" t="e">
        <f t="shared" si="3"/>
        <v>#DIV/0!</v>
      </c>
      <c r="G17" t="e">
        <f t="shared" si="0"/>
        <v>#DIV/0!</v>
      </c>
      <c r="H17" s="4" t="e">
        <f t="shared" si="4"/>
        <v>#DIV/0!</v>
      </c>
      <c r="I17" s="15"/>
      <c r="J17" s="4">
        <f t="shared" si="5"/>
        <v>0</v>
      </c>
      <c r="K17" s="23"/>
      <c r="L17" s="23"/>
      <c r="M17" s="12">
        <f t="shared" si="6"/>
        <v>0</v>
      </c>
      <c r="N17" s="12">
        <f t="shared" si="6"/>
        <v>0</v>
      </c>
      <c r="O17" s="1">
        <f t="shared" si="10"/>
        <v>0</v>
      </c>
      <c r="P17" s="24">
        <f t="shared" si="8"/>
        <v>0</v>
      </c>
      <c r="Q17" t="e">
        <f t="shared" si="9"/>
        <v>#DIV/0!</v>
      </c>
      <c r="R17" t="e">
        <f t="shared" si="1"/>
        <v>#DIV/0!</v>
      </c>
      <c r="S17" s="4"/>
      <c r="T17" s="24"/>
    </row>
    <row r="18" spans="1:20">
      <c r="A18">
        <v>11</v>
      </c>
      <c r="B18" s="17"/>
      <c r="C18" s="18"/>
      <c r="D18" s="19"/>
      <c r="E18" t="e">
        <f t="shared" si="2"/>
        <v>#DIV/0!</v>
      </c>
      <c r="F18" t="e">
        <f t="shared" si="3"/>
        <v>#DIV/0!</v>
      </c>
      <c r="G18" t="e">
        <f t="shared" si="0"/>
        <v>#DIV/0!</v>
      </c>
      <c r="H18" s="4" t="e">
        <f t="shared" si="4"/>
        <v>#DIV/0!</v>
      </c>
      <c r="I18" s="15"/>
      <c r="J18" s="4">
        <f t="shared" si="5"/>
        <v>0</v>
      </c>
      <c r="K18" s="23"/>
      <c r="L18" s="23"/>
      <c r="M18" s="12">
        <f t="shared" si="6"/>
        <v>0</v>
      </c>
      <c r="N18" s="12">
        <f t="shared" si="6"/>
        <v>0</v>
      </c>
      <c r="O18" s="1">
        <f t="shared" si="10"/>
        <v>0</v>
      </c>
      <c r="P18" s="24">
        <f t="shared" si="8"/>
        <v>0</v>
      </c>
      <c r="Q18" t="e">
        <f t="shared" si="9"/>
        <v>#DIV/0!</v>
      </c>
      <c r="R18" t="e">
        <f t="shared" si="1"/>
        <v>#DIV/0!</v>
      </c>
      <c r="S18" s="4"/>
      <c r="T18" s="24"/>
    </row>
    <row r="19" spans="1:20">
      <c r="A19">
        <v>12</v>
      </c>
      <c r="B19" s="17"/>
      <c r="C19" s="18"/>
      <c r="D19" s="19"/>
      <c r="E19" t="e">
        <f t="shared" si="2"/>
        <v>#DIV/0!</v>
      </c>
      <c r="F19" t="e">
        <f t="shared" si="3"/>
        <v>#DIV/0!</v>
      </c>
      <c r="G19" t="e">
        <f t="shared" si="0"/>
        <v>#DIV/0!</v>
      </c>
      <c r="H19" s="4" t="e">
        <f t="shared" si="4"/>
        <v>#DIV/0!</v>
      </c>
      <c r="I19" s="15"/>
      <c r="J19" s="4">
        <f t="shared" si="5"/>
        <v>0</v>
      </c>
      <c r="K19" s="23"/>
      <c r="L19" s="23"/>
      <c r="M19" s="12">
        <f t="shared" si="6"/>
        <v>0</v>
      </c>
      <c r="N19" s="12">
        <f t="shared" si="6"/>
        <v>0</v>
      </c>
      <c r="O19" s="1">
        <f t="shared" si="10"/>
        <v>0</v>
      </c>
      <c r="P19" s="24">
        <f t="shared" si="8"/>
        <v>0</v>
      </c>
      <c r="Q19" t="e">
        <f t="shared" si="9"/>
        <v>#DIV/0!</v>
      </c>
      <c r="R19" t="e">
        <f t="shared" si="1"/>
        <v>#DIV/0!</v>
      </c>
      <c r="S19" s="4"/>
      <c r="T19" s="24"/>
    </row>
    <row r="20" spans="1:20">
      <c r="A20">
        <v>13</v>
      </c>
      <c r="B20" s="17"/>
      <c r="C20" s="18"/>
      <c r="D20" s="19"/>
      <c r="E20" t="e">
        <f t="shared" si="2"/>
        <v>#DIV/0!</v>
      </c>
      <c r="F20" t="e">
        <f t="shared" si="3"/>
        <v>#DIV/0!</v>
      </c>
      <c r="G20" t="e">
        <f t="shared" si="0"/>
        <v>#DIV/0!</v>
      </c>
      <c r="H20" s="4" t="e">
        <f t="shared" si="4"/>
        <v>#DIV/0!</v>
      </c>
      <c r="I20" s="15"/>
      <c r="J20" s="4">
        <f t="shared" si="5"/>
        <v>0</v>
      </c>
      <c r="K20" s="23"/>
      <c r="L20" s="23"/>
      <c r="M20" s="12">
        <f t="shared" si="6"/>
        <v>0</v>
      </c>
      <c r="N20" s="12">
        <f t="shared" si="6"/>
        <v>0</v>
      </c>
      <c r="O20" s="1">
        <f t="shared" si="10"/>
        <v>0</v>
      </c>
      <c r="P20" s="24">
        <f t="shared" si="8"/>
        <v>0</v>
      </c>
      <c r="Q20" t="e">
        <f t="shared" si="9"/>
        <v>#DIV/0!</v>
      </c>
      <c r="R20" t="e">
        <f t="shared" si="1"/>
        <v>#DIV/0!</v>
      </c>
      <c r="S20" s="4"/>
      <c r="T20" s="24"/>
    </row>
    <row r="21" spans="1:20">
      <c r="A21">
        <v>14</v>
      </c>
      <c r="B21" s="17"/>
      <c r="C21" s="18"/>
      <c r="D21" s="19"/>
      <c r="E21" t="e">
        <f t="shared" si="2"/>
        <v>#DIV/0!</v>
      </c>
      <c r="F21" t="e">
        <f t="shared" si="3"/>
        <v>#DIV/0!</v>
      </c>
      <c r="G21" t="e">
        <f t="shared" si="0"/>
        <v>#DIV/0!</v>
      </c>
      <c r="H21" s="4" t="e">
        <f t="shared" si="4"/>
        <v>#DIV/0!</v>
      </c>
      <c r="I21" s="15"/>
      <c r="J21" s="4">
        <f t="shared" si="5"/>
        <v>0</v>
      </c>
      <c r="K21" s="23"/>
      <c r="L21" s="23"/>
      <c r="M21" s="12">
        <f t="shared" si="6"/>
        <v>0</v>
      </c>
      <c r="N21" s="12">
        <f t="shared" si="6"/>
        <v>0</v>
      </c>
      <c r="O21" s="1">
        <f t="shared" si="10"/>
        <v>0</v>
      </c>
      <c r="P21" s="24">
        <f t="shared" si="8"/>
        <v>0</v>
      </c>
      <c r="Q21" t="e">
        <f t="shared" si="9"/>
        <v>#DIV/0!</v>
      </c>
      <c r="R21" t="e">
        <f t="shared" si="1"/>
        <v>#DIV/0!</v>
      </c>
      <c r="S21" s="4"/>
      <c r="T21" s="24"/>
    </row>
    <row r="22" spans="1:20" ht="15.75" thickBot="1">
      <c r="A22">
        <v>15</v>
      </c>
      <c r="B22" s="20"/>
      <c r="C22" s="21"/>
      <c r="D22" s="22"/>
      <c r="E22" t="e">
        <f t="shared" si="2"/>
        <v>#DIV/0!</v>
      </c>
      <c r="F22" t="e">
        <f t="shared" si="3"/>
        <v>#DIV/0!</v>
      </c>
      <c r="G22" t="e">
        <f t="shared" si="0"/>
        <v>#DIV/0!</v>
      </c>
      <c r="H22" s="4" t="e">
        <f t="shared" si="4"/>
        <v>#DIV/0!</v>
      </c>
      <c r="I22" s="15"/>
      <c r="J22" s="4">
        <f t="shared" si="5"/>
        <v>0</v>
      </c>
      <c r="K22" s="23"/>
      <c r="L22" s="23"/>
      <c r="M22" s="12">
        <f t="shared" si="6"/>
        <v>0</v>
      </c>
      <c r="N22" s="12">
        <f t="shared" si="6"/>
        <v>0</v>
      </c>
      <c r="O22" s="1">
        <f t="shared" si="10"/>
        <v>0</v>
      </c>
      <c r="P22" s="24">
        <f t="shared" si="8"/>
        <v>0</v>
      </c>
      <c r="Q22" t="e">
        <f t="shared" si="9"/>
        <v>#DIV/0!</v>
      </c>
      <c r="R22" t="e">
        <f t="shared" si="1"/>
        <v>#DIV/0!</v>
      </c>
      <c r="S22" s="4"/>
      <c r="T22" s="24"/>
    </row>
    <row r="23" spans="1:20">
      <c r="I23" s="15"/>
      <c r="M23" s="13"/>
      <c r="N23" s="13"/>
    </row>
    <row r="25" spans="1:20">
      <c r="O25" s="9"/>
      <c r="P25" s="9"/>
      <c r="Q25" s="9"/>
      <c r="R25" s="9"/>
    </row>
    <row r="26" spans="1:20" ht="45">
      <c r="N26" s="5" t="s">
        <v>15</v>
      </c>
      <c r="O26" s="5" t="s">
        <v>23</v>
      </c>
      <c r="P26" s="5" t="s">
        <v>16</v>
      </c>
      <c r="Q26" s="5" t="s">
        <v>17</v>
      </c>
      <c r="R26" s="5" t="s">
        <v>18</v>
      </c>
    </row>
    <row r="27" spans="1:20">
      <c r="N27" s="11"/>
      <c r="O27" s="11"/>
      <c r="P27" s="11"/>
      <c r="Q27" s="9"/>
      <c r="R27" s="9"/>
    </row>
    <row r="28" spans="1:20">
      <c r="N28" s="11"/>
      <c r="O28" s="11"/>
      <c r="P28" s="11"/>
      <c r="Q28" s="9"/>
      <c r="R28" s="9"/>
    </row>
    <row r="29" spans="1:20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9">
        <f>P29*1000/9.81</f>
        <v>5.9715479625287644</v>
      </c>
      <c r="R29" s="16">
        <f>Q29/3</f>
        <v>1.9905159875095881</v>
      </c>
    </row>
    <row r="30" spans="1:20">
      <c r="P30" s="4"/>
    </row>
    <row r="31" spans="1:20">
      <c r="P31" s="4"/>
    </row>
    <row r="32" spans="1:20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11" zoomScale="115" zoomScaleNormal="115" workbookViewId="0">
      <pane xSplit="1" topLeftCell="B1" activePane="topRight" state="frozen"/>
      <selection activeCell="A4" sqref="A4"/>
      <selection pane="topRight" activeCell="N19" sqref="N19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21">
      <c r="A1" s="26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2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4"/>
      <c r="P2" s="4"/>
    </row>
    <row r="3" spans="1:21">
      <c r="A3" s="9"/>
      <c r="B3" s="9"/>
      <c r="C3" s="9"/>
      <c r="D3" s="9"/>
      <c r="E3" s="9"/>
      <c r="F3" s="9"/>
      <c r="G3" s="9"/>
      <c r="H3" s="9"/>
      <c r="I3" s="9"/>
      <c r="J3" s="9"/>
      <c r="K3" s="27"/>
      <c r="L3" s="9"/>
      <c r="M3" s="9"/>
      <c r="N3" s="4"/>
      <c r="P3" s="4"/>
    </row>
    <row r="4" spans="1:2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1" ht="54" customHeight="1">
      <c r="A5" s="7" t="s">
        <v>0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12</v>
      </c>
      <c r="G5" s="8" t="s">
        <v>13</v>
      </c>
      <c r="H5" s="8" t="s">
        <v>11</v>
      </c>
      <c r="I5" s="14"/>
      <c r="J5" s="6" t="s">
        <v>14</v>
      </c>
      <c r="K5" s="6" t="s">
        <v>21</v>
      </c>
      <c r="L5" s="6" t="s">
        <v>22</v>
      </c>
      <c r="M5" s="6" t="s">
        <v>4</v>
      </c>
      <c r="N5" s="6" t="s">
        <v>5</v>
      </c>
      <c r="O5" s="6" t="s">
        <v>6</v>
      </c>
      <c r="P5" s="6" t="s">
        <v>3</v>
      </c>
      <c r="Q5" s="6" t="s">
        <v>19</v>
      </c>
      <c r="R5" s="6" t="s">
        <v>20</v>
      </c>
      <c r="S5" s="6"/>
      <c r="T5" s="6"/>
      <c r="U5" s="6"/>
    </row>
    <row r="6" spans="1:21" s="9" customFormat="1" ht="19.5" customHeight="1">
      <c r="A6" s="10" t="s">
        <v>1</v>
      </c>
      <c r="B6" s="10"/>
      <c r="C6" s="11"/>
      <c r="D6" s="10"/>
      <c r="E6" s="11"/>
      <c r="F6" s="11"/>
      <c r="G6" s="11"/>
      <c r="H6" s="11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s="9" customFormat="1" ht="19.5" customHeight="1">
      <c r="A7" s="10" t="s">
        <v>2</v>
      </c>
      <c r="B7" s="10"/>
      <c r="C7" s="11"/>
      <c r="D7" s="10"/>
      <c r="E7" s="11"/>
      <c r="F7" s="11"/>
      <c r="G7" s="11"/>
      <c r="H7" s="11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>
        <v>1</v>
      </c>
      <c r="B8" s="17">
        <v>20.7</v>
      </c>
      <c r="C8" s="18">
        <v>20.8</v>
      </c>
      <c r="D8" s="19">
        <v>20.5</v>
      </c>
      <c r="E8">
        <f>AVERAGE(B8,D8)</f>
        <v>20.6</v>
      </c>
      <c r="F8">
        <f>E8/6.895</f>
        <v>2.9876722262509068</v>
      </c>
      <c r="G8">
        <f t="shared" ref="G8:G22" si="0">C8+E8*3</f>
        <v>82.600000000000009</v>
      </c>
      <c r="H8" s="4">
        <f>G8/6.895</f>
        <v>11.979695431472082</v>
      </c>
      <c r="I8" s="15"/>
      <c r="J8" s="4">
        <f>C8/6.895</f>
        <v>3.0166787527193621</v>
      </c>
      <c r="K8" s="25">
        <v>53.2</v>
      </c>
      <c r="L8" s="25">
        <v>0</v>
      </c>
      <c r="M8" s="12">
        <f>K8/1000</f>
        <v>5.3200000000000004E-2</v>
      </c>
      <c r="N8" s="12">
        <f>L8/1000</f>
        <v>0</v>
      </c>
      <c r="O8" s="1">
        <f>AVERAGE(M8:N8)</f>
        <v>2.6600000000000002E-2</v>
      </c>
      <c r="P8" s="24">
        <f>O8/(150)</f>
        <v>1.7733333333333335E-4</v>
      </c>
      <c r="Q8">
        <f>J8/(P8)</f>
        <v>17011.346349921212</v>
      </c>
      <c r="R8">
        <f t="shared" ref="R8:R22" si="1">Q8/6.895</f>
        <v>2467.2003408152596</v>
      </c>
      <c r="S8" s="4"/>
      <c r="T8" s="24"/>
    </row>
    <row r="9" spans="1:21">
      <c r="A9">
        <v>2</v>
      </c>
      <c r="B9" s="17">
        <v>20.7</v>
      </c>
      <c r="C9" s="18">
        <v>41.8</v>
      </c>
      <c r="D9" s="19">
        <v>20.6</v>
      </c>
      <c r="E9">
        <f t="shared" ref="E9:E22" si="2">AVERAGE(B9,D9)</f>
        <v>20.65</v>
      </c>
      <c r="F9">
        <f t="shared" ref="F9:F22" si="3">E9/6.895</f>
        <v>2.9949238578680202</v>
      </c>
      <c r="G9">
        <f t="shared" si="0"/>
        <v>103.75</v>
      </c>
      <c r="H9" s="4">
        <f t="shared" ref="H9:H22" si="4">G9/6.895</f>
        <v>15.04713560551124</v>
      </c>
      <c r="I9" s="15"/>
      <c r="J9" s="4">
        <f t="shared" ref="J9:J22" si="5">C9/6.895</f>
        <v>6.0623640319071788</v>
      </c>
      <c r="K9" s="25">
        <v>103.3</v>
      </c>
      <c r="L9" s="25">
        <v>31.7</v>
      </c>
      <c r="M9" s="12">
        <f t="shared" ref="M9:M22" si="6">K9/1000</f>
        <v>0.1033</v>
      </c>
      <c r="N9" s="12">
        <f t="shared" ref="N9:N22" si="7">L9/1000</f>
        <v>3.1699999999999999E-2</v>
      </c>
      <c r="O9" s="1">
        <f t="shared" ref="O9:O22" si="8">AVERAGE(M9:N9)</f>
        <v>6.7500000000000004E-2</v>
      </c>
      <c r="P9" s="24">
        <f t="shared" ref="P9:P22" si="9">O9/(150)</f>
        <v>4.5000000000000004E-4</v>
      </c>
      <c r="Q9">
        <f t="shared" ref="Q9:Q22" si="10">J9/(P9)</f>
        <v>13471.92007090484</v>
      </c>
      <c r="R9">
        <f t="shared" si="1"/>
        <v>1953.8680305880841</v>
      </c>
      <c r="S9" s="4"/>
      <c r="T9" s="24"/>
    </row>
    <row r="10" spans="1:21">
      <c r="A10">
        <v>3</v>
      </c>
      <c r="B10" s="17">
        <v>20.7</v>
      </c>
      <c r="C10" s="18">
        <v>61.6</v>
      </c>
      <c r="D10" s="19">
        <v>20.5</v>
      </c>
      <c r="E10">
        <f t="shared" si="2"/>
        <v>20.6</v>
      </c>
      <c r="F10">
        <f t="shared" si="3"/>
        <v>2.9876722262509068</v>
      </c>
      <c r="G10">
        <f t="shared" si="0"/>
        <v>123.4</v>
      </c>
      <c r="H10" s="4">
        <f t="shared" si="4"/>
        <v>17.897026831036985</v>
      </c>
      <c r="I10" s="15"/>
      <c r="J10" s="4">
        <f t="shared" si="5"/>
        <v>8.9340101522842641</v>
      </c>
      <c r="K10" s="25">
        <v>148.69999999999999</v>
      </c>
      <c r="L10" s="25">
        <v>80.3</v>
      </c>
      <c r="M10" s="12">
        <f t="shared" si="6"/>
        <v>0.1487</v>
      </c>
      <c r="N10" s="12">
        <f t="shared" si="7"/>
        <v>8.0299999999999996E-2</v>
      </c>
      <c r="O10" s="1">
        <f t="shared" si="8"/>
        <v>0.11449999999999999</v>
      </c>
      <c r="P10" s="24">
        <f t="shared" si="9"/>
        <v>7.6333333333333331E-4</v>
      </c>
      <c r="Q10">
        <f t="shared" si="10"/>
        <v>11703.943430940084</v>
      </c>
      <c r="R10">
        <f t="shared" si="1"/>
        <v>1697.4537245743415</v>
      </c>
      <c r="S10" s="4"/>
      <c r="T10" s="24"/>
    </row>
    <row r="11" spans="1:21">
      <c r="A11">
        <v>4</v>
      </c>
      <c r="B11" s="17">
        <v>34.799999999999997</v>
      </c>
      <c r="C11" s="18">
        <v>34.700000000000003</v>
      </c>
      <c r="D11" s="19">
        <v>34.6</v>
      </c>
      <c r="E11">
        <f t="shared" si="2"/>
        <v>34.700000000000003</v>
      </c>
      <c r="F11">
        <f t="shared" si="3"/>
        <v>5.0326323422770134</v>
      </c>
      <c r="G11">
        <f t="shared" si="0"/>
        <v>138.80000000000001</v>
      </c>
      <c r="H11" s="4">
        <f t="shared" si="4"/>
        <v>20.130529369108054</v>
      </c>
      <c r="I11" s="15"/>
      <c r="J11" s="4">
        <f t="shared" si="5"/>
        <v>5.0326323422770134</v>
      </c>
      <c r="K11" s="25">
        <v>79.900000000000006</v>
      </c>
      <c r="L11" s="25">
        <v>27.1</v>
      </c>
      <c r="M11" s="12">
        <f t="shared" si="6"/>
        <v>7.9899999999999999E-2</v>
      </c>
      <c r="N11" s="12">
        <f t="shared" si="7"/>
        <v>2.7100000000000003E-2</v>
      </c>
      <c r="O11" s="1">
        <f t="shared" si="8"/>
        <v>5.3499999999999999E-2</v>
      </c>
      <c r="P11" s="24">
        <f t="shared" si="9"/>
        <v>3.5666666666666664E-4</v>
      </c>
      <c r="Q11">
        <f t="shared" si="10"/>
        <v>14110.184137225273</v>
      </c>
      <c r="R11">
        <f t="shared" si="1"/>
        <v>2046.4371482560223</v>
      </c>
      <c r="S11" s="4"/>
      <c r="T11" s="24"/>
    </row>
    <row r="12" spans="1:21">
      <c r="A12">
        <v>5</v>
      </c>
      <c r="B12" s="17">
        <v>34.9</v>
      </c>
      <c r="C12" s="18">
        <v>68.7</v>
      </c>
      <c r="D12" s="19">
        <v>34.700000000000003</v>
      </c>
      <c r="E12">
        <f t="shared" si="2"/>
        <v>34.799999999999997</v>
      </c>
      <c r="F12">
        <f t="shared" si="3"/>
        <v>5.0471356055112402</v>
      </c>
      <c r="G12">
        <f t="shared" si="0"/>
        <v>173.1</v>
      </c>
      <c r="H12" s="4">
        <f t="shared" si="4"/>
        <v>25.105148658448151</v>
      </c>
      <c r="I12" s="15"/>
      <c r="J12" s="4">
        <f t="shared" si="5"/>
        <v>9.9637418419144321</v>
      </c>
      <c r="K12" s="23">
        <v>153.4</v>
      </c>
      <c r="L12" s="23">
        <v>104.5</v>
      </c>
      <c r="M12" s="12">
        <f t="shared" si="6"/>
        <v>0.15340000000000001</v>
      </c>
      <c r="N12" s="12">
        <f t="shared" si="7"/>
        <v>0.1045</v>
      </c>
      <c r="O12" s="1">
        <f t="shared" si="8"/>
        <v>0.12895000000000001</v>
      </c>
      <c r="P12" s="24">
        <f t="shared" si="9"/>
        <v>8.5966666666666667E-4</v>
      </c>
      <c r="Q12">
        <f t="shared" si="10"/>
        <v>11590.238668376618</v>
      </c>
      <c r="R12">
        <f t="shared" si="1"/>
        <v>1680.9628235499085</v>
      </c>
      <c r="S12" s="4"/>
      <c r="T12" s="24"/>
    </row>
    <row r="13" spans="1:21">
      <c r="A13">
        <v>6</v>
      </c>
      <c r="B13" s="17"/>
      <c r="C13" s="18"/>
      <c r="D13" s="19"/>
      <c r="E13" t="e">
        <f t="shared" si="2"/>
        <v>#DIV/0!</v>
      </c>
      <c r="F13" t="e">
        <f t="shared" si="3"/>
        <v>#DIV/0!</v>
      </c>
      <c r="G13" t="e">
        <f t="shared" si="0"/>
        <v>#DIV/0!</v>
      </c>
      <c r="H13" s="4" t="e">
        <f t="shared" si="4"/>
        <v>#DIV/0!</v>
      </c>
      <c r="I13" s="15"/>
      <c r="J13" s="4">
        <f t="shared" si="5"/>
        <v>0</v>
      </c>
      <c r="K13" s="23"/>
      <c r="L13" s="23"/>
      <c r="M13" s="12">
        <f t="shared" si="6"/>
        <v>0</v>
      </c>
      <c r="N13" s="12">
        <f t="shared" si="7"/>
        <v>0</v>
      </c>
      <c r="O13" s="1">
        <f t="shared" si="8"/>
        <v>0</v>
      </c>
      <c r="P13" s="24">
        <f t="shared" si="9"/>
        <v>0</v>
      </c>
      <c r="Q13" t="e">
        <f t="shared" si="10"/>
        <v>#DIV/0!</v>
      </c>
      <c r="R13" t="e">
        <f t="shared" si="1"/>
        <v>#DIV/0!</v>
      </c>
      <c r="S13" s="4"/>
      <c r="T13" s="24"/>
    </row>
    <row r="14" spans="1:21">
      <c r="A14">
        <v>7</v>
      </c>
      <c r="B14" s="17"/>
      <c r="C14" s="18"/>
      <c r="D14" s="19"/>
      <c r="E14" t="e">
        <f t="shared" si="2"/>
        <v>#DIV/0!</v>
      </c>
      <c r="F14" t="e">
        <f t="shared" si="3"/>
        <v>#DIV/0!</v>
      </c>
      <c r="G14" t="e">
        <f t="shared" si="0"/>
        <v>#DIV/0!</v>
      </c>
      <c r="H14" s="4" t="e">
        <f t="shared" si="4"/>
        <v>#DIV/0!</v>
      </c>
      <c r="I14" s="15"/>
      <c r="J14" s="4">
        <f t="shared" si="5"/>
        <v>0</v>
      </c>
      <c r="K14" s="23"/>
      <c r="L14" s="23"/>
      <c r="M14" s="12">
        <f t="shared" si="6"/>
        <v>0</v>
      </c>
      <c r="N14" s="12">
        <f t="shared" si="7"/>
        <v>0</v>
      </c>
      <c r="O14" s="1">
        <f t="shared" si="8"/>
        <v>0</v>
      </c>
      <c r="P14" s="24">
        <f t="shared" si="9"/>
        <v>0</v>
      </c>
      <c r="Q14" t="e">
        <f t="shared" si="10"/>
        <v>#DIV/0!</v>
      </c>
      <c r="R14" t="e">
        <f t="shared" si="1"/>
        <v>#DIV/0!</v>
      </c>
      <c r="S14" s="4"/>
      <c r="T14" s="24"/>
    </row>
    <row r="15" spans="1:21">
      <c r="A15">
        <v>8</v>
      </c>
      <c r="B15" s="17"/>
      <c r="C15" s="18"/>
      <c r="D15" s="19"/>
      <c r="E15" t="e">
        <f t="shared" si="2"/>
        <v>#DIV/0!</v>
      </c>
      <c r="F15" t="e">
        <f t="shared" si="3"/>
        <v>#DIV/0!</v>
      </c>
      <c r="G15" t="e">
        <f t="shared" si="0"/>
        <v>#DIV/0!</v>
      </c>
      <c r="H15" s="4" t="e">
        <f t="shared" si="4"/>
        <v>#DIV/0!</v>
      </c>
      <c r="I15" s="15"/>
      <c r="J15" s="4">
        <f t="shared" si="5"/>
        <v>0</v>
      </c>
      <c r="K15" s="23"/>
      <c r="L15" s="23"/>
      <c r="M15" s="12">
        <f t="shared" si="6"/>
        <v>0</v>
      </c>
      <c r="N15" s="12">
        <f t="shared" si="7"/>
        <v>0</v>
      </c>
      <c r="O15" s="1">
        <f t="shared" si="8"/>
        <v>0</v>
      </c>
      <c r="P15" s="24">
        <f t="shared" si="9"/>
        <v>0</v>
      </c>
      <c r="Q15" t="e">
        <f t="shared" si="10"/>
        <v>#DIV/0!</v>
      </c>
      <c r="R15" t="e">
        <f t="shared" si="1"/>
        <v>#DIV/0!</v>
      </c>
      <c r="S15" s="4"/>
      <c r="T15" s="24"/>
    </row>
    <row r="16" spans="1:21">
      <c r="A16">
        <v>9</v>
      </c>
      <c r="B16" s="17"/>
      <c r="C16" s="18"/>
      <c r="D16" s="19"/>
      <c r="E16" t="e">
        <f t="shared" si="2"/>
        <v>#DIV/0!</v>
      </c>
      <c r="F16" t="e">
        <f t="shared" si="3"/>
        <v>#DIV/0!</v>
      </c>
      <c r="G16" t="e">
        <f t="shared" si="0"/>
        <v>#DIV/0!</v>
      </c>
      <c r="H16" s="4" t="e">
        <f t="shared" si="4"/>
        <v>#DIV/0!</v>
      </c>
      <c r="I16" s="15"/>
      <c r="J16" s="4">
        <f t="shared" si="5"/>
        <v>0</v>
      </c>
      <c r="K16" s="23"/>
      <c r="L16" s="23"/>
      <c r="M16" s="12">
        <f t="shared" si="6"/>
        <v>0</v>
      </c>
      <c r="N16" s="12">
        <f t="shared" si="7"/>
        <v>0</v>
      </c>
      <c r="O16" s="1">
        <f t="shared" si="8"/>
        <v>0</v>
      </c>
      <c r="P16" s="24">
        <f t="shared" si="9"/>
        <v>0</v>
      </c>
      <c r="Q16" t="e">
        <f t="shared" si="10"/>
        <v>#DIV/0!</v>
      </c>
      <c r="R16" t="e">
        <f t="shared" si="1"/>
        <v>#DIV/0!</v>
      </c>
      <c r="S16" s="4"/>
      <c r="T16" s="24"/>
    </row>
    <row r="17" spans="1:20">
      <c r="A17">
        <v>10</v>
      </c>
      <c r="B17" s="17"/>
      <c r="C17" s="18"/>
      <c r="D17" s="19"/>
      <c r="E17" t="e">
        <f t="shared" si="2"/>
        <v>#DIV/0!</v>
      </c>
      <c r="F17" t="e">
        <f t="shared" si="3"/>
        <v>#DIV/0!</v>
      </c>
      <c r="G17" t="e">
        <f t="shared" si="0"/>
        <v>#DIV/0!</v>
      </c>
      <c r="H17" s="4" t="e">
        <f t="shared" si="4"/>
        <v>#DIV/0!</v>
      </c>
      <c r="I17" s="15"/>
      <c r="J17" s="4">
        <f t="shared" si="5"/>
        <v>0</v>
      </c>
      <c r="K17" s="23"/>
      <c r="L17" s="23"/>
      <c r="M17" s="12">
        <f t="shared" si="6"/>
        <v>0</v>
      </c>
      <c r="N17" s="12">
        <f t="shared" si="7"/>
        <v>0</v>
      </c>
      <c r="O17" s="1">
        <f t="shared" si="8"/>
        <v>0</v>
      </c>
      <c r="P17" s="24">
        <f t="shared" si="9"/>
        <v>0</v>
      </c>
      <c r="Q17" t="e">
        <f t="shared" si="10"/>
        <v>#DIV/0!</v>
      </c>
      <c r="R17" t="e">
        <f t="shared" si="1"/>
        <v>#DIV/0!</v>
      </c>
      <c r="S17" s="4"/>
      <c r="T17" s="24"/>
    </row>
    <row r="18" spans="1:20">
      <c r="A18">
        <v>11</v>
      </c>
      <c r="B18" s="17"/>
      <c r="C18" s="18"/>
      <c r="D18" s="19"/>
      <c r="E18" t="e">
        <f t="shared" si="2"/>
        <v>#DIV/0!</v>
      </c>
      <c r="F18" t="e">
        <f t="shared" si="3"/>
        <v>#DIV/0!</v>
      </c>
      <c r="G18" t="e">
        <f t="shared" si="0"/>
        <v>#DIV/0!</v>
      </c>
      <c r="H18" s="4" t="e">
        <f t="shared" si="4"/>
        <v>#DIV/0!</v>
      </c>
      <c r="I18" s="15"/>
      <c r="J18" s="4">
        <f t="shared" si="5"/>
        <v>0</v>
      </c>
      <c r="K18" s="23"/>
      <c r="L18" s="23"/>
      <c r="M18" s="12">
        <f t="shared" si="6"/>
        <v>0</v>
      </c>
      <c r="N18" s="12">
        <f t="shared" si="7"/>
        <v>0</v>
      </c>
      <c r="O18" s="1">
        <f t="shared" si="8"/>
        <v>0</v>
      </c>
      <c r="P18" s="24">
        <f t="shared" si="9"/>
        <v>0</v>
      </c>
      <c r="Q18" t="e">
        <f t="shared" si="10"/>
        <v>#DIV/0!</v>
      </c>
      <c r="R18" t="e">
        <f t="shared" si="1"/>
        <v>#DIV/0!</v>
      </c>
      <c r="S18" s="4"/>
      <c r="T18" s="24"/>
    </row>
    <row r="19" spans="1:20">
      <c r="A19">
        <v>12</v>
      </c>
      <c r="B19" s="17"/>
      <c r="C19" s="18"/>
      <c r="D19" s="19"/>
      <c r="E19" t="e">
        <f t="shared" si="2"/>
        <v>#DIV/0!</v>
      </c>
      <c r="F19" t="e">
        <f t="shared" si="3"/>
        <v>#DIV/0!</v>
      </c>
      <c r="G19" t="e">
        <f t="shared" si="0"/>
        <v>#DIV/0!</v>
      </c>
      <c r="H19" s="4" t="e">
        <f t="shared" si="4"/>
        <v>#DIV/0!</v>
      </c>
      <c r="I19" s="15"/>
      <c r="J19" s="4">
        <f t="shared" si="5"/>
        <v>0</v>
      </c>
      <c r="K19" s="23"/>
      <c r="L19" s="23"/>
      <c r="M19" s="12">
        <f t="shared" si="6"/>
        <v>0</v>
      </c>
      <c r="N19" s="12">
        <f t="shared" si="7"/>
        <v>0</v>
      </c>
      <c r="O19" s="1">
        <f t="shared" si="8"/>
        <v>0</v>
      </c>
      <c r="P19" s="24">
        <f t="shared" si="9"/>
        <v>0</v>
      </c>
      <c r="Q19" t="e">
        <f t="shared" si="10"/>
        <v>#DIV/0!</v>
      </c>
      <c r="R19" t="e">
        <f t="shared" si="1"/>
        <v>#DIV/0!</v>
      </c>
      <c r="S19" s="4"/>
      <c r="T19" s="24"/>
    </row>
    <row r="20" spans="1:20">
      <c r="A20">
        <v>13</v>
      </c>
      <c r="B20" s="17"/>
      <c r="C20" s="18"/>
      <c r="D20" s="19"/>
      <c r="E20" t="e">
        <f t="shared" si="2"/>
        <v>#DIV/0!</v>
      </c>
      <c r="F20" t="e">
        <f t="shared" si="3"/>
        <v>#DIV/0!</v>
      </c>
      <c r="G20" t="e">
        <f t="shared" si="0"/>
        <v>#DIV/0!</v>
      </c>
      <c r="H20" s="4" t="e">
        <f t="shared" si="4"/>
        <v>#DIV/0!</v>
      </c>
      <c r="I20" s="15"/>
      <c r="J20" s="4">
        <f t="shared" si="5"/>
        <v>0</v>
      </c>
      <c r="K20" s="23"/>
      <c r="L20" s="23"/>
      <c r="M20" s="12">
        <f t="shared" si="6"/>
        <v>0</v>
      </c>
      <c r="N20" s="12">
        <f t="shared" si="7"/>
        <v>0</v>
      </c>
      <c r="O20" s="1">
        <f t="shared" si="8"/>
        <v>0</v>
      </c>
      <c r="P20" s="24">
        <f t="shared" si="9"/>
        <v>0</v>
      </c>
      <c r="Q20" t="e">
        <f t="shared" si="10"/>
        <v>#DIV/0!</v>
      </c>
      <c r="R20" t="e">
        <f t="shared" si="1"/>
        <v>#DIV/0!</v>
      </c>
      <c r="S20" s="4"/>
      <c r="T20" s="24"/>
    </row>
    <row r="21" spans="1:20">
      <c r="A21">
        <v>14</v>
      </c>
      <c r="B21" s="17"/>
      <c r="C21" s="18"/>
      <c r="D21" s="19"/>
      <c r="E21" t="e">
        <f t="shared" si="2"/>
        <v>#DIV/0!</v>
      </c>
      <c r="F21" t="e">
        <f t="shared" si="3"/>
        <v>#DIV/0!</v>
      </c>
      <c r="G21" t="e">
        <f t="shared" si="0"/>
        <v>#DIV/0!</v>
      </c>
      <c r="H21" s="4" t="e">
        <f t="shared" si="4"/>
        <v>#DIV/0!</v>
      </c>
      <c r="I21" s="15"/>
      <c r="J21" s="4">
        <f t="shared" si="5"/>
        <v>0</v>
      </c>
      <c r="K21" s="23"/>
      <c r="L21" s="23"/>
      <c r="M21" s="12">
        <f t="shared" si="6"/>
        <v>0</v>
      </c>
      <c r="N21" s="12">
        <f t="shared" si="7"/>
        <v>0</v>
      </c>
      <c r="O21" s="1">
        <f t="shared" si="8"/>
        <v>0</v>
      </c>
      <c r="P21" s="24">
        <f t="shared" si="9"/>
        <v>0</v>
      </c>
      <c r="Q21" t="e">
        <f t="shared" si="10"/>
        <v>#DIV/0!</v>
      </c>
      <c r="R21" t="e">
        <f t="shared" si="1"/>
        <v>#DIV/0!</v>
      </c>
      <c r="S21" s="4"/>
      <c r="T21" s="24"/>
    </row>
    <row r="22" spans="1:20" ht="15.75" thickBot="1">
      <c r="A22">
        <v>15</v>
      </c>
      <c r="B22" s="20"/>
      <c r="C22" s="21"/>
      <c r="D22" s="22"/>
      <c r="E22" t="e">
        <f t="shared" si="2"/>
        <v>#DIV/0!</v>
      </c>
      <c r="F22" t="e">
        <f t="shared" si="3"/>
        <v>#DIV/0!</v>
      </c>
      <c r="G22" t="e">
        <f t="shared" si="0"/>
        <v>#DIV/0!</v>
      </c>
      <c r="H22" s="4" t="e">
        <f t="shared" si="4"/>
        <v>#DIV/0!</v>
      </c>
      <c r="I22" s="15"/>
      <c r="J22" s="4">
        <f t="shared" si="5"/>
        <v>0</v>
      </c>
      <c r="K22" s="23"/>
      <c r="L22" s="23"/>
      <c r="M22" s="12">
        <f t="shared" si="6"/>
        <v>0</v>
      </c>
      <c r="N22" s="12">
        <f t="shared" si="7"/>
        <v>0</v>
      </c>
      <c r="O22" s="1">
        <f t="shared" si="8"/>
        <v>0</v>
      </c>
      <c r="P22" s="24">
        <f t="shared" si="9"/>
        <v>0</v>
      </c>
      <c r="Q22" t="e">
        <f t="shared" si="10"/>
        <v>#DIV/0!</v>
      </c>
      <c r="R22" t="e">
        <f t="shared" si="1"/>
        <v>#DIV/0!</v>
      </c>
      <c r="S22" s="4"/>
      <c r="T22" s="24"/>
    </row>
    <row r="23" spans="1:20">
      <c r="I23" s="15"/>
      <c r="M23" s="13"/>
      <c r="N23" s="13"/>
    </row>
    <row r="25" spans="1:20">
      <c r="O25" s="9"/>
      <c r="P25" s="9"/>
      <c r="Q25" s="9"/>
      <c r="R25" s="9"/>
    </row>
    <row r="26" spans="1:20" ht="45">
      <c r="N26" s="5" t="s">
        <v>15</v>
      </c>
      <c r="O26" s="5" t="s">
        <v>23</v>
      </c>
      <c r="P26" s="5" t="s">
        <v>16</v>
      </c>
      <c r="Q26" s="5" t="s">
        <v>17</v>
      </c>
      <c r="R26" s="5" t="s">
        <v>18</v>
      </c>
    </row>
    <row r="27" spans="1:20">
      <c r="N27" s="11"/>
      <c r="O27" s="11"/>
      <c r="P27" s="11"/>
      <c r="Q27" s="9"/>
      <c r="R27" s="9"/>
    </row>
    <row r="28" spans="1:20">
      <c r="N28" s="11"/>
      <c r="O28" s="11"/>
      <c r="P28" s="11"/>
      <c r="Q28" s="9"/>
      <c r="R28" s="9"/>
    </row>
    <row r="29" spans="1:20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9">
        <f>P29*1000/9.81</f>
        <v>5.9715479625287644</v>
      </c>
      <c r="R29" s="16">
        <f>Q29/3</f>
        <v>1.9905159875095881</v>
      </c>
    </row>
    <row r="30" spans="1:20">
      <c r="P30" s="4"/>
    </row>
    <row r="31" spans="1:20">
      <c r="P31" s="4"/>
    </row>
    <row r="32" spans="1:20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(3)</vt:lpstr>
      <vt:lpstr>1 (2)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YHB</dc:creator>
  <cp:lastModifiedBy>Yong-Hoon Byun</cp:lastModifiedBy>
  <dcterms:created xsi:type="dcterms:W3CDTF">2016-06-22T13:02:07Z</dcterms:created>
  <dcterms:modified xsi:type="dcterms:W3CDTF">2017-03-23T21:04:06Z</dcterms:modified>
</cp:coreProperties>
</file>