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Princeton\"/>
    </mc:Choice>
  </mc:AlternateContent>
  <bookViews>
    <workbookView xWindow="855" yWindow="-15" windowWidth="20775" windowHeight="14175" activeTab="1"/>
  </bookViews>
  <sheets>
    <sheet name="2" sheetId="6" r:id="rId1"/>
    <sheet name="1" sheetId="3" r:id="rId2"/>
    <sheet name="Sheet1" sheetId="7" r:id="rId3"/>
  </sheets>
  <calcPr calcId="171027"/>
</workbook>
</file>

<file path=xl/calcChain.xml><?xml version="1.0" encoding="utf-8"?>
<calcChain xmlns="http://schemas.openxmlformats.org/spreadsheetml/2006/main">
  <c r="N29" i="3" l="1"/>
  <c r="P29" i="3" s="1"/>
  <c r="Q29" i="3" s="1"/>
  <c r="R29" i="3" s="1"/>
  <c r="N29" i="6"/>
  <c r="P29" i="6" l="1"/>
  <c r="Q29" i="6" s="1"/>
  <c r="R29" i="6" s="1"/>
  <c r="N22" i="6"/>
  <c r="M22" i="6"/>
  <c r="J22" i="6"/>
  <c r="E22" i="6"/>
  <c r="G22" i="6" s="1"/>
  <c r="H22" i="6" s="1"/>
  <c r="N21" i="6"/>
  <c r="M21" i="6"/>
  <c r="J21" i="6"/>
  <c r="E21" i="6"/>
  <c r="F21" i="6" s="1"/>
  <c r="N20" i="6"/>
  <c r="O20" i="6" s="1"/>
  <c r="P20" i="6" s="1"/>
  <c r="M20" i="6"/>
  <c r="J20" i="6"/>
  <c r="E20" i="6"/>
  <c r="G20" i="6" s="1"/>
  <c r="H20" i="6" s="1"/>
  <c r="N19" i="6"/>
  <c r="O19" i="6" s="1"/>
  <c r="P19" i="6" s="1"/>
  <c r="M19" i="6"/>
  <c r="J19" i="6"/>
  <c r="E19" i="6"/>
  <c r="F19" i="6" s="1"/>
  <c r="N18" i="6"/>
  <c r="M18" i="6"/>
  <c r="J18" i="6"/>
  <c r="E18" i="6"/>
  <c r="F18" i="6" s="1"/>
  <c r="N17" i="6"/>
  <c r="M17" i="6"/>
  <c r="J17" i="6"/>
  <c r="E17" i="6"/>
  <c r="F17" i="6" s="1"/>
  <c r="N16" i="6"/>
  <c r="M16" i="6"/>
  <c r="J16" i="6"/>
  <c r="E16" i="6"/>
  <c r="G16" i="6" s="1"/>
  <c r="H16" i="6" s="1"/>
  <c r="N15" i="6"/>
  <c r="O15" i="6" s="1"/>
  <c r="P15" i="6" s="1"/>
  <c r="M15" i="6"/>
  <c r="J15" i="6"/>
  <c r="E15" i="6"/>
  <c r="F15" i="6" s="1"/>
  <c r="N14" i="6"/>
  <c r="M14" i="6"/>
  <c r="J14" i="6"/>
  <c r="E14" i="6"/>
  <c r="G14" i="6" s="1"/>
  <c r="H14" i="6" s="1"/>
  <c r="N13" i="6"/>
  <c r="M13" i="6"/>
  <c r="J13" i="6"/>
  <c r="E13" i="6"/>
  <c r="F13" i="6" s="1"/>
  <c r="N12" i="6"/>
  <c r="O12" i="6" s="1"/>
  <c r="P12" i="6" s="1"/>
  <c r="M12" i="6"/>
  <c r="J12" i="6"/>
  <c r="E12" i="6"/>
  <c r="G12" i="6" s="1"/>
  <c r="H12" i="6" s="1"/>
  <c r="N11" i="6"/>
  <c r="O11" i="6" s="1"/>
  <c r="P11" i="6" s="1"/>
  <c r="M11" i="6"/>
  <c r="J11" i="6"/>
  <c r="E11" i="6"/>
  <c r="F11" i="6" s="1"/>
  <c r="N10" i="6"/>
  <c r="M10" i="6"/>
  <c r="J10" i="6"/>
  <c r="E10" i="6"/>
  <c r="G10" i="6" s="1"/>
  <c r="H10" i="6" s="1"/>
  <c r="N9" i="6"/>
  <c r="M9" i="6"/>
  <c r="J9" i="6"/>
  <c r="E9" i="6"/>
  <c r="F9" i="6" s="1"/>
  <c r="N8" i="6"/>
  <c r="M8" i="6"/>
  <c r="J8" i="6"/>
  <c r="E8" i="6"/>
  <c r="G8" i="6" s="1"/>
  <c r="H8" i="6" s="1"/>
  <c r="O8" i="6" l="1"/>
  <c r="P8" i="6" s="1"/>
  <c r="Q8" i="6"/>
  <c r="R8" i="6" s="1"/>
  <c r="O9" i="6"/>
  <c r="P9" i="6" s="1"/>
  <c r="Q9" i="6" s="1"/>
  <c r="R9" i="6" s="1"/>
  <c r="O10" i="6"/>
  <c r="P10" i="6" s="1"/>
  <c r="O13" i="6"/>
  <c r="P13" i="6" s="1"/>
  <c r="Q13" i="6" s="1"/>
  <c r="R13" i="6" s="1"/>
  <c r="O14" i="6"/>
  <c r="P14" i="6" s="1"/>
  <c r="O16" i="6"/>
  <c r="P16" i="6" s="1"/>
  <c r="Q16" i="6"/>
  <c r="R16" i="6" s="1"/>
  <c r="O17" i="6"/>
  <c r="P17" i="6" s="1"/>
  <c r="Q17" i="6" s="1"/>
  <c r="R17" i="6" s="1"/>
  <c r="O18" i="6"/>
  <c r="P18" i="6" s="1"/>
  <c r="Q18" i="6"/>
  <c r="R18" i="6" s="1"/>
  <c r="O21" i="6"/>
  <c r="P21" i="6" s="1"/>
  <c r="F22" i="6"/>
  <c r="G19" i="6"/>
  <c r="H19" i="6" s="1"/>
  <c r="G15" i="6"/>
  <c r="H15" i="6" s="1"/>
  <c r="G11" i="6"/>
  <c r="H11" i="6" s="1"/>
  <c r="Q11" i="6"/>
  <c r="R11" i="6" s="1"/>
  <c r="Q19" i="6"/>
  <c r="R19" i="6" s="1"/>
  <c r="Q20" i="6"/>
  <c r="R20" i="6" s="1"/>
  <c r="Q21" i="6"/>
  <c r="R21" i="6" s="1"/>
  <c r="Q15" i="6"/>
  <c r="R15" i="6" s="1"/>
  <c r="O22" i="6"/>
  <c r="Q12" i="6"/>
  <c r="R12" i="6" s="1"/>
  <c r="Q10" i="6"/>
  <c r="R10" i="6" s="1"/>
  <c r="Q14" i="6"/>
  <c r="R14" i="6" s="1"/>
  <c r="F10" i="6"/>
  <c r="F14" i="6"/>
  <c r="G18" i="6"/>
  <c r="H18" i="6" s="1"/>
  <c r="F8" i="6"/>
  <c r="G9" i="6"/>
  <c r="H9" i="6" s="1"/>
  <c r="F12" i="6"/>
  <c r="G13" i="6"/>
  <c r="H13" i="6" s="1"/>
  <c r="F16" i="6"/>
  <c r="G17" i="6"/>
  <c r="H17" i="6" s="1"/>
  <c r="F20" i="6"/>
  <c r="G21" i="6"/>
  <c r="H21" i="6" s="1"/>
  <c r="Q22" i="6" l="1"/>
  <c r="R22" i="6" s="1"/>
  <c r="P22" i="6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11" i="3" l="1"/>
  <c r="P11" i="3" s="1"/>
  <c r="O8" i="3"/>
  <c r="P8" i="3" s="1"/>
  <c r="G17" i="3"/>
  <c r="H17" i="3" s="1"/>
  <c r="G11" i="3"/>
  <c r="H11" i="3" s="1"/>
  <c r="F8" i="3"/>
  <c r="Q8" i="3" l="1"/>
  <c r="O9" i="3"/>
  <c r="O10" i="3"/>
  <c r="Q11" i="3"/>
  <c r="O12" i="3"/>
  <c r="O13" i="3"/>
  <c r="O14" i="3"/>
  <c r="O15" i="3"/>
  <c r="O16" i="3"/>
  <c r="O17" i="3"/>
  <c r="O18" i="3"/>
  <c r="O19" i="3"/>
  <c r="O20" i="3"/>
  <c r="O21" i="3"/>
  <c r="O22" i="3"/>
  <c r="P21" i="3" l="1"/>
  <c r="Q21" i="3" s="1"/>
  <c r="P13" i="3"/>
  <c r="Q13" i="3" s="1"/>
  <c r="P20" i="3"/>
  <c r="Q20" i="3" s="1"/>
  <c r="P16" i="3"/>
  <c r="Q16" i="3" s="1"/>
  <c r="P12" i="3"/>
  <c r="Q12" i="3" s="1"/>
  <c r="P19" i="3"/>
  <c r="Q19" i="3" s="1"/>
  <c r="P15" i="3"/>
  <c r="Q15" i="3" s="1"/>
  <c r="P17" i="3"/>
  <c r="Q17" i="3" s="1"/>
  <c r="P9" i="3"/>
  <c r="Q9" i="3" s="1"/>
  <c r="P22" i="3"/>
  <c r="Q22" i="3" s="1"/>
  <c r="P18" i="3"/>
  <c r="Q18" i="3" s="1"/>
  <c r="P14" i="3"/>
  <c r="Q14" i="3" s="1"/>
  <c r="P10" i="3"/>
  <c r="Q10" i="3" s="1"/>
  <c r="G22" i="3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<sst xmlns="http://schemas.openxmlformats.org/spreadsheetml/2006/main" count="48" uniqueCount="25">
  <si>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</si>
  <si>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</si>
  <si>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</si>
  <si>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</si>
  <si>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</si>
  <si>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</si>
  <si>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</si>
  <si>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</si>
  <si>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</si>
  <si>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</si>
  <si>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</si>
  <si>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</si>
  <si>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</si>
  <si>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</si>
  <si>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</si>
  <si>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</si>
  <si>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</si>
  <si>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</si>
  <si>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</si>
  <si>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</si>
  <si>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</si>
  <si>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</si>
  <si>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</si>
  <si>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</si>
  <si>
    <t>Resilient avg displ  [mm]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</si>
</sst>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11.97244379985497</c:v>
                </c:pt>
                <c:pt idx="1">
                  <c:v>14.996374184191442</c:v>
                </c:pt>
                <c:pt idx="2">
                  <c:v>17.897026831036985</c:v>
                </c:pt>
                <c:pt idx="3">
                  <c:v>20.116026105873825</c:v>
                </c:pt>
                <c:pt idx="4">
                  <c:v>25.018129079042787</c:v>
                </c:pt>
                <c:pt idx="5">
                  <c:v>30.014503263234229</c:v>
                </c:pt>
                <c:pt idx="6">
                  <c:v>39.746192893401016</c:v>
                </c:pt>
                <c:pt idx="7">
                  <c:v>49.753444525018132</c:v>
                </c:pt>
                <c:pt idx="8">
                  <c:v>59.760696156635241</c:v>
                </c:pt>
                <c:pt idx="9">
                  <c:v>54.561276287164617</c:v>
                </c:pt>
                <c:pt idx="10">
                  <c:v>59.456127628716452</c:v>
                </c:pt>
                <c:pt idx="11">
                  <c:v>74.568527918781726</c:v>
                </c:pt>
                <c:pt idx="12">
                  <c:v>74.728063814358237</c:v>
                </c:pt>
                <c:pt idx="13">
                  <c:v>79.782451051486589</c:v>
                </c:pt>
                <c:pt idx="14">
                  <c:v>99.767947788252357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11264.147216475621</c:v>
                </c:pt>
                <c:pt idx="1">
                  <c:v>11916.142670562414</c:v>
                </c:pt>
                <c:pt idx="2">
                  <c:v>12548.354537596699</c:v>
                </c:pt>
                <c:pt idx="3">
                  <c:v>16348.962754345826</c:v>
                </c:pt>
                <c:pt idx="4">
                  <c:v>17382.661971239417</c:v>
                </c:pt>
                <c:pt idx="5">
                  <c:v>17946.133026495118</c:v>
                </c:pt>
                <c:pt idx="6">
                  <c:v>25658.805550232457</c:v>
                </c:pt>
                <c:pt idx="7">
                  <c:v>26338.849263900574</c:v>
                </c:pt>
                <c:pt idx="8">
                  <c:v>27285.32979258589</c:v>
                </c:pt>
                <c:pt idx="9">
                  <c:v>29671.65527669575</c:v>
                </c:pt>
                <c:pt idx="10">
                  <c:v>30326.796355266892</c:v>
                </c:pt>
                <c:pt idx="11">
                  <c:v>32723.526668902832</c:v>
                </c:pt>
                <c:pt idx="12">
                  <c:v>36594.019374500254</c:v>
                </c:pt>
                <c:pt idx="13">
                  <c:v>37796.382974047956</c:v>
                </c:pt>
                <c:pt idx="14">
                  <c:v>39756.678337955025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5-4E40-835E-C44C9327EDF0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7.2306325400000718E-2"/>
                  <c:y val="0.15252790055117577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11.965192168237854</c:v>
                </c:pt>
                <c:pt idx="1">
                  <c:v>15.032632342277013</c:v>
                </c:pt>
                <c:pt idx="2">
                  <c:v>17.969543147208125</c:v>
                </c:pt>
                <c:pt idx="3">
                  <c:v>20.087019579405368</c:v>
                </c:pt>
                <c:pt idx="4">
                  <c:v>25.010877447425671</c:v>
                </c:pt>
                <c:pt idx="5">
                  <c:v>29.934735315445977</c:v>
                </c:pt>
                <c:pt idx="6">
                  <c:v>39.789702683103705</c:v>
                </c:pt>
                <c:pt idx="7">
                  <c:v>49.825960841189264</c:v>
                </c:pt>
                <c:pt idx="8">
                  <c:v>59.840464104423503</c:v>
                </c:pt>
                <c:pt idx="9">
                  <c:v>54.59753444525019</c:v>
                </c:pt>
                <c:pt idx="10">
                  <c:v>59.412617839013777</c:v>
                </c:pt>
                <c:pt idx="11">
                  <c:v>74.641044234952886</c:v>
                </c:pt>
                <c:pt idx="12">
                  <c:v>74.699057287889772</c:v>
                </c:pt>
                <c:pt idx="13">
                  <c:v>79.825960841189271</c:v>
                </c:pt>
                <c:pt idx="14">
                  <c:v>99.818709209572162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9530.7158396353461</c:v>
                </c:pt>
                <c:pt idx="1">
                  <c:v>10943.053260566257</c:v>
                </c:pt>
                <c:pt idx="2">
                  <c:v>12051.551920323913</c:v>
                </c:pt>
                <c:pt idx="3">
                  <c:v>16027.491535914052</c:v>
                </c:pt>
                <c:pt idx="4">
                  <c:v>17608.667832615283</c:v>
                </c:pt>
                <c:pt idx="5">
                  <c:v>18205.972363357614</c:v>
                </c:pt>
                <c:pt idx="6">
                  <c:v>25835.112813952721</c:v>
                </c:pt>
                <c:pt idx="7">
                  <c:v>26966.292134831467</c:v>
                </c:pt>
                <c:pt idx="8">
                  <c:v>27747.904798036019</c:v>
                </c:pt>
                <c:pt idx="9">
                  <c:v>29756.198126685864</c:v>
                </c:pt>
                <c:pt idx="10">
                  <c:v>30936.274591096932</c:v>
                </c:pt>
                <c:pt idx="11">
                  <c:v>33848.22556095069</c:v>
                </c:pt>
                <c:pt idx="12">
                  <c:v>36959.928887225433</c:v>
                </c:pt>
                <c:pt idx="13">
                  <c:v>38084.904981483436</c:v>
                </c:pt>
                <c:pt idx="14">
                  <c:v>40330.791599827142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5-4E40-835E-C44C9327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52"/>
        <c:axId val="332408512"/>
      </c:scatterChart>
      <c:valAx>
        <c:axId val="860275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408512"/>
        <c:crosses val="autoZero"/>
        <c:crossBetween val="midCat"/>
        <c:majorUnit val="20"/>
        <c:minorUnit val="10"/>
      </c:valAx>
      <c:valAx>
        <c:axId val="332408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8602752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11.97244379985497</c:v>
                </c:pt>
                <c:pt idx="1">
                  <c:v>14.996374184191442</c:v>
                </c:pt>
                <c:pt idx="2">
                  <c:v>17.897026831036985</c:v>
                </c:pt>
                <c:pt idx="3">
                  <c:v>20.116026105873825</c:v>
                </c:pt>
                <c:pt idx="4">
                  <c:v>25.018129079042787</c:v>
                </c:pt>
                <c:pt idx="5">
                  <c:v>30.014503263234229</c:v>
                </c:pt>
                <c:pt idx="6">
                  <c:v>39.746192893401016</c:v>
                </c:pt>
                <c:pt idx="7">
                  <c:v>49.753444525018132</c:v>
                </c:pt>
                <c:pt idx="8">
                  <c:v>59.760696156635241</c:v>
                </c:pt>
                <c:pt idx="9">
                  <c:v>54.561276287164617</c:v>
                </c:pt>
                <c:pt idx="10">
                  <c:v>59.456127628716452</c:v>
                </c:pt>
                <c:pt idx="11">
                  <c:v>74.568527918781726</c:v>
                </c:pt>
                <c:pt idx="12">
                  <c:v>74.728063814358237</c:v>
                </c:pt>
                <c:pt idx="13">
                  <c:v>79.782451051486589</c:v>
                </c:pt>
                <c:pt idx="14">
                  <c:v>99.767947788252357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11264.147216475621</c:v>
                </c:pt>
                <c:pt idx="1">
                  <c:v>11916.142670562414</c:v>
                </c:pt>
                <c:pt idx="2">
                  <c:v>12548.354537596699</c:v>
                </c:pt>
                <c:pt idx="3">
                  <c:v>16348.962754345826</c:v>
                </c:pt>
                <c:pt idx="4">
                  <c:v>17382.661971239417</c:v>
                </c:pt>
                <c:pt idx="5">
                  <c:v>17946.133026495118</c:v>
                </c:pt>
                <c:pt idx="6">
                  <c:v>25658.805550232457</c:v>
                </c:pt>
                <c:pt idx="7">
                  <c:v>26338.849263900574</c:v>
                </c:pt>
                <c:pt idx="8">
                  <c:v>27285.32979258589</c:v>
                </c:pt>
                <c:pt idx="9">
                  <c:v>29671.65527669575</c:v>
                </c:pt>
                <c:pt idx="10">
                  <c:v>30326.796355266892</c:v>
                </c:pt>
                <c:pt idx="11">
                  <c:v>32723.526668902832</c:v>
                </c:pt>
                <c:pt idx="12">
                  <c:v>36594.019374500254</c:v>
                </c:pt>
                <c:pt idx="13">
                  <c:v>37796.382974047956</c:v>
                </c:pt>
                <c:pt idx="14">
                  <c:v>39756.678337955025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E-4B52-8E2C-B2C7B16E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58240"/>
        <c:axId val="332406784"/>
      </c:scatterChart>
      <c:valAx>
        <c:axId val="33245824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406784"/>
        <c:crosses val="autoZero"/>
        <c:crossBetween val="midCat"/>
        <c:majorUnit val="20"/>
        <c:minorUnit val="10"/>
      </c:valAx>
      <c:valAx>
        <c:axId val="3324067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45824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515471</xdr:colOff>
      <xdr:row>24</xdr:row>
      <xdr:rowOff>112059</xdr:rowOff>
    </xdr:from>
    <xdr:to>
      <xdr:col>10</xdr:col>
      <xdr:colOff>182803</xdr:colOff>
      <xdr:row>44</xdr:row>
      <xdr:rowOff>65723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pane xSplit="1" topLeftCell="B1" activePane="topRight" state="frozen"/>
      <selection activeCell="A4" sqref="A4"/>
      <selection pane="topRight" activeCell="R11" sqref="R11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19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9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19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19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9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24</v>
      </c>
      <c r="P5" s="6" t="s">
        <v>3</v>
      </c>
      <c r="Q5" s="6" t="s">
        <v>19</v>
      </c>
      <c r="R5" s="6" t="s">
        <v>20</v>
      </c>
      <c r="S5" s="6"/>
    </row>
    <row r="6" spans="1:19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>
        <v>1</v>
      </c>
      <c r="B8" s="17">
        <v>20.6</v>
      </c>
      <c r="C8" s="18">
        <v>20.7</v>
      </c>
      <c r="D8" s="19">
        <v>20.6</v>
      </c>
      <c r="E8">
        <f>AVERAGE(B8,D8)</f>
        <v>20.6</v>
      </c>
      <c r="F8">
        <f>E8/6.895</f>
        <v>2.9876722262509068</v>
      </c>
      <c r="G8">
        <f t="shared" ref="G8:G22" si="0">C8+E8*3</f>
        <v>82.5</v>
      </c>
      <c r="H8" s="4">
        <f>G8/6.895</f>
        <v>11.965192168237854</v>
      </c>
      <c r="I8" s="15"/>
      <c r="J8" s="4">
        <f>C8/6.895</f>
        <v>3.002175489485134</v>
      </c>
      <c r="K8" s="23">
        <v>46.6</v>
      </c>
      <c r="L8" s="23">
        <v>47.9</v>
      </c>
      <c r="M8" s="12">
        <f>K8/1000</f>
        <v>4.6600000000000003E-2</v>
      </c>
      <c r="N8" s="12">
        <f>L8/1000</f>
        <v>4.7899999999999998E-2</v>
      </c>
      <c r="O8" s="1">
        <f>AVERAGE(M8:N8)</f>
        <v>4.725E-2</v>
      </c>
      <c r="P8" s="24">
        <f>O8/(150)</f>
        <v>3.1500000000000001E-4</v>
      </c>
      <c r="Q8">
        <f>J8/(P8)</f>
        <v>9530.7158396353461</v>
      </c>
      <c r="R8">
        <f>Q8*6.895/1000</f>
        <v>65.714285714285708</v>
      </c>
      <c r="S8" s="4"/>
    </row>
    <row r="9" spans="1:19">
      <c r="A9">
        <v>2</v>
      </c>
      <c r="B9" s="17">
        <v>20.7</v>
      </c>
      <c r="C9" s="18">
        <v>41.7</v>
      </c>
      <c r="D9" s="19">
        <v>20.6</v>
      </c>
      <c r="E9">
        <f t="shared" ref="E9:E22" si="1">AVERAGE(B9,D9)</f>
        <v>20.65</v>
      </c>
      <c r="F9">
        <f t="shared" ref="F9:F22" si="2">E9/6.895</f>
        <v>2.9949238578680202</v>
      </c>
      <c r="G9">
        <f t="shared" si="0"/>
        <v>103.65</v>
      </c>
      <c r="H9" s="4">
        <f t="shared" ref="H9:H22" si="3">G9/6.895</f>
        <v>15.032632342277013</v>
      </c>
      <c r="I9" s="15"/>
      <c r="J9" s="4">
        <f t="shared" ref="J9:J22" si="4">C9/6.895</f>
        <v>6.047860768672952</v>
      </c>
      <c r="K9" s="23">
        <v>82.5</v>
      </c>
      <c r="L9" s="23">
        <v>83.3</v>
      </c>
      <c r="M9" s="12">
        <f t="shared" ref="M9:N22" si="5">K9/1000</f>
        <v>8.2500000000000004E-2</v>
      </c>
      <c r="N9" s="12">
        <f t="shared" si="5"/>
        <v>8.3299999999999999E-2</v>
      </c>
      <c r="O9" s="1">
        <f t="shared" ref="O9:O22" si="6">AVERAGE(M9:N9)</f>
        <v>8.2900000000000001E-2</v>
      </c>
      <c r="P9" s="24">
        <f t="shared" ref="P9:P22" si="7">O9/(150)</f>
        <v>5.5266666666666669E-4</v>
      </c>
      <c r="Q9">
        <f t="shared" ref="Q9:Q22" si="8">J9/(P9)</f>
        <v>10943.053260566257</v>
      </c>
      <c r="R9">
        <f t="shared" ref="R9:R22" si="9">Q9*6.895/1000</f>
        <v>75.452352231604337</v>
      </c>
      <c r="S9" s="4"/>
    </row>
    <row r="10" spans="1:19">
      <c r="A10">
        <v>3</v>
      </c>
      <c r="B10" s="17">
        <v>20.7</v>
      </c>
      <c r="C10" s="18">
        <v>62.1</v>
      </c>
      <c r="D10" s="19">
        <v>20.5</v>
      </c>
      <c r="E10">
        <f t="shared" si="1"/>
        <v>20.6</v>
      </c>
      <c r="F10">
        <f t="shared" si="2"/>
        <v>2.9876722262509068</v>
      </c>
      <c r="G10">
        <f t="shared" si="0"/>
        <v>123.9</v>
      </c>
      <c r="H10" s="4">
        <f t="shared" si="3"/>
        <v>17.969543147208125</v>
      </c>
      <c r="I10" s="15"/>
      <c r="J10" s="4">
        <f t="shared" si="4"/>
        <v>9.0065264684554034</v>
      </c>
      <c r="K10" s="23">
        <v>112.6</v>
      </c>
      <c r="L10" s="23">
        <v>111.6</v>
      </c>
      <c r="M10" s="12">
        <f t="shared" si="5"/>
        <v>0.11259999999999999</v>
      </c>
      <c r="N10" s="12">
        <f t="shared" si="5"/>
        <v>0.11159999999999999</v>
      </c>
      <c r="O10" s="1">
        <f t="shared" si="6"/>
        <v>0.11209999999999999</v>
      </c>
      <c r="P10" s="24">
        <f t="shared" si="7"/>
        <v>7.4733333333333325E-4</v>
      </c>
      <c r="Q10">
        <f t="shared" si="8"/>
        <v>12051.551920323913</v>
      </c>
      <c r="R10">
        <f t="shared" si="9"/>
        <v>83.095450490633368</v>
      </c>
      <c r="S10" s="4"/>
    </row>
    <row r="11" spans="1:19">
      <c r="A11">
        <v>4</v>
      </c>
      <c r="B11" s="17">
        <v>34.6</v>
      </c>
      <c r="C11" s="18">
        <v>34.700000000000003</v>
      </c>
      <c r="D11" s="19">
        <v>34.6</v>
      </c>
      <c r="E11">
        <f t="shared" si="1"/>
        <v>34.6</v>
      </c>
      <c r="F11">
        <f t="shared" si="2"/>
        <v>5.0181290790427848</v>
      </c>
      <c r="G11">
        <f t="shared" si="0"/>
        <v>138.5</v>
      </c>
      <c r="H11" s="4">
        <f t="shared" si="3"/>
        <v>20.087019579405368</v>
      </c>
      <c r="I11" s="15"/>
      <c r="J11" s="4">
        <f t="shared" si="4"/>
        <v>5.0326323422770134</v>
      </c>
      <c r="K11" s="23">
        <v>47.6</v>
      </c>
      <c r="L11" s="23">
        <v>46.6</v>
      </c>
      <c r="M11" s="12">
        <f t="shared" si="5"/>
        <v>4.7600000000000003E-2</v>
      </c>
      <c r="N11" s="12">
        <f t="shared" si="5"/>
        <v>4.6600000000000003E-2</v>
      </c>
      <c r="O11" s="1">
        <f t="shared" si="6"/>
        <v>4.7100000000000003E-2</v>
      </c>
      <c r="P11" s="24">
        <f t="shared" si="7"/>
        <v>3.1400000000000004E-4</v>
      </c>
      <c r="Q11">
        <f t="shared" si="8"/>
        <v>16027.491535914052</v>
      </c>
      <c r="R11">
        <f t="shared" si="9"/>
        <v>110.50955414012738</v>
      </c>
      <c r="S11" s="4"/>
    </row>
    <row r="12" spans="1:19">
      <c r="A12">
        <v>5</v>
      </c>
      <c r="B12" s="17">
        <v>34.6</v>
      </c>
      <c r="C12" s="18">
        <v>68.8</v>
      </c>
      <c r="D12" s="19">
        <v>34.5</v>
      </c>
      <c r="E12">
        <f t="shared" si="1"/>
        <v>34.549999999999997</v>
      </c>
      <c r="F12">
        <f t="shared" si="2"/>
        <v>5.0108774474256705</v>
      </c>
      <c r="G12">
        <f t="shared" si="0"/>
        <v>172.45</v>
      </c>
      <c r="H12" s="4">
        <f t="shared" si="3"/>
        <v>25.010877447425671</v>
      </c>
      <c r="I12" s="15"/>
      <c r="J12" s="4">
        <f t="shared" si="4"/>
        <v>9.9782451051486589</v>
      </c>
      <c r="K12" s="23">
        <v>86</v>
      </c>
      <c r="L12" s="23">
        <v>84</v>
      </c>
      <c r="M12" s="12">
        <f t="shared" si="5"/>
        <v>8.5999999999999993E-2</v>
      </c>
      <c r="N12" s="12">
        <f t="shared" si="5"/>
        <v>8.4000000000000005E-2</v>
      </c>
      <c r="O12" s="1">
        <f t="shared" si="6"/>
        <v>8.4999999999999992E-2</v>
      </c>
      <c r="P12" s="24">
        <f t="shared" si="7"/>
        <v>5.666666666666666E-4</v>
      </c>
      <c r="Q12">
        <f t="shared" si="8"/>
        <v>17608.667832615283</v>
      </c>
      <c r="R12">
        <f t="shared" si="9"/>
        <v>121.41176470588236</v>
      </c>
      <c r="S12" s="4"/>
    </row>
    <row r="13" spans="1:19">
      <c r="A13">
        <v>6</v>
      </c>
      <c r="B13" s="17">
        <v>34.6</v>
      </c>
      <c r="C13" s="18">
        <v>102.6</v>
      </c>
      <c r="D13" s="19">
        <v>34.6</v>
      </c>
      <c r="E13">
        <f t="shared" si="1"/>
        <v>34.6</v>
      </c>
      <c r="F13">
        <f t="shared" si="2"/>
        <v>5.0181290790427848</v>
      </c>
      <c r="G13">
        <f t="shared" si="0"/>
        <v>206.4</v>
      </c>
      <c r="H13" s="4">
        <f t="shared" si="3"/>
        <v>29.934735315445977</v>
      </c>
      <c r="I13" s="15"/>
      <c r="J13" s="4">
        <f t="shared" si="4"/>
        <v>14.880348078317622</v>
      </c>
      <c r="K13" s="23">
        <v>123.8</v>
      </c>
      <c r="L13" s="23">
        <v>121.4</v>
      </c>
      <c r="M13" s="12">
        <f t="shared" si="5"/>
        <v>0.12379999999999999</v>
      </c>
      <c r="N13" s="12">
        <f t="shared" si="5"/>
        <v>0.12140000000000001</v>
      </c>
      <c r="O13" s="1">
        <f t="shared" si="6"/>
        <v>0.1226</v>
      </c>
      <c r="P13" s="24">
        <f t="shared" si="7"/>
        <v>8.1733333333333332E-4</v>
      </c>
      <c r="Q13">
        <f>J13/(P13)</f>
        <v>18205.972363357614</v>
      </c>
      <c r="R13">
        <f t="shared" si="9"/>
        <v>125.53017944535074</v>
      </c>
      <c r="S13" s="4"/>
    </row>
    <row r="14" spans="1:19">
      <c r="A14">
        <v>7</v>
      </c>
      <c r="B14" s="17">
        <v>68.400000000000006</v>
      </c>
      <c r="C14" s="18">
        <v>68.7</v>
      </c>
      <c r="D14" s="19">
        <v>68.7</v>
      </c>
      <c r="E14">
        <f t="shared" si="1"/>
        <v>68.550000000000011</v>
      </c>
      <c r="F14">
        <f t="shared" si="2"/>
        <v>9.9419869470630911</v>
      </c>
      <c r="G14">
        <f t="shared" si="0"/>
        <v>274.35000000000002</v>
      </c>
      <c r="H14" s="4">
        <f t="shared" si="3"/>
        <v>39.789702683103705</v>
      </c>
      <c r="I14" s="15"/>
      <c r="J14" s="4">
        <f t="shared" si="4"/>
        <v>9.9637418419144321</v>
      </c>
      <c r="K14" s="23">
        <v>58.6</v>
      </c>
      <c r="L14" s="23">
        <v>57.1</v>
      </c>
      <c r="M14" s="12">
        <f t="shared" si="5"/>
        <v>5.8599999999999999E-2</v>
      </c>
      <c r="N14" s="12">
        <f t="shared" si="5"/>
        <v>5.7099999999999998E-2</v>
      </c>
      <c r="O14" s="1">
        <f t="shared" si="6"/>
        <v>5.7849999999999999E-2</v>
      </c>
      <c r="P14" s="24">
        <f t="shared" si="7"/>
        <v>3.8566666666666664E-4</v>
      </c>
      <c r="Q14">
        <f t="shared" si="8"/>
        <v>25835.112813952721</v>
      </c>
      <c r="R14">
        <f t="shared" si="9"/>
        <v>178.13310285220399</v>
      </c>
      <c r="S14" s="4"/>
    </row>
    <row r="15" spans="1:19">
      <c r="A15">
        <v>8</v>
      </c>
      <c r="B15" s="17">
        <v>68.599999999999994</v>
      </c>
      <c r="C15" s="18">
        <v>137.9</v>
      </c>
      <c r="D15" s="19">
        <v>68.5</v>
      </c>
      <c r="E15">
        <f t="shared" si="1"/>
        <v>68.55</v>
      </c>
      <c r="F15">
        <f t="shared" si="2"/>
        <v>9.9419869470630893</v>
      </c>
      <c r="G15">
        <f t="shared" si="0"/>
        <v>343.54999999999995</v>
      </c>
      <c r="H15" s="4">
        <f t="shared" si="3"/>
        <v>49.825960841189264</v>
      </c>
      <c r="I15" s="15"/>
      <c r="J15" s="4">
        <f t="shared" si="4"/>
        <v>20.000000000000004</v>
      </c>
      <c r="K15" s="23">
        <v>112.6</v>
      </c>
      <c r="L15" s="23">
        <v>109.9</v>
      </c>
      <c r="M15" s="12">
        <f t="shared" si="5"/>
        <v>0.11259999999999999</v>
      </c>
      <c r="N15" s="12">
        <f t="shared" si="5"/>
        <v>0.10990000000000001</v>
      </c>
      <c r="O15" s="1">
        <f t="shared" si="6"/>
        <v>0.11125</v>
      </c>
      <c r="P15" s="24">
        <f t="shared" si="7"/>
        <v>7.4166666666666662E-4</v>
      </c>
      <c r="Q15">
        <f t="shared" si="8"/>
        <v>26966.292134831467</v>
      </c>
      <c r="R15">
        <f t="shared" si="9"/>
        <v>185.93258426966295</v>
      </c>
      <c r="S15" s="4"/>
    </row>
    <row r="16" spans="1:19">
      <c r="A16">
        <v>9</v>
      </c>
      <c r="B16" s="17">
        <v>68.7</v>
      </c>
      <c r="C16" s="18">
        <v>206.5</v>
      </c>
      <c r="D16" s="19">
        <v>68.7</v>
      </c>
      <c r="E16">
        <f t="shared" si="1"/>
        <v>68.7</v>
      </c>
      <c r="F16">
        <f t="shared" si="2"/>
        <v>9.9637418419144321</v>
      </c>
      <c r="G16">
        <f t="shared" si="0"/>
        <v>412.6</v>
      </c>
      <c r="H16" s="4">
        <f t="shared" si="3"/>
        <v>59.840464104423503</v>
      </c>
      <c r="I16" s="15"/>
      <c r="J16" s="4">
        <f t="shared" si="4"/>
        <v>29.949238578680205</v>
      </c>
      <c r="K16" s="23">
        <v>163.1</v>
      </c>
      <c r="L16" s="23">
        <v>160.69999999999999</v>
      </c>
      <c r="M16" s="12">
        <f t="shared" si="5"/>
        <v>0.16309999999999999</v>
      </c>
      <c r="N16" s="12">
        <f t="shared" si="5"/>
        <v>0.16069999999999998</v>
      </c>
      <c r="O16" s="1">
        <f t="shared" si="6"/>
        <v>0.16189999999999999</v>
      </c>
      <c r="P16" s="24">
        <f t="shared" si="7"/>
        <v>1.0793333333333332E-3</v>
      </c>
      <c r="Q16">
        <f t="shared" si="8"/>
        <v>27747.904798036019</v>
      </c>
      <c r="R16">
        <f t="shared" si="9"/>
        <v>191.32180358245836</v>
      </c>
      <c r="S16" s="4"/>
    </row>
    <row r="17" spans="1:19">
      <c r="A17">
        <v>10</v>
      </c>
      <c r="B17" s="17">
        <v>102.4</v>
      </c>
      <c r="C17" s="18">
        <v>68.8</v>
      </c>
      <c r="D17" s="19">
        <v>102.7</v>
      </c>
      <c r="E17">
        <f t="shared" si="1"/>
        <v>102.55000000000001</v>
      </c>
      <c r="F17">
        <f t="shared" si="2"/>
        <v>14.87309644670051</v>
      </c>
      <c r="G17">
        <f t="shared" si="0"/>
        <v>376.45000000000005</v>
      </c>
      <c r="H17" s="4">
        <f t="shared" si="3"/>
        <v>54.59753444525019</v>
      </c>
      <c r="I17" s="15"/>
      <c r="J17" s="4">
        <f t="shared" si="4"/>
        <v>9.9782451051486589</v>
      </c>
      <c r="K17" s="23">
        <v>51.5</v>
      </c>
      <c r="L17" s="23">
        <v>49.1</v>
      </c>
      <c r="M17" s="12">
        <f t="shared" si="5"/>
        <v>5.1499999999999997E-2</v>
      </c>
      <c r="N17" s="12">
        <f t="shared" si="5"/>
        <v>4.9100000000000005E-2</v>
      </c>
      <c r="O17" s="1">
        <f t="shared" si="6"/>
        <v>5.0299999999999997E-2</v>
      </c>
      <c r="P17" s="24">
        <f t="shared" si="7"/>
        <v>3.3533333333333332E-4</v>
      </c>
      <c r="Q17">
        <f t="shared" si="8"/>
        <v>29756.198126685864</v>
      </c>
      <c r="R17">
        <f t="shared" si="9"/>
        <v>205.16898608349902</v>
      </c>
      <c r="S17" s="4"/>
    </row>
    <row r="18" spans="1:19">
      <c r="A18">
        <v>11</v>
      </c>
      <c r="B18" s="17">
        <v>102.3</v>
      </c>
      <c r="C18" s="18">
        <v>102.6</v>
      </c>
      <c r="D18" s="19">
        <v>102.4</v>
      </c>
      <c r="E18">
        <f t="shared" si="1"/>
        <v>102.35</v>
      </c>
      <c r="F18">
        <f t="shared" si="2"/>
        <v>14.844089920232053</v>
      </c>
      <c r="G18">
        <f t="shared" si="0"/>
        <v>409.65</v>
      </c>
      <c r="H18" s="4">
        <f t="shared" si="3"/>
        <v>59.412617839013777</v>
      </c>
      <c r="I18" s="15"/>
      <c r="J18" s="4">
        <f t="shared" si="4"/>
        <v>14.880348078317622</v>
      </c>
      <c r="K18" s="23">
        <v>73.7</v>
      </c>
      <c r="L18" s="23">
        <v>70.599999999999994</v>
      </c>
      <c r="M18" s="12">
        <f t="shared" si="5"/>
        <v>7.3700000000000002E-2</v>
      </c>
      <c r="N18" s="12">
        <f t="shared" si="5"/>
        <v>7.0599999999999996E-2</v>
      </c>
      <c r="O18" s="1">
        <f t="shared" si="6"/>
        <v>7.2149999999999992E-2</v>
      </c>
      <c r="P18" s="24">
        <f t="shared" si="7"/>
        <v>4.8099999999999993E-4</v>
      </c>
      <c r="Q18">
        <f t="shared" si="8"/>
        <v>30936.274591096932</v>
      </c>
      <c r="R18">
        <f t="shared" si="9"/>
        <v>213.30561330561335</v>
      </c>
      <c r="S18" s="4"/>
    </row>
    <row r="19" spans="1:19">
      <c r="A19">
        <v>12</v>
      </c>
      <c r="B19" s="17">
        <v>102.6</v>
      </c>
      <c r="C19" s="18">
        <v>206.7</v>
      </c>
      <c r="D19" s="19">
        <v>102.7</v>
      </c>
      <c r="E19">
        <f t="shared" si="1"/>
        <v>102.65</v>
      </c>
      <c r="F19">
        <f t="shared" si="2"/>
        <v>14.887599709934737</v>
      </c>
      <c r="G19">
        <f t="shared" si="0"/>
        <v>514.65000000000009</v>
      </c>
      <c r="H19" s="4">
        <f t="shared" si="3"/>
        <v>74.641044234952886</v>
      </c>
      <c r="I19" s="15"/>
      <c r="J19" s="4">
        <f t="shared" si="4"/>
        <v>29.978245105148659</v>
      </c>
      <c r="K19" s="23">
        <v>134.6</v>
      </c>
      <c r="L19" s="23">
        <v>131.1</v>
      </c>
      <c r="M19" s="12">
        <f t="shared" si="5"/>
        <v>0.1346</v>
      </c>
      <c r="N19" s="12">
        <f t="shared" si="5"/>
        <v>0.13109999999999999</v>
      </c>
      <c r="O19" s="1">
        <f t="shared" si="6"/>
        <v>0.13285</v>
      </c>
      <c r="P19" s="24">
        <f t="shared" si="7"/>
        <v>8.8566666666666666E-4</v>
      </c>
      <c r="Q19">
        <f t="shared" si="8"/>
        <v>33848.22556095069</v>
      </c>
      <c r="R19">
        <f t="shared" si="9"/>
        <v>233.38351524275501</v>
      </c>
      <c r="S19" s="4"/>
    </row>
    <row r="20" spans="1:19">
      <c r="A20">
        <v>13</v>
      </c>
      <c r="B20" s="17">
        <v>137.4</v>
      </c>
      <c r="C20" s="18">
        <v>102.7</v>
      </c>
      <c r="D20" s="19">
        <v>137.5</v>
      </c>
      <c r="E20">
        <f t="shared" si="1"/>
        <v>137.44999999999999</v>
      </c>
      <c r="F20">
        <f t="shared" si="2"/>
        <v>19.934735315445973</v>
      </c>
      <c r="G20">
        <f t="shared" si="0"/>
        <v>515.04999999999995</v>
      </c>
      <c r="H20" s="4">
        <f t="shared" si="3"/>
        <v>74.699057287889772</v>
      </c>
      <c r="I20" s="15"/>
      <c r="J20" s="4">
        <f t="shared" si="4"/>
        <v>14.894851341551851</v>
      </c>
      <c r="K20" s="23">
        <v>61.1</v>
      </c>
      <c r="L20" s="23">
        <v>59.8</v>
      </c>
      <c r="M20" s="12">
        <f t="shared" si="5"/>
        <v>6.1100000000000002E-2</v>
      </c>
      <c r="N20" s="12">
        <f t="shared" si="5"/>
        <v>5.9799999999999999E-2</v>
      </c>
      <c r="O20" s="1">
        <f t="shared" si="6"/>
        <v>6.0450000000000004E-2</v>
      </c>
      <c r="P20" s="24">
        <f t="shared" si="7"/>
        <v>4.0300000000000004E-4</v>
      </c>
      <c r="Q20">
        <f t="shared" si="8"/>
        <v>36959.928887225433</v>
      </c>
      <c r="R20">
        <f t="shared" si="9"/>
        <v>254.83870967741933</v>
      </c>
      <c r="S20" s="4"/>
    </row>
    <row r="21" spans="1:19">
      <c r="A21">
        <v>14</v>
      </c>
      <c r="B21" s="17">
        <v>137.6</v>
      </c>
      <c r="C21" s="18">
        <v>137.6</v>
      </c>
      <c r="D21" s="19">
        <v>137.6</v>
      </c>
      <c r="E21">
        <f t="shared" si="1"/>
        <v>137.6</v>
      </c>
      <c r="F21">
        <f t="shared" si="2"/>
        <v>19.956490210297318</v>
      </c>
      <c r="G21">
        <f t="shared" si="0"/>
        <v>550.4</v>
      </c>
      <c r="H21" s="4">
        <f t="shared" si="3"/>
        <v>79.825960841189271</v>
      </c>
      <c r="I21" s="15"/>
      <c r="J21" s="4">
        <f t="shared" si="4"/>
        <v>19.956490210297318</v>
      </c>
      <c r="K21" s="23">
        <v>79.099999999999994</v>
      </c>
      <c r="L21" s="23">
        <v>78.099999999999994</v>
      </c>
      <c r="M21" s="12">
        <f t="shared" si="5"/>
        <v>7.909999999999999E-2</v>
      </c>
      <c r="N21" s="12">
        <f t="shared" si="5"/>
        <v>7.8099999999999989E-2</v>
      </c>
      <c r="O21" s="1">
        <f t="shared" si="6"/>
        <v>7.8599999999999989E-2</v>
      </c>
      <c r="P21" s="24">
        <f t="shared" si="7"/>
        <v>5.2399999999999994E-4</v>
      </c>
      <c r="Q21">
        <f t="shared" si="8"/>
        <v>38084.904981483436</v>
      </c>
      <c r="R21">
        <f t="shared" si="9"/>
        <v>262.59541984732829</v>
      </c>
      <c r="S21" s="4"/>
    </row>
    <row r="22" spans="1:19" ht="15.75" thickBot="1">
      <c r="A22">
        <v>15</v>
      </c>
      <c r="B22" s="20">
        <v>137.69999999999999</v>
      </c>
      <c r="C22" s="21">
        <v>275.3</v>
      </c>
      <c r="D22" s="19">
        <v>137.6</v>
      </c>
      <c r="E22">
        <f t="shared" si="1"/>
        <v>137.64999999999998</v>
      </c>
      <c r="F22">
        <f t="shared" si="2"/>
        <v>19.96374184191443</v>
      </c>
      <c r="G22">
        <f t="shared" si="0"/>
        <v>688.25</v>
      </c>
      <c r="H22" s="4">
        <f t="shared" si="3"/>
        <v>99.818709209572162</v>
      </c>
      <c r="I22" s="15"/>
      <c r="J22" s="4">
        <f t="shared" si="4"/>
        <v>39.927483683828868</v>
      </c>
      <c r="K22" s="23">
        <v>149</v>
      </c>
      <c r="L22" s="23">
        <v>148</v>
      </c>
      <c r="M22" s="12">
        <f t="shared" si="5"/>
        <v>0.14899999999999999</v>
      </c>
      <c r="N22" s="12">
        <f t="shared" si="5"/>
        <v>0.14799999999999999</v>
      </c>
      <c r="O22" s="1">
        <f t="shared" si="6"/>
        <v>0.14849999999999999</v>
      </c>
      <c r="P22" s="24">
        <f t="shared" si="7"/>
        <v>9.8999999999999999E-4</v>
      </c>
      <c r="Q22">
        <f t="shared" si="8"/>
        <v>40330.791599827142</v>
      </c>
      <c r="R22">
        <f t="shared" si="9"/>
        <v>278.08080808080814</v>
      </c>
      <c r="S22" s="4"/>
    </row>
    <row r="23" spans="1:19">
      <c r="I23" s="15"/>
      <c r="M23" s="13"/>
      <c r="N23" s="13"/>
    </row>
    <row r="25" spans="1:19">
      <c r="O25" s="9"/>
      <c r="P25" s="9"/>
      <c r="Q25" s="9"/>
      <c r="R25" s="9"/>
    </row>
    <row r="26" spans="1:19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19">
      <c r="N27" s="11"/>
      <c r="O27" s="11"/>
      <c r="P27" s="11"/>
      <c r="Q27" s="9"/>
      <c r="R27" s="9"/>
    </row>
    <row r="28" spans="1:19">
      <c r="N28" s="11"/>
      <c r="O28" s="11"/>
      <c r="P28" s="11"/>
      <c r="Q28" s="9"/>
      <c r="R28" s="9"/>
    </row>
    <row r="29" spans="1:19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19">
      <c r="P30" s="4"/>
    </row>
    <row r="31" spans="1:19">
      <c r="P31" s="4"/>
    </row>
    <row r="32" spans="1:19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1" topLeftCell="B1" activePane="topRight" state="frozen"/>
      <selection activeCell="A4" sqref="A4"/>
      <selection pane="topRight" activeCell="R13" sqref="R13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20.9</v>
      </c>
      <c r="D8" s="19">
        <v>20.5</v>
      </c>
      <c r="E8">
        <f>AVERAGE(B8,D8)</f>
        <v>20.55</v>
      </c>
      <c r="F8">
        <f>E8/6.895</f>
        <v>2.9804205946337929</v>
      </c>
      <c r="G8">
        <f t="shared" ref="G8:G22" si="0">C8+E8*3</f>
        <v>82.550000000000011</v>
      </c>
      <c r="H8" s="4">
        <f>G8/6.895</f>
        <v>11.97244379985497</v>
      </c>
      <c r="I8" s="15"/>
      <c r="J8" s="4">
        <f>C8/6.895</f>
        <v>3.0311820159535894</v>
      </c>
      <c r="K8" s="25">
        <v>40.690000000000005</v>
      </c>
      <c r="L8" s="23">
        <v>40.04</v>
      </c>
      <c r="M8" s="12">
        <f>K8/1000</f>
        <v>4.0690000000000004E-2</v>
      </c>
      <c r="N8" s="12">
        <f>L8/1000</f>
        <v>4.0039999999999999E-2</v>
      </c>
      <c r="O8" s="1">
        <f>AVERAGE(M8:N8)</f>
        <v>4.0364999999999998E-2</v>
      </c>
      <c r="P8" s="24">
        <f>O8/(150)</f>
        <v>2.6909999999999998E-4</v>
      </c>
      <c r="Q8">
        <f>J8/(P8)</f>
        <v>11264.147216475621</v>
      </c>
      <c r="R8">
        <f t="shared" ref="R8:R22" si="1">Q8/6.895</f>
        <v>1633.6689218963918</v>
      </c>
      <c r="S8" s="4"/>
      <c r="T8" s="24"/>
    </row>
    <row r="9" spans="1:21">
      <c r="A9">
        <v>2</v>
      </c>
      <c r="B9" s="17">
        <v>20.7</v>
      </c>
      <c r="C9" s="18">
        <v>41.3</v>
      </c>
      <c r="D9" s="19">
        <v>20.7</v>
      </c>
      <c r="E9">
        <f t="shared" ref="E9:E22" si="2">AVERAGE(B9,D9)</f>
        <v>20.7</v>
      </c>
      <c r="F9">
        <f t="shared" ref="F9:F22" si="3">E9/6.895</f>
        <v>3.002175489485134</v>
      </c>
      <c r="G9">
        <f t="shared" si="0"/>
        <v>103.39999999999999</v>
      </c>
      <c r="H9" s="4">
        <f t="shared" ref="H9:H22" si="4">G9/6.895</f>
        <v>14.996374184191442</v>
      </c>
      <c r="I9" s="15"/>
      <c r="J9" s="4">
        <f t="shared" ref="J9:J22" si="5">C9/6.895</f>
        <v>5.9898477157360404</v>
      </c>
      <c r="K9" s="25">
        <v>73.97</v>
      </c>
      <c r="L9" s="23">
        <v>76.83</v>
      </c>
      <c r="M9" s="12">
        <f t="shared" ref="M9:M22" si="6">K9/1000</f>
        <v>7.3969999999999994E-2</v>
      </c>
      <c r="N9" s="12">
        <f t="shared" ref="N9:N22" si="7">L9/1000</f>
        <v>7.6829999999999996E-2</v>
      </c>
      <c r="O9" s="1">
        <f t="shared" ref="O9:O22" si="8">AVERAGE(M9:N9)</f>
        <v>7.5399999999999995E-2</v>
      </c>
      <c r="P9" s="24">
        <f t="shared" ref="P9:P22" si="9">O9/(150)</f>
        <v>5.0266666666666667E-4</v>
      </c>
      <c r="Q9">
        <f t="shared" ref="Q9:Q22" si="10">J9/(P9)</f>
        <v>11916.142670562414</v>
      </c>
      <c r="R9">
        <f t="shared" si="1"/>
        <v>1728.2295388777977</v>
      </c>
      <c r="S9" s="4"/>
      <c r="T9" s="24"/>
    </row>
    <row r="10" spans="1:21">
      <c r="A10">
        <v>3</v>
      </c>
      <c r="B10" s="17">
        <v>20.6</v>
      </c>
      <c r="C10" s="18">
        <v>61.6</v>
      </c>
      <c r="D10" s="19">
        <v>20.6</v>
      </c>
      <c r="E10">
        <f t="shared" si="2"/>
        <v>20.6</v>
      </c>
      <c r="F10">
        <f t="shared" si="3"/>
        <v>2.9876722262509068</v>
      </c>
      <c r="G10">
        <f t="shared" si="0"/>
        <v>123.4</v>
      </c>
      <c r="H10" s="4">
        <f t="shared" si="4"/>
        <v>17.897026831036985</v>
      </c>
      <c r="I10" s="15"/>
      <c r="J10" s="4">
        <f t="shared" si="5"/>
        <v>8.9340101522842641</v>
      </c>
      <c r="K10" s="25">
        <v>105.04</v>
      </c>
      <c r="L10" s="23">
        <v>108.55</v>
      </c>
      <c r="M10" s="12">
        <f t="shared" si="6"/>
        <v>0.10504000000000001</v>
      </c>
      <c r="N10" s="12">
        <f t="shared" si="7"/>
        <v>0.10854999999999999</v>
      </c>
      <c r="O10" s="1">
        <f t="shared" si="8"/>
        <v>0.106795</v>
      </c>
      <c r="P10" s="24">
        <f t="shared" si="9"/>
        <v>7.1196666666666672E-4</v>
      </c>
      <c r="Q10">
        <f t="shared" si="10"/>
        <v>12548.354537596699</v>
      </c>
      <c r="R10">
        <f t="shared" si="1"/>
        <v>1819.9208901518057</v>
      </c>
      <c r="S10" s="4"/>
      <c r="T10" s="24"/>
    </row>
    <row r="11" spans="1:21">
      <c r="A11">
        <v>4</v>
      </c>
      <c r="B11" s="17">
        <v>34.700000000000003</v>
      </c>
      <c r="C11" s="18">
        <v>34.9</v>
      </c>
      <c r="D11" s="19">
        <v>34.5</v>
      </c>
      <c r="E11">
        <f t="shared" si="2"/>
        <v>34.6</v>
      </c>
      <c r="F11">
        <f t="shared" si="3"/>
        <v>5.0181290790427848</v>
      </c>
      <c r="G11">
        <f t="shared" si="0"/>
        <v>138.70000000000002</v>
      </c>
      <c r="H11" s="4">
        <f t="shared" si="4"/>
        <v>20.116026105873825</v>
      </c>
      <c r="I11" s="15"/>
      <c r="J11" s="4">
        <f t="shared" si="5"/>
        <v>5.0616388687454679</v>
      </c>
      <c r="K11" s="23">
        <v>45.959999999999994</v>
      </c>
      <c r="L11" s="23">
        <v>46.92</v>
      </c>
      <c r="M11" s="12">
        <f t="shared" si="6"/>
        <v>4.5959999999999994E-2</v>
      </c>
      <c r="N11" s="12">
        <f t="shared" si="7"/>
        <v>4.6920000000000003E-2</v>
      </c>
      <c r="O11" s="1">
        <f>AVERAGE(M11:N11)</f>
        <v>4.6439999999999995E-2</v>
      </c>
      <c r="P11" s="24">
        <f t="shared" si="9"/>
        <v>3.0959999999999999E-4</v>
      </c>
      <c r="Q11">
        <f t="shared" si="10"/>
        <v>16348.962754345826</v>
      </c>
      <c r="R11">
        <f t="shared" si="1"/>
        <v>2371.1331043286191</v>
      </c>
      <c r="S11" s="4"/>
      <c r="T11" s="24"/>
    </row>
    <row r="12" spans="1:21">
      <c r="A12">
        <v>5</v>
      </c>
      <c r="B12" s="17">
        <v>34.6</v>
      </c>
      <c r="C12" s="18">
        <v>68.7</v>
      </c>
      <c r="D12" s="19">
        <v>34.6</v>
      </c>
      <c r="E12">
        <f t="shared" si="2"/>
        <v>34.6</v>
      </c>
      <c r="F12">
        <f t="shared" si="3"/>
        <v>5.0181290790427848</v>
      </c>
      <c r="G12">
        <f t="shared" si="0"/>
        <v>172.5</v>
      </c>
      <c r="H12" s="4">
        <f t="shared" si="4"/>
        <v>25.018129079042787</v>
      </c>
      <c r="I12" s="15"/>
      <c r="J12" s="4">
        <f t="shared" si="5"/>
        <v>9.9637418419144321</v>
      </c>
      <c r="K12" s="23">
        <v>85.559999999999988</v>
      </c>
      <c r="L12" s="23">
        <v>86.399999999999991</v>
      </c>
      <c r="M12" s="12">
        <f t="shared" si="6"/>
        <v>8.5559999999999983E-2</v>
      </c>
      <c r="N12" s="12">
        <f t="shared" si="7"/>
        <v>8.6399999999999991E-2</v>
      </c>
      <c r="O12" s="1">
        <f t="shared" si="8"/>
        <v>8.5979999999999987E-2</v>
      </c>
      <c r="P12" s="24">
        <f t="shared" si="9"/>
        <v>5.7319999999999995E-4</v>
      </c>
      <c r="Q12">
        <f t="shared" si="10"/>
        <v>17382.661971239417</v>
      </c>
      <c r="R12">
        <f t="shared" si="1"/>
        <v>2521.0532228048469</v>
      </c>
      <c r="S12" s="4"/>
      <c r="T12" s="24"/>
    </row>
    <row r="13" spans="1:21">
      <c r="A13">
        <v>6</v>
      </c>
      <c r="B13" s="17">
        <v>34.799999999999997</v>
      </c>
      <c r="C13" s="18">
        <v>103</v>
      </c>
      <c r="D13" s="19">
        <v>34.5</v>
      </c>
      <c r="E13">
        <f t="shared" si="2"/>
        <v>34.65</v>
      </c>
      <c r="F13">
        <f t="shared" si="3"/>
        <v>5.0253807106598982</v>
      </c>
      <c r="G13">
        <f t="shared" si="0"/>
        <v>206.95</v>
      </c>
      <c r="H13" s="4">
        <f t="shared" si="4"/>
        <v>30.014503263234229</v>
      </c>
      <c r="I13" s="15"/>
      <c r="J13" s="4">
        <f t="shared" si="5"/>
        <v>14.938361131254533</v>
      </c>
      <c r="K13" s="23">
        <v>123.35999999999999</v>
      </c>
      <c r="L13" s="23">
        <v>126.35999999999999</v>
      </c>
      <c r="M13" s="12">
        <f t="shared" si="6"/>
        <v>0.12335999999999998</v>
      </c>
      <c r="N13" s="12">
        <f t="shared" si="7"/>
        <v>0.12635999999999997</v>
      </c>
      <c r="O13" s="1">
        <f t="shared" si="8"/>
        <v>0.12485999999999997</v>
      </c>
      <c r="P13" s="24">
        <f t="shared" si="9"/>
        <v>8.3239999999999985E-4</v>
      </c>
      <c r="Q13">
        <f t="shared" si="10"/>
        <v>17946.133026495118</v>
      </c>
      <c r="R13">
        <f t="shared" si="1"/>
        <v>2602.7749131972614</v>
      </c>
      <c r="S13" s="4"/>
      <c r="T13" s="24"/>
    </row>
    <row r="14" spans="1:21">
      <c r="A14">
        <v>7</v>
      </c>
      <c r="B14" s="17">
        <v>68.400000000000006</v>
      </c>
      <c r="C14" s="18">
        <v>68.7</v>
      </c>
      <c r="D14" s="19">
        <v>68.5</v>
      </c>
      <c r="E14">
        <f t="shared" si="2"/>
        <v>68.45</v>
      </c>
      <c r="F14">
        <f t="shared" si="3"/>
        <v>9.9274836838288625</v>
      </c>
      <c r="G14">
        <f t="shared" si="0"/>
        <v>274.05</v>
      </c>
      <c r="H14" s="4">
        <f t="shared" si="4"/>
        <v>39.746192893401016</v>
      </c>
      <c r="I14" s="15"/>
      <c r="J14" s="4">
        <f t="shared" si="5"/>
        <v>9.9637418419144321</v>
      </c>
      <c r="K14" s="23">
        <v>57.269999999999989</v>
      </c>
      <c r="L14" s="23">
        <v>59.224999999999994</v>
      </c>
      <c r="M14" s="12">
        <f t="shared" si="6"/>
        <v>5.7269999999999988E-2</v>
      </c>
      <c r="N14" s="12">
        <f t="shared" si="7"/>
        <v>5.9224999999999993E-2</v>
      </c>
      <c r="O14" s="1">
        <f t="shared" si="8"/>
        <v>5.8247499999999994E-2</v>
      </c>
      <c r="P14" s="24">
        <f t="shared" si="9"/>
        <v>3.8831666666666663E-4</v>
      </c>
      <c r="Q14">
        <f t="shared" si="10"/>
        <v>25658.805550232457</v>
      </c>
      <c r="R14">
        <f t="shared" si="1"/>
        <v>3721.3641117088409</v>
      </c>
      <c r="S14" s="4"/>
      <c r="T14" s="24"/>
    </row>
    <row r="15" spans="1:21">
      <c r="A15">
        <v>8</v>
      </c>
      <c r="B15" s="17">
        <v>68.400000000000006</v>
      </c>
      <c r="C15" s="18">
        <v>137.69999999999999</v>
      </c>
      <c r="D15" s="19">
        <v>68.5</v>
      </c>
      <c r="E15">
        <f t="shared" si="2"/>
        <v>68.45</v>
      </c>
      <c r="F15">
        <f t="shared" si="3"/>
        <v>9.9274836838288625</v>
      </c>
      <c r="G15">
        <f t="shared" si="0"/>
        <v>343.05</v>
      </c>
      <c r="H15" s="4">
        <f t="shared" si="4"/>
        <v>49.753444525018132</v>
      </c>
      <c r="I15" s="15"/>
      <c r="J15" s="4">
        <f t="shared" si="5"/>
        <v>19.970993473531543</v>
      </c>
      <c r="K15" s="23">
        <v>112.00999999999999</v>
      </c>
      <c r="L15" s="23">
        <v>115.46</v>
      </c>
      <c r="M15" s="12">
        <f t="shared" si="6"/>
        <v>0.11200999999999998</v>
      </c>
      <c r="N15" s="12">
        <f t="shared" si="7"/>
        <v>0.11545999999999999</v>
      </c>
      <c r="O15" s="1">
        <f t="shared" si="8"/>
        <v>0.11373499999999999</v>
      </c>
      <c r="P15" s="24">
        <f t="shared" si="9"/>
        <v>7.5823333333333324E-4</v>
      </c>
      <c r="Q15">
        <f t="shared" si="10"/>
        <v>26338.849263900574</v>
      </c>
      <c r="R15">
        <f t="shared" si="1"/>
        <v>3819.9926416099456</v>
      </c>
      <c r="S15" s="4"/>
      <c r="T15" s="24"/>
    </row>
    <row r="16" spans="1:21">
      <c r="A16">
        <v>9</v>
      </c>
      <c r="B16" s="17">
        <v>68.599999999999994</v>
      </c>
      <c r="C16" s="18">
        <v>206.4</v>
      </c>
      <c r="D16" s="19">
        <v>68.5</v>
      </c>
      <c r="E16">
        <f t="shared" si="2"/>
        <v>68.55</v>
      </c>
      <c r="F16">
        <f t="shared" si="3"/>
        <v>9.9419869470630893</v>
      </c>
      <c r="G16">
        <f t="shared" si="0"/>
        <v>412.04999999999995</v>
      </c>
      <c r="H16" s="4">
        <f t="shared" si="4"/>
        <v>59.760696156635241</v>
      </c>
      <c r="I16" s="15"/>
      <c r="J16" s="4">
        <f t="shared" si="5"/>
        <v>29.934735315445977</v>
      </c>
      <c r="K16" s="23">
        <v>162.26499999999999</v>
      </c>
      <c r="L16" s="23">
        <v>166.86499999999998</v>
      </c>
      <c r="M16" s="12">
        <f t="shared" si="6"/>
        <v>0.16226499999999999</v>
      </c>
      <c r="N16" s="12">
        <f t="shared" si="7"/>
        <v>0.16686499999999999</v>
      </c>
      <c r="O16" s="1">
        <f t="shared" si="8"/>
        <v>0.16456499999999999</v>
      </c>
      <c r="P16" s="24">
        <f t="shared" si="9"/>
        <v>1.0970999999999999E-3</v>
      </c>
      <c r="Q16">
        <f t="shared" si="10"/>
        <v>27285.32979258589</v>
      </c>
      <c r="R16">
        <f t="shared" si="1"/>
        <v>3957.2632041458869</v>
      </c>
      <c r="S16" s="4"/>
      <c r="T16" s="24"/>
    </row>
    <row r="17" spans="1:20">
      <c r="A17">
        <v>10</v>
      </c>
      <c r="B17" s="17">
        <v>102.4</v>
      </c>
      <c r="C17" s="18">
        <v>68.7</v>
      </c>
      <c r="D17" s="19">
        <v>102.6</v>
      </c>
      <c r="E17">
        <f t="shared" si="2"/>
        <v>102.5</v>
      </c>
      <c r="F17">
        <f t="shared" si="3"/>
        <v>14.865844815083396</v>
      </c>
      <c r="G17">
        <f t="shared" si="0"/>
        <v>376.2</v>
      </c>
      <c r="H17" s="4">
        <f t="shared" si="4"/>
        <v>54.561276287164617</v>
      </c>
      <c r="I17" s="15"/>
      <c r="J17" s="4">
        <f t="shared" si="5"/>
        <v>9.9637418419144321</v>
      </c>
      <c r="K17" s="23">
        <v>49.104999999999997</v>
      </c>
      <c r="L17" s="23">
        <v>51.634999999999991</v>
      </c>
      <c r="M17" s="12">
        <f t="shared" si="6"/>
        <v>4.9104999999999996E-2</v>
      </c>
      <c r="N17" s="12">
        <f t="shared" si="7"/>
        <v>5.1634999999999993E-2</v>
      </c>
      <c r="O17" s="1">
        <f t="shared" si="8"/>
        <v>5.0369999999999998E-2</v>
      </c>
      <c r="P17" s="24">
        <f t="shared" si="9"/>
        <v>3.3579999999999998E-4</v>
      </c>
      <c r="Q17">
        <f t="shared" si="10"/>
        <v>29671.65527669575</v>
      </c>
      <c r="R17">
        <f t="shared" si="1"/>
        <v>4303.3582707317983</v>
      </c>
      <c r="S17" s="4"/>
      <c r="T17" s="24"/>
    </row>
    <row r="18" spans="1:20">
      <c r="A18">
        <v>11</v>
      </c>
      <c r="B18" s="17">
        <v>102.3</v>
      </c>
      <c r="C18" s="18">
        <v>102.6</v>
      </c>
      <c r="D18" s="19">
        <v>102.6</v>
      </c>
      <c r="E18">
        <f t="shared" si="2"/>
        <v>102.44999999999999</v>
      </c>
      <c r="F18">
        <f t="shared" si="3"/>
        <v>14.858593183466279</v>
      </c>
      <c r="G18">
        <f t="shared" si="0"/>
        <v>409.94999999999993</v>
      </c>
      <c r="H18" s="4">
        <f t="shared" si="4"/>
        <v>59.456127628716452</v>
      </c>
      <c r="I18" s="15"/>
      <c r="J18" s="4">
        <f t="shared" si="5"/>
        <v>14.880348078317622</v>
      </c>
      <c r="K18" s="23">
        <v>72.219999999999985</v>
      </c>
      <c r="L18" s="23">
        <v>74.98</v>
      </c>
      <c r="M18" s="12">
        <f t="shared" si="6"/>
        <v>7.2219999999999979E-2</v>
      </c>
      <c r="N18" s="12">
        <f t="shared" si="7"/>
        <v>7.4980000000000005E-2</v>
      </c>
      <c r="O18" s="1">
        <f t="shared" si="8"/>
        <v>7.3599999999999999E-2</v>
      </c>
      <c r="P18" s="24">
        <f t="shared" si="9"/>
        <v>4.906666666666667E-4</v>
      </c>
      <c r="Q18">
        <f t="shared" si="10"/>
        <v>30326.796355266892</v>
      </c>
      <c r="R18">
        <f t="shared" si="1"/>
        <v>4398.3751059125298</v>
      </c>
      <c r="S18" s="4"/>
      <c r="T18" s="24"/>
    </row>
    <row r="19" spans="1:20">
      <c r="A19">
        <v>12</v>
      </c>
      <c r="B19" s="17">
        <v>102.6</v>
      </c>
      <c r="C19" s="18">
        <v>206.8</v>
      </c>
      <c r="D19" s="19">
        <v>102.3</v>
      </c>
      <c r="E19">
        <f t="shared" si="2"/>
        <v>102.44999999999999</v>
      </c>
      <c r="F19">
        <f t="shared" si="3"/>
        <v>14.858593183466279</v>
      </c>
      <c r="G19">
        <f t="shared" si="0"/>
        <v>514.15</v>
      </c>
      <c r="H19" s="4">
        <f t="shared" si="4"/>
        <v>74.568527918781726</v>
      </c>
      <c r="I19" s="15"/>
      <c r="J19" s="4">
        <f t="shared" si="5"/>
        <v>29.992748368382891</v>
      </c>
      <c r="K19" s="23">
        <v>134.78</v>
      </c>
      <c r="L19" s="23">
        <v>140.185</v>
      </c>
      <c r="M19" s="12">
        <f t="shared" si="6"/>
        <v>0.13478000000000001</v>
      </c>
      <c r="N19" s="12">
        <f t="shared" si="7"/>
        <v>0.140185</v>
      </c>
      <c r="O19" s="1">
        <f t="shared" si="8"/>
        <v>0.13748250000000001</v>
      </c>
      <c r="P19" s="24">
        <f t="shared" si="9"/>
        <v>9.1655000000000003E-4</v>
      </c>
      <c r="Q19">
        <f t="shared" si="10"/>
        <v>32723.526668902832</v>
      </c>
      <c r="R19">
        <f t="shared" si="1"/>
        <v>4745.9792123136813</v>
      </c>
      <c r="S19" s="4"/>
      <c r="T19" s="24"/>
    </row>
    <row r="20" spans="1:20">
      <c r="A20">
        <v>13</v>
      </c>
      <c r="B20" s="17">
        <v>137.5</v>
      </c>
      <c r="C20" s="18">
        <v>102.6</v>
      </c>
      <c r="D20" s="19">
        <v>137.6</v>
      </c>
      <c r="E20">
        <f t="shared" si="2"/>
        <v>137.55000000000001</v>
      </c>
      <c r="F20">
        <f t="shared" si="3"/>
        <v>19.949238578680205</v>
      </c>
      <c r="G20">
        <f t="shared" si="0"/>
        <v>515.25</v>
      </c>
      <c r="H20" s="4">
        <f t="shared" si="4"/>
        <v>74.728063814358237</v>
      </c>
      <c r="I20" s="15"/>
      <c r="J20" s="4">
        <f t="shared" si="5"/>
        <v>14.880348078317622</v>
      </c>
      <c r="K20" s="23">
        <v>59.400000000000006</v>
      </c>
      <c r="L20" s="23">
        <v>62.59</v>
      </c>
      <c r="M20" s="12">
        <f t="shared" si="6"/>
        <v>5.9400000000000008E-2</v>
      </c>
      <c r="N20" s="12">
        <f t="shared" si="7"/>
        <v>6.2590000000000007E-2</v>
      </c>
      <c r="O20" s="1">
        <f t="shared" si="8"/>
        <v>6.0995000000000008E-2</v>
      </c>
      <c r="P20" s="24">
        <f t="shared" si="9"/>
        <v>4.0663333333333337E-4</v>
      </c>
      <c r="Q20">
        <f t="shared" si="10"/>
        <v>36594.019374500254</v>
      </c>
      <c r="R20">
        <f t="shared" si="1"/>
        <v>5307.3269578680574</v>
      </c>
      <c r="S20" s="4"/>
      <c r="T20" s="24"/>
    </row>
    <row r="21" spans="1:20">
      <c r="A21">
        <v>14</v>
      </c>
      <c r="B21" s="17">
        <v>137.4</v>
      </c>
      <c r="C21" s="18">
        <v>137.6</v>
      </c>
      <c r="D21" s="19">
        <v>137.6</v>
      </c>
      <c r="E21">
        <f t="shared" si="2"/>
        <v>137.5</v>
      </c>
      <c r="F21">
        <f t="shared" si="3"/>
        <v>19.941986947063089</v>
      </c>
      <c r="G21">
        <f t="shared" si="0"/>
        <v>550.1</v>
      </c>
      <c r="H21" s="4">
        <f t="shared" si="4"/>
        <v>79.782451051486589</v>
      </c>
      <c r="I21" s="15"/>
      <c r="J21" s="4">
        <f t="shared" si="5"/>
        <v>19.956490210297318</v>
      </c>
      <c r="K21" s="23">
        <v>77.33</v>
      </c>
      <c r="L21" s="23">
        <v>81.070000000000007</v>
      </c>
      <c r="M21" s="12">
        <f t="shared" si="6"/>
        <v>7.7329999999999996E-2</v>
      </c>
      <c r="N21" s="12">
        <f t="shared" si="7"/>
        <v>8.1070000000000003E-2</v>
      </c>
      <c r="O21" s="1">
        <f t="shared" si="8"/>
        <v>7.9199999999999993E-2</v>
      </c>
      <c r="P21" s="24">
        <f t="shared" si="9"/>
        <v>5.2799999999999993E-4</v>
      </c>
      <c r="Q21">
        <f t="shared" si="10"/>
        <v>37796.382974047956</v>
      </c>
      <c r="R21">
        <f t="shared" si="1"/>
        <v>5481.7089157429964</v>
      </c>
      <c r="S21" s="4"/>
      <c r="T21" s="24"/>
    </row>
    <row r="22" spans="1:20" ht="15.75" thickBot="1">
      <c r="A22">
        <v>15</v>
      </c>
      <c r="B22" s="20">
        <v>137.69999999999999</v>
      </c>
      <c r="C22" s="21">
        <v>275.10000000000002</v>
      </c>
      <c r="D22" s="22">
        <v>137.5</v>
      </c>
      <c r="E22">
        <f t="shared" si="2"/>
        <v>137.6</v>
      </c>
      <c r="F22">
        <f t="shared" si="3"/>
        <v>19.956490210297318</v>
      </c>
      <c r="G22">
        <f t="shared" si="0"/>
        <v>687.9</v>
      </c>
      <c r="H22" s="4">
        <f t="shared" si="4"/>
        <v>99.767947788252357</v>
      </c>
      <c r="I22" s="15"/>
      <c r="J22" s="4">
        <f t="shared" si="5"/>
        <v>39.898477157360411</v>
      </c>
      <c r="K22" s="23">
        <v>146.08000000000001</v>
      </c>
      <c r="L22" s="23">
        <v>154.99</v>
      </c>
      <c r="M22" s="12">
        <f t="shared" si="6"/>
        <v>0.14608000000000002</v>
      </c>
      <c r="N22" s="12">
        <f t="shared" si="7"/>
        <v>0.15499000000000002</v>
      </c>
      <c r="O22" s="1">
        <f t="shared" si="8"/>
        <v>0.15053500000000003</v>
      </c>
      <c r="P22" s="24">
        <f t="shared" si="9"/>
        <v>1.003566666666667E-3</v>
      </c>
      <c r="Q22">
        <f t="shared" si="10"/>
        <v>39756.678337955025</v>
      </c>
      <c r="R22">
        <f t="shared" si="1"/>
        <v>5766.0157125388005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</vt:lpstr>
      <vt:lpstr>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2017-03-17T14:24:17Z</dcterms:modified>
</cp:coreProperties>
</file>