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New folder\ej2-blazor-samples\Common\wwwroot\data\spreadsheet\"/>
    </mc:Choice>
  </mc:AlternateContent>
  <xr:revisionPtr revIDLastSave="0" documentId="8_{55BD7B07-0BC0-49D2-B450-C767CBA0608F}" xr6:coauthVersionLast="47" xr6:coauthVersionMax="47" xr10:uidLastSave="{00000000-0000-0000-0000-000000000000}"/>
  <bookViews>
    <workbookView xWindow="-120" yWindow="-120" windowWidth="29040" windowHeight="15720" xr2:uid="{0066310D-4541-4DDE-A012-9B3CFC6B03C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0" i="1" l="1"/>
  <c r="N28" i="1"/>
  <c r="K27" i="1"/>
  <c r="K29" i="1" s="1"/>
  <c r="K31" i="1" s="1"/>
  <c r="C27" i="1"/>
  <c r="C29" i="1" s="1"/>
  <c r="C31" i="1" s="1"/>
  <c r="M26" i="1"/>
  <c r="L26" i="1"/>
  <c r="K26" i="1"/>
  <c r="J26" i="1"/>
  <c r="I26" i="1"/>
  <c r="H26" i="1"/>
  <c r="G26" i="1"/>
  <c r="F26" i="1"/>
  <c r="E26" i="1"/>
  <c r="D26" i="1"/>
  <c r="C26" i="1"/>
  <c r="B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26" i="1" s="1"/>
  <c r="M10" i="1"/>
  <c r="M27" i="1" s="1"/>
  <c r="M29" i="1" s="1"/>
  <c r="M31" i="1" s="1"/>
  <c r="K10" i="1"/>
  <c r="J10" i="1"/>
  <c r="J27" i="1" s="1"/>
  <c r="J29" i="1" s="1"/>
  <c r="J31" i="1" s="1"/>
  <c r="E10" i="1"/>
  <c r="E27" i="1" s="1"/>
  <c r="E29" i="1" s="1"/>
  <c r="E31" i="1" s="1"/>
  <c r="C10" i="1"/>
  <c r="B10" i="1"/>
  <c r="B27" i="1" s="1"/>
  <c r="B29" i="1" s="1"/>
  <c r="N9" i="1"/>
  <c r="M8" i="1"/>
  <c r="L8" i="1"/>
  <c r="L10" i="1" s="1"/>
  <c r="L27" i="1" s="1"/>
  <c r="L29" i="1" s="1"/>
  <c r="L31" i="1" s="1"/>
  <c r="K8" i="1"/>
  <c r="J8" i="1"/>
  <c r="I8" i="1"/>
  <c r="I10" i="1" s="1"/>
  <c r="I27" i="1" s="1"/>
  <c r="I29" i="1" s="1"/>
  <c r="I31" i="1" s="1"/>
  <c r="H8" i="1"/>
  <c r="H10" i="1" s="1"/>
  <c r="H27" i="1" s="1"/>
  <c r="H29" i="1" s="1"/>
  <c r="H31" i="1" s="1"/>
  <c r="G8" i="1"/>
  <c r="G10" i="1" s="1"/>
  <c r="G27" i="1" s="1"/>
  <c r="G29" i="1" s="1"/>
  <c r="G31" i="1" s="1"/>
  <c r="F8" i="1"/>
  <c r="F10" i="1" s="1"/>
  <c r="F27" i="1" s="1"/>
  <c r="F29" i="1" s="1"/>
  <c r="F31" i="1" s="1"/>
  <c r="E8" i="1"/>
  <c r="D8" i="1"/>
  <c r="D10" i="1" s="1"/>
  <c r="D27" i="1" s="1"/>
  <c r="D29" i="1" s="1"/>
  <c r="D31" i="1" s="1"/>
  <c r="C8" i="1"/>
  <c r="B8" i="1"/>
  <c r="N8" i="1" s="1"/>
  <c r="N10" i="1" s="1"/>
  <c r="N27" i="1" s="1"/>
  <c r="N7" i="1"/>
  <c r="N6" i="1"/>
  <c r="N5" i="1"/>
  <c r="N4" i="1"/>
  <c r="N3" i="1"/>
  <c r="N2" i="1"/>
  <c r="B31" i="1" l="1"/>
  <c r="N29" i="1"/>
  <c r="N31" i="1" s="1"/>
</calcChain>
</file>

<file path=xl/sharedStrings.xml><?xml version="1.0" encoding="utf-8"?>
<sst xmlns="http://schemas.openxmlformats.org/spreadsheetml/2006/main" count="56" uniqueCount="43">
  <si>
    <t>Revenue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</si>
  <si>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</si>
  <si>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</si>
  <si>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</si>
  <si>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</si>
  <si>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</si>
  <si>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</si>
  <si>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</si>
  <si>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</si>
  <si>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</si>
  <si>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</si>
  <si>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</si>
  <si>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</si>
  <si>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YTD</t>
  </si>
  <si>
    <t>Sales</t>
  </si>
  <si>
    <t>Sales Returns (Reduction)</t>
  </si>
  <si>
    <t>Sales Discounts (Reduction)</t>
  </si>
  <si>
    <t>Other Revenue 1</t>
  </si>
  <si>
    <t>Other Revenue 2</t>
  </si>
  <si>
    <t>Other Revenue 3</t>
  </si>
  <si>
    <t>Net Sales</t>
  </si>
  <si>
    <t>Cost of Goods Sold</t>
  </si>
  <si>
    <t>Gross Profit</t>
  </si>
  <si>
    <t>Operation Expenses</t>
  </si>
  <si>
    <t>Salaries &amp; Wages</t>
  </si>
  <si>
    <t>Depreciation</t>
  </si>
  <si>
    <t>Rent</t>
  </si>
  <si>
    <t>Office Supplies</t>
  </si>
  <si>
    <t>Utilities</t>
  </si>
  <si>
    <t>Telephone</t>
  </si>
  <si>
    <t>Insurance</t>
  </si>
  <si>
    <t>Travel</t>
  </si>
  <si>
    <t>Maintenance</t>
  </si>
  <si>
    <t>Advertising</t>
  </si>
  <si>
    <t>Other 1</t>
  </si>
  <si>
    <t>Other 2</t>
  </si>
  <si>
    <t>Other 3</t>
  </si>
  <si>
    <t>Total Operation Expenses</t>
  </si>
  <si>
    <t>Income From Operations</t>
  </si>
  <si>
    <t>Interest Income (Expense)</t>
  </si>
  <si>
    <t>Income Before Income Taxes</t>
  </si>
  <si>
    <t>Income Tax Expense</t>
  </si>
  <si>
    <t>Net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</si>
</sst>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5" formatCode="&quot;$&quot;#,##0_);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</numFmts>
  <fonts count="2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0"/>
      <color theme="1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b/>
      <sz val="10"/>
      <color theme="1"/>
      <name val="Aptos Display"/>
      <family val="1"/>
      <scheme val="major"/>
    </font>
    <font>
      <i/>
      <sz val="10"/>
      <color theme="1"/>
      <name val="Aptos Narrow"/>
      <family val="2"/>
      <scheme val="minor"/>
    </font>
    <font>
      <b/>
      <sz val="11"/>
      <color theme="8" tint="0.39997558519241921"/>
      <name val="Aptos Narrow"/>
      <family val="2"/>
      <scheme val="minor"/>
    </font>
    <font>
      <b/>
      <sz val="11"/>
      <color theme="4" tint="0.39997558519241921"/>
      <name val="Aptos Narrow"/>
      <family val="2"/>
      <scheme val="minor"/>
    </font>
    <font>
      <b/>
      <sz val="11"/>
      <color theme="5" tint="0.39997558519241921"/>
      <name val="Aptos Narrow"/>
      <family val="2"/>
      <scheme val="minor"/>
    </font>
    <font>
      <b/>
      <sz val="11"/>
      <color theme="9" tint="0.39997558519241921"/>
      <name val="Aptos Narrow"/>
      <family val="2"/>
      <scheme val="minor"/>
    </font>
    <font>
      <b/>
      <sz val="11"/>
      <color rgb="FFF7F785"/>
      <name val="Aptos Narrow"/>
      <family val="2"/>
      <scheme val="minor"/>
    </font>
    <font>
      <b/>
      <sz val="11"/>
      <color rgb="FF2FFFC9"/>
      <name val="Aptos Narrow"/>
      <family val="2"/>
      <scheme val="minor"/>
    </font>
    <font>
      <b/>
      <sz val="11"/>
      <color rgb="FFFE786E"/>
      <name val="Aptos Narrow"/>
      <family val="2"/>
      <scheme val="minor"/>
    </font>
    <font>
      <b/>
      <sz val="11"/>
      <color rgb="FF1CAC53"/>
      <name val="Aptos Narrow"/>
      <family val="2"/>
      <scheme val="minor"/>
    </font>
    <font>
      <b/>
      <sz val="11"/>
      <color rgb="FFFA5074"/>
      <name val="Aptos Narrow"/>
      <family val="2"/>
      <scheme val="minor"/>
    </font>
    <font>
      <b/>
      <sz val="11"/>
      <color rgb="FFB2F509"/>
      <name val="Aptos Narrow"/>
      <family val="2"/>
      <scheme val="minor"/>
    </font>
    <font>
      <b/>
      <sz val="11"/>
      <color rgb="FFDFC7DC"/>
      <name val="Aptos Narrow"/>
      <family val="2"/>
      <scheme val="minor"/>
    </font>
    <font>
      <b/>
      <sz val="11"/>
      <color rgb="FFD4E8EC"/>
      <name val="Aptos Narrow"/>
      <family val="2"/>
      <scheme val="minor"/>
    </font>
    <font>
      <b/>
      <sz val="11"/>
      <color rgb="FFFEFE7E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9" tint="0.39997558519241921"/>
        <bgColor theme="4" tint="0.79998168889431442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medium">
        <color theme="5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1" applyNumberFormat="0" applyFill="0" applyAlignment="0" applyProtection="0"/>
  </cellStyleXfs>
  <cellXfs count="49">
    <xf numFmtId="0" fontId="0" fillId="0" borderId="0" xfId="0"/>
    <xf numFmtId="5" fontId="4" fillId="3" borderId="0" xfId="2" applyNumberFormat="1" applyFont="1" applyFill="1" applyBorder="1" applyAlignment="1">
      <alignment horizontal="right" vertical="center"/>
    </xf>
    <xf numFmtId="5" fontId="4" fillId="3" borderId="0" xfId="0" applyNumberFormat="1" applyFont="1" applyFill="1" applyAlignment="1">
      <alignment horizontal="right" vertical="center" indent="1"/>
    </xf>
    <xf numFmtId="37" fontId="4" fillId="3" borderId="0" xfId="1" applyNumberFormat="1" applyFont="1" applyFill="1" applyBorder="1" applyAlignment="1">
      <alignment horizontal="right" vertical="center"/>
    </xf>
    <xf numFmtId="37" fontId="4" fillId="3" borderId="0" xfId="1" applyNumberFormat="1" applyFont="1" applyFill="1" applyBorder="1" applyAlignment="1">
      <alignment horizontal="right" vertical="center" indent="1"/>
    </xf>
    <xf numFmtId="0" fontId="5" fillId="4" borderId="0" xfId="0" applyFont="1" applyFill="1" applyAlignment="1">
      <alignment horizontal="left" vertical="center" indent="1"/>
    </xf>
    <xf numFmtId="37" fontId="5" fillId="4" borderId="0" xfId="2" applyNumberFormat="1" applyFont="1" applyFill="1" applyBorder="1" applyAlignment="1">
      <alignment horizontal="right" vertical="center"/>
    </xf>
    <xf numFmtId="37" fontId="5" fillId="3" borderId="0" xfId="1" applyNumberFormat="1" applyFont="1" applyFill="1" applyBorder="1" applyAlignment="1">
      <alignment horizontal="right" vertical="center" indent="1"/>
    </xf>
    <xf numFmtId="0" fontId="4" fillId="3" borderId="0" xfId="0" applyFont="1" applyFill="1" applyAlignment="1">
      <alignment horizontal="left" indent="1"/>
    </xf>
    <xf numFmtId="164" fontId="4" fillId="3" borderId="0" xfId="2" applyNumberFormat="1" applyFont="1" applyFill="1" applyBorder="1"/>
    <xf numFmtId="164" fontId="4" fillId="3" borderId="0" xfId="0" applyNumberFormat="1" applyFont="1" applyFill="1" applyAlignment="1">
      <alignment horizontal="right" vertical="center" indent="1"/>
    </xf>
    <xf numFmtId="5" fontId="4" fillId="3" borderId="0" xfId="2" applyNumberFormat="1" applyFont="1" applyFill="1" applyBorder="1" applyAlignment="1">
      <alignment vertical="center"/>
    </xf>
    <xf numFmtId="37" fontId="4" fillId="3" borderId="0" xfId="1" applyNumberFormat="1" applyFont="1" applyFill="1" applyBorder="1" applyAlignment="1">
      <alignment vertical="center"/>
    </xf>
    <xf numFmtId="37" fontId="4" fillId="3" borderId="0" xfId="0" applyNumberFormat="1" applyFont="1" applyFill="1" applyAlignment="1">
      <alignment vertical="center"/>
    </xf>
    <xf numFmtId="0" fontId="5" fillId="3" borderId="0" xfId="0" applyFont="1" applyFill="1" applyAlignment="1">
      <alignment horizontal="left" vertical="center" indent="1"/>
    </xf>
    <xf numFmtId="37" fontId="5" fillId="3" borderId="0" xfId="2" applyNumberFormat="1" applyFont="1" applyFill="1" applyBorder="1" applyAlignment="1">
      <alignment vertical="center"/>
    </xf>
    <xf numFmtId="37" fontId="5" fillId="3" borderId="0" xfId="0" applyNumberFormat="1" applyFont="1" applyFill="1" applyAlignment="1">
      <alignment horizontal="right" vertical="center" indent="1"/>
    </xf>
    <xf numFmtId="0" fontId="5" fillId="5" borderId="0" xfId="0" applyFont="1" applyFill="1" applyAlignment="1">
      <alignment horizontal="left" vertical="center" indent="1"/>
    </xf>
    <xf numFmtId="5" fontId="6" fillId="5" borderId="0" xfId="2" applyNumberFormat="1" applyFont="1" applyFill="1" applyBorder="1" applyAlignment="1">
      <alignment vertical="center"/>
    </xf>
    <xf numFmtId="5" fontId="6" fillId="5" borderId="0" xfId="2" applyNumberFormat="1" applyFont="1" applyFill="1" applyBorder="1" applyAlignment="1">
      <alignment horizontal="right" vertical="center" indent="1"/>
    </xf>
    <xf numFmtId="0" fontId="5" fillId="6" borderId="0" xfId="0" applyFont="1" applyFill="1" applyAlignment="1">
      <alignment horizontal="left" vertical="center" indent="1"/>
    </xf>
    <xf numFmtId="5" fontId="6" fillId="6" borderId="0" xfId="2" applyNumberFormat="1" applyFont="1" applyFill="1" applyBorder="1" applyAlignment="1">
      <alignment vertical="center"/>
    </xf>
    <xf numFmtId="5" fontId="6" fillId="6" borderId="0" xfId="2" applyNumberFormat="1" applyFont="1" applyFill="1" applyBorder="1" applyAlignment="1">
      <alignment horizontal="right" vertical="center" indent="1"/>
    </xf>
    <xf numFmtId="0" fontId="5" fillId="7" borderId="0" xfId="0" applyFont="1" applyFill="1" applyAlignment="1">
      <alignment horizontal="left" vertical="center" indent="1"/>
    </xf>
    <xf numFmtId="5" fontId="6" fillId="7" borderId="0" xfId="2" applyNumberFormat="1" applyFont="1" applyFill="1" applyBorder="1" applyAlignment="1">
      <alignment vertical="center"/>
    </xf>
    <xf numFmtId="5" fontId="6" fillId="7" borderId="0" xfId="2" applyNumberFormat="1" applyFont="1" applyFill="1" applyBorder="1" applyAlignment="1">
      <alignment horizontal="right" vertical="center" indent="1"/>
    </xf>
    <xf numFmtId="0" fontId="7" fillId="3" borderId="0" xfId="0" applyFont="1" applyFill="1" applyAlignment="1">
      <alignment horizontal="left" vertical="center" indent="1"/>
    </xf>
    <xf numFmtId="0" fontId="3" fillId="8" borderId="2" xfId="3" applyFont="1" applyFill="1" applyBorder="1" applyAlignment="1">
      <alignment horizontal="left" vertical="center"/>
    </xf>
    <xf numFmtId="0" fontId="7" fillId="2" borderId="0" xfId="0" applyFont="1" applyFill="1" applyAlignment="1">
      <alignment horizontal="left" vertical="center" indent="1"/>
    </xf>
    <xf numFmtId="37" fontId="4" fillId="2" borderId="0" xfId="1" applyNumberFormat="1" applyFont="1" applyFill="1" applyBorder="1" applyAlignment="1">
      <alignment horizontal="right" vertical="center"/>
    </xf>
    <xf numFmtId="37" fontId="4" fillId="2" borderId="0" xfId="1" applyNumberFormat="1" applyFont="1" applyFill="1" applyBorder="1" applyAlignment="1">
      <alignment horizontal="right" vertical="center" indent="1"/>
    </xf>
    <xf numFmtId="37" fontId="4" fillId="2" borderId="0" xfId="2" applyNumberFormat="1" applyFont="1" applyFill="1" applyBorder="1" applyAlignment="1">
      <alignment horizontal="right" vertical="center"/>
    </xf>
    <xf numFmtId="0" fontId="7" fillId="9" borderId="0" xfId="0" applyFont="1" applyFill="1" applyAlignment="1">
      <alignment horizontal="left" vertical="center" indent="1"/>
    </xf>
    <xf numFmtId="37" fontId="4" fillId="9" borderId="0" xfId="1" applyNumberFormat="1" applyFont="1" applyFill="1" applyBorder="1" applyAlignment="1">
      <alignment vertical="center"/>
    </xf>
    <xf numFmtId="37" fontId="4" fillId="9" borderId="0" xfId="1" applyNumberFormat="1" applyFont="1" applyFill="1" applyBorder="1" applyAlignment="1">
      <alignment horizontal="right" vertical="center" indent="1"/>
    </xf>
    <xf numFmtId="37" fontId="4" fillId="9" borderId="0" xfId="0" applyNumberFormat="1" applyFont="1" applyFill="1" applyAlignment="1">
      <alignment vertical="center"/>
    </xf>
    <xf numFmtId="0" fontId="8" fillId="8" borderId="2" xfId="3" applyFont="1" applyFill="1" applyBorder="1" applyAlignment="1">
      <alignment horizontal="right" vertical="center"/>
    </xf>
    <xf numFmtId="0" fontId="9" fillId="8" borderId="2" xfId="3" applyFont="1" applyFill="1" applyBorder="1" applyAlignment="1">
      <alignment horizontal="right" vertical="center"/>
    </xf>
    <xf numFmtId="0" fontId="10" fillId="8" borderId="2" xfId="3" applyFont="1" applyFill="1" applyBorder="1" applyAlignment="1">
      <alignment horizontal="right" vertical="center"/>
    </xf>
    <xf numFmtId="0" fontId="11" fillId="8" borderId="2" xfId="3" applyFont="1" applyFill="1" applyBorder="1" applyAlignment="1">
      <alignment horizontal="right" vertical="center"/>
    </xf>
    <xf numFmtId="0" fontId="12" fillId="8" borderId="2" xfId="3" applyFont="1" applyFill="1" applyBorder="1" applyAlignment="1">
      <alignment horizontal="right" vertical="center"/>
    </xf>
    <xf numFmtId="0" fontId="13" fillId="8" borderId="2" xfId="3" applyFont="1" applyFill="1" applyBorder="1" applyAlignment="1">
      <alignment horizontal="right" vertical="center"/>
    </xf>
    <xf numFmtId="0" fontId="14" fillId="8" borderId="2" xfId="3" applyFont="1" applyFill="1" applyBorder="1" applyAlignment="1">
      <alignment horizontal="right" vertical="center"/>
    </xf>
    <xf numFmtId="0" fontId="15" fillId="8" borderId="2" xfId="3" applyFont="1" applyFill="1" applyBorder="1" applyAlignment="1">
      <alignment horizontal="right" vertical="center"/>
    </xf>
    <xf numFmtId="0" fontId="16" fillId="8" borderId="2" xfId="3" applyFont="1" applyFill="1" applyBorder="1" applyAlignment="1">
      <alignment horizontal="right" vertical="center"/>
    </xf>
    <xf numFmtId="0" fontId="17" fillId="8" borderId="2" xfId="3" applyFont="1" applyFill="1" applyBorder="1" applyAlignment="1">
      <alignment horizontal="right" vertical="center"/>
    </xf>
    <xf numFmtId="0" fontId="18" fillId="8" borderId="2" xfId="3" applyFont="1" applyFill="1" applyBorder="1" applyAlignment="1">
      <alignment horizontal="right" vertical="center"/>
    </xf>
    <xf numFmtId="0" fontId="19" fillId="8" borderId="2" xfId="3" applyFont="1" applyFill="1" applyBorder="1" applyAlignment="1">
      <alignment horizontal="right" vertical="center"/>
    </xf>
    <xf numFmtId="0" fontId="20" fillId="8" borderId="2" xfId="3" applyFont="1" applyFill="1" applyBorder="1" applyAlignment="1">
      <alignment horizontal="center" vertical="center"/>
    </xf>
  </cellXfs>
  <cellStyles count="4">
    <cellStyle name="Comma" xfId="1" builtinId="3"/>
    <cellStyle name="Currency" xfId="2" builtinId="4"/>
    <cellStyle name="Heading 3" xfId="3" builtinId="18"/>
    <cellStyle name="Normal" xfId="0" builtinId="0"/>
  </cellStyles>
  <dxfs count="0"/>
  <tableStyles count="0" defaultTableStyle="TableStyleMedium2" defaultPivotStyle="PivotStyleLight16"/>
  <colors>
    <mruColors>
      <color rgb="FFFEFE7E"/>
      <color rgb="FFD4E8EC"/>
      <color rgb="FFDFC7DC"/>
      <color rgb="FFB2F509"/>
      <color rgb="FFDF3DA9"/>
      <color rgb="FFFA5074"/>
      <color rgb="FFCE4649"/>
      <color rgb="FFC72B79"/>
      <color rgb="FF1CAC53"/>
      <color rgb="FF1E01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142B05-6FB4-46EC-B21E-396CA354AA2F}">
  <dimension ref="A1:N31"/>
  <sheetViews>
    <sheetView tabSelected="1" workbookViewId="0">
      <selection activeCell="P9" sqref="P9"/>
    </sheetView>
  </sheetViews>
  <sheetFormatPr defaultRowHeight="15" x14ac:dyDescent="0.25"/>
  <cols>
    <col min="1" max="1" width="22.5703125" customWidth="1"/>
    <col min="2" max="2" width="11.42578125" customWidth="1"/>
    <col min="3" max="3" width="11.140625" customWidth="1"/>
    <col min="4" max="5" width="11.85546875" customWidth="1"/>
    <col min="6" max="6" width="11.7109375" customWidth="1"/>
    <col min="7" max="7" width="12.7109375" customWidth="1"/>
    <col min="8" max="8" width="11.85546875" customWidth="1"/>
    <col min="9" max="9" width="13" customWidth="1"/>
    <col min="10" max="10" width="11.7109375" customWidth="1"/>
    <col min="11" max="11" width="12.140625" customWidth="1"/>
    <col min="12" max="13" width="11.85546875" customWidth="1"/>
    <col min="14" max="14" width="14.140625" customWidth="1"/>
  </cols>
  <sheetData>
    <row r="1" spans="1:14" ht="30" customHeight="1" thickBot="1" x14ac:dyDescent="0.3">
      <c r="A1" s="27" t="s">
        <v>0</v>
      </c>
      <c r="B1" s="37" t="s">
        <v>1</v>
      </c>
      <c r="C1" s="38" t="s">
        <v>2</v>
      </c>
      <c r="D1" s="36" t="s">
        <v>3</v>
      </c>
      <c r="E1" s="39" t="s">
        <v>4</v>
      </c>
      <c r="F1" s="40" t="s">
        <v>5</v>
      </c>
      <c r="G1" s="41" t="s">
        <v>6</v>
      </c>
      <c r="H1" s="42" t="s">
        <v>7</v>
      </c>
      <c r="I1" s="43" t="s">
        <v>8</v>
      </c>
      <c r="J1" s="44" t="s">
        <v>9</v>
      </c>
      <c r="K1" s="45" t="s">
        <v>10</v>
      </c>
      <c r="L1" s="46" t="s">
        <v>11</v>
      </c>
      <c r="M1" s="47" t="s">
        <v>12</v>
      </c>
      <c r="N1" s="48" t="s">
        <v>13</v>
      </c>
    </row>
    <row r="2" spans="1:14" ht="30" customHeight="1" x14ac:dyDescent="0.25">
      <c r="A2" s="26" t="s">
        <v>14</v>
      </c>
      <c r="B2" s="1">
        <v>50000</v>
      </c>
      <c r="C2" s="1">
        <v>63098</v>
      </c>
      <c r="D2" s="1">
        <v>55125</v>
      </c>
      <c r="E2" s="1">
        <v>23881</v>
      </c>
      <c r="F2" s="1">
        <v>60775.31</v>
      </c>
      <c r="G2" s="1">
        <v>63814.080000000002</v>
      </c>
      <c r="H2" s="1">
        <v>67004.78</v>
      </c>
      <c r="I2" s="1">
        <v>89000</v>
      </c>
      <c r="J2" s="1">
        <v>15000</v>
      </c>
      <c r="K2" s="1">
        <v>12000</v>
      </c>
      <c r="L2" s="1">
        <v>4000</v>
      </c>
      <c r="M2" s="1">
        <v>4879</v>
      </c>
      <c r="N2" s="2">
        <f>SUM(B2:M2)</f>
        <v>508577.17000000004</v>
      </c>
    </row>
    <row r="3" spans="1:14" ht="30" customHeight="1" x14ac:dyDescent="0.25">
      <c r="A3" s="28" t="s">
        <v>15</v>
      </c>
      <c r="B3" s="29">
        <v>7845</v>
      </c>
      <c r="C3" s="29">
        <v>-500</v>
      </c>
      <c r="D3" s="29">
        <v>74654</v>
      </c>
      <c r="E3" s="29">
        <v>87485</v>
      </c>
      <c r="F3" s="29">
        <v>-234</v>
      </c>
      <c r="G3" s="29">
        <v>87845</v>
      </c>
      <c r="H3" s="29">
        <v>87023</v>
      </c>
      <c r="I3" s="29">
        <v>-300</v>
      </c>
      <c r="J3" s="29">
        <v>245</v>
      </c>
      <c r="K3" s="29">
        <v>-233</v>
      </c>
      <c r="L3" s="29">
        <v>898</v>
      </c>
      <c r="M3" s="29">
        <v>564</v>
      </c>
      <c r="N3" s="30">
        <f t="shared" ref="N3:N30" si="0">SUM(B3:M3)</f>
        <v>345292</v>
      </c>
    </row>
    <row r="4" spans="1:14" ht="30" customHeight="1" x14ac:dyDescent="0.25">
      <c r="A4" s="26" t="s">
        <v>16</v>
      </c>
      <c r="B4" s="3">
        <v>325</v>
      </c>
      <c r="C4" s="3">
        <v>450</v>
      </c>
      <c r="D4" s="3">
        <v>650</v>
      </c>
      <c r="E4" s="3">
        <v>780</v>
      </c>
      <c r="F4" s="3">
        <v>850</v>
      </c>
      <c r="G4" s="3">
        <v>960</v>
      </c>
      <c r="H4" s="3">
        <v>1065</v>
      </c>
      <c r="I4" s="3">
        <v>2074</v>
      </c>
      <c r="J4" s="3">
        <v>4065</v>
      </c>
      <c r="K4" s="3">
        <v>3045</v>
      </c>
      <c r="L4" s="3">
        <v>89035</v>
      </c>
      <c r="M4" s="3">
        <v>8785</v>
      </c>
      <c r="N4" s="4">
        <f t="shared" si="0"/>
        <v>112084</v>
      </c>
    </row>
    <row r="5" spans="1:14" ht="30" customHeight="1" x14ac:dyDescent="0.25">
      <c r="A5" s="28" t="s">
        <v>17</v>
      </c>
      <c r="B5" s="29">
        <v>349</v>
      </c>
      <c r="C5" s="29">
        <v>894</v>
      </c>
      <c r="D5" s="29">
        <v>344</v>
      </c>
      <c r="E5" s="29">
        <v>6564</v>
      </c>
      <c r="F5" s="29">
        <v>7488</v>
      </c>
      <c r="G5" s="29">
        <v>83943</v>
      </c>
      <c r="H5" s="29">
        <v>34</v>
      </c>
      <c r="I5" s="29">
        <v>2000</v>
      </c>
      <c r="J5" s="29">
        <v>4000</v>
      </c>
      <c r="K5" s="29">
        <v>2736</v>
      </c>
      <c r="L5" s="29">
        <v>8768</v>
      </c>
      <c r="M5" s="29">
        <v>1297</v>
      </c>
      <c r="N5" s="30">
        <f t="shared" si="0"/>
        <v>118417</v>
      </c>
    </row>
    <row r="6" spans="1:14" ht="30" customHeight="1" x14ac:dyDescent="0.25">
      <c r="A6" s="26" t="s">
        <v>18</v>
      </c>
      <c r="B6" s="3">
        <v>6734</v>
      </c>
      <c r="C6" s="3">
        <v>1338</v>
      </c>
      <c r="D6" s="3">
        <v>38</v>
      </c>
      <c r="E6" s="3">
        <v>12348</v>
      </c>
      <c r="F6" s="3">
        <v>756</v>
      </c>
      <c r="G6" s="3">
        <v>7884</v>
      </c>
      <c r="H6" s="3">
        <v>545</v>
      </c>
      <c r="I6" s="3">
        <v>2001</v>
      </c>
      <c r="J6" s="3">
        <v>8788</v>
      </c>
      <c r="K6" s="3">
        <v>6677</v>
      </c>
      <c r="L6" s="3">
        <v>8945</v>
      </c>
      <c r="M6" s="3">
        <v>4323</v>
      </c>
      <c r="N6" s="4">
        <f t="shared" si="0"/>
        <v>60377</v>
      </c>
    </row>
    <row r="7" spans="1:14" ht="30" customHeight="1" x14ac:dyDescent="0.25">
      <c r="A7" s="28" t="s">
        <v>19</v>
      </c>
      <c r="B7" s="29">
        <v>894</v>
      </c>
      <c r="C7" s="29">
        <v>1782</v>
      </c>
      <c r="D7" s="29">
        <v>-268</v>
      </c>
      <c r="E7" s="29">
        <v>18132</v>
      </c>
      <c r="F7" s="29">
        <v>4554</v>
      </c>
      <c r="G7" s="29">
        <v>3434</v>
      </c>
      <c r="H7" s="29">
        <v>7634</v>
      </c>
      <c r="I7" s="29">
        <v>2002</v>
      </c>
      <c r="J7" s="29">
        <v>3255</v>
      </c>
      <c r="K7" s="29">
        <v>2789</v>
      </c>
      <c r="L7" s="29">
        <v>5647</v>
      </c>
      <c r="M7" s="29">
        <v>8675</v>
      </c>
      <c r="N7" s="30">
        <f t="shared" si="0"/>
        <v>58530</v>
      </c>
    </row>
    <row r="8" spans="1:14" ht="30" customHeight="1" x14ac:dyDescent="0.25">
      <c r="A8" s="5" t="s">
        <v>20</v>
      </c>
      <c r="B8" s="6">
        <f>IF(SUM(B2:B7)=0,"",SUM(B2:B7))</f>
        <v>66147</v>
      </c>
      <c r="C8" s="6">
        <f t="shared" ref="C8:M8" si="1">IF(SUM(C2:C7)=0,"",SUM(C2:C7))</f>
        <v>67062</v>
      </c>
      <c r="D8" s="6">
        <f t="shared" si="1"/>
        <v>130543</v>
      </c>
      <c r="E8" s="6">
        <f t="shared" si="1"/>
        <v>149190</v>
      </c>
      <c r="F8" s="6">
        <f t="shared" si="1"/>
        <v>74189.31</v>
      </c>
      <c r="G8" s="6">
        <f t="shared" si="1"/>
        <v>247880.08000000002</v>
      </c>
      <c r="H8" s="6">
        <f t="shared" si="1"/>
        <v>163305.78</v>
      </c>
      <c r="I8" s="6">
        <f t="shared" si="1"/>
        <v>96777</v>
      </c>
      <c r="J8" s="6">
        <f t="shared" si="1"/>
        <v>35353</v>
      </c>
      <c r="K8" s="6">
        <f t="shared" si="1"/>
        <v>27014</v>
      </c>
      <c r="L8" s="6">
        <f t="shared" si="1"/>
        <v>117293</v>
      </c>
      <c r="M8" s="6">
        <f t="shared" si="1"/>
        <v>28523</v>
      </c>
      <c r="N8" s="7">
        <f t="shared" si="0"/>
        <v>1203277.17</v>
      </c>
    </row>
    <row r="9" spans="1:14" ht="30" customHeight="1" x14ac:dyDescent="0.25">
      <c r="A9" s="28" t="s">
        <v>21</v>
      </c>
      <c r="B9" s="31">
        <v>20000</v>
      </c>
      <c r="C9" s="31">
        <v>21000</v>
      </c>
      <c r="D9" s="31">
        <v>22050</v>
      </c>
      <c r="E9" s="31">
        <v>23152.5</v>
      </c>
      <c r="F9" s="31">
        <v>24310.13</v>
      </c>
      <c r="G9" s="31">
        <v>25525.63</v>
      </c>
      <c r="H9" s="31">
        <v>26801.91</v>
      </c>
      <c r="I9" s="31">
        <v>48654</v>
      </c>
      <c r="J9" s="31">
        <v>2367</v>
      </c>
      <c r="K9" s="31">
        <v>8974</v>
      </c>
      <c r="L9" s="31">
        <v>2909</v>
      </c>
      <c r="M9" s="31">
        <v>34543</v>
      </c>
      <c r="N9" s="30">
        <f t="shared" si="0"/>
        <v>260287.17</v>
      </c>
    </row>
    <row r="10" spans="1:14" ht="30" customHeight="1" x14ac:dyDescent="0.25">
      <c r="A10" s="17" t="s">
        <v>22</v>
      </c>
      <c r="B10" s="18">
        <f>IFERROR(B8-B9,"")</f>
        <v>46147</v>
      </c>
      <c r="C10" s="18">
        <f t="shared" ref="C10:N10" si="2">IFERROR(C8-C9,"")</f>
        <v>46062</v>
      </c>
      <c r="D10" s="18">
        <f t="shared" si="2"/>
        <v>108493</v>
      </c>
      <c r="E10" s="18">
        <f t="shared" si="2"/>
        <v>126037.5</v>
      </c>
      <c r="F10" s="18">
        <f t="shared" si="2"/>
        <v>49879.179999999993</v>
      </c>
      <c r="G10" s="18">
        <f t="shared" si="2"/>
        <v>222354.45</v>
      </c>
      <c r="H10" s="18">
        <f t="shared" si="2"/>
        <v>136503.87</v>
      </c>
      <c r="I10" s="18">
        <f t="shared" si="2"/>
        <v>48123</v>
      </c>
      <c r="J10" s="18">
        <f t="shared" si="2"/>
        <v>32986</v>
      </c>
      <c r="K10" s="18">
        <f t="shared" si="2"/>
        <v>18040</v>
      </c>
      <c r="L10" s="18">
        <f t="shared" si="2"/>
        <v>114384</v>
      </c>
      <c r="M10" s="18">
        <f t="shared" si="2"/>
        <v>-6020</v>
      </c>
      <c r="N10" s="19">
        <f t="shared" si="2"/>
        <v>942989.99999999988</v>
      </c>
    </row>
    <row r="11" spans="1:14" ht="30" customHeight="1" x14ac:dyDescent="0.25">
      <c r="A11" s="8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10"/>
    </row>
    <row r="12" spans="1:14" ht="30" customHeight="1" thickBot="1" x14ac:dyDescent="0.3">
      <c r="A12" s="27" t="s">
        <v>23</v>
      </c>
      <c r="B12" s="37" t="s">
        <v>1</v>
      </c>
      <c r="C12" s="38" t="s">
        <v>2</v>
      </c>
      <c r="D12" s="36" t="s">
        <v>3</v>
      </c>
      <c r="E12" s="39" t="s">
        <v>4</v>
      </c>
      <c r="F12" s="40" t="s">
        <v>5</v>
      </c>
      <c r="G12" s="41" t="s">
        <v>6</v>
      </c>
      <c r="H12" s="42" t="s">
        <v>7</v>
      </c>
      <c r="I12" s="43" t="s">
        <v>8</v>
      </c>
      <c r="J12" s="44" t="s">
        <v>9</v>
      </c>
      <c r="K12" s="45" t="s">
        <v>10</v>
      </c>
      <c r="L12" s="46" t="s">
        <v>11</v>
      </c>
      <c r="M12" s="47" t="s">
        <v>12</v>
      </c>
      <c r="N12" s="48" t="s">
        <v>13</v>
      </c>
    </row>
    <row r="13" spans="1:14" ht="30" customHeight="1" x14ac:dyDescent="0.25">
      <c r="A13" s="26" t="s">
        <v>24</v>
      </c>
      <c r="B13" s="11">
        <v>7500</v>
      </c>
      <c r="C13" s="11">
        <v>7875</v>
      </c>
      <c r="D13" s="11">
        <v>8268.75</v>
      </c>
      <c r="E13" s="11">
        <v>8682.19</v>
      </c>
      <c r="F13" s="11">
        <v>9116.2999999999993</v>
      </c>
      <c r="G13" s="11">
        <v>9572.11</v>
      </c>
      <c r="H13" s="11">
        <v>10050.719999999999</v>
      </c>
      <c r="I13" s="11">
        <v>637463</v>
      </c>
      <c r="J13" s="11">
        <v>88787</v>
      </c>
      <c r="K13" s="11">
        <v>7678</v>
      </c>
      <c r="L13" s="11">
        <v>2367</v>
      </c>
      <c r="M13" s="11">
        <v>8767</v>
      </c>
      <c r="N13" s="2">
        <f t="shared" si="0"/>
        <v>806127.07000000007</v>
      </c>
    </row>
    <row r="14" spans="1:14" ht="30" customHeight="1" x14ac:dyDescent="0.25">
      <c r="A14" s="32" t="s">
        <v>25</v>
      </c>
      <c r="B14" s="33">
        <v>500</v>
      </c>
      <c r="C14" s="33">
        <v>525</v>
      </c>
      <c r="D14" s="33">
        <v>551.25</v>
      </c>
      <c r="E14" s="33">
        <v>578.80999999999995</v>
      </c>
      <c r="F14" s="33">
        <v>607.75</v>
      </c>
      <c r="G14" s="33">
        <v>638.14</v>
      </c>
      <c r="H14" s="33">
        <v>670.05</v>
      </c>
      <c r="I14" s="33">
        <v>8782</v>
      </c>
      <c r="J14" s="33">
        <v>6767</v>
      </c>
      <c r="K14" s="33">
        <v>8989</v>
      </c>
      <c r="L14" s="33">
        <v>8566</v>
      </c>
      <c r="M14" s="33">
        <v>9876</v>
      </c>
      <c r="N14" s="34">
        <f t="shared" si="0"/>
        <v>47051</v>
      </c>
    </row>
    <row r="15" spans="1:14" ht="30" customHeight="1" x14ac:dyDescent="0.25">
      <c r="A15" s="26" t="s">
        <v>26</v>
      </c>
      <c r="B15" s="12">
        <v>1500</v>
      </c>
      <c r="C15" s="12">
        <v>1575</v>
      </c>
      <c r="D15" s="12">
        <v>1653.75</v>
      </c>
      <c r="E15" s="12">
        <v>1736.44</v>
      </c>
      <c r="F15" s="12">
        <v>1823.26</v>
      </c>
      <c r="G15" s="12">
        <v>1914.42</v>
      </c>
      <c r="H15" s="12">
        <v>2010.14</v>
      </c>
      <c r="I15" s="12">
        <v>3476</v>
      </c>
      <c r="J15" s="12">
        <v>2323</v>
      </c>
      <c r="K15" s="12">
        <v>3746</v>
      </c>
      <c r="L15" s="12">
        <v>6723</v>
      </c>
      <c r="M15" s="12">
        <v>7643</v>
      </c>
      <c r="N15" s="4">
        <f>SUM(B15:M15)</f>
        <v>36124.01</v>
      </c>
    </row>
    <row r="16" spans="1:14" ht="30" customHeight="1" x14ac:dyDescent="0.25">
      <c r="A16" s="32" t="s">
        <v>27</v>
      </c>
      <c r="B16" s="33">
        <v>475</v>
      </c>
      <c r="C16" s="33">
        <v>498.75</v>
      </c>
      <c r="D16" s="33">
        <v>523.69000000000005</v>
      </c>
      <c r="E16" s="33">
        <v>549.87</v>
      </c>
      <c r="F16" s="33">
        <v>577.37</v>
      </c>
      <c r="G16" s="33">
        <v>606.23</v>
      </c>
      <c r="H16" s="33">
        <v>636.54999999999995</v>
      </c>
      <c r="I16" s="33">
        <v>-1830</v>
      </c>
      <c r="J16" s="33">
        <v>-2121</v>
      </c>
      <c r="K16" s="33">
        <v>-1497</v>
      </c>
      <c r="L16" s="33">
        <v>4880</v>
      </c>
      <c r="M16" s="33">
        <v>5410</v>
      </c>
      <c r="N16" s="34">
        <f t="shared" si="0"/>
        <v>8709.4599999999991</v>
      </c>
    </row>
    <row r="17" spans="1:14" ht="30" customHeight="1" x14ac:dyDescent="0.25">
      <c r="A17" s="26" t="s">
        <v>28</v>
      </c>
      <c r="B17" s="13">
        <v>123</v>
      </c>
      <c r="C17" s="13">
        <v>123</v>
      </c>
      <c r="D17" s="13">
        <v>123</v>
      </c>
      <c r="E17" s="13">
        <v>123</v>
      </c>
      <c r="F17" s="13">
        <v>123</v>
      </c>
      <c r="G17" s="13">
        <v>123</v>
      </c>
      <c r="H17" s="13">
        <v>123</v>
      </c>
      <c r="I17" s="12">
        <v>-7136</v>
      </c>
      <c r="J17" s="12">
        <v>-6565</v>
      </c>
      <c r="K17" s="12">
        <v>-6740</v>
      </c>
      <c r="L17" s="12">
        <v>3037</v>
      </c>
      <c r="M17" s="12">
        <v>3177</v>
      </c>
      <c r="N17" s="4">
        <f t="shared" si="0"/>
        <v>-13366</v>
      </c>
    </row>
    <row r="18" spans="1:14" ht="30" customHeight="1" x14ac:dyDescent="0.25">
      <c r="A18" s="32" t="s">
        <v>29</v>
      </c>
      <c r="B18" s="35">
        <v>68</v>
      </c>
      <c r="C18" s="35">
        <v>68</v>
      </c>
      <c r="D18" s="35">
        <v>68</v>
      </c>
      <c r="E18" s="35">
        <v>68</v>
      </c>
      <c r="F18" s="35">
        <v>68</v>
      </c>
      <c r="G18" s="35">
        <v>68</v>
      </c>
      <c r="H18" s="35">
        <v>68</v>
      </c>
      <c r="I18" s="33">
        <v>-12442</v>
      </c>
      <c r="J18" s="33">
        <v>-11009</v>
      </c>
      <c r="K18" s="33">
        <v>-11983</v>
      </c>
      <c r="L18" s="33">
        <v>1194</v>
      </c>
      <c r="M18" s="33">
        <v>944</v>
      </c>
      <c r="N18" s="34">
        <f t="shared" si="0"/>
        <v>-32820</v>
      </c>
    </row>
    <row r="19" spans="1:14" ht="30" customHeight="1" x14ac:dyDescent="0.25">
      <c r="A19" s="26" t="s">
        <v>30</v>
      </c>
      <c r="B19" s="13">
        <v>125</v>
      </c>
      <c r="C19" s="13">
        <v>125</v>
      </c>
      <c r="D19" s="13">
        <v>125</v>
      </c>
      <c r="E19" s="13">
        <v>125</v>
      </c>
      <c r="F19" s="13">
        <v>125</v>
      </c>
      <c r="G19" s="13">
        <v>125</v>
      </c>
      <c r="H19" s="13">
        <v>125</v>
      </c>
      <c r="I19" s="12">
        <v>-17748</v>
      </c>
      <c r="J19" s="12">
        <v>-15453</v>
      </c>
      <c r="K19" s="12">
        <v>-17226</v>
      </c>
      <c r="L19" s="12">
        <v>-649</v>
      </c>
      <c r="M19" s="12">
        <v>-1289</v>
      </c>
      <c r="N19" s="4">
        <f t="shared" si="0"/>
        <v>-51490</v>
      </c>
    </row>
    <row r="20" spans="1:14" ht="30" customHeight="1" x14ac:dyDescent="0.25">
      <c r="A20" s="32" t="s">
        <v>31</v>
      </c>
      <c r="B20" s="33">
        <v>250</v>
      </c>
      <c r="C20" s="33">
        <v>262.5</v>
      </c>
      <c r="D20" s="33">
        <v>275.63</v>
      </c>
      <c r="E20" s="33">
        <v>289.41000000000003</v>
      </c>
      <c r="F20" s="33">
        <v>303.88</v>
      </c>
      <c r="G20" s="33">
        <v>319.07</v>
      </c>
      <c r="H20" s="33">
        <v>335.02</v>
      </c>
      <c r="I20" s="33">
        <v>-23054</v>
      </c>
      <c r="J20" s="33">
        <v>-19897</v>
      </c>
      <c r="K20" s="33">
        <v>-22469</v>
      </c>
      <c r="L20" s="33">
        <v>-2492</v>
      </c>
      <c r="M20" s="33">
        <v>-3522</v>
      </c>
      <c r="N20" s="34">
        <f>SUM(B20:M20)</f>
        <v>-69398.490000000005</v>
      </c>
    </row>
    <row r="21" spans="1:14" ht="30" customHeight="1" x14ac:dyDescent="0.25">
      <c r="A21" s="26" t="s">
        <v>32</v>
      </c>
      <c r="B21" s="12">
        <v>100</v>
      </c>
      <c r="C21" s="12">
        <v>105</v>
      </c>
      <c r="D21" s="12">
        <v>110.25</v>
      </c>
      <c r="E21" s="12">
        <v>115.76</v>
      </c>
      <c r="F21" s="12">
        <v>121.55</v>
      </c>
      <c r="G21" s="12">
        <v>127.63</v>
      </c>
      <c r="H21" s="12">
        <v>134.01</v>
      </c>
      <c r="I21" s="12">
        <v>-28360</v>
      </c>
      <c r="J21" s="12">
        <v>-24341</v>
      </c>
      <c r="K21" s="12">
        <v>-27712</v>
      </c>
      <c r="L21" s="12">
        <v>-4335</v>
      </c>
      <c r="M21" s="12">
        <v>-5755</v>
      </c>
      <c r="N21" s="4">
        <f t="shared" si="0"/>
        <v>-89688.8</v>
      </c>
    </row>
    <row r="22" spans="1:14" ht="30" customHeight="1" x14ac:dyDescent="0.25">
      <c r="A22" s="32" t="s">
        <v>33</v>
      </c>
      <c r="B22" s="33">
        <v>200</v>
      </c>
      <c r="C22" s="33">
        <v>210</v>
      </c>
      <c r="D22" s="33">
        <v>220.5</v>
      </c>
      <c r="E22" s="33">
        <v>231.53</v>
      </c>
      <c r="F22" s="33">
        <v>243.1</v>
      </c>
      <c r="G22" s="33">
        <v>255.26</v>
      </c>
      <c r="H22" s="33">
        <v>268.02</v>
      </c>
      <c r="I22" s="33">
        <v>-33666</v>
      </c>
      <c r="J22" s="33">
        <v>-28785</v>
      </c>
      <c r="K22" s="33">
        <v>-32955</v>
      </c>
      <c r="L22" s="33">
        <v>-6178</v>
      </c>
      <c r="M22" s="33">
        <v>-7988</v>
      </c>
      <c r="N22" s="34">
        <f t="shared" si="0"/>
        <v>-107943.59</v>
      </c>
    </row>
    <row r="23" spans="1:14" ht="30" customHeight="1" x14ac:dyDescent="0.25">
      <c r="A23" s="26" t="s">
        <v>34</v>
      </c>
      <c r="B23" s="12">
        <v>0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23</v>
      </c>
      <c r="J23" s="12">
        <v>24</v>
      </c>
      <c r="K23" s="12">
        <v>767</v>
      </c>
      <c r="L23" s="12">
        <v>83748</v>
      </c>
      <c r="M23" s="12">
        <v>676</v>
      </c>
      <c r="N23" s="4">
        <f t="shared" si="0"/>
        <v>85238</v>
      </c>
    </row>
    <row r="24" spans="1:14" ht="30" customHeight="1" x14ac:dyDescent="0.25">
      <c r="A24" s="32" t="s">
        <v>35</v>
      </c>
      <c r="B24" s="33">
        <v>0</v>
      </c>
      <c r="C24" s="33">
        <v>0</v>
      </c>
      <c r="D24" s="33">
        <v>0</v>
      </c>
      <c r="E24" s="33">
        <v>0</v>
      </c>
      <c r="F24" s="33">
        <v>0</v>
      </c>
      <c r="G24" s="33">
        <v>0</v>
      </c>
      <c r="H24" s="33">
        <v>0</v>
      </c>
      <c r="I24" s="33">
        <v>78</v>
      </c>
      <c r="J24" s="33">
        <v>6734</v>
      </c>
      <c r="K24" s="33">
        <v>13390</v>
      </c>
      <c r="L24" s="33">
        <v>20046</v>
      </c>
      <c r="M24" s="33">
        <v>26702</v>
      </c>
      <c r="N24" s="34">
        <f t="shared" si="0"/>
        <v>66950</v>
      </c>
    </row>
    <row r="25" spans="1:14" ht="30" customHeight="1" x14ac:dyDescent="0.25">
      <c r="A25" s="26" t="s">
        <v>36</v>
      </c>
      <c r="B25" s="12">
        <v>0</v>
      </c>
      <c r="C25" s="12">
        <v>0</v>
      </c>
      <c r="D25" s="12">
        <v>0</v>
      </c>
      <c r="E25" s="12">
        <v>0</v>
      </c>
      <c r="F25" s="12">
        <v>0</v>
      </c>
      <c r="G25" s="12">
        <v>0</v>
      </c>
      <c r="H25" s="12">
        <v>0</v>
      </c>
      <c r="I25" s="12">
        <v>98</v>
      </c>
      <c r="J25" s="12">
        <v>767</v>
      </c>
      <c r="K25" s="12">
        <v>1436</v>
      </c>
      <c r="L25" s="12">
        <v>2105</v>
      </c>
      <c r="M25" s="12">
        <v>2774</v>
      </c>
      <c r="N25" s="4">
        <f t="shared" si="0"/>
        <v>7180</v>
      </c>
    </row>
    <row r="26" spans="1:14" ht="30" customHeight="1" x14ac:dyDescent="0.25">
      <c r="A26" s="23" t="s">
        <v>37</v>
      </c>
      <c r="B26" s="24">
        <f>IF(SUM(B13:B25)=0,"",SUM(B13:B25))</f>
        <v>10841</v>
      </c>
      <c r="C26" s="24">
        <f t="shared" ref="C26:N26" si="3">IF(SUM(C13:C25)=0,"",SUM(C13:C25))</f>
        <v>11367.25</v>
      </c>
      <c r="D26" s="24">
        <f t="shared" si="3"/>
        <v>11919.82</v>
      </c>
      <c r="E26" s="24">
        <f t="shared" si="3"/>
        <v>12500.010000000002</v>
      </c>
      <c r="F26" s="24">
        <f t="shared" si="3"/>
        <v>13109.21</v>
      </c>
      <c r="G26" s="24">
        <f t="shared" si="3"/>
        <v>13748.859999999999</v>
      </c>
      <c r="H26" s="24">
        <f t="shared" si="3"/>
        <v>14420.509999999998</v>
      </c>
      <c r="I26" s="24">
        <f t="shared" si="3"/>
        <v>525684</v>
      </c>
      <c r="J26" s="24">
        <f t="shared" si="3"/>
        <v>-2769</v>
      </c>
      <c r="K26" s="24">
        <f t="shared" si="3"/>
        <v>-84576</v>
      </c>
      <c r="L26" s="24">
        <f t="shared" si="3"/>
        <v>119012</v>
      </c>
      <c r="M26" s="24">
        <f t="shared" si="3"/>
        <v>47415</v>
      </c>
      <c r="N26" s="25">
        <f t="shared" si="3"/>
        <v>692672.66</v>
      </c>
    </row>
    <row r="27" spans="1:14" ht="30" customHeight="1" x14ac:dyDescent="0.25">
      <c r="A27" s="14" t="s">
        <v>38</v>
      </c>
      <c r="B27" s="15">
        <f>IFERROR(B10-B26,"")</f>
        <v>35306</v>
      </c>
      <c r="C27" s="15">
        <f t="shared" ref="C27:M27" si="4">IFERROR(C10-C26,"")</f>
        <v>34694.75</v>
      </c>
      <c r="D27" s="15">
        <f t="shared" si="4"/>
        <v>96573.18</v>
      </c>
      <c r="E27" s="15">
        <f t="shared" si="4"/>
        <v>113537.48999999999</v>
      </c>
      <c r="F27" s="15">
        <f t="shared" si="4"/>
        <v>36769.969999999994</v>
      </c>
      <c r="G27" s="15">
        <f t="shared" si="4"/>
        <v>208605.59000000003</v>
      </c>
      <c r="H27" s="15">
        <f t="shared" si="4"/>
        <v>122083.36</v>
      </c>
      <c r="I27" s="15">
        <f t="shared" si="4"/>
        <v>-477561</v>
      </c>
      <c r="J27" s="15">
        <f t="shared" si="4"/>
        <v>35755</v>
      </c>
      <c r="K27" s="15">
        <f t="shared" si="4"/>
        <v>102616</v>
      </c>
      <c r="L27" s="15">
        <f t="shared" si="4"/>
        <v>-4628</v>
      </c>
      <c r="M27" s="15">
        <f t="shared" si="4"/>
        <v>-53435</v>
      </c>
      <c r="N27" s="16">
        <f>N10-N26</f>
        <v>250317.33999999985</v>
      </c>
    </row>
    <row r="28" spans="1:14" ht="30" customHeight="1" x14ac:dyDescent="0.25">
      <c r="A28" s="32" t="s">
        <v>39</v>
      </c>
      <c r="B28" s="33">
        <v>-100</v>
      </c>
      <c r="C28" s="33">
        <v>-105</v>
      </c>
      <c r="D28" s="33">
        <v>-110.25</v>
      </c>
      <c r="E28" s="33">
        <v>-115.76</v>
      </c>
      <c r="F28" s="33">
        <v>-121.55</v>
      </c>
      <c r="G28" s="33">
        <v>-127.63</v>
      </c>
      <c r="H28" s="33">
        <v>-134.01</v>
      </c>
      <c r="I28" s="33">
        <v>-140.38999999999999</v>
      </c>
      <c r="J28" s="33">
        <v>-146.77000000000001</v>
      </c>
      <c r="K28" s="33">
        <v>-153.15</v>
      </c>
      <c r="L28" s="33">
        <v>-159.53</v>
      </c>
      <c r="M28" s="33">
        <v>-165.91</v>
      </c>
      <c r="N28" s="34">
        <f t="shared" si="0"/>
        <v>-1579.95</v>
      </c>
    </row>
    <row r="29" spans="1:14" ht="30" customHeight="1" x14ac:dyDescent="0.25">
      <c r="A29" s="14" t="s">
        <v>40</v>
      </c>
      <c r="B29" s="15">
        <f>IFERROR(B27+B28,"")</f>
        <v>35206</v>
      </c>
      <c r="C29" s="15">
        <f t="shared" ref="C29:M29" si="5">IFERROR(C27+C28,"")</f>
        <v>34589.75</v>
      </c>
      <c r="D29" s="15">
        <f t="shared" si="5"/>
        <v>96462.93</v>
      </c>
      <c r="E29" s="15">
        <f t="shared" si="5"/>
        <v>113421.73</v>
      </c>
      <c r="F29" s="15">
        <f t="shared" si="5"/>
        <v>36648.419999999991</v>
      </c>
      <c r="G29" s="15">
        <f t="shared" si="5"/>
        <v>208477.96000000002</v>
      </c>
      <c r="H29" s="15">
        <f t="shared" si="5"/>
        <v>121949.35</v>
      </c>
      <c r="I29" s="15">
        <f t="shared" si="5"/>
        <v>-477701.39</v>
      </c>
      <c r="J29" s="15">
        <f t="shared" si="5"/>
        <v>35608.230000000003</v>
      </c>
      <c r="K29" s="15">
        <f t="shared" si="5"/>
        <v>102462.85</v>
      </c>
      <c r="L29" s="15">
        <f t="shared" si="5"/>
        <v>-4787.53</v>
      </c>
      <c r="M29" s="15">
        <f t="shared" si="5"/>
        <v>-53600.91</v>
      </c>
      <c r="N29" s="7">
        <f t="shared" si="0"/>
        <v>248737.38999999998</v>
      </c>
    </row>
    <row r="30" spans="1:14" ht="30" customHeight="1" x14ac:dyDescent="0.25">
      <c r="A30" s="32" t="s">
        <v>41</v>
      </c>
      <c r="B30" s="33">
        <v>2400</v>
      </c>
      <c r="C30" s="33">
        <v>2500</v>
      </c>
      <c r="D30" s="33">
        <v>2600</v>
      </c>
      <c r="E30" s="33">
        <v>2700</v>
      </c>
      <c r="F30" s="33">
        <v>2900</v>
      </c>
      <c r="G30" s="33">
        <v>3000</v>
      </c>
      <c r="H30" s="33">
        <v>3200</v>
      </c>
      <c r="I30" s="33">
        <v>3400</v>
      </c>
      <c r="J30" s="33">
        <v>3600</v>
      </c>
      <c r="K30" s="33">
        <v>3800</v>
      </c>
      <c r="L30" s="33">
        <v>4000</v>
      </c>
      <c r="M30" s="33">
        <v>4200</v>
      </c>
      <c r="N30" s="34">
        <f t="shared" si="0"/>
        <v>38300</v>
      </c>
    </row>
    <row r="31" spans="1:14" ht="30" customHeight="1" x14ac:dyDescent="0.25">
      <c r="A31" s="20" t="s">
        <v>42</v>
      </c>
      <c r="B31" s="21">
        <f>IFERROR(B29-B30,"")</f>
        <v>32806</v>
      </c>
      <c r="C31" s="21">
        <f t="shared" ref="C31:N31" si="6">IFERROR(C29-C30,"")</f>
        <v>32089.75</v>
      </c>
      <c r="D31" s="21">
        <f t="shared" si="6"/>
        <v>93862.93</v>
      </c>
      <c r="E31" s="21">
        <f t="shared" si="6"/>
        <v>110721.73</v>
      </c>
      <c r="F31" s="21">
        <f t="shared" si="6"/>
        <v>33748.419999999991</v>
      </c>
      <c r="G31" s="21">
        <f t="shared" si="6"/>
        <v>205477.96000000002</v>
      </c>
      <c r="H31" s="21">
        <f t="shared" si="6"/>
        <v>118749.35</v>
      </c>
      <c r="I31" s="21">
        <f t="shared" si="6"/>
        <v>-481101.39</v>
      </c>
      <c r="J31" s="21">
        <f t="shared" si="6"/>
        <v>32008.230000000003</v>
      </c>
      <c r="K31" s="21">
        <f t="shared" si="6"/>
        <v>98662.85</v>
      </c>
      <c r="L31" s="21">
        <f t="shared" si="6"/>
        <v>-8787.5299999999988</v>
      </c>
      <c r="M31" s="21">
        <f t="shared" si="6"/>
        <v>-57800.91</v>
      </c>
      <c r="N31" s="22">
        <f t="shared" si="6"/>
        <v>210437.38999999998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Srisabari Venkatesan</dc:creator>
  <cp:lastModifiedBy>Srisabari Venkatesan</cp:lastModifiedBy>
  <dcterms:created xsi:type="dcterms:W3CDTF">2025-06-04T07:29:37Z</dcterms:created>
  <dcterms:modified xsi:type="dcterms:W3CDTF">2025-06-04T08:30:50Z</dcterms:modified>
</cp:coreProperties>
</file>