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filterPrivacy="1" codeName="ThisWorkbook"/>
  <bookViews>
    <workbookView xWindow="0" yWindow="0" windowWidth="20496" windowHeight="7428"/>
  </bookViews>
  <sheets>
    <sheet name="Performance Report" sheetId="3" r:id="rId1"/>
    <sheet name="Definitions" sheetId="2" r:id="rId2"/>
  </sheets>
  <definedNames>
    <definedName name="_xlnm.Print_Area" localSheetId="0">'Performance Report'!$B$2:$S$25</definedName>
  </definedNames>
  <calcPr calcId="171027"/>
</workbook>
</file>

<file path=xl/calcChain.xml><?xml version="1.0" encoding="utf-8"?>
<calcChain xmlns="http://schemas.openxmlformats.org/spreadsheetml/2006/main">
  <c r="D9" i="3" l="1"/>
  <c r="E9" i="3"/>
  <c r="M10" i="3" l="1"/>
  <c r="M11" i="3"/>
  <c r="M12" i="3"/>
  <c r="M14" i="3"/>
  <c r="R14" i="3" s="1"/>
  <c r="M15" i="3"/>
  <c r="M16" i="3"/>
  <c r="M19" i="3"/>
  <c r="M20" i="3"/>
  <c r="R20" i="3" s="1"/>
  <c r="M21" i="3"/>
  <c r="M23" i="3"/>
  <c r="M24" i="3"/>
  <c r="M25" i="3"/>
  <c r="R25" i="3" s="1"/>
  <c r="L10" i="3"/>
  <c r="O10" i="3" s="1"/>
  <c r="L11" i="3"/>
  <c r="O11" i="3"/>
  <c r="N11" i="3" s="1"/>
  <c r="L12" i="3"/>
  <c r="O12" i="3" s="1"/>
  <c r="L14" i="3"/>
  <c r="O14" i="3" s="1"/>
  <c r="L15" i="3"/>
  <c r="O15" i="3" s="1"/>
  <c r="L16" i="3"/>
  <c r="O16" i="3" s="1"/>
  <c r="L19" i="3"/>
  <c r="O19" i="3" s="1"/>
  <c r="L20" i="3"/>
  <c r="O20" i="3" s="1"/>
  <c r="L21" i="3"/>
  <c r="O21" i="3" s="1"/>
  <c r="L23" i="3"/>
  <c r="O23" i="3" s="1"/>
  <c r="L24" i="3"/>
  <c r="O24" i="3" s="1"/>
  <c r="L25" i="3"/>
  <c r="O25" i="3" s="1"/>
  <c r="J10" i="3"/>
  <c r="K10" i="3" s="1"/>
  <c r="J11" i="3"/>
  <c r="K11" i="3"/>
  <c r="J12" i="3"/>
  <c r="K12" i="3" s="1"/>
  <c r="J14" i="3"/>
  <c r="K14" i="3" s="1"/>
  <c r="J15" i="3"/>
  <c r="K15" i="3" s="1"/>
  <c r="J16" i="3"/>
  <c r="K16" i="3" s="1"/>
  <c r="J19" i="3"/>
  <c r="K19" i="3" s="1"/>
  <c r="J20" i="3"/>
  <c r="K20" i="3" s="1"/>
  <c r="J21" i="3"/>
  <c r="K21" i="3" s="1"/>
  <c r="J23" i="3"/>
  <c r="K23" i="3" s="1"/>
  <c r="J24" i="3"/>
  <c r="K24" i="3" s="1"/>
  <c r="J25" i="3"/>
  <c r="K25" i="3" s="1"/>
  <c r="R23" i="3"/>
  <c r="R11" i="3"/>
  <c r="H10" i="3"/>
  <c r="I10" i="3" s="1"/>
  <c r="H11" i="3"/>
  <c r="I11" i="3" s="1"/>
  <c r="H12" i="3"/>
  <c r="I12" i="3" s="1"/>
  <c r="H14" i="3"/>
  <c r="I14" i="3" s="1"/>
  <c r="H15" i="3"/>
  <c r="I15" i="3" s="1"/>
  <c r="H16" i="3"/>
  <c r="I16" i="3" s="1"/>
  <c r="H19" i="3"/>
  <c r="I19" i="3" s="1"/>
  <c r="H20" i="3"/>
  <c r="I20" i="3" s="1"/>
  <c r="H21" i="3"/>
  <c r="I21" i="3" s="1"/>
  <c r="H23" i="3"/>
  <c r="I23" i="3" s="1"/>
  <c r="H24" i="3"/>
  <c r="I24" i="3" s="1"/>
  <c r="H25" i="3"/>
  <c r="I25" i="3" s="1"/>
  <c r="G22" i="3"/>
  <c r="F22" i="3"/>
  <c r="E22" i="3"/>
  <c r="D22" i="3"/>
  <c r="G18" i="3"/>
  <c r="G17" i="3" s="1"/>
  <c r="F18" i="3"/>
  <c r="F17" i="3" s="1"/>
  <c r="E18" i="3"/>
  <c r="D18" i="3"/>
  <c r="D17" i="3" s="1"/>
  <c r="G13" i="3"/>
  <c r="F13" i="3"/>
  <c r="L13" i="3" s="1"/>
  <c r="E13" i="3"/>
  <c r="D13" i="3"/>
  <c r="G9" i="3"/>
  <c r="G8" i="3" s="1"/>
  <c r="F9" i="3"/>
  <c r="H9" i="3" s="1"/>
  <c r="E8" i="3"/>
  <c r="H18" i="3"/>
  <c r="E17" i="3"/>
  <c r="D8" i="3"/>
  <c r="I18" i="3" l="1"/>
  <c r="J22" i="3"/>
  <c r="K22" i="3" s="1"/>
  <c r="F8" i="3"/>
  <c r="H8" i="3" s="1"/>
  <c r="I8" i="3" s="1"/>
  <c r="L22" i="3"/>
  <c r="O22" i="3" s="1"/>
  <c r="M13" i="3"/>
  <c r="Q11" i="3"/>
  <c r="P11" i="3" s="1"/>
  <c r="L17" i="3"/>
  <c r="O17" i="3" s="1"/>
  <c r="N17" i="3" s="1"/>
  <c r="H17" i="3"/>
  <c r="I17" i="3" s="1"/>
  <c r="M17" i="3"/>
  <c r="L8" i="3"/>
  <c r="O8" i="3" s="1"/>
  <c r="R13" i="3"/>
  <c r="H22" i="3"/>
  <c r="I22" i="3" s="1"/>
  <c r="L9" i="3"/>
  <c r="O9" i="3" s="1"/>
  <c r="Q9" i="3" s="1"/>
  <c r="P9" i="3" s="1"/>
  <c r="R19" i="3"/>
  <c r="L18" i="3"/>
  <c r="O18" i="3" s="1"/>
  <c r="N18" i="3" s="1"/>
  <c r="M18" i="3"/>
  <c r="M9" i="3"/>
  <c r="R9" i="3" s="1"/>
  <c r="O13" i="3"/>
  <c r="Q13" i="3" s="1"/>
  <c r="P13" i="3" s="1"/>
  <c r="H13" i="3"/>
  <c r="I13" i="3" s="1"/>
  <c r="J13" i="3"/>
  <c r="K13" i="3" s="1"/>
  <c r="J18" i="3"/>
  <c r="K18" i="3" s="1"/>
  <c r="M22" i="3"/>
  <c r="Q23" i="3"/>
  <c r="P23" i="3" s="1"/>
  <c r="N23" i="3"/>
  <c r="Q16" i="3"/>
  <c r="P16" i="3" s="1"/>
  <c r="N16" i="3"/>
  <c r="M8" i="3"/>
  <c r="Q25" i="3"/>
  <c r="P25" i="3" s="1"/>
  <c r="N25" i="3"/>
  <c r="Q14" i="3"/>
  <c r="P14" i="3" s="1"/>
  <c r="N14" i="3"/>
  <c r="R17" i="3"/>
  <c r="J17" i="3"/>
  <c r="K17" i="3" s="1"/>
  <c r="J9" i="3"/>
  <c r="K9" i="3" s="1"/>
  <c r="R16" i="3"/>
  <c r="I9" i="3"/>
  <c r="R21" i="3"/>
  <c r="R15" i="3"/>
  <c r="R10" i="3"/>
  <c r="Q21" i="3"/>
  <c r="P21" i="3" s="1"/>
  <c r="N21" i="3"/>
  <c r="N12" i="3"/>
  <c r="Q12" i="3"/>
  <c r="P12" i="3" s="1"/>
  <c r="N24" i="3"/>
  <c r="Q24" i="3"/>
  <c r="P24" i="3" s="1"/>
  <c r="N20" i="3"/>
  <c r="Q20" i="3"/>
  <c r="P20" i="3" s="1"/>
  <c r="N15" i="3"/>
  <c r="Q15" i="3"/>
  <c r="P15" i="3" s="1"/>
  <c r="Q19" i="3"/>
  <c r="P19" i="3" s="1"/>
  <c r="N19" i="3"/>
  <c r="N10" i="3"/>
  <c r="Q10" i="3"/>
  <c r="P10" i="3" s="1"/>
  <c r="R12" i="3"/>
  <c r="R24" i="3"/>
  <c r="N22" i="3" l="1"/>
  <c r="Q22" i="3"/>
  <c r="P22" i="3" s="1"/>
  <c r="Q17" i="3"/>
  <c r="P17" i="3" s="1"/>
  <c r="R22" i="3"/>
  <c r="Q18" i="3"/>
  <c r="P18" i="3" s="1"/>
  <c r="J8" i="3"/>
  <c r="K8" i="3" s="1"/>
  <c r="N13" i="3"/>
  <c r="N8" i="3"/>
  <c r="Q8" i="3"/>
  <c r="P8" i="3" s="1"/>
  <c r="R18" i="3"/>
  <c r="R8" i="3"/>
  <c r="N9" i="3"/>
</calcChain>
</file>

<file path=xl/sharedStrings.xml><?xml version="1.0" encoding="utf-8"?>
<sst xmlns="http://schemas.openxmlformats.org/spreadsheetml/2006/main" count="124" uniqueCount="104">
  <si>
    <t>S#</t>
  </si>
  <si>
    <t>Metric</t>
  </si>
  <si>
    <t>Abbrev.</t>
  </si>
  <si>
    <t>Description</t>
  </si>
  <si>
    <t>Formula/Value</t>
  </si>
  <si>
    <t>Budget at Completion</t>
  </si>
  <si>
    <t>BAC</t>
  </si>
  <si>
    <t>Baseline project cost</t>
  </si>
  <si>
    <t>Actual Cost</t>
  </si>
  <si>
    <t>AC</t>
  </si>
  <si>
    <t>Total costs incurred in completing work during a given period</t>
  </si>
  <si>
    <t>Earned Value</t>
  </si>
  <si>
    <t>EV</t>
  </si>
  <si>
    <t>Physical work completed during a given period</t>
  </si>
  <si>
    <t>Planned Value</t>
  </si>
  <si>
    <t>PV</t>
  </si>
  <si>
    <t>Physical work scheduled for completion during a given period</t>
  </si>
  <si>
    <t>Cost Variance</t>
  </si>
  <si>
    <t>CV</t>
  </si>
  <si>
    <t>Cost overrun during a given period</t>
  </si>
  <si>
    <t>EV-AC</t>
  </si>
  <si>
    <t>Cost Performance Index</t>
  </si>
  <si>
    <t>CPI</t>
  </si>
  <si>
    <t>Cost efficiency ratio</t>
  </si>
  <si>
    <t>EV/AC</t>
  </si>
  <si>
    <t>Schedule Variance</t>
  </si>
  <si>
    <t>SV</t>
  </si>
  <si>
    <t>Schedule slipped during a given period</t>
  </si>
  <si>
    <t>EV-PV</t>
  </si>
  <si>
    <t>Schedule Performance Index</t>
  </si>
  <si>
    <t>SPI</t>
  </si>
  <si>
    <t>Schedule efficiency ratio</t>
  </si>
  <si>
    <t>EV/PV</t>
  </si>
  <si>
    <t>Estimate to Completion</t>
  </si>
  <si>
    <t>ETC</t>
  </si>
  <si>
    <t>Expected additional cost needed</t>
  </si>
  <si>
    <t>EAC-AC</t>
  </si>
  <si>
    <t>Estimate at Completion</t>
  </si>
  <si>
    <t>EAC</t>
  </si>
  <si>
    <t>Expected total cost</t>
  </si>
  <si>
    <t>BAC/CPI</t>
  </si>
  <si>
    <t>Variance at Completion</t>
  </si>
  <si>
    <t>VAC</t>
  </si>
  <si>
    <t>Estimated cost overrun at end of project</t>
  </si>
  <si>
    <t>BAC-EAC</t>
  </si>
  <si>
    <t>Status</t>
  </si>
  <si>
    <t>n/a</t>
  </si>
  <si>
    <t>Average of CPI and SPI</t>
  </si>
  <si>
    <t>(CPI+SPI)/2</t>
  </si>
  <si>
    <t>Budget</t>
  </si>
  <si>
    <t>Earned</t>
  </si>
  <si>
    <t>Actual</t>
  </si>
  <si>
    <t>Cost</t>
  </si>
  <si>
    <t>Schedule</t>
  </si>
  <si>
    <t>Performance Index</t>
  </si>
  <si>
    <t>Forecast</t>
  </si>
  <si>
    <t>Item Description</t>
  </si>
  <si>
    <t>PV ($)</t>
  </si>
  <si>
    <t>EV ($)</t>
  </si>
  <si>
    <t>AC ($)</t>
  </si>
  <si>
    <t>CV ($)</t>
  </si>
  <si>
    <t>CV (%)</t>
  </si>
  <si>
    <t>SV ($)</t>
  </si>
  <si>
    <t>SV (%)</t>
  </si>
  <si>
    <t>VAC (%)</t>
  </si>
  <si>
    <t>VAC ($)</t>
  </si>
  <si>
    <t>Average Index</t>
  </si>
  <si>
    <t>A</t>
  </si>
  <si>
    <t>A.1</t>
  </si>
  <si>
    <t>A.1.1</t>
  </si>
  <si>
    <t>A.1.2</t>
  </si>
  <si>
    <t>A.2</t>
  </si>
  <si>
    <t>A.2.1</t>
  </si>
  <si>
    <t>A.2.2</t>
  </si>
  <si>
    <t>B</t>
  </si>
  <si>
    <t>B.1</t>
  </si>
  <si>
    <t>B.1.1</t>
  </si>
  <si>
    <t>B.1.2</t>
  </si>
  <si>
    <t>B.2</t>
  </si>
  <si>
    <t>B.2.1</t>
  </si>
  <si>
    <t>B.2.2</t>
  </si>
  <si>
    <t>On track</t>
  </si>
  <si>
    <t>Slightly behind schedule/budget</t>
  </si>
  <si>
    <t>Needs immediate attention</t>
  </si>
  <si>
    <t>Needs to be killed or restored</t>
  </si>
  <si>
    <t>Overall BAC ($)</t>
  </si>
  <si>
    <t>Lower Value Limit</t>
  </si>
  <si>
    <t>Planned, Earned, Actual</t>
  </si>
  <si>
    <t>PEA</t>
  </si>
  <si>
    <t>PROJECT PERFORMANCE</t>
  </si>
  <si>
    <t>REPORT</t>
  </si>
  <si>
    <t>Program A</t>
  </si>
  <si>
    <t>Project 1</t>
  </si>
  <si>
    <t>Deliverable 1</t>
  </si>
  <si>
    <t>Deliverable 2</t>
  </si>
  <si>
    <t>Project 2</t>
  </si>
  <si>
    <t>Program B</t>
  </si>
  <si>
    <t>METRIC DEFINITIONS</t>
  </si>
  <si>
    <t>Deliverable 3</t>
  </si>
  <si>
    <t>Planned, Earned &amp; Actual along with Sparkline</t>
  </si>
  <si>
    <t>B.2.3</t>
  </si>
  <si>
    <t>A.1.3</t>
  </si>
  <si>
    <t>A.2.3</t>
  </si>
  <si>
    <t>B.1.3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</si>
</sst>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);[Red]\(0\)"/>
    <numFmt numFmtId="165" formatCode="0_);\(0\)"/>
  </numFmts>
  <fonts count="17" x14ac:knownFonts="1">
    <font>
      <sz val="10"/>
      <color theme="1" tint="0.24994659260841701"/>
      <name val="Calibri"/>
      <family val="2"/>
      <scheme val="minor"/>
    </font>
    <font>
      <b/>
      <sz val="10"/>
      <name val="Arial"/>
      <family val="2"/>
    </font>
    <font>
      <sz val="18"/>
      <color theme="1"/>
      <name val="Cambria"/>
      <family val="1"/>
      <scheme val="major"/>
    </font>
    <font>
      <sz val="24"/>
      <name val="Cambria"/>
      <family val="1"/>
      <scheme val="major"/>
    </font>
    <font>
      <sz val="28"/>
      <color theme="4"/>
      <name val="Cambria"/>
      <family val="1"/>
      <scheme val="major"/>
    </font>
    <font>
      <sz val="20"/>
      <color theme="1" tint="0.249977111117893"/>
      <name val="Cambria"/>
      <family val="1"/>
      <scheme val="major"/>
    </font>
    <font>
      <b/>
      <sz val="9"/>
      <color theme="1" tint="0.249977111117893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sz val="10"/>
      <color theme="6"/>
      <name val="Calibri"/>
      <family val="2"/>
      <scheme val="minor"/>
    </font>
    <font>
      <sz val="10"/>
      <color theme="5"/>
      <name val="Calibri"/>
      <family val="2"/>
      <scheme val="minor"/>
    </font>
    <font>
      <sz val="10"/>
      <color theme="7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20"/>
      <color theme="3"/>
      <name val="Cambria"/>
      <family val="1"/>
      <scheme val="major"/>
    </font>
    <font>
      <b/>
      <sz val="11"/>
      <color theme="3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1" tint="0.2499465926084170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24994659260841701"/>
        <bgColor theme="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/>
      <top style="thin">
        <color theme="1" tint="0.24994659260841701"/>
      </top>
      <bottom/>
      <diagonal/>
    </border>
    <border>
      <left/>
      <right style="thin">
        <color theme="1" tint="0.24994659260841701"/>
      </right>
      <top style="thin">
        <color theme="1" tint="0.24994659260841701"/>
      </top>
      <bottom/>
      <diagonal/>
    </border>
    <border>
      <left/>
      <right/>
      <top style="thin">
        <color theme="1" tint="0.24994659260841701"/>
      </top>
      <bottom/>
      <diagonal/>
    </border>
    <border>
      <left/>
      <right/>
      <top/>
      <bottom style="thin">
        <color theme="1" tint="0.24994659260841701"/>
      </bottom>
      <diagonal/>
    </border>
    <border>
      <left style="thin">
        <color theme="0"/>
      </left>
      <right/>
      <top style="thin">
        <color theme="2"/>
      </top>
      <bottom/>
      <diagonal/>
    </border>
    <border>
      <left/>
      <right/>
      <top style="thin">
        <color theme="2"/>
      </top>
      <bottom/>
      <diagonal/>
    </border>
    <border>
      <left/>
      <right style="thin">
        <color theme="0"/>
      </right>
      <top style="thin">
        <color theme="2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</borders>
  <cellStyleXfs count="4">
    <xf numFmtId="0" fontId="0" fillId="0" borderId="0">
      <alignment vertical="center"/>
    </xf>
    <xf numFmtId="0" fontId="12" fillId="0" borderId="0" applyNumberFormat="0" applyFill="0" applyProtection="0"/>
    <xf numFmtId="0" fontId="4" fillId="0" borderId="0" applyNumberFormat="0" applyFill="0" applyBorder="0" applyProtection="0">
      <alignment vertical="top"/>
    </xf>
    <xf numFmtId="0" fontId="13" fillId="0" borderId="0" applyNumberFormat="0" applyFill="0" applyBorder="0" applyAlignment="0" applyProtection="0"/>
  </cellStyleXfs>
  <cellXfs count="81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164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Continuous" vertical="center"/>
    </xf>
    <xf numFmtId="0" fontId="7" fillId="0" borderId="2" xfId="0" applyFont="1" applyBorder="1">
      <alignment vertical="center"/>
    </xf>
    <xf numFmtId="0" fontId="7" fillId="0" borderId="1" xfId="0" applyFont="1" applyBorder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5" fillId="0" borderId="0" xfId="0" applyFont="1" applyFill="1" applyBorder="1" applyAlignment="1"/>
    <xf numFmtId="0" fontId="6" fillId="0" borderId="0" xfId="0" applyFont="1" applyFill="1" applyBorder="1" applyAlignment="1">
      <alignment vertical="center"/>
    </xf>
    <xf numFmtId="0" fontId="12" fillId="0" borderId="0" xfId="1" applyFill="1"/>
    <xf numFmtId="0" fontId="4" fillId="0" borderId="0" xfId="2" applyFill="1" applyBorder="1">
      <alignment vertical="top"/>
    </xf>
    <xf numFmtId="0" fontId="12" fillId="0" borderId="0" xfId="1"/>
    <xf numFmtId="0" fontId="4" fillId="0" borderId="0" xfId="2">
      <alignment vertical="top"/>
    </xf>
    <xf numFmtId="0" fontId="14" fillId="8" borderId="8" xfId="0" applyFont="1" applyFill="1" applyBorder="1" applyAlignment="1">
      <alignment horizontal="right" vertical="center" indent="1"/>
    </xf>
    <xf numFmtId="0" fontId="14" fillId="8" borderId="9" xfId="0" applyFont="1" applyFill="1" applyBorder="1" applyAlignment="1">
      <alignment horizontal="left" vertical="center" indent="1"/>
    </xf>
    <xf numFmtId="0" fontId="14" fillId="8" borderId="9" xfId="0" applyFont="1" applyFill="1" applyBorder="1" applyAlignment="1">
      <alignment horizontal="center" vertical="center"/>
    </xf>
    <xf numFmtId="165" fontId="14" fillId="8" borderId="9" xfId="0" applyNumberFormat="1" applyFont="1" applyFill="1" applyBorder="1" applyAlignment="1">
      <alignment horizontal="center" vertical="center"/>
    </xf>
    <xf numFmtId="9" fontId="14" fillId="8" borderId="9" xfId="0" applyNumberFormat="1" applyFont="1" applyFill="1" applyBorder="1" applyAlignment="1">
      <alignment horizontal="center" vertical="center"/>
    </xf>
    <xf numFmtId="2" fontId="14" fillId="8" borderId="9" xfId="0" applyNumberFormat="1" applyFont="1" applyFill="1" applyBorder="1" applyAlignment="1">
      <alignment horizontal="center" vertical="center"/>
    </xf>
    <xf numFmtId="164" fontId="14" fillId="8" borderId="9" xfId="0" applyNumberFormat="1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right" vertical="center" indent="1"/>
    </xf>
    <xf numFmtId="0" fontId="0" fillId="8" borderId="9" xfId="0" applyFont="1" applyFill="1" applyBorder="1" applyAlignment="1">
      <alignment horizontal="left" vertical="center" indent="3"/>
    </xf>
    <xf numFmtId="0" fontId="0" fillId="8" borderId="9" xfId="0" applyFont="1" applyFill="1" applyBorder="1" applyAlignment="1">
      <alignment horizontal="center" vertical="center"/>
    </xf>
    <xf numFmtId="165" fontId="0" fillId="8" borderId="9" xfId="0" applyNumberFormat="1" applyFont="1" applyFill="1" applyBorder="1" applyAlignment="1">
      <alignment horizontal="center" vertical="center"/>
    </xf>
    <xf numFmtId="9" fontId="0" fillId="8" borderId="9" xfId="0" applyNumberFormat="1" applyFont="1" applyFill="1" applyBorder="1" applyAlignment="1">
      <alignment horizontal="center" vertical="center"/>
    </xf>
    <xf numFmtId="2" fontId="0" fillId="8" borderId="9" xfId="0" applyNumberFormat="1" applyFont="1" applyFill="1" applyBorder="1" applyAlignment="1">
      <alignment horizontal="center" vertical="center"/>
    </xf>
    <xf numFmtId="164" fontId="0" fillId="8" borderId="9" xfId="0" applyNumberFormat="1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left" vertical="center" indent="2"/>
    </xf>
    <xf numFmtId="0" fontId="15" fillId="7" borderId="11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left" vertical="center" indent="1"/>
    </xf>
    <xf numFmtId="0" fontId="15" fillId="7" borderId="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/>
    </xf>
    <xf numFmtId="0" fontId="15" fillId="7" borderId="12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right" vertical="center" indent="1"/>
    </xf>
    <xf numFmtId="0" fontId="0" fillId="0" borderId="0" xfId="0" applyFont="1" applyBorder="1" applyAlignment="1">
      <alignment horizontal="left" vertical="center" indent="2"/>
    </xf>
    <xf numFmtId="0" fontId="0" fillId="0" borderId="0" xfId="0" applyFont="1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  <xf numFmtId="9" fontId="0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 indent="3"/>
    </xf>
    <xf numFmtId="0" fontId="14" fillId="0" borderId="0" xfId="0" applyFont="1" applyBorder="1" applyAlignment="1">
      <alignment horizontal="right" vertical="center" indent="1"/>
    </xf>
    <xf numFmtId="0" fontId="14" fillId="0" borderId="0" xfId="0" applyFont="1" applyBorder="1" applyAlignment="1">
      <alignment horizontal="left" vertical="center" indent="1"/>
    </xf>
    <xf numFmtId="0" fontId="14" fillId="0" borderId="0" xfId="0" applyFont="1" applyBorder="1" applyAlignment="1">
      <alignment horizontal="center" vertical="center"/>
    </xf>
    <xf numFmtId="165" fontId="14" fillId="0" borderId="0" xfId="0" applyNumberFormat="1" applyFont="1" applyBorder="1" applyAlignment="1">
      <alignment horizontal="center" vertical="center"/>
    </xf>
    <xf numFmtId="9" fontId="14" fillId="0" borderId="0" xfId="0" applyNumberFormat="1" applyFont="1" applyBorder="1" applyAlignment="1">
      <alignment horizontal="center" vertical="center"/>
    </xf>
    <xf numFmtId="2" fontId="14" fillId="0" borderId="0" xfId="0" applyNumberFormat="1" applyFont="1" applyBorder="1" applyAlignment="1">
      <alignment horizontal="center" vertical="center"/>
    </xf>
    <xf numFmtId="164" fontId="14" fillId="0" borderId="0" xfId="0" applyNumberFormat="1" applyFont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8" borderId="9" xfId="0" applyFont="1" applyFill="1" applyBorder="1">
      <alignment vertical="center"/>
    </xf>
    <xf numFmtId="0" fontId="0" fillId="8" borderId="9" xfId="0" applyFont="1" applyFill="1" applyBorder="1" applyAlignment="1">
      <alignment vertical="center" wrapText="1"/>
    </xf>
    <xf numFmtId="0" fontId="0" fillId="8" borderId="10" xfId="0" applyFont="1" applyFill="1" applyBorder="1">
      <alignment vertical="center"/>
    </xf>
    <xf numFmtId="2" fontId="0" fillId="8" borderId="10" xfId="0" applyNumberFormat="1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left" vertical="center" indent="1"/>
    </xf>
    <xf numFmtId="0" fontId="15" fillId="7" borderId="0" xfId="0" applyFont="1" applyFill="1" applyBorder="1">
      <alignment vertical="center"/>
    </xf>
    <xf numFmtId="0" fontId="15" fillId="7" borderId="12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vertical="center" wrapText="1"/>
    </xf>
    <xf numFmtId="0" fontId="15" fillId="7" borderId="11" xfId="0" applyFont="1" applyFill="1" applyBorder="1" applyAlignment="1">
      <alignment horizontal="left" vertical="center" wrapText="1" indent="1"/>
    </xf>
    <xf numFmtId="0" fontId="15" fillId="7" borderId="0" xfId="0" applyFont="1" applyFill="1" applyBorder="1" applyAlignment="1">
      <alignment horizontal="left" vertical="center" wrapText="1" indent="1"/>
    </xf>
    <xf numFmtId="0" fontId="15" fillId="7" borderId="12" xfId="0" applyFont="1" applyFill="1" applyBorder="1" applyAlignment="1">
      <alignment horizontal="center" vertical="center" wrapText="1"/>
    </xf>
    <xf numFmtId="0" fontId="11" fillId="3" borderId="13" xfId="0" applyFont="1" applyFill="1" applyBorder="1">
      <alignment vertical="center"/>
    </xf>
    <xf numFmtId="0" fontId="0" fillId="8" borderId="8" xfId="0" applyFont="1" applyFill="1" applyBorder="1" applyAlignment="1">
      <alignment horizontal="left" vertical="center" indent="1"/>
    </xf>
    <xf numFmtId="0" fontId="8" fillId="5" borderId="13" xfId="0" applyFont="1" applyFill="1" applyBorder="1">
      <alignment vertical="center"/>
    </xf>
    <xf numFmtId="0" fontId="0" fillId="0" borderId="11" xfId="0" applyFont="1" applyBorder="1" applyAlignment="1">
      <alignment horizontal="left" vertical="center" indent="1"/>
    </xf>
    <xf numFmtId="0" fontId="10" fillId="6" borderId="13" xfId="0" applyFont="1" applyFill="1" applyBorder="1">
      <alignment vertical="center"/>
    </xf>
    <xf numFmtId="0" fontId="9" fillId="4" borderId="14" xfId="0" applyFont="1" applyFill="1" applyBorder="1">
      <alignment vertical="center"/>
    </xf>
    <xf numFmtId="0" fontId="16" fillId="8" borderId="15" xfId="0" applyFont="1" applyFill="1" applyBorder="1" applyAlignment="1">
      <alignment vertical="center"/>
    </xf>
  </cellXfs>
  <cellStyles count="4"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</cellStyles>
  <dxfs count="76"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1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1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1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1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1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1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1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1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1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1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1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1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1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1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1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1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1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1"/>
        </patternFill>
      </fill>
    </dxf>
    <dxf>
      <font>
        <color theme="6"/>
      </font>
    </dxf>
    <dxf>
      <font>
        <b val="0"/>
        <i val="0"/>
        <color theme="1" tint="0.24994659260841701"/>
      </font>
      <fill>
        <patternFill>
          <bgColor theme="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2"/>
        </top>
        <bottom/>
        <vertical/>
        <horizontal/>
      </border>
    </dxf>
    <dxf>
      <font>
        <b/>
        <i val="0"/>
        <color theme="0"/>
      </font>
      <fill>
        <patternFill patternType="solid">
          <fgColor theme="4"/>
          <bgColor theme="1" tint="0.24994659260841701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2"/>
        </bottom>
        <vertical/>
        <horizontal/>
      </border>
    </dxf>
    <dxf>
      <font>
        <b val="0"/>
        <i val="0"/>
        <color theme="1" tint="0.24994659260841701"/>
      </font>
      <border diagonalUp="0" diagonalDown="0">
        <left/>
        <right/>
        <top/>
        <bottom/>
        <vertical/>
        <horizontal style="thin">
          <color theme="2"/>
        </horizontal>
      </border>
    </dxf>
  </dxfs>
  <tableStyles count="1" defaultTableStyle="TableStyleMedium2" defaultPivotStyle="PivotStyleLight16">
    <tableStyle name="Project Performance Report" pivot="0" count="3">
      <tableStyleElement type="wholeTable" dxfId="75"/>
      <tableStyleElement type="headerRow" dxfId="74"/>
      <tableStyleElement type="firstRowStripe" dxfId="7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ProjectPerformanceReport_colors">
      <a:dk1>
        <a:srgbClr val="000000"/>
      </a:dk1>
      <a:lt1>
        <a:srgbClr val="FFFFFF"/>
      </a:lt1>
      <a:dk2>
        <a:srgbClr val="323232"/>
      </a:dk2>
      <a:lt2>
        <a:srgbClr val="F0F9F9"/>
      </a:lt2>
      <a:accent1>
        <a:srgbClr val="00AFDB"/>
      </a:accent1>
      <a:accent2>
        <a:srgbClr val="5E9732"/>
      </a:accent2>
      <a:accent3>
        <a:srgbClr val="B5121B"/>
      </a:accent3>
      <a:accent4>
        <a:srgbClr val="EC881D"/>
      </a:accent4>
      <a:accent5>
        <a:srgbClr val="6054A4"/>
      </a:accent5>
      <a:accent6>
        <a:srgbClr val="EBB304"/>
      </a:accent6>
      <a:hlink>
        <a:srgbClr val="00AFDB"/>
      </a:hlink>
      <a:folHlink>
        <a:srgbClr val="6054A4"/>
      </a:folHlink>
    </a:clrScheme>
    <a:fontScheme name="ProjectPerformanceReport_fonts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S25"/>
  <sheetViews>
    <sheetView showGridLines="0" tabSelected="1" topLeftCell="A3" zoomScaleNormal="100" workbookViewId="0">
      <selection activeCell="A3" sqref="A3"/>
    </sheetView>
  </sheetViews>
  <sheetFormatPr defaultColWidth="9.109375" defaultRowHeight="18" customHeight="1" x14ac:dyDescent="0.3"/>
  <cols>
    <col min="1" max="1" width="1.6640625" style="1" customWidth="1"/>
    <col min="2" max="2" width="9.109375" style="1" customWidth="1"/>
    <col min="3" max="3" width="20.44140625" style="1" customWidth="1"/>
    <col min="4" max="4" width="7.5546875" style="1" customWidth="1"/>
    <col min="5" max="5" width="6.33203125" style="1" customWidth="1"/>
    <col min="6" max="6" width="7.44140625" style="1" customWidth="1"/>
    <col min="7" max="7" width="6.6640625" style="1" customWidth="1"/>
    <col min="8" max="11" width="9.33203125" style="6" customWidth="1"/>
    <col min="12" max="12" width="10.6640625" style="7" customWidth="1"/>
    <col min="13" max="13" width="9.33203125" style="7" customWidth="1"/>
    <col min="14" max="17" width="9.33203125" style="6" customWidth="1"/>
    <col min="18" max="18" width="11.88671875" style="7" customWidth="1"/>
    <col min="19" max="19" width="6.6640625" style="1" customWidth="1"/>
    <col min="20" max="20" width="1.33203125" style="1" customWidth="1"/>
    <col min="21" max="16384" width="9.109375" style="1"/>
  </cols>
  <sheetData>
    <row r="1" spans="2:19" ht="13.8" x14ac:dyDescent="0.3"/>
    <row r="2" spans="2:19" ht="24.6" x14ac:dyDescent="0.4">
      <c r="B2" s="22" t="s">
        <v>89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</row>
    <row r="3" spans="2:19" ht="34.799999999999997" x14ac:dyDescent="0.3">
      <c r="B3" s="23" t="s">
        <v>90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</row>
    <row r="4" spans="2:19" ht="13.8" x14ac:dyDescent="0.3"/>
    <row r="5" spans="2:19" ht="13.8" x14ac:dyDescent="0.3">
      <c r="B5" s="21"/>
      <c r="C5" s="21"/>
      <c r="D5" s="11" t="s">
        <v>49</v>
      </c>
      <c r="E5" s="11"/>
      <c r="F5" s="10" t="s">
        <v>50</v>
      </c>
      <c r="G5" s="10" t="s">
        <v>51</v>
      </c>
      <c r="H5" s="11" t="s">
        <v>52</v>
      </c>
      <c r="I5" s="11"/>
      <c r="J5" s="11" t="s">
        <v>53</v>
      </c>
      <c r="K5" s="11"/>
      <c r="L5" s="11" t="s">
        <v>54</v>
      </c>
      <c r="M5" s="11"/>
      <c r="N5" s="11" t="s">
        <v>55</v>
      </c>
      <c r="O5" s="11"/>
      <c r="P5" s="11"/>
      <c r="Q5" s="11"/>
      <c r="R5" s="12"/>
      <c r="S5" s="13"/>
    </row>
    <row r="6" spans="2:19" ht="6" customHeight="1" x14ac:dyDescent="0.3">
      <c r="B6" s="14"/>
      <c r="C6" s="14"/>
      <c r="D6" s="15"/>
      <c r="E6" s="16"/>
      <c r="F6" s="17"/>
      <c r="G6" s="17"/>
      <c r="H6" s="15"/>
      <c r="I6" s="16"/>
      <c r="J6" s="15"/>
      <c r="K6" s="16"/>
      <c r="L6" s="15"/>
      <c r="M6" s="16"/>
      <c r="N6" s="15"/>
      <c r="O6" s="18"/>
      <c r="P6" s="18"/>
      <c r="Q6" s="16"/>
      <c r="R6" s="19"/>
      <c r="S6" s="19"/>
    </row>
    <row r="7" spans="2:19" s="4" customFormat="1" ht="30" customHeight="1" x14ac:dyDescent="0.3">
      <c r="B7" s="41" t="s">
        <v>0</v>
      </c>
      <c r="C7" s="42" t="s">
        <v>56</v>
      </c>
      <c r="D7" s="43" t="s">
        <v>85</v>
      </c>
      <c r="E7" s="44" t="s">
        <v>57</v>
      </c>
      <c r="F7" s="44" t="s">
        <v>58</v>
      </c>
      <c r="G7" s="44" t="s">
        <v>59</v>
      </c>
      <c r="H7" s="44" t="s">
        <v>60</v>
      </c>
      <c r="I7" s="44" t="s">
        <v>61</v>
      </c>
      <c r="J7" s="44" t="s">
        <v>62</v>
      </c>
      <c r="K7" s="44" t="s">
        <v>63</v>
      </c>
      <c r="L7" s="44" t="s">
        <v>22</v>
      </c>
      <c r="M7" s="44" t="s">
        <v>30</v>
      </c>
      <c r="N7" s="44" t="s">
        <v>34</v>
      </c>
      <c r="O7" s="44" t="s">
        <v>38</v>
      </c>
      <c r="P7" s="44" t="s">
        <v>64</v>
      </c>
      <c r="Q7" s="44" t="s">
        <v>65</v>
      </c>
      <c r="R7" s="44" t="s">
        <v>66</v>
      </c>
      <c r="S7" s="45" t="s">
        <v>45</v>
      </c>
    </row>
    <row r="8" spans="2:19" s="5" customFormat="1" ht="18" customHeight="1" x14ac:dyDescent="0.3">
      <c r="B8" s="26" t="s">
        <v>67</v>
      </c>
      <c r="C8" s="27" t="s">
        <v>91</v>
      </c>
      <c r="D8" s="28">
        <f>SUM(D9,D13)</f>
        <v>489</v>
      </c>
      <c r="E8" s="28">
        <f>SUM(E9,E13)</f>
        <v>254</v>
      </c>
      <c r="F8" s="28">
        <f>SUM(F9,F13)</f>
        <v>225</v>
      </c>
      <c r="G8" s="28">
        <f>SUM(G9,G13)</f>
        <v>266</v>
      </c>
      <c r="H8" s="29">
        <f>'Performance Report'!$F8-'Performance Report'!$G8</f>
        <v>-41</v>
      </c>
      <c r="I8" s="30">
        <f>IFERROR('Performance Report'!$H8/'Performance Report'!$E8,0)</f>
        <v>-0.16141732283464566</v>
      </c>
      <c r="J8" s="29">
        <f>IFERROR('Performance Report'!$F8-'Performance Report'!$E8,0)</f>
        <v>-29</v>
      </c>
      <c r="K8" s="30">
        <f>IFERROR('Performance Report'!$J8/'Performance Report'!$E8,0)</f>
        <v>-0.1141732283464567</v>
      </c>
      <c r="L8" s="31">
        <f>IFERROR('Performance Report'!$F8/'Performance Report'!$G8,0)</f>
        <v>0.84586466165413532</v>
      </c>
      <c r="M8" s="31">
        <f>IFERROR('Performance Report'!$F8/'Performance Report'!$E8,0)</f>
        <v>0.88582677165354329</v>
      </c>
      <c r="N8" s="32">
        <f>IFERROR('Performance Report'!$O8-'Performance Report'!$G8,0)</f>
        <v>312.10666666666668</v>
      </c>
      <c r="O8" s="32">
        <f>IFERROR('Performance Report'!$D8/'Performance Report'!$L8,0)</f>
        <v>578.10666666666668</v>
      </c>
      <c r="P8" s="30">
        <f>IFERROR('Performance Report'!$Q8/'Performance Report'!$D8,0)</f>
        <v>-0.18222222222222226</v>
      </c>
      <c r="Q8" s="29">
        <f>IFERROR('Performance Report'!$D8-'Performance Report'!$O8,0)</f>
        <v>-89.106666666666683</v>
      </c>
      <c r="R8" s="31">
        <f>IFERROR(('Performance Report'!$M8+'Performance Report'!$L8)/2,0)</f>
        <v>0.86584571665383936</v>
      </c>
      <c r="S8" s="80"/>
    </row>
    <row r="9" spans="2:19" s="5" customFormat="1" ht="18" customHeight="1" x14ac:dyDescent="0.3">
      <c r="B9" s="46" t="s">
        <v>68</v>
      </c>
      <c r="C9" s="47" t="s">
        <v>92</v>
      </c>
      <c r="D9" s="48">
        <f>SUM(D10:D12)</f>
        <v>186</v>
      </c>
      <c r="E9" s="48">
        <f>SUM(E10:E12)</f>
        <v>93</v>
      </c>
      <c r="F9" s="48">
        <f>SUM(F10:F12)</f>
        <v>90</v>
      </c>
      <c r="G9" s="48">
        <f>SUM(G10:G12)</f>
        <v>100</v>
      </c>
      <c r="H9" s="49">
        <f>'Performance Report'!$F9-'Performance Report'!$G9</f>
        <v>-10</v>
      </c>
      <c r="I9" s="50">
        <f>IFERROR('Performance Report'!$H9/'Performance Report'!$E9,0)</f>
        <v>-0.10752688172043011</v>
      </c>
      <c r="J9" s="49">
        <f>IFERROR('Performance Report'!$F9-'Performance Report'!$E9,0)</f>
        <v>-3</v>
      </c>
      <c r="K9" s="50">
        <f>IFERROR('Performance Report'!$J9/'Performance Report'!$E9,0)</f>
        <v>-3.2258064516129031E-2</v>
      </c>
      <c r="L9" s="51">
        <f>IFERROR('Performance Report'!$F9/'Performance Report'!$G9,0)</f>
        <v>0.9</v>
      </c>
      <c r="M9" s="51">
        <f>IFERROR('Performance Report'!$F9/'Performance Report'!$E9,0)</f>
        <v>0.967741935483871</v>
      </c>
      <c r="N9" s="52">
        <f>IFERROR('Performance Report'!$O9-'Performance Report'!$G9,0)</f>
        <v>106.66666666666666</v>
      </c>
      <c r="O9" s="52">
        <f>IFERROR('Performance Report'!$D9/'Performance Report'!$L9,0)</f>
        <v>206.66666666666666</v>
      </c>
      <c r="P9" s="50">
        <f>IFERROR('Performance Report'!$Q9/'Performance Report'!$D9,0)</f>
        <v>-0.11111111111111106</v>
      </c>
      <c r="Q9" s="49">
        <f>IFERROR('Performance Report'!$D9-'Performance Report'!$O9,0)</f>
        <v>-20.666666666666657</v>
      </c>
      <c r="R9" s="51">
        <f>IFERROR(('Performance Report'!$M9+'Performance Report'!$L9)/2,0)</f>
        <v>0.93387096774193545</v>
      </c>
      <c r="S9" s="80"/>
    </row>
    <row r="10" spans="2:19" ht="18" customHeight="1" x14ac:dyDescent="0.3">
      <c r="B10" s="33" t="s">
        <v>69</v>
      </c>
      <c r="C10" s="34" t="s">
        <v>93</v>
      </c>
      <c r="D10" s="35">
        <v>100</v>
      </c>
      <c r="E10" s="35">
        <v>55</v>
      </c>
      <c r="F10" s="35">
        <v>50</v>
      </c>
      <c r="G10" s="35">
        <v>60</v>
      </c>
      <c r="H10" s="36">
        <f>'Performance Report'!$F10-'Performance Report'!$G10</f>
        <v>-10</v>
      </c>
      <c r="I10" s="37">
        <f>IFERROR('Performance Report'!$H10/'Performance Report'!$E10,0)</f>
        <v>-0.18181818181818182</v>
      </c>
      <c r="J10" s="36">
        <f>IFERROR('Performance Report'!$F10-'Performance Report'!$E10,0)</f>
        <v>-5</v>
      </c>
      <c r="K10" s="37">
        <f>IFERROR('Performance Report'!$J10/'Performance Report'!$E10,0)</f>
        <v>-9.0909090909090912E-2</v>
      </c>
      <c r="L10" s="38">
        <f>IFERROR('Performance Report'!$F10/'Performance Report'!$G10,0)</f>
        <v>0.83333333333333337</v>
      </c>
      <c r="M10" s="38">
        <f>IFERROR('Performance Report'!$F10/'Performance Report'!$E10,0)</f>
        <v>0.90909090909090906</v>
      </c>
      <c r="N10" s="39">
        <f>IFERROR('Performance Report'!$O10-'Performance Report'!$G10,0)</f>
        <v>60</v>
      </c>
      <c r="O10" s="39">
        <f>IFERROR('Performance Report'!$D10/'Performance Report'!$L10,0)</f>
        <v>120</v>
      </c>
      <c r="P10" s="37">
        <f>IFERROR('Performance Report'!$Q10/'Performance Report'!$D10,0)</f>
        <v>-0.2</v>
      </c>
      <c r="Q10" s="36">
        <f>IFERROR('Performance Report'!$D10-'Performance Report'!$O10,0)</f>
        <v>-20</v>
      </c>
      <c r="R10" s="38">
        <f>IFERROR(('Performance Report'!$M10+'Performance Report'!$L10)/2,0)</f>
        <v>0.87121212121212122</v>
      </c>
      <c r="S10" s="80"/>
    </row>
    <row r="11" spans="2:19" ht="18" customHeight="1" x14ac:dyDescent="0.3">
      <c r="B11" s="46" t="s">
        <v>70</v>
      </c>
      <c r="C11" s="53" t="s">
        <v>94</v>
      </c>
      <c r="D11" s="48">
        <v>28</v>
      </c>
      <c r="E11" s="48">
        <v>13</v>
      </c>
      <c r="F11" s="48">
        <v>14</v>
      </c>
      <c r="G11" s="48">
        <v>18</v>
      </c>
      <c r="H11" s="49">
        <f>'Performance Report'!$F11-'Performance Report'!$G11</f>
        <v>-4</v>
      </c>
      <c r="I11" s="50">
        <f>IFERROR('Performance Report'!$H11/'Performance Report'!$E11,0)</f>
        <v>-0.30769230769230771</v>
      </c>
      <c r="J11" s="49">
        <f>IFERROR('Performance Report'!$F11-'Performance Report'!$E11,0)</f>
        <v>1</v>
      </c>
      <c r="K11" s="50">
        <f>IFERROR('Performance Report'!$J11/'Performance Report'!$E11,0)</f>
        <v>7.6923076923076927E-2</v>
      </c>
      <c r="L11" s="51">
        <f>IFERROR('Performance Report'!$F11/'Performance Report'!$G11,0)</f>
        <v>0.77777777777777779</v>
      </c>
      <c r="M11" s="51">
        <f>IFERROR('Performance Report'!$F11/'Performance Report'!$E11,0)</f>
        <v>1.0769230769230769</v>
      </c>
      <c r="N11" s="52">
        <f>IFERROR('Performance Report'!$O11-'Performance Report'!$G11,0)</f>
        <v>18</v>
      </c>
      <c r="O11" s="52">
        <f>IFERROR('Performance Report'!$D11/'Performance Report'!$L11,0)</f>
        <v>36</v>
      </c>
      <c r="P11" s="50">
        <f>IFERROR('Performance Report'!$Q11/'Performance Report'!$D11,0)</f>
        <v>-0.2857142857142857</v>
      </c>
      <c r="Q11" s="49">
        <f>IFERROR('Performance Report'!$D11-'Performance Report'!$O11,0)</f>
        <v>-8</v>
      </c>
      <c r="R11" s="51">
        <f>IFERROR(('Performance Report'!$M11+'Performance Report'!$L11)/2,0)</f>
        <v>0.92735042735042739</v>
      </c>
      <c r="S11" s="80"/>
    </row>
    <row r="12" spans="2:19" ht="18" customHeight="1" x14ac:dyDescent="0.3">
      <c r="B12" s="33" t="s">
        <v>101</v>
      </c>
      <c r="C12" s="34" t="s">
        <v>98</v>
      </c>
      <c r="D12" s="35">
        <v>58</v>
      </c>
      <c r="E12" s="35">
        <v>25</v>
      </c>
      <c r="F12" s="35">
        <v>26</v>
      </c>
      <c r="G12" s="35">
        <v>22</v>
      </c>
      <c r="H12" s="36">
        <f>'Performance Report'!$F12-'Performance Report'!$G12</f>
        <v>4</v>
      </c>
      <c r="I12" s="37">
        <f>IFERROR('Performance Report'!$H12/'Performance Report'!$E12,0)</f>
        <v>0.16</v>
      </c>
      <c r="J12" s="36">
        <f>IFERROR('Performance Report'!$F12-'Performance Report'!$E12,0)</f>
        <v>1</v>
      </c>
      <c r="K12" s="37">
        <f>IFERROR('Performance Report'!$J12/'Performance Report'!$E12,0)</f>
        <v>0.04</v>
      </c>
      <c r="L12" s="38">
        <f>IFERROR('Performance Report'!$F12/'Performance Report'!$G12,0)</f>
        <v>1.1818181818181819</v>
      </c>
      <c r="M12" s="38">
        <f>IFERROR('Performance Report'!$F12/'Performance Report'!$E12,0)</f>
        <v>1.04</v>
      </c>
      <c r="N12" s="39">
        <f>IFERROR('Performance Report'!$O12-'Performance Report'!$G12,0)</f>
        <v>27.076923076923073</v>
      </c>
      <c r="O12" s="39">
        <f>IFERROR('Performance Report'!$D12/'Performance Report'!$L12,0)</f>
        <v>49.076923076923073</v>
      </c>
      <c r="P12" s="37">
        <f>IFERROR('Performance Report'!$Q12/'Performance Report'!$D12,0)</f>
        <v>0.15384615384615391</v>
      </c>
      <c r="Q12" s="36">
        <f>IFERROR('Performance Report'!$D12-'Performance Report'!$O12,0)</f>
        <v>8.9230769230769269</v>
      </c>
      <c r="R12" s="38">
        <f>IFERROR(('Performance Report'!$M12+'Performance Report'!$L12)/2,0)</f>
        <v>1.1109090909090908</v>
      </c>
      <c r="S12" s="80"/>
    </row>
    <row r="13" spans="2:19" s="5" customFormat="1" ht="18" customHeight="1" x14ac:dyDescent="0.3">
      <c r="B13" s="46" t="s">
        <v>71</v>
      </c>
      <c r="C13" s="47" t="s">
        <v>95</v>
      </c>
      <c r="D13" s="48">
        <f>SUM(D14:D16)</f>
        <v>303</v>
      </c>
      <c r="E13" s="48">
        <f>SUM(E14:E16)</f>
        <v>161</v>
      </c>
      <c r="F13" s="48">
        <f>SUM(F14:F16)</f>
        <v>135</v>
      </c>
      <c r="G13" s="48">
        <f>SUM(G14:G16)</f>
        <v>166</v>
      </c>
      <c r="H13" s="49">
        <f>'Performance Report'!$F13-'Performance Report'!$G13</f>
        <v>-31</v>
      </c>
      <c r="I13" s="50">
        <f>IFERROR('Performance Report'!$H13/'Performance Report'!$E13,0)</f>
        <v>-0.19254658385093168</v>
      </c>
      <c r="J13" s="49">
        <f>IFERROR('Performance Report'!$F13-'Performance Report'!$E13,0)</f>
        <v>-26</v>
      </c>
      <c r="K13" s="50">
        <f>IFERROR('Performance Report'!$J13/'Performance Report'!$E13,0)</f>
        <v>-0.16149068322981366</v>
      </c>
      <c r="L13" s="51">
        <f>IFERROR('Performance Report'!$F13/'Performance Report'!$G13,0)</f>
        <v>0.81325301204819278</v>
      </c>
      <c r="M13" s="51">
        <f>IFERROR('Performance Report'!$F13/'Performance Report'!$E13,0)</f>
        <v>0.83850931677018636</v>
      </c>
      <c r="N13" s="52">
        <f>IFERROR('Performance Report'!$O13-'Performance Report'!$G13,0)</f>
        <v>206.57777777777778</v>
      </c>
      <c r="O13" s="52">
        <f>IFERROR('Performance Report'!$D13/'Performance Report'!$L13,0)</f>
        <v>372.57777777777778</v>
      </c>
      <c r="P13" s="50">
        <f>IFERROR('Performance Report'!$Q13/'Performance Report'!$D13,0)</f>
        <v>-0.22962962962962966</v>
      </c>
      <c r="Q13" s="49">
        <f>IFERROR('Performance Report'!$D13-'Performance Report'!$O13,0)</f>
        <v>-69.577777777777783</v>
      </c>
      <c r="R13" s="51">
        <f>IFERROR(('Performance Report'!$M13+'Performance Report'!$L13)/2,0)</f>
        <v>0.82588116440918957</v>
      </c>
      <c r="S13" s="80"/>
    </row>
    <row r="14" spans="2:19" ht="18" customHeight="1" x14ac:dyDescent="0.3">
      <c r="B14" s="33" t="s">
        <v>72</v>
      </c>
      <c r="C14" s="34" t="s">
        <v>93</v>
      </c>
      <c r="D14" s="35">
        <v>180</v>
      </c>
      <c r="E14" s="35">
        <v>92</v>
      </c>
      <c r="F14" s="35">
        <v>80</v>
      </c>
      <c r="G14" s="35">
        <v>100</v>
      </c>
      <c r="H14" s="36">
        <f>'Performance Report'!$F14-'Performance Report'!$G14</f>
        <v>-20</v>
      </c>
      <c r="I14" s="37">
        <f>IFERROR('Performance Report'!$H14/'Performance Report'!$E14,0)</f>
        <v>-0.21739130434782608</v>
      </c>
      <c r="J14" s="36">
        <f>IFERROR('Performance Report'!$F14-'Performance Report'!$E14,0)</f>
        <v>-12</v>
      </c>
      <c r="K14" s="37">
        <f>IFERROR('Performance Report'!$J14/'Performance Report'!$E14,0)</f>
        <v>-0.13043478260869565</v>
      </c>
      <c r="L14" s="38">
        <f>IFERROR('Performance Report'!$F14/'Performance Report'!$G14,0)</f>
        <v>0.8</v>
      </c>
      <c r="M14" s="38">
        <f>IFERROR('Performance Report'!$F14/'Performance Report'!$E14,0)</f>
        <v>0.86956521739130432</v>
      </c>
      <c r="N14" s="39">
        <f>IFERROR('Performance Report'!$O14-'Performance Report'!$G14,0)</f>
        <v>125</v>
      </c>
      <c r="O14" s="39">
        <f>IFERROR('Performance Report'!$D14/'Performance Report'!$L14,0)</f>
        <v>225</v>
      </c>
      <c r="P14" s="37">
        <f>IFERROR('Performance Report'!$Q14/'Performance Report'!$D14,0)</f>
        <v>-0.25</v>
      </c>
      <c r="Q14" s="36">
        <f>IFERROR('Performance Report'!$D14-'Performance Report'!$O14,0)</f>
        <v>-45</v>
      </c>
      <c r="R14" s="38">
        <f>IFERROR(('Performance Report'!$M14+'Performance Report'!$L14)/2,0)</f>
        <v>0.83478260869565224</v>
      </c>
      <c r="S14" s="80"/>
    </row>
    <row r="15" spans="2:19" ht="18" customHeight="1" x14ac:dyDescent="0.3">
      <c r="B15" s="46" t="s">
        <v>73</v>
      </c>
      <c r="C15" s="53" t="s">
        <v>94</v>
      </c>
      <c r="D15" s="48">
        <v>45</v>
      </c>
      <c r="E15" s="48">
        <v>35</v>
      </c>
      <c r="F15" s="48">
        <v>20</v>
      </c>
      <c r="G15" s="48">
        <v>30</v>
      </c>
      <c r="H15" s="49">
        <f>'Performance Report'!$F15-'Performance Report'!$G15</f>
        <v>-10</v>
      </c>
      <c r="I15" s="50">
        <f>IFERROR('Performance Report'!$H15/'Performance Report'!$E15,0)</f>
        <v>-0.2857142857142857</v>
      </c>
      <c r="J15" s="49">
        <f>IFERROR('Performance Report'!$F15-'Performance Report'!$E15,0)</f>
        <v>-15</v>
      </c>
      <c r="K15" s="50">
        <f>IFERROR('Performance Report'!$J15/'Performance Report'!$E15,0)</f>
        <v>-0.42857142857142855</v>
      </c>
      <c r="L15" s="51">
        <f>IFERROR('Performance Report'!$F15/'Performance Report'!$G15,0)</f>
        <v>0.66666666666666663</v>
      </c>
      <c r="M15" s="51">
        <f>IFERROR('Performance Report'!$F15/'Performance Report'!$E15,0)</f>
        <v>0.5714285714285714</v>
      </c>
      <c r="N15" s="52">
        <f>IFERROR('Performance Report'!$O15-'Performance Report'!$G15,0)</f>
        <v>37.5</v>
      </c>
      <c r="O15" s="52">
        <f>IFERROR('Performance Report'!$D15/'Performance Report'!$L15,0)</f>
        <v>67.5</v>
      </c>
      <c r="P15" s="50">
        <f>IFERROR('Performance Report'!$Q15/'Performance Report'!$D15,0)</f>
        <v>-0.5</v>
      </c>
      <c r="Q15" s="49">
        <f>IFERROR('Performance Report'!$D15-'Performance Report'!$O15,0)</f>
        <v>-22.5</v>
      </c>
      <c r="R15" s="51">
        <f>IFERROR(('Performance Report'!$M15+'Performance Report'!$L15)/2,0)</f>
        <v>0.61904761904761907</v>
      </c>
      <c r="S15" s="80"/>
    </row>
    <row r="16" spans="2:19" ht="18" customHeight="1" x14ac:dyDescent="0.3">
      <c r="B16" s="33" t="s">
        <v>102</v>
      </c>
      <c r="C16" s="34" t="s">
        <v>98</v>
      </c>
      <c r="D16" s="35">
        <v>78</v>
      </c>
      <c r="E16" s="35">
        <v>34</v>
      </c>
      <c r="F16" s="35">
        <v>35</v>
      </c>
      <c r="G16" s="35">
        <v>36</v>
      </c>
      <c r="H16" s="36">
        <f>'Performance Report'!$F16-'Performance Report'!$G16</f>
        <v>-1</v>
      </c>
      <c r="I16" s="37">
        <f>IFERROR('Performance Report'!$H16/'Performance Report'!$E16,0)</f>
        <v>-2.9411764705882353E-2</v>
      </c>
      <c r="J16" s="36">
        <f>IFERROR('Performance Report'!$F16-'Performance Report'!$E16,0)</f>
        <v>1</v>
      </c>
      <c r="K16" s="37">
        <f>IFERROR('Performance Report'!$J16/'Performance Report'!$E16,0)</f>
        <v>2.9411764705882353E-2</v>
      </c>
      <c r="L16" s="38">
        <f>IFERROR('Performance Report'!$F16/'Performance Report'!$G16,0)</f>
        <v>0.97222222222222221</v>
      </c>
      <c r="M16" s="38">
        <f>IFERROR('Performance Report'!$F16/'Performance Report'!$E16,0)</f>
        <v>1.0294117647058822</v>
      </c>
      <c r="N16" s="39">
        <f>IFERROR('Performance Report'!$O16-'Performance Report'!$G16,0)</f>
        <v>44.228571428571428</v>
      </c>
      <c r="O16" s="39">
        <f>IFERROR('Performance Report'!$D16/'Performance Report'!$L16,0)</f>
        <v>80.228571428571428</v>
      </c>
      <c r="P16" s="37">
        <f>IFERROR('Performance Report'!$Q16/'Performance Report'!$D16,0)</f>
        <v>-2.857142857142856E-2</v>
      </c>
      <c r="Q16" s="36">
        <f>IFERROR('Performance Report'!$D16-'Performance Report'!$O16,0)</f>
        <v>-2.2285714285714278</v>
      </c>
      <c r="R16" s="38">
        <f>IFERROR(('Performance Report'!$M16+'Performance Report'!$L16)/2,0)</f>
        <v>1.0008169934640523</v>
      </c>
      <c r="S16" s="80"/>
    </row>
    <row r="17" spans="2:19" s="5" customFormat="1" ht="18" customHeight="1" x14ac:dyDescent="0.3">
      <c r="B17" s="54" t="s">
        <v>74</v>
      </c>
      <c r="C17" s="55" t="s">
        <v>96</v>
      </c>
      <c r="D17" s="56">
        <f>SUM(D18,D22)</f>
        <v>705</v>
      </c>
      <c r="E17" s="56">
        <f>SUM(E18,E22)</f>
        <v>363</v>
      </c>
      <c r="F17" s="56">
        <f>SUM(F18,F22)</f>
        <v>405</v>
      </c>
      <c r="G17" s="56">
        <f>SUM(G18,G22)</f>
        <v>430</v>
      </c>
      <c r="H17" s="57">
        <f>'Performance Report'!$F17-'Performance Report'!$G17</f>
        <v>-25</v>
      </c>
      <c r="I17" s="58">
        <f>IFERROR('Performance Report'!$H17/'Performance Report'!$E17,0)</f>
        <v>-6.8870523415977963E-2</v>
      </c>
      <c r="J17" s="57">
        <f>IFERROR('Performance Report'!$F17-'Performance Report'!$E17,0)</f>
        <v>42</v>
      </c>
      <c r="K17" s="58">
        <f>IFERROR('Performance Report'!$J17/'Performance Report'!$E17,0)</f>
        <v>0.11570247933884298</v>
      </c>
      <c r="L17" s="59">
        <f>IFERROR('Performance Report'!$F17/'Performance Report'!$G17,0)</f>
        <v>0.94186046511627908</v>
      </c>
      <c r="M17" s="59">
        <f>IFERROR('Performance Report'!$F17/'Performance Report'!$E17,0)</f>
        <v>1.115702479338843</v>
      </c>
      <c r="N17" s="60">
        <f>IFERROR('Performance Report'!$O17-'Performance Report'!$G17,0)</f>
        <v>318.51851851851848</v>
      </c>
      <c r="O17" s="60">
        <f>IFERROR('Performance Report'!$D17/'Performance Report'!$L17,0)</f>
        <v>748.51851851851848</v>
      </c>
      <c r="P17" s="58">
        <f>IFERROR('Performance Report'!$Q17/'Performance Report'!$D17,0)</f>
        <v>-6.1728395061728336E-2</v>
      </c>
      <c r="Q17" s="57">
        <f>IFERROR('Performance Report'!$D17-'Performance Report'!$O17,0)</f>
        <v>-43.518518518518476</v>
      </c>
      <c r="R17" s="59">
        <f>IFERROR(('Performance Report'!$M17+'Performance Report'!$L17)/2,0)</f>
        <v>1.028781472227561</v>
      </c>
      <c r="S17" s="80"/>
    </row>
    <row r="18" spans="2:19" s="5" customFormat="1" ht="18" customHeight="1" x14ac:dyDescent="0.3">
      <c r="B18" s="33" t="s">
        <v>75</v>
      </c>
      <c r="C18" s="40" t="s">
        <v>92</v>
      </c>
      <c r="D18" s="35">
        <f>SUM(D19:D21)</f>
        <v>375</v>
      </c>
      <c r="E18" s="35">
        <f>SUM(E19:E21)</f>
        <v>148</v>
      </c>
      <c r="F18" s="35">
        <f>SUM(F19:F21)</f>
        <v>210</v>
      </c>
      <c r="G18" s="35">
        <f>SUM(G19:G21)</f>
        <v>225</v>
      </c>
      <c r="H18" s="36">
        <f>'Performance Report'!$F18-'Performance Report'!$G18</f>
        <v>-15</v>
      </c>
      <c r="I18" s="37">
        <f>IFERROR('Performance Report'!$H18/'Performance Report'!$E18,0)</f>
        <v>-0.10135135135135136</v>
      </c>
      <c r="J18" s="36">
        <f>IFERROR('Performance Report'!$F18-'Performance Report'!$E18,0)</f>
        <v>62</v>
      </c>
      <c r="K18" s="37">
        <f>IFERROR('Performance Report'!$J18/'Performance Report'!$E18,0)</f>
        <v>0.41891891891891891</v>
      </c>
      <c r="L18" s="38">
        <f>IFERROR('Performance Report'!$F18/'Performance Report'!$G18,0)</f>
        <v>0.93333333333333335</v>
      </c>
      <c r="M18" s="38">
        <f>IFERROR('Performance Report'!$F18/'Performance Report'!$E18,0)</f>
        <v>1.4189189189189189</v>
      </c>
      <c r="N18" s="39">
        <f>IFERROR('Performance Report'!$O18-'Performance Report'!$G18,0)</f>
        <v>176.78571428571428</v>
      </c>
      <c r="O18" s="39">
        <f>IFERROR('Performance Report'!$D18/'Performance Report'!$L18,0)</f>
        <v>401.78571428571428</v>
      </c>
      <c r="P18" s="37">
        <f>IFERROR('Performance Report'!$Q18/'Performance Report'!$D18,0)</f>
        <v>-7.1428571428571411E-2</v>
      </c>
      <c r="Q18" s="36">
        <f>IFERROR('Performance Report'!$D18-'Performance Report'!$O18,0)</f>
        <v>-26.785714285714278</v>
      </c>
      <c r="R18" s="38">
        <f>IFERROR(('Performance Report'!$M18+'Performance Report'!$L18)/2,0)</f>
        <v>1.176126126126126</v>
      </c>
      <c r="S18" s="80"/>
    </row>
    <row r="19" spans="2:19" ht="18" customHeight="1" x14ac:dyDescent="0.3">
      <c r="B19" s="46" t="s">
        <v>76</v>
      </c>
      <c r="C19" s="53" t="s">
        <v>93</v>
      </c>
      <c r="D19" s="48">
        <v>250</v>
      </c>
      <c r="E19" s="48">
        <v>55</v>
      </c>
      <c r="F19" s="48">
        <v>125</v>
      </c>
      <c r="G19" s="48">
        <v>150</v>
      </c>
      <c r="H19" s="49">
        <f>'Performance Report'!$F19-'Performance Report'!$G19</f>
        <v>-25</v>
      </c>
      <c r="I19" s="50">
        <f>IFERROR('Performance Report'!$H19/'Performance Report'!$E19,0)</f>
        <v>-0.45454545454545453</v>
      </c>
      <c r="J19" s="49">
        <f>IFERROR('Performance Report'!$F19-'Performance Report'!$E19,0)</f>
        <v>70</v>
      </c>
      <c r="K19" s="50">
        <f>IFERROR('Performance Report'!$J19/'Performance Report'!$E19,0)</f>
        <v>1.2727272727272727</v>
      </c>
      <c r="L19" s="51">
        <f>IFERROR('Performance Report'!$F19/'Performance Report'!$G19,0)</f>
        <v>0.83333333333333337</v>
      </c>
      <c r="M19" s="51">
        <f>IFERROR('Performance Report'!$F19/'Performance Report'!$E19,0)</f>
        <v>2.2727272727272729</v>
      </c>
      <c r="N19" s="52">
        <f>IFERROR('Performance Report'!$O19-'Performance Report'!$G19,0)</f>
        <v>150</v>
      </c>
      <c r="O19" s="52">
        <f>IFERROR('Performance Report'!$D19/'Performance Report'!$L19,0)</f>
        <v>300</v>
      </c>
      <c r="P19" s="50">
        <f>IFERROR('Performance Report'!$Q19/'Performance Report'!$D19,0)</f>
        <v>-0.2</v>
      </c>
      <c r="Q19" s="49">
        <f>IFERROR('Performance Report'!$D19-'Performance Report'!$O19,0)</f>
        <v>-50</v>
      </c>
      <c r="R19" s="51">
        <f>IFERROR(('Performance Report'!$M19+'Performance Report'!$L19)/2,0)</f>
        <v>1.5530303030303032</v>
      </c>
      <c r="S19" s="80"/>
    </row>
    <row r="20" spans="2:19" ht="18" customHeight="1" x14ac:dyDescent="0.3">
      <c r="B20" s="33" t="s">
        <v>77</v>
      </c>
      <c r="C20" s="34" t="s">
        <v>94</v>
      </c>
      <c r="D20" s="35">
        <v>100</v>
      </c>
      <c r="E20" s="35">
        <v>82</v>
      </c>
      <c r="F20" s="35">
        <v>70</v>
      </c>
      <c r="G20" s="35">
        <v>65</v>
      </c>
      <c r="H20" s="36">
        <f>'Performance Report'!$F20-'Performance Report'!$G20</f>
        <v>5</v>
      </c>
      <c r="I20" s="37">
        <f>IFERROR('Performance Report'!$H20/'Performance Report'!$E20,0)</f>
        <v>6.097560975609756E-2</v>
      </c>
      <c r="J20" s="36">
        <f>IFERROR('Performance Report'!$F20-'Performance Report'!$E20,0)</f>
        <v>-12</v>
      </c>
      <c r="K20" s="37">
        <f>IFERROR('Performance Report'!$J20/'Performance Report'!$E20,0)</f>
        <v>-0.14634146341463414</v>
      </c>
      <c r="L20" s="38">
        <f>IFERROR('Performance Report'!$F20/'Performance Report'!$G20,0)</f>
        <v>1.0769230769230769</v>
      </c>
      <c r="M20" s="38">
        <f>IFERROR('Performance Report'!$F20/'Performance Report'!$E20,0)</f>
        <v>0.85365853658536583</v>
      </c>
      <c r="N20" s="39">
        <f>IFERROR('Performance Report'!$O20-'Performance Report'!$G20,0)</f>
        <v>27.857142857142861</v>
      </c>
      <c r="O20" s="39">
        <f>IFERROR('Performance Report'!$D20/'Performance Report'!$L20,0)</f>
        <v>92.857142857142861</v>
      </c>
      <c r="P20" s="37">
        <f>IFERROR('Performance Report'!$Q20/'Performance Report'!$D20,0)</f>
        <v>7.1428571428571383E-2</v>
      </c>
      <c r="Q20" s="36">
        <f>IFERROR('Performance Report'!$D20-'Performance Report'!$O20,0)</f>
        <v>7.1428571428571388</v>
      </c>
      <c r="R20" s="38">
        <f>IFERROR(('Performance Report'!$M20+'Performance Report'!$L20)/2,0)</f>
        <v>0.96529080675422141</v>
      </c>
      <c r="S20" s="80"/>
    </row>
    <row r="21" spans="2:19" ht="18" customHeight="1" x14ac:dyDescent="0.3">
      <c r="B21" s="46" t="s">
        <v>103</v>
      </c>
      <c r="C21" s="53" t="s">
        <v>98</v>
      </c>
      <c r="D21" s="48">
        <v>25</v>
      </c>
      <c r="E21" s="48">
        <v>11</v>
      </c>
      <c r="F21" s="48">
        <v>15</v>
      </c>
      <c r="G21" s="48">
        <v>10</v>
      </c>
      <c r="H21" s="49">
        <f>'Performance Report'!$F21-'Performance Report'!$G21</f>
        <v>5</v>
      </c>
      <c r="I21" s="50">
        <f>IFERROR('Performance Report'!$H21/'Performance Report'!$E21,0)</f>
        <v>0.45454545454545453</v>
      </c>
      <c r="J21" s="49">
        <f>IFERROR('Performance Report'!$F21-'Performance Report'!$E21,0)</f>
        <v>4</v>
      </c>
      <c r="K21" s="50">
        <f>IFERROR('Performance Report'!$J21/'Performance Report'!$E21,0)</f>
        <v>0.36363636363636365</v>
      </c>
      <c r="L21" s="51">
        <f>IFERROR('Performance Report'!$F21/'Performance Report'!$G21,0)</f>
        <v>1.5</v>
      </c>
      <c r="M21" s="51">
        <f>IFERROR('Performance Report'!$F21/'Performance Report'!$E21,0)</f>
        <v>1.3636363636363635</v>
      </c>
      <c r="N21" s="52">
        <f>IFERROR('Performance Report'!$O21-'Performance Report'!$G21,0)</f>
        <v>6.6666666666666679</v>
      </c>
      <c r="O21" s="52">
        <f>IFERROR('Performance Report'!$D21/'Performance Report'!$L21,0)</f>
        <v>16.666666666666668</v>
      </c>
      <c r="P21" s="50">
        <f>IFERROR('Performance Report'!$Q21/'Performance Report'!$D21,0)</f>
        <v>0.33333333333333326</v>
      </c>
      <c r="Q21" s="49">
        <f>IFERROR('Performance Report'!$D21-'Performance Report'!$O21,0)</f>
        <v>8.3333333333333321</v>
      </c>
      <c r="R21" s="51">
        <f>IFERROR(('Performance Report'!$M21+'Performance Report'!$L21)/2,0)</f>
        <v>1.4318181818181817</v>
      </c>
      <c r="S21" s="80"/>
    </row>
    <row r="22" spans="2:19" s="5" customFormat="1" ht="18" customHeight="1" x14ac:dyDescent="0.3">
      <c r="B22" s="33" t="s">
        <v>78</v>
      </c>
      <c r="C22" s="40" t="s">
        <v>95</v>
      </c>
      <c r="D22" s="35">
        <f>SUM(D23:D25)</f>
        <v>330</v>
      </c>
      <c r="E22" s="35">
        <f>SUM(E23:E25)</f>
        <v>215</v>
      </c>
      <c r="F22" s="35">
        <f>SUM(F23:F25)</f>
        <v>195</v>
      </c>
      <c r="G22" s="35">
        <f>SUM(G23:G25)</f>
        <v>205</v>
      </c>
      <c r="H22" s="36">
        <f>'Performance Report'!$F22-'Performance Report'!$G22</f>
        <v>-10</v>
      </c>
      <c r="I22" s="37">
        <f>IFERROR('Performance Report'!$H22/'Performance Report'!$E22,0)</f>
        <v>-4.6511627906976744E-2</v>
      </c>
      <c r="J22" s="36">
        <f>IFERROR('Performance Report'!$F22-'Performance Report'!$E22,0)</f>
        <v>-20</v>
      </c>
      <c r="K22" s="37">
        <f>IFERROR('Performance Report'!$J22/'Performance Report'!$E22,0)</f>
        <v>-9.3023255813953487E-2</v>
      </c>
      <c r="L22" s="38">
        <f>IFERROR('Performance Report'!$F22/'Performance Report'!$G22,0)</f>
        <v>0.95121951219512191</v>
      </c>
      <c r="M22" s="38">
        <f>IFERROR('Performance Report'!$F22/'Performance Report'!$E22,0)</f>
        <v>0.90697674418604646</v>
      </c>
      <c r="N22" s="39">
        <f>IFERROR('Performance Report'!$O22-'Performance Report'!$G22,0)</f>
        <v>141.92307692307696</v>
      </c>
      <c r="O22" s="39">
        <f>IFERROR('Performance Report'!$D22/'Performance Report'!$L22,0)</f>
        <v>346.92307692307696</v>
      </c>
      <c r="P22" s="37">
        <f>IFERROR('Performance Report'!$Q22/'Performance Report'!$D22,0)</f>
        <v>-5.1282051282051398E-2</v>
      </c>
      <c r="Q22" s="36">
        <f>IFERROR('Performance Report'!$D22-'Performance Report'!$O22,0)</f>
        <v>-16.923076923076962</v>
      </c>
      <c r="R22" s="38">
        <f>IFERROR(('Performance Report'!$M22+'Performance Report'!$L22)/2,0)</f>
        <v>0.92909812819058413</v>
      </c>
      <c r="S22" s="80"/>
    </row>
    <row r="23" spans="2:19" ht="18" customHeight="1" x14ac:dyDescent="0.3">
      <c r="B23" s="46" t="s">
        <v>79</v>
      </c>
      <c r="C23" s="53" t="s">
        <v>93</v>
      </c>
      <c r="D23" s="48">
        <v>90</v>
      </c>
      <c r="E23" s="48">
        <v>55</v>
      </c>
      <c r="F23" s="48">
        <v>60</v>
      </c>
      <c r="G23" s="48">
        <v>50</v>
      </c>
      <c r="H23" s="49">
        <f>'Performance Report'!$F23-'Performance Report'!$G23</f>
        <v>10</v>
      </c>
      <c r="I23" s="50">
        <f>IFERROR('Performance Report'!$H23/'Performance Report'!$E23,0)</f>
        <v>0.18181818181818182</v>
      </c>
      <c r="J23" s="49">
        <f>IFERROR('Performance Report'!$F23-'Performance Report'!$E23,0)</f>
        <v>5</v>
      </c>
      <c r="K23" s="50">
        <f>IFERROR('Performance Report'!$J23/'Performance Report'!$E23,0)</f>
        <v>9.0909090909090912E-2</v>
      </c>
      <c r="L23" s="51">
        <f>IFERROR('Performance Report'!$F23/'Performance Report'!$G23,0)</f>
        <v>1.2</v>
      </c>
      <c r="M23" s="51">
        <f>IFERROR('Performance Report'!$F23/'Performance Report'!$E23,0)</f>
        <v>1.0909090909090908</v>
      </c>
      <c r="N23" s="52">
        <f>IFERROR('Performance Report'!$O23-'Performance Report'!$G23,0)</f>
        <v>25</v>
      </c>
      <c r="O23" s="52">
        <f>IFERROR('Performance Report'!$D23/'Performance Report'!$L23,0)</f>
        <v>75</v>
      </c>
      <c r="P23" s="50">
        <f>IFERROR('Performance Report'!$Q23/'Performance Report'!$D23,0)</f>
        <v>0.16666666666666666</v>
      </c>
      <c r="Q23" s="49">
        <f>IFERROR('Performance Report'!$D23-'Performance Report'!$O23,0)</f>
        <v>15</v>
      </c>
      <c r="R23" s="51">
        <f>IFERROR(('Performance Report'!$M23+'Performance Report'!$L23)/2,0)</f>
        <v>1.1454545454545455</v>
      </c>
      <c r="S23" s="80"/>
    </row>
    <row r="24" spans="2:19" ht="18" customHeight="1" x14ac:dyDescent="0.3">
      <c r="B24" s="33" t="s">
        <v>80</v>
      </c>
      <c r="C24" s="34" t="s">
        <v>94</v>
      </c>
      <c r="D24" s="35">
        <v>90</v>
      </c>
      <c r="E24" s="35">
        <v>60</v>
      </c>
      <c r="F24" s="35">
        <v>50</v>
      </c>
      <c r="G24" s="35">
        <v>45</v>
      </c>
      <c r="H24" s="36">
        <f>'Performance Report'!$F24-'Performance Report'!$G24</f>
        <v>5</v>
      </c>
      <c r="I24" s="37">
        <f>IFERROR('Performance Report'!$H24/'Performance Report'!$E24,0)</f>
        <v>8.3333333333333329E-2</v>
      </c>
      <c r="J24" s="36">
        <f>IFERROR('Performance Report'!$F24-'Performance Report'!$E24,0)</f>
        <v>-10</v>
      </c>
      <c r="K24" s="37">
        <f>IFERROR('Performance Report'!$J24/'Performance Report'!$E24,0)</f>
        <v>-0.16666666666666666</v>
      </c>
      <c r="L24" s="38">
        <f>IFERROR('Performance Report'!$F24/'Performance Report'!$G24,0)</f>
        <v>1.1111111111111112</v>
      </c>
      <c r="M24" s="38">
        <f>IFERROR('Performance Report'!$F24/'Performance Report'!$E24,0)</f>
        <v>0.83333333333333337</v>
      </c>
      <c r="N24" s="39">
        <f>IFERROR('Performance Report'!$O24-'Performance Report'!$G24,0)</f>
        <v>36</v>
      </c>
      <c r="O24" s="39">
        <f>IFERROR('Performance Report'!$D24/'Performance Report'!$L24,0)</f>
        <v>81</v>
      </c>
      <c r="P24" s="37">
        <f>IFERROR('Performance Report'!$Q24/'Performance Report'!$D24,0)</f>
        <v>0.1</v>
      </c>
      <c r="Q24" s="36">
        <f>IFERROR('Performance Report'!$D24-'Performance Report'!$O24,0)</f>
        <v>9</v>
      </c>
      <c r="R24" s="38">
        <f>IFERROR(('Performance Report'!$M24+'Performance Report'!$L24)/2,0)</f>
        <v>0.97222222222222232</v>
      </c>
      <c r="S24" s="80"/>
    </row>
    <row r="25" spans="2:19" ht="18" customHeight="1" x14ac:dyDescent="0.3">
      <c r="B25" s="46" t="s">
        <v>100</v>
      </c>
      <c r="C25" s="53" t="s">
        <v>98</v>
      </c>
      <c r="D25" s="48">
        <v>150</v>
      </c>
      <c r="E25" s="48">
        <v>100</v>
      </c>
      <c r="F25" s="48">
        <v>85</v>
      </c>
      <c r="G25" s="48">
        <v>110</v>
      </c>
      <c r="H25" s="49">
        <f>'Performance Report'!$F25-'Performance Report'!$G25</f>
        <v>-25</v>
      </c>
      <c r="I25" s="50">
        <f>IFERROR('Performance Report'!$H25/'Performance Report'!$E25,0)</f>
        <v>-0.25</v>
      </c>
      <c r="J25" s="49">
        <f>IFERROR('Performance Report'!$F25-'Performance Report'!$E25,0)</f>
        <v>-15</v>
      </c>
      <c r="K25" s="50">
        <f>IFERROR('Performance Report'!$J25/'Performance Report'!$E25,0)</f>
        <v>-0.15</v>
      </c>
      <c r="L25" s="51">
        <f>IFERROR('Performance Report'!$F25/'Performance Report'!$G25,0)</f>
        <v>0.77272727272727271</v>
      </c>
      <c r="M25" s="51">
        <f>IFERROR('Performance Report'!$F25/'Performance Report'!$E25,0)</f>
        <v>0.85</v>
      </c>
      <c r="N25" s="52">
        <f>IFERROR('Performance Report'!$O25-'Performance Report'!$G25,0)</f>
        <v>84.117647058823536</v>
      </c>
      <c r="O25" s="52">
        <f>IFERROR('Performance Report'!$D25/'Performance Report'!$L25,0)</f>
        <v>194.11764705882354</v>
      </c>
      <c r="P25" s="50">
        <f>IFERROR('Performance Report'!$Q25/'Performance Report'!$D25,0)</f>
        <v>-0.29411764705882359</v>
      </c>
      <c r="Q25" s="49">
        <f>IFERROR('Performance Report'!$D25-'Performance Report'!$O25,0)</f>
        <v>-44.117647058823536</v>
      </c>
      <c r="R25" s="51">
        <f>IFERROR(('Performance Report'!$M25+'Performance Report'!$L25)/2,0)</f>
        <v>0.81136363636363629</v>
      </c>
      <c r="S25" s="80"/>
    </row>
  </sheetData>
  <conditionalFormatting sqref="H8:K25 P8:Q25">
    <cfRule type="expression" dxfId="72" priority="73">
      <formula>H8&lt;0</formula>
    </cfRule>
  </conditionalFormatting>
  <conditionalFormatting sqref="S8">
    <cfRule type="expression" dxfId="71" priority="69" stopIfTrue="1">
      <formula>$R$8 &lt; 0.65</formula>
    </cfRule>
    <cfRule type="expression" dxfId="70" priority="70" stopIfTrue="1">
      <formula>$R$8 &lt; 0.85</formula>
    </cfRule>
    <cfRule type="expression" dxfId="69" priority="71" stopIfTrue="1">
      <formula>$R$8 &lt; 1</formula>
    </cfRule>
    <cfRule type="expression" dxfId="68" priority="72" stopIfTrue="1">
      <formula>$R$8 &gt; 1</formula>
    </cfRule>
  </conditionalFormatting>
  <conditionalFormatting sqref="S9">
    <cfRule type="expression" dxfId="67" priority="65" stopIfTrue="1">
      <formula>$R$9 &lt; 0.65</formula>
    </cfRule>
    <cfRule type="expression" dxfId="66" priority="66" stopIfTrue="1">
      <formula>$R$9 &lt; 0.85</formula>
    </cfRule>
    <cfRule type="expression" dxfId="65" priority="67" stopIfTrue="1">
      <formula>$R$9 &lt; 1</formula>
    </cfRule>
    <cfRule type="expression" dxfId="64" priority="68" stopIfTrue="1">
      <formula>$R$9 &gt; 1</formula>
    </cfRule>
  </conditionalFormatting>
  <conditionalFormatting sqref="S10">
    <cfRule type="expression" dxfId="63" priority="61" stopIfTrue="1">
      <formula>$R$10 &lt; 0.65</formula>
    </cfRule>
    <cfRule type="expression" dxfId="62" priority="62" stopIfTrue="1">
      <formula>$R$10 &lt; 0.85</formula>
    </cfRule>
    <cfRule type="expression" dxfId="61" priority="63" stopIfTrue="1">
      <formula>$R$10 &lt; 1</formula>
    </cfRule>
    <cfRule type="expression" dxfId="60" priority="64" stopIfTrue="1">
      <formula>$R$10 &gt; 1</formula>
    </cfRule>
  </conditionalFormatting>
  <conditionalFormatting sqref="S11">
    <cfRule type="expression" dxfId="59" priority="57" stopIfTrue="1">
      <formula>$R$11 &lt; 0.65</formula>
    </cfRule>
    <cfRule type="expression" dxfId="58" priority="58" stopIfTrue="1">
      <formula>$R$11 &lt; 0.85</formula>
    </cfRule>
    <cfRule type="expression" dxfId="57" priority="59" stopIfTrue="1">
      <formula>$R$11 &lt; 1</formula>
    </cfRule>
    <cfRule type="expression" dxfId="56" priority="60" stopIfTrue="1">
      <formula>$R$11 &gt; 1</formula>
    </cfRule>
  </conditionalFormatting>
  <conditionalFormatting sqref="S12">
    <cfRule type="expression" dxfId="55" priority="53" stopIfTrue="1">
      <formula>$R$12 &lt; 0.65</formula>
    </cfRule>
    <cfRule type="expression" dxfId="54" priority="54" stopIfTrue="1">
      <formula>$R$12 &lt; 0.85</formula>
    </cfRule>
    <cfRule type="expression" dxfId="53" priority="55" stopIfTrue="1">
      <formula>$R$12 &lt; 1</formula>
    </cfRule>
    <cfRule type="expression" dxfId="52" priority="56" stopIfTrue="1">
      <formula>$R$12 &gt; 1</formula>
    </cfRule>
  </conditionalFormatting>
  <conditionalFormatting sqref="S13">
    <cfRule type="expression" dxfId="51" priority="49" stopIfTrue="1">
      <formula>$R$13 &lt; 0.65</formula>
    </cfRule>
    <cfRule type="expression" dxfId="50" priority="50" stopIfTrue="1">
      <formula>$R$13 &lt; 0.85</formula>
    </cfRule>
    <cfRule type="expression" dxfId="49" priority="51" stopIfTrue="1">
      <formula>$R$13 &lt; 1</formula>
    </cfRule>
    <cfRule type="expression" dxfId="48" priority="52" stopIfTrue="1">
      <formula>$R$13 &gt; 1</formula>
    </cfRule>
  </conditionalFormatting>
  <conditionalFormatting sqref="S14">
    <cfRule type="expression" dxfId="47" priority="45" stopIfTrue="1">
      <formula>$R$14 &lt; 0.65</formula>
    </cfRule>
    <cfRule type="expression" dxfId="46" priority="46" stopIfTrue="1">
      <formula>$R$14 &lt; 0.85</formula>
    </cfRule>
    <cfRule type="expression" dxfId="45" priority="47" stopIfTrue="1">
      <formula>$R$14 &lt; 1</formula>
    </cfRule>
    <cfRule type="expression" dxfId="44" priority="48" stopIfTrue="1">
      <formula>$R$14 &gt; 1</formula>
    </cfRule>
  </conditionalFormatting>
  <conditionalFormatting sqref="S15">
    <cfRule type="expression" dxfId="43" priority="41" stopIfTrue="1">
      <formula>$R$15 &lt; 0.65</formula>
    </cfRule>
    <cfRule type="expression" dxfId="42" priority="42" stopIfTrue="1">
      <formula>$R$15 &lt; 0.85</formula>
    </cfRule>
    <cfRule type="expression" dxfId="41" priority="43" stopIfTrue="1">
      <formula>$R$15 &lt; 1</formula>
    </cfRule>
    <cfRule type="expression" dxfId="40" priority="44" stopIfTrue="1">
      <formula>$R$15 &gt; 1</formula>
    </cfRule>
  </conditionalFormatting>
  <conditionalFormatting sqref="S16">
    <cfRule type="expression" dxfId="39" priority="37" stopIfTrue="1">
      <formula>$R$16 &lt; 0.65</formula>
    </cfRule>
    <cfRule type="expression" dxfId="38" priority="38" stopIfTrue="1">
      <formula>$R$16 &lt; 0.85</formula>
    </cfRule>
    <cfRule type="expression" dxfId="37" priority="39" stopIfTrue="1">
      <formula>$R$16 &lt; 1</formula>
    </cfRule>
    <cfRule type="expression" dxfId="36" priority="40" stopIfTrue="1">
      <formula>$R$16 &gt; 1</formula>
    </cfRule>
  </conditionalFormatting>
  <conditionalFormatting sqref="S17">
    <cfRule type="expression" dxfId="35" priority="33" stopIfTrue="1">
      <formula>$R$17 &lt; 0.65</formula>
    </cfRule>
    <cfRule type="expression" dxfId="34" priority="34" stopIfTrue="1">
      <formula>$R$17 &lt; 0.85</formula>
    </cfRule>
    <cfRule type="expression" dxfId="33" priority="35" stopIfTrue="1">
      <formula>$R$17 &lt; 1</formula>
    </cfRule>
    <cfRule type="expression" dxfId="32" priority="36" stopIfTrue="1">
      <formula>$R$17 &gt; 1</formula>
    </cfRule>
  </conditionalFormatting>
  <conditionalFormatting sqref="S18">
    <cfRule type="expression" dxfId="31" priority="29" stopIfTrue="1">
      <formula>$R$18 &lt; 0.65</formula>
    </cfRule>
    <cfRule type="expression" dxfId="30" priority="30" stopIfTrue="1">
      <formula>$R$18 &lt; 0.85</formula>
    </cfRule>
    <cfRule type="expression" dxfId="29" priority="31" stopIfTrue="1">
      <formula>$R$18 &lt; 1</formula>
    </cfRule>
    <cfRule type="expression" dxfId="28" priority="32" stopIfTrue="1">
      <formula>$R$18 &gt; 1</formula>
    </cfRule>
  </conditionalFormatting>
  <conditionalFormatting sqref="S19">
    <cfRule type="expression" dxfId="27" priority="25" stopIfTrue="1">
      <formula>$R$19 &lt; 0.65</formula>
    </cfRule>
    <cfRule type="expression" dxfId="26" priority="26" stopIfTrue="1">
      <formula>$R$19 &lt; 0.85</formula>
    </cfRule>
    <cfRule type="expression" dxfId="25" priority="27" stopIfTrue="1">
      <formula>$R$19 &lt; 1</formula>
    </cfRule>
    <cfRule type="expression" dxfId="24" priority="28" stopIfTrue="1">
      <formula>$R$19 &gt; 1</formula>
    </cfRule>
  </conditionalFormatting>
  <conditionalFormatting sqref="S20">
    <cfRule type="expression" dxfId="23" priority="21" stopIfTrue="1">
      <formula>$R$20 &lt; 0.65</formula>
    </cfRule>
    <cfRule type="expression" dxfId="22" priority="22" stopIfTrue="1">
      <formula>$R$20 &lt; 0.85</formula>
    </cfRule>
    <cfRule type="expression" dxfId="21" priority="23" stopIfTrue="1">
      <formula>$R$20 &lt; 1</formula>
    </cfRule>
    <cfRule type="expression" dxfId="20" priority="24" stopIfTrue="1">
      <formula>$R$20 &gt; 1</formula>
    </cfRule>
  </conditionalFormatting>
  <conditionalFormatting sqref="S21">
    <cfRule type="expression" dxfId="19" priority="17" stopIfTrue="1">
      <formula>$R$21 &lt; 0.65</formula>
    </cfRule>
    <cfRule type="expression" dxfId="18" priority="18" stopIfTrue="1">
      <formula>$R$21 &lt; 0.85</formula>
    </cfRule>
    <cfRule type="expression" dxfId="17" priority="19" stopIfTrue="1">
      <formula>$R$21 &lt; 1</formula>
    </cfRule>
    <cfRule type="expression" dxfId="16" priority="20" stopIfTrue="1">
      <formula>$R$21 &gt; 1</formula>
    </cfRule>
  </conditionalFormatting>
  <conditionalFormatting sqref="S22">
    <cfRule type="expression" dxfId="15" priority="13" stopIfTrue="1">
      <formula>$R$22 &lt; 0.65</formula>
    </cfRule>
    <cfRule type="expression" dxfId="14" priority="14" stopIfTrue="1">
      <formula>$R$22 &lt; 0.85</formula>
    </cfRule>
    <cfRule type="expression" dxfId="13" priority="15" stopIfTrue="1">
      <formula>$R$22 &lt; 1</formula>
    </cfRule>
    <cfRule type="expression" dxfId="12" priority="16" stopIfTrue="1">
      <formula>$R$22 &gt; 1</formula>
    </cfRule>
  </conditionalFormatting>
  <conditionalFormatting sqref="S23">
    <cfRule type="expression" dxfId="11" priority="9" stopIfTrue="1">
      <formula>$R$23 &lt; 0.65</formula>
    </cfRule>
    <cfRule type="expression" dxfId="10" priority="10" stopIfTrue="1">
      <formula>$R$23 &lt; 0.85</formula>
    </cfRule>
    <cfRule type="expression" dxfId="9" priority="11" stopIfTrue="1">
      <formula>$R$23 &lt; 1</formula>
    </cfRule>
    <cfRule type="expression" dxfId="8" priority="12" stopIfTrue="1">
      <formula>$R$23 &gt; 1</formula>
    </cfRule>
  </conditionalFormatting>
  <conditionalFormatting sqref="S24">
    <cfRule type="expression" dxfId="7" priority="5" stopIfTrue="1">
      <formula>$R$24 &lt; 0.65</formula>
    </cfRule>
    <cfRule type="expression" dxfId="6" priority="6" stopIfTrue="1">
      <formula>$R$24 &lt; 0.85</formula>
    </cfRule>
    <cfRule type="expression" dxfId="5" priority="7" stopIfTrue="1">
      <formula>$R$24 &lt; 1</formula>
    </cfRule>
    <cfRule type="expression" dxfId="4" priority="8" stopIfTrue="1">
      <formula>$R$24 &gt; 1</formula>
    </cfRule>
  </conditionalFormatting>
  <conditionalFormatting sqref="S25">
    <cfRule type="expression" dxfId="3" priority="1" stopIfTrue="1">
      <formula>$R$25 &lt; 0.65</formula>
    </cfRule>
    <cfRule type="expression" dxfId="2" priority="2" stopIfTrue="1">
      <formula>$R$25 &lt; 0.85</formula>
    </cfRule>
    <cfRule type="expression" dxfId="1" priority="3" stopIfTrue="1">
      <formula>$R$25 &lt; 1</formula>
    </cfRule>
    <cfRule type="expression" dxfId="0" priority="4" stopIfTrue="1">
      <formula>$R$25 &gt; 1</formula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 tint="0.249977111117893"/>
    <pageSetUpPr autoPageBreaks="0" fitToPage="1"/>
  </sheetPr>
  <dimension ref="A1:J18"/>
  <sheetViews>
    <sheetView showGridLines="0" workbookViewId="0">
      <selection activeCell="E6" sqref="E6"/>
    </sheetView>
  </sheetViews>
  <sheetFormatPr defaultRowHeight="18" customHeight="1" x14ac:dyDescent="0.3"/>
  <cols>
    <col min="1" max="1" width="1.6640625" style="1" customWidth="1"/>
    <col min="2" max="2" width="5.33203125" style="3" customWidth="1"/>
    <col min="3" max="3" width="27" style="1" customWidth="1"/>
    <col min="4" max="4" width="10.33203125" style="2" customWidth="1"/>
    <col min="5" max="5" width="53.33203125" style="1" customWidth="1"/>
    <col min="6" max="6" width="16.6640625" style="2" customWidth="1"/>
    <col min="7" max="7" width="1.6640625" style="1" customWidth="1"/>
    <col min="8" max="8" width="8.6640625" style="1" customWidth="1"/>
    <col min="9" max="9" width="30.5546875" style="1" customWidth="1"/>
    <col min="10" max="10" width="14.88671875" style="1" customWidth="1"/>
    <col min="11" max="252" width="9.109375" style="1"/>
    <col min="253" max="253" width="3.33203125" style="1" customWidth="1"/>
    <col min="254" max="254" width="25.109375" style="1" bestFit="1" customWidth="1"/>
    <col min="255" max="255" width="9.109375" style="1"/>
    <col min="256" max="256" width="51.5546875" style="1" customWidth="1"/>
    <col min="257" max="257" width="15.6640625" style="1" bestFit="1" customWidth="1"/>
    <col min="258" max="508" width="9.109375" style="1"/>
    <col min="509" max="509" width="3.33203125" style="1" customWidth="1"/>
    <col min="510" max="510" width="25.109375" style="1" bestFit="1" customWidth="1"/>
    <col min="511" max="511" width="9.109375" style="1"/>
    <col min="512" max="512" width="51.5546875" style="1" customWidth="1"/>
    <col min="513" max="513" width="15.6640625" style="1" bestFit="1" customWidth="1"/>
    <col min="514" max="764" width="9.109375" style="1"/>
    <col min="765" max="765" width="3.33203125" style="1" customWidth="1"/>
    <col min="766" max="766" width="25.109375" style="1" bestFit="1" customWidth="1"/>
    <col min="767" max="767" width="9.109375" style="1"/>
    <col min="768" max="768" width="51.5546875" style="1" customWidth="1"/>
    <col min="769" max="769" width="15.6640625" style="1" bestFit="1" customWidth="1"/>
    <col min="770" max="1020" width="9.109375" style="1"/>
    <col min="1021" max="1021" width="3.33203125" style="1" customWidth="1"/>
    <col min="1022" max="1022" width="25.109375" style="1" bestFit="1" customWidth="1"/>
    <col min="1023" max="1023" width="9.109375" style="1"/>
    <col min="1024" max="1024" width="51.5546875" style="1" customWidth="1"/>
    <col min="1025" max="1025" width="15.6640625" style="1" bestFit="1" customWidth="1"/>
    <col min="1026" max="1276" width="9.109375" style="1"/>
    <col min="1277" max="1277" width="3.33203125" style="1" customWidth="1"/>
    <col min="1278" max="1278" width="25.109375" style="1" bestFit="1" customWidth="1"/>
    <col min="1279" max="1279" width="9.109375" style="1"/>
    <col min="1280" max="1280" width="51.5546875" style="1" customWidth="1"/>
    <col min="1281" max="1281" width="15.6640625" style="1" bestFit="1" customWidth="1"/>
    <col min="1282" max="1532" width="9.109375" style="1"/>
    <col min="1533" max="1533" width="3.33203125" style="1" customWidth="1"/>
    <col min="1534" max="1534" width="25.109375" style="1" bestFit="1" customWidth="1"/>
    <col min="1535" max="1535" width="9.109375" style="1"/>
    <col min="1536" max="1536" width="51.5546875" style="1" customWidth="1"/>
    <col min="1537" max="1537" width="15.6640625" style="1" bestFit="1" customWidth="1"/>
    <col min="1538" max="1788" width="9.109375" style="1"/>
    <col min="1789" max="1789" width="3.33203125" style="1" customWidth="1"/>
    <col min="1790" max="1790" width="25.109375" style="1" bestFit="1" customWidth="1"/>
    <col min="1791" max="1791" width="9.109375" style="1"/>
    <col min="1792" max="1792" width="51.5546875" style="1" customWidth="1"/>
    <col min="1793" max="1793" width="15.6640625" style="1" bestFit="1" customWidth="1"/>
    <col min="1794" max="2044" width="9.109375" style="1"/>
    <col min="2045" max="2045" width="3.33203125" style="1" customWidth="1"/>
    <col min="2046" max="2046" width="25.109375" style="1" bestFit="1" customWidth="1"/>
    <col min="2047" max="2047" width="9.109375" style="1"/>
    <col min="2048" max="2048" width="51.5546875" style="1" customWidth="1"/>
    <col min="2049" max="2049" width="15.6640625" style="1" bestFit="1" customWidth="1"/>
    <col min="2050" max="2300" width="9.109375" style="1"/>
    <col min="2301" max="2301" width="3.33203125" style="1" customWidth="1"/>
    <col min="2302" max="2302" width="25.109375" style="1" bestFit="1" customWidth="1"/>
    <col min="2303" max="2303" width="9.109375" style="1"/>
    <col min="2304" max="2304" width="51.5546875" style="1" customWidth="1"/>
    <col min="2305" max="2305" width="15.6640625" style="1" bestFit="1" customWidth="1"/>
    <col min="2306" max="2556" width="9.109375" style="1"/>
    <col min="2557" max="2557" width="3.33203125" style="1" customWidth="1"/>
    <col min="2558" max="2558" width="25.109375" style="1" bestFit="1" customWidth="1"/>
    <col min="2559" max="2559" width="9.109375" style="1"/>
    <col min="2560" max="2560" width="51.5546875" style="1" customWidth="1"/>
    <col min="2561" max="2561" width="15.6640625" style="1" bestFit="1" customWidth="1"/>
    <col min="2562" max="2812" width="9.109375" style="1"/>
    <col min="2813" max="2813" width="3.33203125" style="1" customWidth="1"/>
    <col min="2814" max="2814" width="25.109375" style="1" bestFit="1" customWidth="1"/>
    <col min="2815" max="2815" width="9.109375" style="1"/>
    <col min="2816" max="2816" width="51.5546875" style="1" customWidth="1"/>
    <col min="2817" max="2817" width="15.6640625" style="1" bestFit="1" customWidth="1"/>
    <col min="2818" max="3068" width="9.109375" style="1"/>
    <col min="3069" max="3069" width="3.33203125" style="1" customWidth="1"/>
    <col min="3070" max="3070" width="25.109375" style="1" bestFit="1" customWidth="1"/>
    <col min="3071" max="3071" width="9.109375" style="1"/>
    <col min="3072" max="3072" width="51.5546875" style="1" customWidth="1"/>
    <col min="3073" max="3073" width="15.6640625" style="1" bestFit="1" customWidth="1"/>
    <col min="3074" max="3324" width="9.109375" style="1"/>
    <col min="3325" max="3325" width="3.33203125" style="1" customWidth="1"/>
    <col min="3326" max="3326" width="25.109375" style="1" bestFit="1" customWidth="1"/>
    <col min="3327" max="3327" width="9.109375" style="1"/>
    <col min="3328" max="3328" width="51.5546875" style="1" customWidth="1"/>
    <col min="3329" max="3329" width="15.6640625" style="1" bestFit="1" customWidth="1"/>
    <col min="3330" max="3580" width="9.109375" style="1"/>
    <col min="3581" max="3581" width="3.33203125" style="1" customWidth="1"/>
    <col min="3582" max="3582" width="25.109375" style="1" bestFit="1" customWidth="1"/>
    <col min="3583" max="3583" width="9.109375" style="1"/>
    <col min="3584" max="3584" width="51.5546875" style="1" customWidth="1"/>
    <col min="3585" max="3585" width="15.6640625" style="1" bestFit="1" customWidth="1"/>
    <col min="3586" max="3836" width="9.109375" style="1"/>
    <col min="3837" max="3837" width="3.33203125" style="1" customWidth="1"/>
    <col min="3838" max="3838" width="25.109375" style="1" bestFit="1" customWidth="1"/>
    <col min="3839" max="3839" width="9.109375" style="1"/>
    <col min="3840" max="3840" width="51.5546875" style="1" customWidth="1"/>
    <col min="3841" max="3841" width="15.6640625" style="1" bestFit="1" customWidth="1"/>
    <col min="3842" max="4092" width="9.109375" style="1"/>
    <col min="4093" max="4093" width="3.33203125" style="1" customWidth="1"/>
    <col min="4094" max="4094" width="25.109375" style="1" bestFit="1" customWidth="1"/>
    <col min="4095" max="4095" width="9.109375" style="1"/>
    <col min="4096" max="4096" width="51.5546875" style="1" customWidth="1"/>
    <col min="4097" max="4097" width="15.6640625" style="1" bestFit="1" customWidth="1"/>
    <col min="4098" max="4348" width="9.109375" style="1"/>
    <col min="4349" max="4349" width="3.33203125" style="1" customWidth="1"/>
    <col min="4350" max="4350" width="25.109375" style="1" bestFit="1" customWidth="1"/>
    <col min="4351" max="4351" width="9.109375" style="1"/>
    <col min="4352" max="4352" width="51.5546875" style="1" customWidth="1"/>
    <col min="4353" max="4353" width="15.6640625" style="1" bestFit="1" customWidth="1"/>
    <col min="4354" max="4604" width="9.109375" style="1"/>
    <col min="4605" max="4605" width="3.33203125" style="1" customWidth="1"/>
    <col min="4606" max="4606" width="25.109375" style="1" bestFit="1" customWidth="1"/>
    <col min="4607" max="4607" width="9.109375" style="1"/>
    <col min="4608" max="4608" width="51.5546875" style="1" customWidth="1"/>
    <col min="4609" max="4609" width="15.6640625" style="1" bestFit="1" customWidth="1"/>
    <col min="4610" max="4860" width="9.109375" style="1"/>
    <col min="4861" max="4861" width="3.33203125" style="1" customWidth="1"/>
    <col min="4862" max="4862" width="25.109375" style="1" bestFit="1" customWidth="1"/>
    <col min="4863" max="4863" width="9.109375" style="1"/>
    <col min="4864" max="4864" width="51.5546875" style="1" customWidth="1"/>
    <col min="4865" max="4865" width="15.6640625" style="1" bestFit="1" customWidth="1"/>
    <col min="4866" max="5116" width="9.109375" style="1"/>
    <col min="5117" max="5117" width="3.33203125" style="1" customWidth="1"/>
    <col min="5118" max="5118" width="25.109375" style="1" bestFit="1" customWidth="1"/>
    <col min="5119" max="5119" width="9.109375" style="1"/>
    <col min="5120" max="5120" width="51.5546875" style="1" customWidth="1"/>
    <col min="5121" max="5121" width="15.6640625" style="1" bestFit="1" customWidth="1"/>
    <col min="5122" max="5372" width="9.109375" style="1"/>
    <col min="5373" max="5373" width="3.33203125" style="1" customWidth="1"/>
    <col min="5374" max="5374" width="25.109375" style="1" bestFit="1" customWidth="1"/>
    <col min="5375" max="5375" width="9.109375" style="1"/>
    <col min="5376" max="5376" width="51.5546875" style="1" customWidth="1"/>
    <col min="5377" max="5377" width="15.6640625" style="1" bestFit="1" customWidth="1"/>
    <col min="5378" max="5628" width="9.109375" style="1"/>
    <col min="5629" max="5629" width="3.33203125" style="1" customWidth="1"/>
    <col min="5630" max="5630" width="25.109375" style="1" bestFit="1" customWidth="1"/>
    <col min="5631" max="5631" width="9.109375" style="1"/>
    <col min="5632" max="5632" width="51.5546875" style="1" customWidth="1"/>
    <col min="5633" max="5633" width="15.6640625" style="1" bestFit="1" customWidth="1"/>
    <col min="5634" max="5884" width="9.109375" style="1"/>
    <col min="5885" max="5885" width="3.33203125" style="1" customWidth="1"/>
    <col min="5886" max="5886" width="25.109375" style="1" bestFit="1" customWidth="1"/>
    <col min="5887" max="5887" width="9.109375" style="1"/>
    <col min="5888" max="5888" width="51.5546875" style="1" customWidth="1"/>
    <col min="5889" max="5889" width="15.6640625" style="1" bestFit="1" customWidth="1"/>
    <col min="5890" max="6140" width="9.109375" style="1"/>
    <col min="6141" max="6141" width="3.33203125" style="1" customWidth="1"/>
    <col min="6142" max="6142" width="25.109375" style="1" bestFit="1" customWidth="1"/>
    <col min="6143" max="6143" width="9.109375" style="1"/>
    <col min="6144" max="6144" width="51.5546875" style="1" customWidth="1"/>
    <col min="6145" max="6145" width="15.6640625" style="1" bestFit="1" customWidth="1"/>
    <col min="6146" max="6396" width="9.109375" style="1"/>
    <col min="6397" max="6397" width="3.33203125" style="1" customWidth="1"/>
    <col min="6398" max="6398" width="25.109375" style="1" bestFit="1" customWidth="1"/>
    <col min="6399" max="6399" width="9.109375" style="1"/>
    <col min="6400" max="6400" width="51.5546875" style="1" customWidth="1"/>
    <col min="6401" max="6401" width="15.6640625" style="1" bestFit="1" customWidth="1"/>
    <col min="6402" max="6652" width="9.109375" style="1"/>
    <col min="6653" max="6653" width="3.33203125" style="1" customWidth="1"/>
    <col min="6654" max="6654" width="25.109375" style="1" bestFit="1" customWidth="1"/>
    <col min="6655" max="6655" width="9.109375" style="1"/>
    <col min="6656" max="6656" width="51.5546875" style="1" customWidth="1"/>
    <col min="6657" max="6657" width="15.6640625" style="1" bestFit="1" customWidth="1"/>
    <col min="6658" max="6908" width="9.109375" style="1"/>
    <col min="6909" max="6909" width="3.33203125" style="1" customWidth="1"/>
    <col min="6910" max="6910" width="25.109375" style="1" bestFit="1" customWidth="1"/>
    <col min="6911" max="6911" width="9.109375" style="1"/>
    <col min="6912" max="6912" width="51.5546875" style="1" customWidth="1"/>
    <col min="6913" max="6913" width="15.6640625" style="1" bestFit="1" customWidth="1"/>
    <col min="6914" max="7164" width="9.109375" style="1"/>
    <col min="7165" max="7165" width="3.33203125" style="1" customWidth="1"/>
    <col min="7166" max="7166" width="25.109375" style="1" bestFit="1" customWidth="1"/>
    <col min="7167" max="7167" width="9.109375" style="1"/>
    <col min="7168" max="7168" width="51.5546875" style="1" customWidth="1"/>
    <col min="7169" max="7169" width="15.6640625" style="1" bestFit="1" customWidth="1"/>
    <col min="7170" max="7420" width="9.109375" style="1"/>
    <col min="7421" max="7421" width="3.33203125" style="1" customWidth="1"/>
    <col min="7422" max="7422" width="25.109375" style="1" bestFit="1" customWidth="1"/>
    <col min="7423" max="7423" width="9.109375" style="1"/>
    <col min="7424" max="7424" width="51.5546875" style="1" customWidth="1"/>
    <col min="7425" max="7425" width="15.6640625" style="1" bestFit="1" customWidth="1"/>
    <col min="7426" max="7676" width="9.109375" style="1"/>
    <col min="7677" max="7677" width="3.33203125" style="1" customWidth="1"/>
    <col min="7678" max="7678" width="25.109375" style="1" bestFit="1" customWidth="1"/>
    <col min="7679" max="7679" width="9.109375" style="1"/>
    <col min="7680" max="7680" width="51.5546875" style="1" customWidth="1"/>
    <col min="7681" max="7681" width="15.6640625" style="1" bestFit="1" customWidth="1"/>
    <col min="7682" max="7932" width="9.109375" style="1"/>
    <col min="7933" max="7933" width="3.33203125" style="1" customWidth="1"/>
    <col min="7934" max="7934" width="25.109375" style="1" bestFit="1" customWidth="1"/>
    <col min="7935" max="7935" width="9.109375" style="1"/>
    <col min="7936" max="7936" width="51.5546875" style="1" customWidth="1"/>
    <col min="7937" max="7937" width="15.6640625" style="1" bestFit="1" customWidth="1"/>
    <col min="7938" max="8188" width="9.109375" style="1"/>
    <col min="8189" max="8189" width="3.33203125" style="1" customWidth="1"/>
    <col min="8190" max="8190" width="25.109375" style="1" bestFit="1" customWidth="1"/>
    <col min="8191" max="8191" width="9.109375" style="1"/>
    <col min="8192" max="8192" width="51.5546875" style="1" customWidth="1"/>
    <col min="8193" max="8193" width="15.6640625" style="1" bestFit="1" customWidth="1"/>
    <col min="8194" max="8444" width="9.109375" style="1"/>
    <col min="8445" max="8445" width="3.33203125" style="1" customWidth="1"/>
    <col min="8446" max="8446" width="25.109375" style="1" bestFit="1" customWidth="1"/>
    <col min="8447" max="8447" width="9.109375" style="1"/>
    <col min="8448" max="8448" width="51.5546875" style="1" customWidth="1"/>
    <col min="8449" max="8449" width="15.6640625" style="1" bestFit="1" customWidth="1"/>
    <col min="8450" max="8700" width="9.109375" style="1"/>
    <col min="8701" max="8701" width="3.33203125" style="1" customWidth="1"/>
    <col min="8702" max="8702" width="25.109375" style="1" bestFit="1" customWidth="1"/>
    <col min="8703" max="8703" width="9.109375" style="1"/>
    <col min="8704" max="8704" width="51.5546875" style="1" customWidth="1"/>
    <col min="8705" max="8705" width="15.6640625" style="1" bestFit="1" customWidth="1"/>
    <col min="8706" max="8956" width="9.109375" style="1"/>
    <col min="8957" max="8957" width="3.33203125" style="1" customWidth="1"/>
    <col min="8958" max="8958" width="25.109375" style="1" bestFit="1" customWidth="1"/>
    <col min="8959" max="8959" width="9.109375" style="1"/>
    <col min="8960" max="8960" width="51.5546875" style="1" customWidth="1"/>
    <col min="8961" max="8961" width="15.6640625" style="1" bestFit="1" customWidth="1"/>
    <col min="8962" max="9212" width="9.109375" style="1"/>
    <col min="9213" max="9213" width="3.33203125" style="1" customWidth="1"/>
    <col min="9214" max="9214" width="25.109375" style="1" bestFit="1" customWidth="1"/>
    <col min="9215" max="9215" width="9.109375" style="1"/>
    <col min="9216" max="9216" width="51.5546875" style="1" customWidth="1"/>
    <col min="9217" max="9217" width="15.6640625" style="1" bestFit="1" customWidth="1"/>
    <col min="9218" max="9468" width="9.109375" style="1"/>
    <col min="9469" max="9469" width="3.33203125" style="1" customWidth="1"/>
    <col min="9470" max="9470" width="25.109375" style="1" bestFit="1" customWidth="1"/>
    <col min="9471" max="9471" width="9.109375" style="1"/>
    <col min="9472" max="9472" width="51.5546875" style="1" customWidth="1"/>
    <col min="9473" max="9473" width="15.6640625" style="1" bestFit="1" customWidth="1"/>
    <col min="9474" max="9724" width="9.109375" style="1"/>
    <col min="9725" max="9725" width="3.33203125" style="1" customWidth="1"/>
    <col min="9726" max="9726" width="25.109375" style="1" bestFit="1" customWidth="1"/>
    <col min="9727" max="9727" width="9.109375" style="1"/>
    <col min="9728" max="9728" width="51.5546875" style="1" customWidth="1"/>
    <col min="9729" max="9729" width="15.6640625" style="1" bestFit="1" customWidth="1"/>
    <col min="9730" max="9980" width="9.109375" style="1"/>
    <col min="9981" max="9981" width="3.33203125" style="1" customWidth="1"/>
    <col min="9982" max="9982" width="25.109375" style="1" bestFit="1" customWidth="1"/>
    <col min="9983" max="9983" width="9.109375" style="1"/>
    <col min="9984" max="9984" width="51.5546875" style="1" customWidth="1"/>
    <col min="9985" max="9985" width="15.6640625" style="1" bestFit="1" customWidth="1"/>
    <col min="9986" max="10236" width="9.109375" style="1"/>
    <col min="10237" max="10237" width="3.33203125" style="1" customWidth="1"/>
    <col min="10238" max="10238" width="25.109375" style="1" bestFit="1" customWidth="1"/>
    <col min="10239" max="10239" width="9.109375" style="1"/>
    <col min="10240" max="10240" width="51.5546875" style="1" customWidth="1"/>
    <col min="10241" max="10241" width="15.6640625" style="1" bestFit="1" customWidth="1"/>
    <col min="10242" max="10492" width="9.109375" style="1"/>
    <col min="10493" max="10493" width="3.33203125" style="1" customWidth="1"/>
    <col min="10494" max="10494" width="25.109375" style="1" bestFit="1" customWidth="1"/>
    <col min="10495" max="10495" width="9.109375" style="1"/>
    <col min="10496" max="10496" width="51.5546875" style="1" customWidth="1"/>
    <col min="10497" max="10497" width="15.6640625" style="1" bestFit="1" customWidth="1"/>
    <col min="10498" max="10748" width="9.109375" style="1"/>
    <col min="10749" max="10749" width="3.33203125" style="1" customWidth="1"/>
    <col min="10750" max="10750" width="25.109375" style="1" bestFit="1" customWidth="1"/>
    <col min="10751" max="10751" width="9.109375" style="1"/>
    <col min="10752" max="10752" width="51.5546875" style="1" customWidth="1"/>
    <col min="10753" max="10753" width="15.6640625" style="1" bestFit="1" customWidth="1"/>
    <col min="10754" max="11004" width="9.109375" style="1"/>
    <col min="11005" max="11005" width="3.33203125" style="1" customWidth="1"/>
    <col min="11006" max="11006" width="25.109375" style="1" bestFit="1" customWidth="1"/>
    <col min="11007" max="11007" width="9.109375" style="1"/>
    <col min="11008" max="11008" width="51.5546875" style="1" customWidth="1"/>
    <col min="11009" max="11009" width="15.6640625" style="1" bestFit="1" customWidth="1"/>
    <col min="11010" max="11260" width="9.109375" style="1"/>
    <col min="11261" max="11261" width="3.33203125" style="1" customWidth="1"/>
    <col min="11262" max="11262" width="25.109375" style="1" bestFit="1" customWidth="1"/>
    <col min="11263" max="11263" width="9.109375" style="1"/>
    <col min="11264" max="11264" width="51.5546875" style="1" customWidth="1"/>
    <col min="11265" max="11265" width="15.6640625" style="1" bestFit="1" customWidth="1"/>
    <col min="11266" max="11516" width="9.109375" style="1"/>
    <col min="11517" max="11517" width="3.33203125" style="1" customWidth="1"/>
    <col min="11518" max="11518" width="25.109375" style="1" bestFit="1" customWidth="1"/>
    <col min="11519" max="11519" width="9.109375" style="1"/>
    <col min="11520" max="11520" width="51.5546875" style="1" customWidth="1"/>
    <col min="11521" max="11521" width="15.6640625" style="1" bestFit="1" customWidth="1"/>
    <col min="11522" max="11772" width="9.109375" style="1"/>
    <col min="11773" max="11773" width="3.33203125" style="1" customWidth="1"/>
    <col min="11774" max="11774" width="25.109375" style="1" bestFit="1" customWidth="1"/>
    <col min="11775" max="11775" width="9.109375" style="1"/>
    <col min="11776" max="11776" width="51.5546875" style="1" customWidth="1"/>
    <col min="11777" max="11777" width="15.6640625" style="1" bestFit="1" customWidth="1"/>
    <col min="11778" max="12028" width="9.109375" style="1"/>
    <col min="12029" max="12029" width="3.33203125" style="1" customWidth="1"/>
    <col min="12030" max="12030" width="25.109375" style="1" bestFit="1" customWidth="1"/>
    <col min="12031" max="12031" width="9.109375" style="1"/>
    <col min="12032" max="12032" width="51.5546875" style="1" customWidth="1"/>
    <col min="12033" max="12033" width="15.6640625" style="1" bestFit="1" customWidth="1"/>
    <col min="12034" max="12284" width="9.109375" style="1"/>
    <col min="12285" max="12285" width="3.33203125" style="1" customWidth="1"/>
    <col min="12286" max="12286" width="25.109375" style="1" bestFit="1" customWidth="1"/>
    <col min="12287" max="12287" width="9.109375" style="1"/>
    <col min="12288" max="12288" width="51.5546875" style="1" customWidth="1"/>
    <col min="12289" max="12289" width="15.6640625" style="1" bestFit="1" customWidth="1"/>
    <col min="12290" max="12540" width="9.109375" style="1"/>
    <col min="12541" max="12541" width="3.33203125" style="1" customWidth="1"/>
    <col min="12542" max="12542" width="25.109375" style="1" bestFit="1" customWidth="1"/>
    <col min="12543" max="12543" width="9.109375" style="1"/>
    <col min="12544" max="12544" width="51.5546875" style="1" customWidth="1"/>
    <col min="12545" max="12545" width="15.6640625" style="1" bestFit="1" customWidth="1"/>
    <col min="12546" max="12796" width="9.109375" style="1"/>
    <col min="12797" max="12797" width="3.33203125" style="1" customWidth="1"/>
    <col min="12798" max="12798" width="25.109375" style="1" bestFit="1" customWidth="1"/>
    <col min="12799" max="12799" width="9.109375" style="1"/>
    <col min="12800" max="12800" width="51.5546875" style="1" customWidth="1"/>
    <col min="12801" max="12801" width="15.6640625" style="1" bestFit="1" customWidth="1"/>
    <col min="12802" max="13052" width="9.109375" style="1"/>
    <col min="13053" max="13053" width="3.33203125" style="1" customWidth="1"/>
    <col min="13054" max="13054" width="25.109375" style="1" bestFit="1" customWidth="1"/>
    <col min="13055" max="13055" width="9.109375" style="1"/>
    <col min="13056" max="13056" width="51.5546875" style="1" customWidth="1"/>
    <col min="13057" max="13057" width="15.6640625" style="1" bestFit="1" customWidth="1"/>
    <col min="13058" max="13308" width="9.109375" style="1"/>
    <col min="13309" max="13309" width="3.33203125" style="1" customWidth="1"/>
    <col min="13310" max="13310" width="25.109375" style="1" bestFit="1" customWidth="1"/>
    <col min="13311" max="13311" width="9.109375" style="1"/>
    <col min="13312" max="13312" width="51.5546875" style="1" customWidth="1"/>
    <col min="13313" max="13313" width="15.6640625" style="1" bestFit="1" customWidth="1"/>
    <col min="13314" max="13564" width="9.109375" style="1"/>
    <col min="13565" max="13565" width="3.33203125" style="1" customWidth="1"/>
    <col min="13566" max="13566" width="25.109375" style="1" bestFit="1" customWidth="1"/>
    <col min="13567" max="13567" width="9.109375" style="1"/>
    <col min="13568" max="13568" width="51.5546875" style="1" customWidth="1"/>
    <col min="13569" max="13569" width="15.6640625" style="1" bestFit="1" customWidth="1"/>
    <col min="13570" max="13820" width="9.109375" style="1"/>
    <col min="13821" max="13821" width="3.33203125" style="1" customWidth="1"/>
    <col min="13822" max="13822" width="25.109375" style="1" bestFit="1" customWidth="1"/>
    <col min="13823" max="13823" width="9.109375" style="1"/>
    <col min="13824" max="13824" width="51.5546875" style="1" customWidth="1"/>
    <col min="13825" max="13825" width="15.6640625" style="1" bestFit="1" customWidth="1"/>
    <col min="13826" max="14076" width="9.109375" style="1"/>
    <col min="14077" max="14077" width="3.33203125" style="1" customWidth="1"/>
    <col min="14078" max="14078" width="25.109375" style="1" bestFit="1" customWidth="1"/>
    <col min="14079" max="14079" width="9.109375" style="1"/>
    <col min="14080" max="14080" width="51.5546875" style="1" customWidth="1"/>
    <col min="14081" max="14081" width="15.6640625" style="1" bestFit="1" customWidth="1"/>
    <col min="14082" max="14332" width="9.109375" style="1"/>
    <col min="14333" max="14333" width="3.33203125" style="1" customWidth="1"/>
    <col min="14334" max="14334" width="25.109375" style="1" bestFit="1" customWidth="1"/>
    <col min="14335" max="14335" width="9.109375" style="1"/>
    <col min="14336" max="14336" width="51.5546875" style="1" customWidth="1"/>
    <col min="14337" max="14337" width="15.6640625" style="1" bestFit="1" customWidth="1"/>
    <col min="14338" max="14588" width="9.109375" style="1"/>
    <col min="14589" max="14589" width="3.33203125" style="1" customWidth="1"/>
    <col min="14590" max="14590" width="25.109375" style="1" bestFit="1" customWidth="1"/>
    <col min="14591" max="14591" width="9.109375" style="1"/>
    <col min="14592" max="14592" width="51.5546875" style="1" customWidth="1"/>
    <col min="14593" max="14593" width="15.6640625" style="1" bestFit="1" customWidth="1"/>
    <col min="14594" max="14844" width="9.109375" style="1"/>
    <col min="14845" max="14845" width="3.33203125" style="1" customWidth="1"/>
    <col min="14846" max="14846" width="25.109375" style="1" bestFit="1" customWidth="1"/>
    <col min="14847" max="14847" width="9.109375" style="1"/>
    <col min="14848" max="14848" width="51.5546875" style="1" customWidth="1"/>
    <col min="14849" max="14849" width="15.6640625" style="1" bestFit="1" customWidth="1"/>
    <col min="14850" max="15100" width="9.109375" style="1"/>
    <col min="15101" max="15101" width="3.33203125" style="1" customWidth="1"/>
    <col min="15102" max="15102" width="25.109375" style="1" bestFit="1" customWidth="1"/>
    <col min="15103" max="15103" width="9.109375" style="1"/>
    <col min="15104" max="15104" width="51.5546875" style="1" customWidth="1"/>
    <col min="15105" max="15105" width="15.6640625" style="1" bestFit="1" customWidth="1"/>
    <col min="15106" max="15356" width="9.109375" style="1"/>
    <col min="15357" max="15357" width="3.33203125" style="1" customWidth="1"/>
    <col min="15358" max="15358" width="25.109375" style="1" bestFit="1" customWidth="1"/>
    <col min="15359" max="15359" width="9.109375" style="1"/>
    <col min="15360" max="15360" width="51.5546875" style="1" customWidth="1"/>
    <col min="15361" max="15361" width="15.6640625" style="1" bestFit="1" customWidth="1"/>
    <col min="15362" max="15612" width="9.109375" style="1"/>
    <col min="15613" max="15613" width="3.33203125" style="1" customWidth="1"/>
    <col min="15614" max="15614" width="25.109375" style="1" bestFit="1" customWidth="1"/>
    <col min="15615" max="15615" width="9.109375" style="1"/>
    <col min="15616" max="15616" width="51.5546875" style="1" customWidth="1"/>
    <col min="15617" max="15617" width="15.6640625" style="1" bestFit="1" customWidth="1"/>
    <col min="15618" max="15868" width="9.109375" style="1"/>
    <col min="15869" max="15869" width="3.33203125" style="1" customWidth="1"/>
    <col min="15870" max="15870" width="25.109375" style="1" bestFit="1" customWidth="1"/>
    <col min="15871" max="15871" width="9.109375" style="1"/>
    <col min="15872" max="15872" width="51.5546875" style="1" customWidth="1"/>
    <col min="15873" max="15873" width="15.6640625" style="1" bestFit="1" customWidth="1"/>
    <col min="15874" max="16124" width="9.109375" style="1"/>
    <col min="16125" max="16125" width="3.33203125" style="1" customWidth="1"/>
    <col min="16126" max="16126" width="25.109375" style="1" bestFit="1" customWidth="1"/>
    <col min="16127" max="16127" width="9.109375" style="1"/>
    <col min="16128" max="16128" width="51.5546875" style="1" customWidth="1"/>
    <col min="16129" max="16129" width="15.6640625" style="1" bestFit="1" customWidth="1"/>
    <col min="16130" max="16384" width="9.109375" style="1"/>
  </cols>
  <sheetData>
    <row r="1" spans="1:10" ht="13.8" x14ac:dyDescent="0.3">
      <c r="A1"/>
      <c r="B1"/>
      <c r="C1"/>
      <c r="D1"/>
      <c r="E1"/>
      <c r="F1"/>
      <c r="G1"/>
    </row>
    <row r="2" spans="1:10" ht="24.6" x14ac:dyDescent="0.4">
      <c r="A2"/>
      <c r="B2" s="24" t="s">
        <v>89</v>
      </c>
      <c r="C2" s="8"/>
      <c r="D2" s="8"/>
      <c r="E2" s="8"/>
      <c r="F2" s="8"/>
      <c r="G2"/>
    </row>
    <row r="3" spans="1:10" ht="34.799999999999997" x14ac:dyDescent="0.3">
      <c r="A3"/>
      <c r="B3" s="25" t="s">
        <v>97</v>
      </c>
      <c r="C3"/>
      <c r="D3"/>
      <c r="E3"/>
      <c r="F3"/>
      <c r="G3"/>
    </row>
    <row r="4" spans="1:10" ht="13.8" x14ac:dyDescent="0.3">
      <c r="B4" s="1"/>
      <c r="D4" s="1"/>
      <c r="F4" s="1"/>
    </row>
    <row r="5" spans="1:10" ht="30" customHeight="1" x14ac:dyDescent="0.3">
      <c r="A5"/>
      <c r="B5" s="66" t="s">
        <v>0</v>
      </c>
      <c r="C5" s="67" t="s">
        <v>1</v>
      </c>
      <c r="D5" s="67" t="s">
        <v>2</v>
      </c>
      <c r="E5" s="67" t="s">
        <v>3</v>
      </c>
      <c r="F5" s="68" t="s">
        <v>4</v>
      </c>
      <c r="G5"/>
      <c r="H5" s="71" t="s">
        <v>45</v>
      </c>
      <c r="I5" s="72" t="s">
        <v>3</v>
      </c>
      <c r="J5" s="73" t="s">
        <v>86</v>
      </c>
    </row>
    <row r="6" spans="1:10" ht="18" customHeight="1" x14ac:dyDescent="0.3">
      <c r="A6"/>
      <c r="B6" s="61">
        <v>1</v>
      </c>
      <c r="C6" s="62" t="s">
        <v>5</v>
      </c>
      <c r="D6" s="62" t="s">
        <v>6</v>
      </c>
      <c r="E6" s="63" t="s">
        <v>7</v>
      </c>
      <c r="F6" s="64"/>
      <c r="G6"/>
      <c r="H6" s="74"/>
      <c r="I6" s="75" t="s">
        <v>84</v>
      </c>
      <c r="J6" s="65">
        <v>0</v>
      </c>
    </row>
    <row r="7" spans="1:10" ht="18" customHeight="1" x14ac:dyDescent="0.3">
      <c r="A7"/>
      <c r="B7" s="48">
        <v>2</v>
      </c>
      <c r="C7" s="69" t="s">
        <v>8</v>
      </c>
      <c r="D7" s="69" t="s">
        <v>9</v>
      </c>
      <c r="E7" s="70" t="s">
        <v>10</v>
      </c>
      <c r="F7" s="69"/>
      <c r="G7"/>
      <c r="H7" s="76"/>
      <c r="I7" s="77" t="s">
        <v>83</v>
      </c>
      <c r="J7" s="51">
        <v>0.65</v>
      </c>
    </row>
    <row r="8" spans="1:10" ht="18" customHeight="1" x14ac:dyDescent="0.3">
      <c r="A8"/>
      <c r="B8" s="61">
        <v>3</v>
      </c>
      <c r="C8" s="62" t="s">
        <v>11</v>
      </c>
      <c r="D8" s="62" t="s">
        <v>12</v>
      </c>
      <c r="E8" s="63" t="s">
        <v>13</v>
      </c>
      <c r="F8" s="64"/>
      <c r="G8"/>
      <c r="H8" s="78"/>
      <c r="I8" s="75" t="s">
        <v>82</v>
      </c>
      <c r="J8" s="65">
        <v>0.85</v>
      </c>
    </row>
    <row r="9" spans="1:10" ht="18" customHeight="1" x14ac:dyDescent="0.3">
      <c r="A9"/>
      <c r="B9" s="48">
        <v>4</v>
      </c>
      <c r="C9" s="69" t="s">
        <v>14</v>
      </c>
      <c r="D9" s="69" t="s">
        <v>15</v>
      </c>
      <c r="E9" s="70" t="s">
        <v>16</v>
      </c>
      <c r="F9" s="69"/>
      <c r="G9"/>
      <c r="H9" s="79"/>
      <c r="I9" s="77" t="s">
        <v>81</v>
      </c>
      <c r="J9" s="51">
        <v>1</v>
      </c>
    </row>
    <row r="10" spans="1:10" ht="18" customHeight="1" x14ac:dyDescent="0.3">
      <c r="A10"/>
      <c r="B10" s="61">
        <v>5</v>
      </c>
      <c r="C10" s="62" t="s">
        <v>17</v>
      </c>
      <c r="D10" s="62" t="s">
        <v>18</v>
      </c>
      <c r="E10" s="63" t="s">
        <v>19</v>
      </c>
      <c r="F10" s="64" t="s">
        <v>20</v>
      </c>
      <c r="G10"/>
    </row>
    <row r="11" spans="1:10" ht="18" customHeight="1" x14ac:dyDescent="0.3">
      <c r="A11"/>
      <c r="B11" s="48">
        <v>6</v>
      </c>
      <c r="C11" s="69" t="s">
        <v>21</v>
      </c>
      <c r="D11" s="69" t="s">
        <v>22</v>
      </c>
      <c r="E11" s="70" t="s">
        <v>23</v>
      </c>
      <c r="F11" s="69" t="s">
        <v>24</v>
      </c>
      <c r="G11"/>
    </row>
    <row r="12" spans="1:10" ht="18" customHeight="1" x14ac:dyDescent="0.3">
      <c r="A12"/>
      <c r="B12" s="61">
        <v>7</v>
      </c>
      <c r="C12" s="62" t="s">
        <v>25</v>
      </c>
      <c r="D12" s="62" t="s">
        <v>26</v>
      </c>
      <c r="E12" s="63" t="s">
        <v>27</v>
      </c>
      <c r="F12" s="64" t="s">
        <v>28</v>
      </c>
      <c r="G12"/>
    </row>
    <row r="13" spans="1:10" ht="18" customHeight="1" x14ac:dyDescent="0.3">
      <c r="A13"/>
      <c r="B13" s="48">
        <v>8</v>
      </c>
      <c r="C13" s="69" t="s">
        <v>29</v>
      </c>
      <c r="D13" s="69" t="s">
        <v>30</v>
      </c>
      <c r="E13" s="70" t="s">
        <v>31</v>
      </c>
      <c r="F13" s="69" t="s">
        <v>32</v>
      </c>
      <c r="G13"/>
    </row>
    <row r="14" spans="1:10" ht="18" customHeight="1" x14ac:dyDescent="0.3">
      <c r="A14"/>
      <c r="B14" s="61">
        <v>9</v>
      </c>
      <c r="C14" s="62" t="s">
        <v>33</v>
      </c>
      <c r="D14" s="62" t="s">
        <v>34</v>
      </c>
      <c r="E14" s="63" t="s">
        <v>35</v>
      </c>
      <c r="F14" s="64" t="s">
        <v>36</v>
      </c>
      <c r="G14"/>
    </row>
    <row r="15" spans="1:10" ht="18" customHeight="1" x14ac:dyDescent="0.3">
      <c r="A15"/>
      <c r="B15" s="48">
        <v>10</v>
      </c>
      <c r="C15" s="69" t="s">
        <v>37</v>
      </c>
      <c r="D15" s="69" t="s">
        <v>38</v>
      </c>
      <c r="E15" s="70" t="s">
        <v>39</v>
      </c>
      <c r="F15" s="69" t="s">
        <v>40</v>
      </c>
      <c r="G15"/>
    </row>
    <row r="16" spans="1:10" ht="18" customHeight="1" x14ac:dyDescent="0.3">
      <c r="A16"/>
      <c r="B16" s="61">
        <v>11</v>
      </c>
      <c r="C16" s="62" t="s">
        <v>41</v>
      </c>
      <c r="D16" s="62" t="s">
        <v>42</v>
      </c>
      <c r="E16" s="63" t="s">
        <v>43</v>
      </c>
      <c r="F16" s="64" t="s">
        <v>44</v>
      </c>
      <c r="G16"/>
    </row>
    <row r="17" spans="1:7" ht="18" customHeight="1" x14ac:dyDescent="0.3">
      <c r="A17"/>
      <c r="B17" s="48">
        <v>12</v>
      </c>
      <c r="C17" s="69" t="s">
        <v>45</v>
      </c>
      <c r="D17" s="69" t="s">
        <v>46</v>
      </c>
      <c r="E17" s="70" t="s">
        <v>47</v>
      </c>
      <c r="F17" s="69" t="s">
        <v>48</v>
      </c>
      <c r="G17"/>
    </row>
    <row r="18" spans="1:7" ht="18" customHeight="1" x14ac:dyDescent="0.3">
      <c r="A18"/>
      <c r="B18" s="61">
        <v>13</v>
      </c>
      <c r="C18" s="62" t="s">
        <v>87</v>
      </c>
      <c r="D18" s="62" t="s">
        <v>88</v>
      </c>
      <c r="E18" s="63" t="s">
        <v>99</v>
      </c>
      <c r="F18" s="64"/>
      <c r="G18"/>
    </row>
  </sheetData>
  <pageMargins left="0.25" right="0.25" top="0.75" bottom="0.75" header="0.3" footer="0.3"/>
  <pageSetup scale="85" fitToHeight="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ADAD02D-FF70-4CB6-9125-7223CBAE2C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Performance Report</vt:lpstr>
      <vt:lpstr>Definitions</vt:lpstr>
      <vt:lpstr>'Performance Report'!Print_Area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2015-06-23T12:06:37Z</dcterms:created>
  <dcterms:modified xsi:type="dcterms:W3CDTF">2016-09-22T07:35:20Z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TC028973869991</vt:lpwstr>
  </property>
</Properties>
</file>