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codeName="ThisWorkbook"/>
  <bookViews>
    <workbookView xWindow="0" yWindow="0" windowWidth="20496" windowHeight="7512"/>
  </bookViews>
  <sheets>
    <sheet name="経費明細書" sheetId="1" r:id="rId1"/>
  </sheets>
  <definedNames>
    <definedName name="印刷タイトル" localSheetId="0">経費明細書!$10:$10</definedName>
    <definedName name="終了日">経費明細書!$D$7</definedName>
    <definedName name="走行距離レート">経費明細書!$H$5</definedName>
    <definedName name="開始日">経費明細書!$D$6</definedName>
  </definedNames>
  <calcPr calcId="171027"/>
</workbook>
</file>

<file path=xl/calcChain.xml><?xml version="1.0" encoding="utf-8"?>
<calcChain xmlns="http://schemas.openxmlformats.org/spreadsheetml/2006/main">
  <c r="I31" i="1" l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6" i="1" l="1"/>
  <c r="K16" i="1" s="1"/>
  <c r="K8" i="1"/>
  <c r="J8" i="1"/>
  <c r="J6" i="1"/>
  <c r="I14" i="1"/>
  <c r="K14" i="1" s="1"/>
  <c r="I15" i="1"/>
  <c r="K15" i="1" s="1"/>
  <c r="I17" i="1"/>
  <c r="K17" i="1" s="1"/>
  <c r="I13" i="1"/>
  <c r="K13" i="1" s="1"/>
  <c r="I11" i="1"/>
  <c r="K11" i="1" s="1"/>
  <c r="I12" i="1"/>
  <c r="K12" i="1" s="1"/>
  <c r="K6" i="1" l="1"/>
  <c r="K2" i="1"/>
</calcChain>
</file>

<file path=xl/sharedStrings.xml><?xml version="1.0" encoding="utf-8"?>
<sst xmlns="http://schemas.openxmlformats.org/spreadsheetml/2006/main" count="90" uniqueCount="48">
  <si>
    <t xml:space="preserve"> </t>
  </si>
  <si>
    <t>経費明細書</t>
    <phoneticPr fontId="3"/>
  </si>
  <si>
    <t>Tailspin Toys</t>
    <phoneticPr fontId="3"/>
  </si>
  <si>
    <t>経費明細書合計</t>
  </si>
  <si>
    <t>宿泊代</t>
  </si>
  <si>
    <t>食事代</t>
  </si>
  <si>
    <t>その他</t>
  </si>
  <si>
    <t>営業</t>
  </si>
  <si>
    <t>管理責任者</t>
  </si>
  <si>
    <t>年次営業セミナー</t>
  </si>
  <si>
    <t>日付</t>
  </si>
  <si>
    <t>123-4567 東京都調布市調布ヶ丘 12-34-5</t>
  </si>
  <si>
    <t>名前:</t>
  </si>
  <si>
    <t>松本 大貴</t>
  </si>
  <si>
    <t>目的:</t>
  </si>
  <si>
    <t>走行距離レート:</t>
  </si>
  <si>
    <t>交通費/走行費</t>
  </si>
  <si>
    <t>所属:</t>
  </si>
  <si>
    <t>開始日:</t>
  </si>
  <si>
    <t>食事代:</t>
  </si>
  <si>
    <t>役職:</t>
  </si>
  <si>
    <t>終了日:</t>
  </si>
  <si>
    <t>宿泊代:</t>
  </si>
  <si>
    <t>マネージャー:</t>
  </si>
  <si>
    <t>原田 絢乃</t>
  </si>
  <si>
    <t>承認者:</t>
  </si>
  <si>
    <t>電話代:</t>
  </si>
  <si>
    <t>アカウント</t>
  </si>
  <si>
    <t>説明</t>
    <phoneticPr fontId="3"/>
  </si>
  <si>
    <t>交通費</t>
  </si>
  <si>
    <t>出発時</t>
  </si>
  <si>
    <t>到着時</t>
  </si>
  <si>
    <t>走行費</t>
  </si>
  <si>
    <t>合計</t>
  </si>
  <si>
    <t>営業/マーケティング</t>
  </si>
  <si>
    <t>空港までの車代/飛行機代</t>
  </si>
  <si>
    <t>宿泊代 (2 泊)</t>
  </si>
  <si>
    <t>コンベンション参加費</t>
  </si>
  <si>
    <t>食事代/タクシー代</t>
  </si>
  <si>
    <t>空港からの車代</t>
  </si>
  <si>
    <t>20/7/2014</t>
  </si>
  <si>
    <t>30/5/2014</t>
  </si>
  <si>
    <t>15/1/2014</t>
  </si>
  <si>
    <t>マーケティング</t>
  </si>
  <si>
    <t>26/7/2000</t>
  </si>
  <si>
    <t>28/2/2005</t>
  </si>
  <si>
    <t>30/5/2012</t>
  </si>
  <si>
    <t>15/10/2010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</si>
</sst>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&quot;$&quot;#,##0.00&quot;/day&quot;"/>
    <numFmt numFmtId="165" formatCode="&quot;$&quot;#,##0.00"/>
    <numFmt numFmtId="166" formatCode="#,##0.0_)&quot; km.&quot;;\(#,##0.0\)&quot; km.&quot;"/>
    <numFmt numFmtId="167" formatCode="&quot;¥&quot;#,##0_);\(&quot;¥&quot;#,##0\)"/>
    <numFmt numFmtId="168" formatCode="&quot;¥&quot;#,##0"/>
    <numFmt numFmtId="169" formatCode="&quot;¥&quot;#,##0&quot;/km&quot;"/>
    <numFmt numFmtId="170" formatCode="&quot;¥&quot;#,##0&quot;/日&quot;"/>
    <numFmt numFmtId="171" formatCode="&quot;¥&quot;#,##0&quot;/泊&quot;"/>
  </numFmts>
  <fonts count="31">
    <font>
      <sz val="10"/>
      <color theme="1"/>
      <name val="Meiryo UI"/>
      <family val="3"/>
      <charset val="128"/>
    </font>
    <font>
      <sz val="11"/>
      <color theme="1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6"/>
      <name val="Segoe UI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28"/>
      <color theme="0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8"/>
      <color theme="0"/>
      <name val="Meiryo UI"/>
      <family val="3"/>
      <charset val="128"/>
    </font>
    <font>
      <b/>
      <sz val="13"/>
      <color theme="0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rgb="FF9C6500"/>
      <name val="Meiryo UI"/>
      <family val="3"/>
      <charset val="128"/>
    </font>
    <font>
      <sz val="11"/>
      <color rgb="FF7F7F7F"/>
      <name val="Meiryo UI"/>
      <family val="3"/>
      <charset val="128"/>
    </font>
    <font>
      <sz val="11"/>
      <color rgb="FF3F3F76"/>
      <name val="Meiryo UI"/>
      <family val="3"/>
      <charset val="128"/>
    </font>
    <font>
      <u/>
      <sz val="10"/>
      <color theme="4"/>
      <name val="Meiryo UI"/>
      <family val="3"/>
      <charset val="128"/>
    </font>
    <font>
      <sz val="10"/>
      <color theme="4"/>
      <name val="Meiryo UI"/>
      <family val="3"/>
      <charset val="128"/>
    </font>
    <font>
      <sz val="11"/>
      <color rgb="FFFA7D00"/>
      <name val="Meiryo UI"/>
      <family val="3"/>
      <charset val="128"/>
    </font>
    <font>
      <sz val="11"/>
      <color rgb="FF9C0006"/>
      <name val="Meiryo UI"/>
      <family val="3"/>
      <charset val="128"/>
    </font>
    <font>
      <sz val="11"/>
      <color rgb="FF006100"/>
      <name val="Meiryo UI"/>
      <family val="3"/>
      <charset val="128"/>
    </font>
    <font>
      <b/>
      <sz val="11"/>
      <color rgb="FFFA7D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3F3F3F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0"/>
      <name val="Meiryo UI"/>
      <family val="3"/>
      <charset val="128"/>
    </font>
    <font>
      <b/>
      <sz val="11"/>
      <color theme="3"/>
      <name val="Meiryo UI"/>
      <family val="3"/>
      <charset val="128"/>
    </font>
    <font>
      <b/>
      <sz val="10"/>
      <color theme="3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0.799981688894314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79998168889431442"/>
      </top>
      <bottom/>
      <diagonal/>
    </border>
    <border>
      <left/>
      <right/>
      <top/>
      <bottom style="medium">
        <color theme="4"/>
      </bottom>
      <diagonal/>
    </border>
  </borders>
  <cellStyleXfs count="21">
    <xf numFmtId="0" fontId="0" fillId="0" borderId="0">
      <alignment vertical="center"/>
    </xf>
    <xf numFmtId="43" fontId="1" fillId="0" borderId="0" applyFont="0" applyFill="0" applyBorder="0" applyAlignment="0" applyProtection="0"/>
    <xf numFmtId="167" fontId="4" fillId="0" borderId="0" applyFill="0" applyBorder="0" applyAlignment="0" applyProtection="0"/>
    <xf numFmtId="0" fontId="5" fillId="5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5" borderId="0" applyNumberFormat="0" applyBorder="0" applyProtection="0">
      <alignment vertical="center"/>
    </xf>
    <xf numFmtId="0" fontId="6" fillId="5" borderId="0" applyNumberFormat="0" applyBorder="0" applyProtection="0">
      <alignment horizontal="left"/>
    </xf>
    <xf numFmtId="0" fontId="2" fillId="5" borderId="0" applyNumberFormat="0" applyBorder="0" applyAlignment="0" applyProtection="0"/>
    <xf numFmtId="168" fontId="28" fillId="0" borderId="0" applyFill="0" applyBorder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26" fillId="13" borderId="4" applyNumberFormat="0" applyAlignment="0" applyProtection="0">
      <alignment vertical="center"/>
    </xf>
    <xf numFmtId="0" fontId="24" fillId="13" borderId="3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</cellStyleXfs>
  <cellXfs count="83">
    <xf numFmtId="0" fontId="0" fillId="0" borderId="0" xfId="0">
      <alignment vertical="center"/>
    </xf>
    <xf numFmtId="0" fontId="6" fillId="3" borderId="0" xfId="5" applyFont="1" applyFill="1" applyBorder="1" applyAlignment="1">
      <alignment horizontal="left" indent="7"/>
    </xf>
    <xf numFmtId="0" fontId="4" fillId="3" borderId="0" xfId="0" applyNumberFormat="1" applyFont="1" applyFill="1">
      <alignment vertical="center"/>
    </xf>
    <xf numFmtId="0" fontId="7" fillId="3" borderId="0" xfId="0" applyNumberFormat="1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4" fillId="3" borderId="0" xfId="0" applyFont="1" applyFill="1">
      <alignment vertical="center"/>
    </xf>
    <xf numFmtId="0" fontId="8" fillId="3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0" fontId="6" fillId="3" borderId="0" xfId="5" applyFont="1" applyFill="1" applyBorder="1" applyAlignment="1">
      <alignment horizontal="left" vertical="top" indent="7"/>
    </xf>
    <xf numFmtId="0" fontId="8" fillId="3" borderId="0" xfId="0" applyFont="1" applyFill="1" applyAlignment="1">
      <alignment vertical="center"/>
    </xf>
    <xf numFmtId="0" fontId="8" fillId="3" borderId="0" xfId="0" applyNumberFormat="1" applyFont="1" applyFill="1" applyAlignment="1">
      <alignment horizontal="right" vertical="center" indent="1"/>
    </xf>
    <xf numFmtId="0" fontId="4" fillId="3" borderId="2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10" fillId="3" borderId="0" xfId="0" applyFont="1" applyFill="1" applyBorder="1" applyAlignment="1">
      <alignment vertical="center"/>
    </xf>
    <xf numFmtId="0" fontId="4" fillId="3" borderId="0" xfId="0" applyFont="1" applyFill="1" applyBorder="1">
      <alignment vertical="center"/>
    </xf>
    <xf numFmtId="0" fontId="7" fillId="3" borderId="0" xfId="7" applyFont="1" applyFill="1" applyAlignment="1">
      <alignment horizontal="left" vertical="center" indent="2"/>
    </xf>
    <xf numFmtId="0" fontId="7" fillId="3" borderId="0" xfId="7" applyFont="1" applyFill="1" applyAlignment="1">
      <alignment horizontal="left" vertical="center" indent="1"/>
    </xf>
    <xf numFmtId="0" fontId="7" fillId="3" borderId="0" xfId="7" applyFont="1" applyFill="1" applyAlignment="1">
      <alignment horizontal="left" vertical="center" indent="7"/>
    </xf>
    <xf numFmtId="0" fontId="7" fillId="3" borderId="0" xfId="7" applyNumberFormat="1" applyFont="1" applyFill="1" applyAlignment="1">
      <alignment horizontal="left" vertical="center"/>
    </xf>
    <xf numFmtId="0" fontId="7" fillId="3" borderId="0" xfId="7" applyFont="1" applyFill="1" applyBorder="1" applyAlignment="1">
      <alignment horizontal="left" vertical="center" indent="1"/>
    </xf>
    <xf numFmtId="0" fontId="11" fillId="3" borderId="0" xfId="0" applyNumberFormat="1" applyFont="1" applyFill="1" applyAlignment="1">
      <alignment horizontal="left"/>
    </xf>
    <xf numFmtId="0" fontId="11" fillId="3" borderId="0" xfId="0" applyFont="1" applyFill="1" applyAlignment="1"/>
    <xf numFmtId="0" fontId="11" fillId="3" borderId="0" xfId="0" applyNumberFormat="1" applyFont="1" applyFill="1" applyAlignment="1"/>
    <xf numFmtId="164" fontId="13" fillId="3" borderId="0" xfId="7" applyNumberFormat="1" applyFont="1" applyFill="1" applyBorder="1" applyAlignment="1">
      <alignment horizontal="left" vertical="center" indent="1"/>
    </xf>
    <xf numFmtId="0" fontId="14" fillId="3" borderId="0" xfId="0" applyFont="1" applyFill="1">
      <alignment vertical="center"/>
    </xf>
    <xf numFmtId="0" fontId="14" fillId="3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7" fillId="3" borderId="0" xfId="0" applyNumberFormat="1" applyFont="1" applyFill="1">
      <alignment vertical="center"/>
    </xf>
    <xf numFmtId="0" fontId="14" fillId="3" borderId="0" xfId="0" applyFont="1" applyFill="1" applyBorder="1" applyAlignment="1">
      <alignment vertical="top"/>
    </xf>
    <xf numFmtId="0" fontId="15" fillId="3" borderId="0" xfId="0" applyFont="1" applyFill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>
      <alignment vertical="center"/>
    </xf>
    <xf numFmtId="168" fontId="12" fillId="8" borderId="1" xfId="8" applyNumberFormat="1" applyFont="1" applyFill="1" applyBorder="1" applyAlignment="1">
      <alignment horizontal="center" vertical="center"/>
    </xf>
    <xf numFmtId="168" fontId="12" fillId="7" borderId="1" xfId="8" applyNumberFormat="1" applyFont="1" applyFill="1" applyBorder="1" applyAlignment="1">
      <alignment horizontal="center" vertical="center"/>
    </xf>
    <xf numFmtId="168" fontId="12" fillId="6" borderId="1" xfId="8" applyNumberFormat="1" applyFont="1" applyFill="1" applyBorder="1" applyAlignment="1">
      <alignment horizontal="center" vertical="center"/>
    </xf>
    <xf numFmtId="168" fontId="12" fillId="2" borderId="1" xfId="8" applyNumberFormat="1" applyFont="1" applyFill="1" applyBorder="1" applyAlignment="1">
      <alignment horizontal="center" vertical="center"/>
    </xf>
    <xf numFmtId="168" fontId="9" fillId="4" borderId="0" xfId="0" applyNumberFormat="1" applyFont="1" applyFill="1" applyBorder="1" applyAlignment="1">
      <alignment horizontal="center" vertical="center"/>
    </xf>
    <xf numFmtId="169" fontId="7" fillId="3" borderId="0" xfId="7" applyNumberFormat="1" applyFont="1" applyFill="1" applyBorder="1" applyAlignment="1">
      <alignment horizontal="left" vertical="center" indent="1"/>
    </xf>
    <xf numFmtId="14" fontId="4" fillId="0" borderId="0" xfId="0" applyNumberFormat="1" applyFont="1">
      <alignment vertical="center"/>
    </xf>
    <xf numFmtId="170" fontId="7" fillId="3" borderId="0" xfId="7" applyNumberFormat="1" applyFont="1" applyFill="1" applyBorder="1" applyAlignment="1">
      <alignment horizontal="left" vertical="center" indent="1"/>
    </xf>
    <xf numFmtId="171" fontId="7" fillId="3" borderId="0" xfId="7" applyNumberFormat="1" applyFont="1" applyFill="1" applyBorder="1" applyAlignment="1">
      <alignment horizontal="left" vertical="center" indent="1"/>
    </xf>
    <xf numFmtId="14" fontId="0" fillId="0" borderId="0" xfId="0" applyNumberFormat="1" applyFont="1" applyBorder="1" applyAlignment="1">
      <alignment horizontal="right" vertical="center" indent="4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/>
    </xf>
    <xf numFmtId="167" fontId="0" fillId="0" borderId="0" xfId="2" applyNumberFormat="1" applyFont="1" applyBorder="1" applyAlignment="1">
      <alignment vertical="center"/>
    </xf>
    <xf numFmtId="166" fontId="0" fillId="0" borderId="0" xfId="1" applyNumberFormat="1" applyFont="1" applyBorder="1" applyAlignment="1">
      <alignment horizontal="right" vertical="center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2" applyNumberFormat="1" applyFont="1" applyBorder="1" applyAlignment="1">
      <alignment horizontal="right" vertical="center" indent="1"/>
    </xf>
    <xf numFmtId="14" fontId="0" fillId="15" borderId="0" xfId="0" applyNumberFormat="1" applyFont="1" applyFill="1" applyBorder="1" applyAlignment="1">
      <alignment horizontal="right" vertical="center" indent="4"/>
    </xf>
    <xf numFmtId="0" fontId="0" fillId="15" borderId="0" xfId="0" applyFont="1" applyFill="1" applyBorder="1" applyAlignment="1">
      <alignment horizontal="left" vertical="center" indent="1"/>
    </xf>
    <xf numFmtId="0" fontId="0" fillId="15" borderId="0" xfId="0" applyFont="1" applyFill="1" applyBorder="1" applyAlignment="1">
      <alignment horizontal="left" vertical="center"/>
    </xf>
    <xf numFmtId="167" fontId="0" fillId="15" borderId="0" xfId="2" applyNumberFormat="1" applyFont="1" applyFill="1" applyBorder="1" applyAlignment="1">
      <alignment vertical="center"/>
    </xf>
    <xf numFmtId="166" fontId="0" fillId="15" borderId="0" xfId="1" applyNumberFormat="1" applyFont="1" applyFill="1" applyBorder="1" applyAlignment="1">
      <alignment horizontal="right" vertical="center"/>
    </xf>
    <xf numFmtId="167" fontId="0" fillId="15" borderId="0" xfId="2" applyNumberFormat="1" applyFont="1" applyFill="1" applyBorder="1" applyAlignment="1">
      <alignment horizontal="right" vertical="center"/>
    </xf>
    <xf numFmtId="167" fontId="0" fillId="15" borderId="0" xfId="2" applyNumberFormat="1" applyFont="1" applyFill="1" applyBorder="1" applyAlignment="1">
      <alignment horizontal="right" vertical="center" indent="1"/>
    </xf>
    <xf numFmtId="0" fontId="0" fillId="15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9" fillId="0" borderId="0" xfId="0" applyFont="1" applyBorder="1" applyAlignment="1">
      <alignment horizontal="left" vertical="center" indent="2"/>
    </xf>
    <xf numFmtId="0" fontId="29" fillId="0" borderId="0" xfId="0" applyFont="1" applyBorder="1" applyAlignment="1">
      <alignment horizontal="left" vertical="center" indent="1"/>
    </xf>
    <xf numFmtId="0" fontId="29" fillId="0" borderId="0" xfId="0" applyFont="1" applyBorder="1" applyAlignment="1">
      <alignment horizontal="left" vertical="center"/>
    </xf>
    <xf numFmtId="165" fontId="29" fillId="0" borderId="0" xfId="0" applyNumberFormat="1" applyFont="1" applyBorder="1" applyAlignment="1">
      <alignment horizontal="right" vertical="center" indent="2"/>
    </xf>
    <xf numFmtId="0" fontId="29" fillId="0" borderId="0" xfId="0" applyFont="1" applyBorder="1" applyAlignment="1">
      <alignment horizontal="right" vertical="center" indent="2"/>
    </xf>
    <xf numFmtId="0" fontId="30" fillId="0" borderId="0" xfId="0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right" vertical="center" indent="4"/>
    </xf>
    <xf numFmtId="0" fontId="0" fillId="0" borderId="8" xfId="0" applyFont="1" applyBorder="1" applyAlignment="1">
      <alignment horizontal="left" vertical="center" indent="1"/>
    </xf>
    <xf numFmtId="0" fontId="0" fillId="0" borderId="8" xfId="0" applyFont="1" applyBorder="1" applyAlignment="1">
      <alignment horizontal="left" vertical="center"/>
    </xf>
    <xf numFmtId="167" fontId="0" fillId="0" borderId="8" xfId="2" applyNumberFormat="1" applyFont="1" applyBorder="1" applyAlignment="1">
      <alignment vertical="center"/>
    </xf>
    <xf numFmtId="166" fontId="0" fillId="0" borderId="8" xfId="1" applyNumberFormat="1" applyFont="1" applyBorder="1" applyAlignment="1">
      <alignment horizontal="right" vertical="center"/>
    </xf>
    <xf numFmtId="167" fontId="0" fillId="0" borderId="8" xfId="2" applyNumberFormat="1" applyFont="1" applyBorder="1" applyAlignment="1">
      <alignment horizontal="right" vertical="center"/>
    </xf>
    <xf numFmtId="167" fontId="0" fillId="0" borderId="8" xfId="2" applyNumberFormat="1" applyFont="1" applyBorder="1" applyAlignment="1">
      <alignment horizontal="right" vertical="center" indent="1"/>
    </xf>
    <xf numFmtId="0" fontId="0" fillId="0" borderId="8" xfId="0" applyFont="1" applyBorder="1" applyAlignment="1">
      <alignment vertical="center"/>
    </xf>
    <xf numFmtId="14" fontId="0" fillId="0" borderId="9" xfId="0" applyNumberFormat="1" applyFont="1" applyBorder="1" applyAlignment="1">
      <alignment horizontal="right" vertical="center" indent="4"/>
    </xf>
    <xf numFmtId="0" fontId="0" fillId="0" borderId="9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/>
    </xf>
    <xf numFmtId="167" fontId="0" fillId="0" borderId="9" xfId="2" applyNumberFormat="1" applyFont="1" applyBorder="1" applyAlignment="1">
      <alignment vertical="center"/>
    </xf>
    <xf numFmtId="166" fontId="0" fillId="0" borderId="9" xfId="1" applyNumberFormat="1" applyFont="1" applyBorder="1" applyAlignment="1">
      <alignment horizontal="right" vertical="center"/>
    </xf>
    <xf numFmtId="167" fontId="0" fillId="0" borderId="9" xfId="2" applyNumberFormat="1" applyFont="1" applyBorder="1" applyAlignment="1">
      <alignment horizontal="right" vertical="center"/>
    </xf>
    <xf numFmtId="167" fontId="0" fillId="0" borderId="9" xfId="2" applyNumberFormat="1" applyFont="1" applyBorder="1" applyAlignment="1">
      <alignment horizontal="right" vertical="center" indent="1"/>
    </xf>
    <xf numFmtId="0" fontId="0" fillId="0" borderId="9" xfId="0" applyFont="1" applyBorder="1" applyAlignment="1">
      <alignment vertical="center"/>
    </xf>
    <xf numFmtId="0" fontId="5" fillId="3" borderId="0" xfId="3" applyFont="1" applyFill="1" applyBorder="1" applyAlignment="1">
      <alignment horizontal="left" vertical="center" indent="1"/>
    </xf>
    <xf numFmtId="0" fontId="10" fillId="3" borderId="0" xfId="0" applyNumberFormat="1" applyFont="1" applyFill="1" applyBorder="1" applyAlignment="1">
      <alignment vertical="center"/>
    </xf>
    <xf numFmtId="14" fontId="7" fillId="3" borderId="0" xfId="7" applyNumberFormat="1" applyFont="1" applyFill="1" applyAlignment="1">
      <alignment horizontal="left" vertical="center"/>
    </xf>
  </cellXfs>
  <cellStyles count="21">
    <cellStyle name="Bad" xfId="12" builtinId="27" customBuiltin="1"/>
    <cellStyle name="Calculation" xfId="15" builtinId="22" customBuiltin="1"/>
    <cellStyle name="Check Cell" xfId="17" builtinId="23" customBuiltin="1"/>
    <cellStyle name="Comma" xfId="1" builtinId="3"/>
    <cellStyle name="Currency" xfId="2" builtinId="4" customBuiltin="1"/>
    <cellStyle name="Explanatory Text" xfId="19" builtinId="53" customBuiltin="1"/>
    <cellStyle name="Followed Hyperlink" xfId="9" builtinId="9" customBuiltin="1"/>
    <cellStyle name="Good" xfId="1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" builtinId="8" customBuiltin="1"/>
    <cellStyle name="Input" xfId="13" builtinId="20" customBuiltin="1"/>
    <cellStyle name="Linked Cell" xfId="16" builtinId="24" customBuiltin="1"/>
    <cellStyle name="Neutral" xfId="10" builtinId="28" customBuiltin="1"/>
    <cellStyle name="Normal" xfId="0" builtinId="0" customBuiltin="1"/>
    <cellStyle name="Output" xfId="14" builtinId="21" customBuiltin="1"/>
    <cellStyle name="Title" xfId="3" builtinId="15" customBuiltin="1"/>
    <cellStyle name="Total" xfId="20" builtinId="25" customBuiltin="1"/>
    <cellStyle name="Warning Text" xfId="18" builtinId="11" customBuiltin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border>
        <top style="medium">
          <color theme="4" tint="0.79998168889431442"/>
        </top>
      </border>
    </dxf>
    <dxf>
      <font>
        <b/>
        <i val="0"/>
        <color theme="3"/>
      </font>
      <border>
        <bottom style="medium">
          <color theme="4" tint="0.79998168889431442"/>
        </bottom>
        <horizontal/>
      </border>
    </dxf>
    <dxf>
      <border>
        <bottom style="medium">
          <color theme="4"/>
        </bottom>
      </border>
    </dxf>
  </dxfs>
  <tableStyles count="1" defaultTableStyle="Expense Report" defaultPivotStyle="PivotStyleLight16">
    <tableStyle name="Expense Report" pivot="0" count="4">
      <tableStyleElement type="wholeTable" dxfId="9"/>
      <tableStyleElement type="headerRow" dxfId="8"/>
      <tableStyleElement type="totalRow" dxfId="7"/>
      <tableStyleElement type="secondRowStripe" dxfId="6"/>
    </tableStyle>
  </tableStyles>
  <colors>
    <mruColors>
      <color rgb="FF795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etropolitan">
  <a:themeElements>
    <a:clrScheme name="Expense Report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438C9B"/>
      </a:accent1>
      <a:accent2>
        <a:srgbClr val="DA1FA2"/>
      </a:accent2>
      <a:accent3>
        <a:srgbClr val="F2C911"/>
      </a:accent3>
      <a:accent4>
        <a:srgbClr val="6D5CA7"/>
      </a:accent4>
      <a:accent5>
        <a:srgbClr val="F44A4A"/>
      </a:accent5>
      <a:accent6>
        <a:srgbClr val="759D33"/>
      </a:accent6>
      <a:hlink>
        <a:srgbClr val="6D5CA7"/>
      </a:hlink>
      <a:folHlink>
        <a:srgbClr val="DA1FA2"/>
      </a:folHlink>
    </a:clrScheme>
    <a:fontScheme name="Expense Report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L31"/>
  <sheetViews>
    <sheetView showGridLines="0" tabSelected="1" zoomScaleNormal="100" workbookViewId="0">
      <selection activeCell="E14" sqref="E14"/>
    </sheetView>
  </sheetViews>
  <sheetFormatPr defaultColWidth="9" defaultRowHeight="24" customHeight="1"/>
  <cols>
    <col min="1" max="1" width="18" style="39" customWidth="1"/>
    <col min="2" max="2" width="22.6640625" style="7" customWidth="1"/>
    <col min="3" max="3" width="25.109375" style="7" customWidth="1"/>
    <col min="4" max="4" width="12.88671875" style="32" customWidth="1"/>
    <col min="5" max="5" width="17.21875" style="32" customWidth="1"/>
    <col min="6" max="6" width="12.88671875" style="32" customWidth="1"/>
    <col min="7" max="8" width="15.6640625" style="7" customWidth="1"/>
    <col min="9" max="9" width="13.77734375" style="7" customWidth="1"/>
    <col min="10" max="10" width="17.33203125" style="32" customWidth="1"/>
    <col min="11" max="11" width="21.33203125" style="7" customWidth="1"/>
    <col min="12" max="12" width="2" style="7" customWidth="1"/>
    <col min="13" max="16384" width="9" style="7"/>
  </cols>
  <sheetData>
    <row r="1" spans="1:12" ht="25.5" customHeight="1">
      <c r="A1" s="80" t="s">
        <v>1</v>
      </c>
      <c r="B1" s="80"/>
      <c r="C1" s="1" t="s">
        <v>2</v>
      </c>
      <c r="D1" s="2"/>
      <c r="E1" s="3"/>
      <c r="F1" s="3"/>
      <c r="G1" s="4"/>
      <c r="H1" s="4"/>
      <c r="I1" s="5"/>
      <c r="J1" s="6"/>
      <c r="K1" s="5"/>
      <c r="L1" s="5"/>
    </row>
    <row r="2" spans="1:12" ht="29.25" customHeight="1">
      <c r="A2" s="80"/>
      <c r="B2" s="80"/>
      <c r="C2" s="8" t="s">
        <v>11</v>
      </c>
      <c r="D2" s="2"/>
      <c r="E2" s="3"/>
      <c r="F2" s="3"/>
      <c r="G2" s="4"/>
      <c r="H2" s="4"/>
      <c r="I2" s="9"/>
      <c r="J2" s="10" t="s">
        <v>3</v>
      </c>
      <c r="K2" s="37">
        <f>SUM(経費明細書!$K$11:$K$31)</f>
        <v>-1274574.1849999984</v>
      </c>
      <c r="L2" s="5"/>
    </row>
    <row r="3" spans="1:12" ht="6" customHeight="1" thickBot="1">
      <c r="A3" s="11"/>
      <c r="B3" s="12"/>
      <c r="C3" s="12"/>
      <c r="D3" s="13"/>
      <c r="E3" s="13"/>
      <c r="F3" s="13"/>
      <c r="G3" s="12"/>
      <c r="H3" s="12"/>
      <c r="I3" s="4"/>
      <c r="J3" s="81"/>
      <c r="K3" s="14"/>
      <c r="L3" s="15"/>
    </row>
    <row r="4" spans="1:12" ht="6" customHeight="1">
      <c r="A4" s="15"/>
      <c r="B4" s="4"/>
      <c r="C4" s="4"/>
      <c r="D4" s="3"/>
      <c r="E4" s="3"/>
      <c r="F4" s="3"/>
      <c r="G4" s="4"/>
      <c r="H4" s="4"/>
      <c r="I4" s="4"/>
      <c r="J4" s="81"/>
      <c r="K4" s="14"/>
      <c r="L4" s="15"/>
    </row>
    <row r="5" spans="1:12" ht="23.25" customHeight="1">
      <c r="A5" s="16" t="s">
        <v>12</v>
      </c>
      <c r="B5" s="17" t="s">
        <v>13</v>
      </c>
      <c r="C5" s="18" t="s">
        <v>14</v>
      </c>
      <c r="D5" s="19" t="s">
        <v>9</v>
      </c>
      <c r="E5" s="2"/>
      <c r="F5" s="2"/>
      <c r="G5" s="20" t="s">
        <v>15</v>
      </c>
      <c r="H5" s="38">
        <v>50</v>
      </c>
      <c r="I5" s="5"/>
      <c r="J5" s="21" t="s">
        <v>4</v>
      </c>
      <c r="K5" s="22" t="s">
        <v>16</v>
      </c>
      <c r="L5" s="5"/>
    </row>
    <row r="6" spans="1:12" ht="23.25" customHeight="1">
      <c r="A6" s="16" t="s">
        <v>17</v>
      </c>
      <c r="B6" s="17" t="s">
        <v>7</v>
      </c>
      <c r="C6" s="18" t="s">
        <v>18</v>
      </c>
      <c r="D6" s="82">
        <v>41883</v>
      </c>
      <c r="E6" s="82"/>
      <c r="F6" s="2"/>
      <c r="G6" s="20" t="s">
        <v>19</v>
      </c>
      <c r="H6" s="40">
        <v>3000</v>
      </c>
      <c r="I6" s="5"/>
      <c r="J6" s="35">
        <f>SUM(経費明細書!$D$11:$D$31)</f>
        <v>1040564</v>
      </c>
      <c r="K6" s="36">
        <f>SUM(経費明細書!$F$11:$F$31,経費明細書!$I$11:$I$31)</f>
        <v>-2548817.1849999996</v>
      </c>
      <c r="L6" s="5"/>
    </row>
    <row r="7" spans="1:12" ht="23.25" customHeight="1">
      <c r="A7" s="16" t="s">
        <v>20</v>
      </c>
      <c r="B7" s="17" t="s">
        <v>8</v>
      </c>
      <c r="C7" s="18" t="s">
        <v>21</v>
      </c>
      <c r="D7" s="82">
        <v>41887</v>
      </c>
      <c r="E7" s="82"/>
      <c r="F7" s="2"/>
      <c r="G7" s="20" t="s">
        <v>22</v>
      </c>
      <c r="H7" s="41">
        <v>20000</v>
      </c>
      <c r="I7" s="5"/>
      <c r="J7" s="23" t="s">
        <v>5</v>
      </c>
      <c r="K7" s="22" t="s">
        <v>6</v>
      </c>
      <c r="L7" s="24"/>
    </row>
    <row r="8" spans="1:12" ht="23.25" customHeight="1">
      <c r="A8" s="16" t="s">
        <v>23</v>
      </c>
      <c r="B8" s="17" t="s">
        <v>24</v>
      </c>
      <c r="C8" s="18" t="s">
        <v>25</v>
      </c>
      <c r="D8" s="19" t="s">
        <v>24</v>
      </c>
      <c r="E8" s="2"/>
      <c r="F8" s="2"/>
      <c r="G8" s="20" t="s">
        <v>26</v>
      </c>
      <c r="H8" s="40">
        <v>1000</v>
      </c>
      <c r="I8" s="5"/>
      <c r="J8" s="33">
        <f>SUM(経費明細書!$E$11:$E$31)</f>
        <v>148290</v>
      </c>
      <c r="K8" s="34">
        <f>SUM(経費明細書!$J$11:$J$31)</f>
        <v>85389</v>
      </c>
      <c r="L8" s="5"/>
    </row>
    <row r="9" spans="1:12" ht="12" customHeight="1">
      <c r="A9" s="25"/>
      <c r="B9" s="25"/>
      <c r="C9" s="25"/>
      <c r="D9" s="26"/>
      <c r="E9" s="26"/>
      <c r="F9" s="26"/>
      <c r="G9" s="25"/>
      <c r="H9" s="27"/>
      <c r="I9" s="27"/>
      <c r="J9" s="28"/>
      <c r="K9" s="29"/>
      <c r="L9" s="30"/>
    </row>
    <row r="10" spans="1:12" s="31" customFormat="1" ht="24" customHeight="1" thickBot="1">
      <c r="A10" s="58" t="s">
        <v>10</v>
      </c>
      <c r="B10" s="59" t="s">
        <v>27</v>
      </c>
      <c r="C10" s="60" t="s">
        <v>28</v>
      </c>
      <c r="D10" s="61" t="s">
        <v>4</v>
      </c>
      <c r="E10" s="61" t="s">
        <v>5</v>
      </c>
      <c r="F10" s="61" t="s">
        <v>29</v>
      </c>
      <c r="G10" s="62" t="s">
        <v>30</v>
      </c>
      <c r="H10" s="62" t="s">
        <v>31</v>
      </c>
      <c r="I10" s="62" t="s">
        <v>32</v>
      </c>
      <c r="J10" s="61" t="s">
        <v>6</v>
      </c>
      <c r="K10" s="62" t="s">
        <v>33</v>
      </c>
      <c r="L10" s="63" t="s">
        <v>0</v>
      </c>
    </row>
    <row r="11" spans="1:12" s="31" customFormat="1" ht="24" customHeight="1">
      <c r="A11" s="64">
        <v>41883</v>
      </c>
      <c r="B11" s="65" t="s">
        <v>34</v>
      </c>
      <c r="C11" s="66" t="s">
        <v>35</v>
      </c>
      <c r="D11" s="67">
        <v>63434</v>
      </c>
      <c r="E11" s="67">
        <v>1000</v>
      </c>
      <c r="F11" s="67">
        <v>42800</v>
      </c>
      <c r="G11" s="68">
        <v>18311.920699999999</v>
      </c>
      <c r="H11" s="68">
        <v>18436.966700000001</v>
      </c>
      <c r="I11" s="67">
        <f>IF(COUNTA(経費明細書!$G11:$H11)=2,(経費明細書!$H11-経費明細書!$G11)*走行距離レート,"")</f>
        <v>6252.3000000001048</v>
      </c>
      <c r="J11" s="69">
        <v>4000</v>
      </c>
      <c r="K11" s="70">
        <f>IF(COUNTA(経費明細書!$A11:$H11)=0,"",SUM(経費明細書!$D11:$F11,経費明細書!$I11:$J11))</f>
        <v>117486.3000000001</v>
      </c>
      <c r="L11" s="71"/>
    </row>
    <row r="12" spans="1:12" s="31" customFormat="1" ht="24" customHeight="1">
      <c r="A12" s="49">
        <v>41883</v>
      </c>
      <c r="B12" s="50" t="s">
        <v>34</v>
      </c>
      <c r="C12" s="51" t="s">
        <v>36</v>
      </c>
      <c r="D12" s="52">
        <v>44500</v>
      </c>
      <c r="E12" s="52">
        <v>4000</v>
      </c>
      <c r="F12" s="52">
        <v>22500</v>
      </c>
      <c r="G12" s="53">
        <v>12300</v>
      </c>
      <c r="H12" s="53">
        <v>2333</v>
      </c>
      <c r="I12" s="52">
        <f>IF(COUNTA(経費明細書!$G12:$H12)=2,(経費明細書!$H12-経費明細書!$G12)*走行距離レート,"")</f>
        <v>-498350</v>
      </c>
      <c r="J12" s="54">
        <v>5500</v>
      </c>
      <c r="K12" s="55">
        <f>IF(COUNTA(経費明細書!$A12:$H12)=0,"",SUM(経費明細書!$D12:$F12,経費明細書!$I12:$J12))</f>
        <v>-421850</v>
      </c>
      <c r="L12" s="56"/>
    </row>
    <row r="13" spans="1:12" s="31" customFormat="1" ht="24" customHeight="1">
      <c r="A13" s="42" t="s">
        <v>42</v>
      </c>
      <c r="B13" s="43" t="s">
        <v>43</v>
      </c>
      <c r="C13" s="44" t="s">
        <v>37</v>
      </c>
      <c r="D13" s="45">
        <v>56565</v>
      </c>
      <c r="E13" s="45">
        <v>730</v>
      </c>
      <c r="F13" s="45">
        <v>42342</v>
      </c>
      <c r="G13" s="46">
        <v>1100</v>
      </c>
      <c r="H13" s="46">
        <v>4333</v>
      </c>
      <c r="I13" s="45">
        <f>IF(COUNTA(経費明細書!$G13:$H13)=2,(経費明細書!$H13-経費明細書!$G13)*走行距離レート,"")</f>
        <v>161650</v>
      </c>
      <c r="J13" s="45">
        <v>2500</v>
      </c>
      <c r="K13" s="48">
        <f>IF(COUNTA(経費明細書!$A13:$H13)=0,"",SUM(経費明細書!$D13:$F13,経費明細書!$I13:$J13))</f>
        <v>263787</v>
      </c>
      <c r="L13" s="57"/>
    </row>
    <row r="14" spans="1:12" ht="24" customHeight="1">
      <c r="A14" s="49">
        <v>41883</v>
      </c>
      <c r="B14" s="50" t="s">
        <v>34</v>
      </c>
      <c r="C14" s="51" t="s">
        <v>5</v>
      </c>
      <c r="D14" s="52">
        <v>19352</v>
      </c>
      <c r="E14" s="52">
        <v>3000</v>
      </c>
      <c r="F14" s="52">
        <v>534334</v>
      </c>
      <c r="G14" s="53">
        <v>7200</v>
      </c>
      <c r="H14" s="53">
        <v>54453</v>
      </c>
      <c r="I14" s="52">
        <f>IF(COUNTA(経費明細書!$G14:$H14)=2,(経費明細書!$H14-経費明細書!$G14)*走行距離レート,"")</f>
        <v>2362650</v>
      </c>
      <c r="J14" s="54">
        <v>2340</v>
      </c>
      <c r="K14" s="55">
        <f>IF(COUNTA(経費明細書!$A14:$H14)=0,"",SUM(経費明細書!$D14:$F14,経費明細書!$I14:$J14))</f>
        <v>2921676</v>
      </c>
      <c r="L14" s="56"/>
    </row>
    <row r="15" spans="1:12" ht="24" customHeight="1">
      <c r="A15" s="42" t="s">
        <v>41</v>
      </c>
      <c r="B15" s="43" t="s">
        <v>34</v>
      </c>
      <c r="C15" s="44" t="s">
        <v>38</v>
      </c>
      <c r="D15" s="45">
        <v>34283</v>
      </c>
      <c r="E15" s="45">
        <v>3000</v>
      </c>
      <c r="F15" s="45">
        <v>1500</v>
      </c>
      <c r="G15" s="46">
        <v>2233</v>
      </c>
      <c r="H15" s="46">
        <v>5000</v>
      </c>
      <c r="I15" s="45">
        <f>IF(COUNTA(経費明細書!$G15:$H15)=2,(経費明細書!$H15-経費明細書!$G15)*走行距離レート,"")</f>
        <v>138350</v>
      </c>
      <c r="J15" s="47">
        <v>5403</v>
      </c>
      <c r="K15" s="48">
        <f>IF(COUNTA(経費明細書!$A15:$H15)=0,"",SUM(経費明細書!$D15:$F15,経費明細書!$I15:$J15))</f>
        <v>182536</v>
      </c>
      <c r="L15" s="57"/>
    </row>
    <row r="16" spans="1:12" ht="24" customHeight="1">
      <c r="A16" s="49">
        <v>41887</v>
      </c>
      <c r="B16" s="50" t="s">
        <v>43</v>
      </c>
      <c r="C16" s="51" t="s">
        <v>5</v>
      </c>
      <c r="D16" s="52">
        <v>53342</v>
      </c>
      <c r="E16" s="52">
        <v>1500</v>
      </c>
      <c r="F16" s="52">
        <v>53323</v>
      </c>
      <c r="G16" s="53">
        <v>3000</v>
      </c>
      <c r="H16" s="53">
        <v>1500</v>
      </c>
      <c r="I16" s="52">
        <f>IF(COUNTA(経費明細書!$G16:$H16)=2,(経費明細書!$H16-経費明細書!$G16)*走行距離レート,"")</f>
        <v>-75000</v>
      </c>
      <c r="J16" s="54">
        <v>7520</v>
      </c>
      <c r="K16" s="55">
        <f>IF(COUNTA(経費明細書!$A16:$H16)=0,"",SUM(経費明細書!$D16:$F16,経費明細書!$I16:$J16))</f>
        <v>40685</v>
      </c>
      <c r="L16" s="56"/>
    </row>
    <row r="17" spans="1:12" ht="24" customHeight="1">
      <c r="A17" s="42" t="s">
        <v>40</v>
      </c>
      <c r="B17" s="43" t="s">
        <v>34</v>
      </c>
      <c r="C17" s="44" t="s">
        <v>39</v>
      </c>
      <c r="D17" s="45">
        <v>74522</v>
      </c>
      <c r="E17" s="45">
        <v>2500</v>
      </c>
      <c r="F17" s="45">
        <v>75424</v>
      </c>
      <c r="G17" s="46">
        <v>18436.966700000001</v>
      </c>
      <c r="H17" s="46">
        <v>18562.0128</v>
      </c>
      <c r="I17" s="45">
        <f>IF(COUNTA(経費明細書!$G17:$H17)=2,(経費明細書!$H17-経費明細書!$G17)*走行距離レート,"")</f>
        <v>6252.3049999999785</v>
      </c>
      <c r="J17" s="47">
        <v>1200</v>
      </c>
      <c r="K17" s="48">
        <f>IF(COUNTA(経費明細書!$A17:$H17)=0,"",SUM(経費明細書!$D17:$F17,経費明細書!$I17:$J17))</f>
        <v>159898.30499999999</v>
      </c>
      <c r="L17" s="57"/>
    </row>
    <row r="18" spans="1:12" s="31" customFormat="1" ht="24" customHeight="1">
      <c r="A18" s="49" t="s">
        <v>47</v>
      </c>
      <c r="B18" s="50" t="s">
        <v>43</v>
      </c>
      <c r="C18" s="51" t="s">
        <v>35</v>
      </c>
      <c r="D18" s="52">
        <v>63434</v>
      </c>
      <c r="E18" s="52">
        <v>1000</v>
      </c>
      <c r="F18" s="52">
        <v>42800</v>
      </c>
      <c r="G18" s="53">
        <v>18311.920699999999</v>
      </c>
      <c r="H18" s="53">
        <v>18436.966700000001</v>
      </c>
      <c r="I18" s="52">
        <f>IF(COUNTA(経費明細書!$G18:$H18)=2,(経費明細書!$H18-経費明細書!$G18)*走行距離レート,"")</f>
        <v>6252.3000000001048</v>
      </c>
      <c r="J18" s="54">
        <v>4000</v>
      </c>
      <c r="K18" s="55">
        <f>IF(COUNTA(経費明細書!$A18:$H18)=0,"",SUM(経費明細書!$D18:$F18,経費明細書!$I18:$J18))</f>
        <v>117486.3000000001</v>
      </c>
      <c r="L18" s="56"/>
    </row>
    <row r="19" spans="1:12" s="31" customFormat="1" ht="24" customHeight="1">
      <c r="A19" s="42">
        <v>41883</v>
      </c>
      <c r="B19" s="43" t="s">
        <v>34</v>
      </c>
      <c r="C19" s="44" t="s">
        <v>36</v>
      </c>
      <c r="D19" s="45">
        <v>44500</v>
      </c>
      <c r="E19" s="45">
        <v>4000</v>
      </c>
      <c r="F19" s="45">
        <v>22500</v>
      </c>
      <c r="G19" s="46">
        <v>12300</v>
      </c>
      <c r="H19" s="46">
        <v>2333</v>
      </c>
      <c r="I19" s="45">
        <f>IF(COUNTA(経費明細書!$G19:$H19)=2,(経費明細書!$H19-経費明細書!$G19)*走行距離レート,"")</f>
        <v>-498350</v>
      </c>
      <c r="J19" s="47">
        <v>5500</v>
      </c>
      <c r="K19" s="48">
        <f>IF(COUNTA(経費明細書!$A19:$H19)=0,"",SUM(経費明細書!$D19:$F19,経費明細書!$I19:$J19))</f>
        <v>-421850</v>
      </c>
      <c r="L19" s="57"/>
    </row>
    <row r="20" spans="1:12" s="31" customFormat="1" ht="24" customHeight="1">
      <c r="A20" s="49" t="s">
        <v>42</v>
      </c>
      <c r="B20" s="50" t="s">
        <v>43</v>
      </c>
      <c r="C20" s="51" t="s">
        <v>37</v>
      </c>
      <c r="D20" s="52">
        <v>56565</v>
      </c>
      <c r="E20" s="52">
        <v>54430</v>
      </c>
      <c r="F20" s="52">
        <v>42342</v>
      </c>
      <c r="G20" s="53">
        <v>1100</v>
      </c>
      <c r="H20" s="53">
        <v>4333</v>
      </c>
      <c r="I20" s="52">
        <f>IF(COUNTA(経費明細書!$G20:$H20)=2,(経費明細書!$H20-経費明細書!$G20)*走行距離レート,"")</f>
        <v>161650</v>
      </c>
      <c r="J20" s="52">
        <v>2500</v>
      </c>
      <c r="K20" s="55">
        <f>IF(COUNTA(経費明細書!$A20:$H20)=0,"",SUM(経費明細書!$D20:$F20,経費明細書!$I20:$J20))</f>
        <v>317487</v>
      </c>
      <c r="L20" s="56"/>
    </row>
    <row r="21" spans="1:12" ht="24" customHeight="1">
      <c r="A21" s="42">
        <v>41883</v>
      </c>
      <c r="B21" s="43" t="s">
        <v>34</v>
      </c>
      <c r="C21" s="44" t="s">
        <v>5</v>
      </c>
      <c r="D21" s="45">
        <v>19352</v>
      </c>
      <c r="E21" s="45">
        <v>3000</v>
      </c>
      <c r="F21" s="45">
        <v>534334</v>
      </c>
      <c r="G21" s="46">
        <v>7200</v>
      </c>
      <c r="H21" s="46">
        <v>453</v>
      </c>
      <c r="I21" s="45">
        <f>IF(COUNTA(経費明細書!$G21:$H21)=2,(経費明細書!$H21-経費明細書!$G21)*走行距離レート,"")</f>
        <v>-337350</v>
      </c>
      <c r="J21" s="47">
        <v>2340</v>
      </c>
      <c r="K21" s="48">
        <f>IF(COUNTA(経費明細書!$A21:$H21)=0,"",SUM(経費明細書!$D21:$F21,経費明細書!$I21:$J21))</f>
        <v>221676</v>
      </c>
      <c r="L21" s="57"/>
    </row>
    <row r="22" spans="1:12" ht="24" customHeight="1">
      <c r="A22" s="49" t="s">
        <v>41</v>
      </c>
      <c r="B22" s="50" t="s">
        <v>34</v>
      </c>
      <c r="C22" s="51" t="s">
        <v>38</v>
      </c>
      <c r="D22" s="52">
        <v>34283</v>
      </c>
      <c r="E22" s="52">
        <v>3000</v>
      </c>
      <c r="F22" s="52">
        <v>1500</v>
      </c>
      <c r="G22" s="53">
        <v>2233</v>
      </c>
      <c r="H22" s="53">
        <v>5000</v>
      </c>
      <c r="I22" s="52">
        <f>IF(COUNTA(経費明細書!$G22:$H22)=2,(経費明細書!$H22-経費明細書!$G22)*走行距離レート,"")</f>
        <v>138350</v>
      </c>
      <c r="J22" s="54">
        <v>5403</v>
      </c>
      <c r="K22" s="55">
        <f>IF(COUNTA(経費明細書!$A22:$H22)=0,"",SUM(経費明細書!$D22:$F22,経費明細書!$I22:$J22))</f>
        <v>182536</v>
      </c>
      <c r="L22" s="56"/>
    </row>
    <row r="23" spans="1:12" ht="24" customHeight="1">
      <c r="A23" s="42">
        <v>40791</v>
      </c>
      <c r="B23" s="43" t="s">
        <v>43</v>
      </c>
      <c r="C23" s="44" t="s">
        <v>5</v>
      </c>
      <c r="D23" s="45">
        <v>53342</v>
      </c>
      <c r="E23" s="45">
        <v>1500</v>
      </c>
      <c r="F23" s="45">
        <v>53323</v>
      </c>
      <c r="G23" s="46">
        <v>4500</v>
      </c>
      <c r="H23" s="46">
        <v>1500</v>
      </c>
      <c r="I23" s="45">
        <f>IF(COUNTA(経費明細書!$G23:$H23)=2,(経費明細書!$H23-経費明細書!$G23)*走行距離レート,"")</f>
        <v>-150000</v>
      </c>
      <c r="J23" s="47">
        <v>7520</v>
      </c>
      <c r="K23" s="48">
        <f>IF(COUNTA(経費明細書!$A23:$H23)=0,"",SUM(経費明細書!$D23:$F23,経費明細書!$I23:$J23))</f>
        <v>-34315</v>
      </c>
      <c r="L23" s="57"/>
    </row>
    <row r="24" spans="1:12" ht="24" customHeight="1">
      <c r="A24" s="49">
        <v>41883</v>
      </c>
      <c r="B24" s="50" t="s">
        <v>34</v>
      </c>
      <c r="C24" s="51" t="s">
        <v>39</v>
      </c>
      <c r="D24" s="52">
        <v>87822</v>
      </c>
      <c r="E24" s="52">
        <v>43200</v>
      </c>
      <c r="F24" s="52">
        <v>75424</v>
      </c>
      <c r="G24" s="53">
        <v>18436.966700000001</v>
      </c>
      <c r="H24" s="53">
        <v>53432.012799999997</v>
      </c>
      <c r="I24" s="52">
        <f>IF(COUNTA(経費明細書!$G24:$H24)=2,(経費明細書!$H24-経費明細書!$G24)*走行距離レート,"")</f>
        <v>1749752.3049999997</v>
      </c>
      <c r="J24" s="54">
        <v>1200</v>
      </c>
      <c r="K24" s="55">
        <f>IF(COUNTA(経費明細書!$A24:$H24)=0,"",SUM(経費明細書!$D24:$F24,経費明細書!$I24:$J24))</f>
        <v>1957398.3049999997</v>
      </c>
      <c r="L24" s="56"/>
    </row>
    <row r="25" spans="1:12" s="31" customFormat="1" ht="24" customHeight="1">
      <c r="A25" s="42">
        <v>41548</v>
      </c>
      <c r="B25" s="43" t="s">
        <v>43</v>
      </c>
      <c r="C25" s="44" t="s">
        <v>35</v>
      </c>
      <c r="D25" s="45">
        <v>63434</v>
      </c>
      <c r="E25" s="45">
        <v>1000</v>
      </c>
      <c r="F25" s="45">
        <v>42800</v>
      </c>
      <c r="G25" s="46">
        <v>184341.92069999999</v>
      </c>
      <c r="H25" s="46">
        <v>1436.9666999999999</v>
      </c>
      <c r="I25" s="45">
        <f>IF(COUNTA(経費明細書!$G25:$H25)=2,(経費明細書!$H25-経費明細書!$G25)*走行距離レート,"")</f>
        <v>-9145247.6999999993</v>
      </c>
      <c r="J25" s="47">
        <v>4000</v>
      </c>
      <c r="K25" s="48">
        <f>IF(COUNTA(経費明細書!$A25:$H25)=0,"",SUM(経費明細書!$D25:$F25,経費明細書!$I25:$J25))</f>
        <v>-9034013.6999999993</v>
      </c>
      <c r="L25" s="57"/>
    </row>
    <row r="26" spans="1:12" s="31" customFormat="1" ht="24" customHeight="1">
      <c r="A26" s="49">
        <v>40422</v>
      </c>
      <c r="B26" s="50" t="s">
        <v>34</v>
      </c>
      <c r="C26" s="51" t="s">
        <v>36</v>
      </c>
      <c r="D26" s="52">
        <v>49500</v>
      </c>
      <c r="E26" s="52">
        <v>4000</v>
      </c>
      <c r="F26" s="52">
        <v>22500</v>
      </c>
      <c r="G26" s="53">
        <v>12300</v>
      </c>
      <c r="H26" s="53">
        <v>2333</v>
      </c>
      <c r="I26" s="52">
        <f>IF(COUNTA(経費明細書!$G26:$H26)=2,(経費明細書!$H26-経費明細書!$G26)*走行距離レート,"")</f>
        <v>-498350</v>
      </c>
      <c r="J26" s="54">
        <v>5500</v>
      </c>
      <c r="K26" s="55">
        <f>IF(COUNTA(経費明細書!$A26:$H26)=0,"",SUM(経費明細書!$D26:$F26,経費明細書!$I26:$J26))</f>
        <v>-416850</v>
      </c>
      <c r="L26" s="56"/>
    </row>
    <row r="27" spans="1:12" s="31" customFormat="1" ht="24" customHeight="1">
      <c r="A27" s="42" t="s">
        <v>42</v>
      </c>
      <c r="B27" s="43" t="s">
        <v>43</v>
      </c>
      <c r="C27" s="44" t="s">
        <v>37</v>
      </c>
      <c r="D27" s="45">
        <v>56565</v>
      </c>
      <c r="E27" s="45">
        <v>7430</v>
      </c>
      <c r="F27" s="45">
        <v>42342</v>
      </c>
      <c r="G27" s="46">
        <v>1100</v>
      </c>
      <c r="H27" s="46">
        <v>4333</v>
      </c>
      <c r="I27" s="45">
        <f>IF(COUNTA(経費明細書!$G27:$H27)=2,(経費明細書!$H27-経費明細書!$G27)*走行距離レート,"")</f>
        <v>161650</v>
      </c>
      <c r="J27" s="45">
        <v>2500</v>
      </c>
      <c r="K27" s="48">
        <f>IF(COUNTA(経費明細書!$A27:$H27)=0,"",SUM(経費明細書!$D27:$F27,経費明細書!$I27:$J27))</f>
        <v>270487</v>
      </c>
      <c r="L27" s="57"/>
    </row>
    <row r="28" spans="1:12" ht="24" customHeight="1">
      <c r="A28" s="49">
        <v>41894</v>
      </c>
      <c r="B28" s="50" t="s">
        <v>34</v>
      </c>
      <c r="C28" s="51" t="s">
        <v>5</v>
      </c>
      <c r="D28" s="52">
        <v>19352</v>
      </c>
      <c r="E28" s="52">
        <v>3000</v>
      </c>
      <c r="F28" s="52">
        <v>534334</v>
      </c>
      <c r="G28" s="53">
        <v>7200</v>
      </c>
      <c r="H28" s="53">
        <v>54453</v>
      </c>
      <c r="I28" s="52">
        <f>IF(COUNTA(経費明細書!$G28:$H28)=2,(経費明細書!$H28-経費明細書!$G28)*走行距離レート,"")</f>
        <v>2362650</v>
      </c>
      <c r="J28" s="54">
        <v>2340</v>
      </c>
      <c r="K28" s="55">
        <f>IF(COUNTA(経費明細書!$A28:$H28)=0,"",SUM(経費明細書!$D28:$F28,経費明細書!$I28:$J28))</f>
        <v>2921676</v>
      </c>
      <c r="L28" s="56"/>
    </row>
    <row r="29" spans="1:12" ht="24" customHeight="1">
      <c r="A29" s="42" t="s">
        <v>46</v>
      </c>
      <c r="B29" s="43" t="s">
        <v>34</v>
      </c>
      <c r="C29" s="44" t="s">
        <v>38</v>
      </c>
      <c r="D29" s="45">
        <v>6453</v>
      </c>
      <c r="E29" s="45">
        <v>3000</v>
      </c>
      <c r="F29" s="45">
        <v>1500</v>
      </c>
      <c r="G29" s="46">
        <v>2233</v>
      </c>
      <c r="H29" s="46">
        <v>5000</v>
      </c>
      <c r="I29" s="45">
        <f>IF(COUNTA(経費明細書!$G29:$H29)=2,(経費明細書!$H29-経費明細書!$G29)*走行距離レート,"")</f>
        <v>138350</v>
      </c>
      <c r="J29" s="47">
        <v>5403</v>
      </c>
      <c r="K29" s="48">
        <f>IF(COUNTA(経費明細書!$A29:$H29)=0,"",SUM(経費明細書!$D29:$F29,経費明細書!$I29:$J29))</f>
        <v>154706</v>
      </c>
      <c r="L29" s="57"/>
    </row>
    <row r="30" spans="1:12" ht="24" customHeight="1">
      <c r="A30" s="49" t="s">
        <v>45</v>
      </c>
      <c r="B30" s="50" t="s">
        <v>43</v>
      </c>
      <c r="C30" s="51" t="s">
        <v>5</v>
      </c>
      <c r="D30" s="52">
        <v>65442</v>
      </c>
      <c r="E30" s="52">
        <v>1500</v>
      </c>
      <c r="F30" s="52">
        <v>53323</v>
      </c>
      <c r="G30" s="53">
        <v>3000</v>
      </c>
      <c r="H30" s="53">
        <v>1500</v>
      </c>
      <c r="I30" s="52">
        <f>IF(COUNTA(経費明細書!$G30:$H30)=2,(経費明細書!$H30-経費明細書!$G30)*走行距離レート,"")</f>
        <v>-75000</v>
      </c>
      <c r="J30" s="54">
        <v>7520</v>
      </c>
      <c r="K30" s="55">
        <f>IF(COUNTA(経費明細書!$A30:$H30)=0,"",SUM(経費明細書!$D30:$F30,経費明細書!$I30:$J30))</f>
        <v>52785</v>
      </c>
      <c r="L30" s="56"/>
    </row>
    <row r="31" spans="1:12" ht="24" customHeight="1" thickBot="1">
      <c r="A31" s="72" t="s">
        <v>44</v>
      </c>
      <c r="B31" s="73" t="s">
        <v>34</v>
      </c>
      <c r="C31" s="74" t="s">
        <v>39</v>
      </c>
      <c r="D31" s="75">
        <v>74522</v>
      </c>
      <c r="E31" s="75">
        <v>2500</v>
      </c>
      <c r="F31" s="75">
        <v>7524</v>
      </c>
      <c r="G31" s="76">
        <v>18436.966700000001</v>
      </c>
      <c r="H31" s="76">
        <v>162.0128</v>
      </c>
      <c r="I31" s="75">
        <f>IF(COUNTA(経費明細書!$G31:$H31)=2,(経費明細書!$H31-経費明細書!$G31)*走行距離レート,"")</f>
        <v>-913747.69500000007</v>
      </c>
      <c r="J31" s="77">
        <v>1200</v>
      </c>
      <c r="K31" s="78">
        <f>IF(COUNTA(経費明細書!$A31:$H31)=0,"",SUM(経費明細書!$D31:$F31,経費明細書!$I31:$J31))</f>
        <v>-828001.69500000007</v>
      </c>
      <c r="L31" s="79"/>
    </row>
  </sheetData>
  <mergeCells count="4">
    <mergeCell ref="A1:B2"/>
    <mergeCell ref="J3:J4"/>
    <mergeCell ref="D6:E6"/>
    <mergeCell ref="D7:E7"/>
  </mergeCells>
  <phoneticPr fontId="3"/>
  <conditionalFormatting sqref="D11:F17">
    <cfRule type="expression" dxfId="5" priority="17">
      <formula>D11&lt;0</formula>
    </cfRule>
  </conditionalFormatting>
  <conditionalFormatting sqref="G11:H17">
    <cfRule type="expression" dxfId="4" priority="32">
      <formula>($H11&lt;&gt;"")*($G11&lt;&gt;"")*($H11&lt;$G11)</formula>
    </cfRule>
  </conditionalFormatting>
  <conditionalFormatting sqref="I11:I17">
    <cfRule type="expression" dxfId="3" priority="14">
      <formula>I11&lt;0</formula>
    </cfRule>
  </conditionalFormatting>
  <conditionalFormatting sqref="D25:F31">
    <cfRule type="expression" dxfId="2" priority="3">
      <formula>D25&lt;0</formula>
    </cfRule>
  </conditionalFormatting>
  <conditionalFormatting sqref="I25:I31">
    <cfRule type="expression" dxfId="1" priority="2">
      <formula>I25&lt;0</formula>
    </cfRule>
  </conditionalFormatting>
  <conditionalFormatting sqref="J27">
    <cfRule type="expression" dxfId="0" priority="1">
      <formula>J27&lt;0</formula>
    </cfRule>
  </conditionalFormatting>
  <printOptions horizontalCentered="1"/>
  <pageMargins left="0.25" right="0.25" top="0.75" bottom="0.75" header="0.3" footer="0.3"/>
  <pageSetup scale="67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経費明細書</vt:lpstr>
      <vt:lpstr>経費明細書!印刷タイトル</vt:lpstr>
      <vt:lpstr>終了日</vt:lpstr>
      <vt:lpstr>走行距離レート</vt:lpstr>
      <vt:lpstr>開始日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2014-01-03T09:59:37Z</dcterms:created>
  <dcterms:modified xsi:type="dcterms:W3CDTF">2016-09-22T07:39:18Z</dcterms:modified>
</cp:coreProperties>
</file>