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8500" yWindow="-3120" windowWidth="20980" windowHeight="20980" tabRatio="500" activeTab="1"/>
  </bookViews>
  <sheets>
    <sheet name="Wheatsone Bridge" sheetId="1" r:id="rId1"/>
    <sheet name="Placement revB" sheetId="4" r:id="rId2"/>
    <sheet name="Placement revA" sheetId="2" r:id="rId3"/>
    <sheet name="TI Circuit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4" l="1"/>
  <c r="O15" i="4"/>
  <c r="T15" i="4"/>
  <c r="T30" i="4"/>
  <c r="I15" i="4"/>
  <c r="N15" i="4"/>
  <c r="S15" i="4"/>
  <c r="S30" i="4"/>
  <c r="J14" i="4"/>
  <c r="O14" i="4"/>
  <c r="T14" i="4"/>
  <c r="T29" i="4"/>
  <c r="I14" i="4"/>
  <c r="N14" i="4"/>
  <c r="S14" i="4"/>
  <c r="S29" i="4"/>
  <c r="J13" i="4"/>
  <c r="O13" i="4"/>
  <c r="T13" i="4"/>
  <c r="T28" i="4"/>
  <c r="I13" i="4"/>
  <c r="N13" i="4"/>
  <c r="S13" i="4"/>
  <c r="S28" i="4"/>
  <c r="J12" i="4"/>
  <c r="O12" i="4"/>
  <c r="T12" i="4"/>
  <c r="T27" i="4"/>
  <c r="I12" i="4"/>
  <c r="N12" i="4"/>
  <c r="S12" i="4"/>
  <c r="S27" i="4"/>
  <c r="J11" i="4"/>
  <c r="O11" i="4"/>
  <c r="T11" i="4"/>
  <c r="T26" i="4"/>
  <c r="I11" i="4"/>
  <c r="N11" i="4"/>
  <c r="S11" i="4"/>
  <c r="S26" i="4"/>
  <c r="J10" i="4"/>
  <c r="O10" i="4"/>
  <c r="T10" i="4"/>
  <c r="T25" i="4"/>
  <c r="I10" i="4"/>
  <c r="N10" i="4"/>
  <c r="S10" i="4"/>
  <c r="S25" i="4"/>
  <c r="J9" i="4"/>
  <c r="O9" i="4"/>
  <c r="T9" i="4"/>
  <c r="T24" i="4"/>
  <c r="I9" i="4"/>
  <c r="N9" i="4"/>
  <c r="S9" i="4"/>
  <c r="S24" i="4"/>
  <c r="J7" i="4"/>
  <c r="O7" i="4"/>
  <c r="T7" i="4"/>
  <c r="T22" i="4"/>
  <c r="S22" i="4"/>
  <c r="J6" i="4"/>
  <c r="O6" i="4"/>
  <c r="T6" i="4"/>
  <c r="T21" i="4"/>
  <c r="I6" i="4"/>
  <c r="N6" i="4"/>
  <c r="S6" i="4"/>
  <c r="S21" i="4"/>
  <c r="T20" i="4"/>
  <c r="S20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2" i="4"/>
  <c r="N22" i="4"/>
  <c r="O21" i="4"/>
  <c r="N21" i="4"/>
  <c r="O20" i="4"/>
  <c r="N20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2" i="4"/>
  <c r="I22" i="4"/>
  <c r="J21" i="4"/>
  <c r="I21" i="4"/>
  <c r="J20" i="4"/>
  <c r="I20" i="4"/>
  <c r="E30" i="4"/>
  <c r="E29" i="4"/>
  <c r="E28" i="4"/>
  <c r="E27" i="4"/>
  <c r="E26" i="4"/>
  <c r="E25" i="4"/>
  <c r="E24" i="4"/>
  <c r="E22" i="4"/>
  <c r="E21" i="4"/>
  <c r="E20" i="4"/>
  <c r="D25" i="4"/>
  <c r="D26" i="4"/>
  <c r="D27" i="4"/>
  <c r="D28" i="4"/>
  <c r="D29" i="4"/>
  <c r="D30" i="4"/>
  <c r="D24" i="4"/>
  <c r="D22" i="4"/>
  <c r="D21" i="4"/>
  <c r="D20" i="4"/>
  <c r="T19" i="4"/>
  <c r="O19" i="4"/>
  <c r="J19" i="4"/>
  <c r="D72" i="4"/>
  <c r="D69" i="4"/>
  <c r="D65" i="4"/>
  <c r="D62" i="4"/>
  <c r="I7" i="4"/>
  <c r="N7" i="4"/>
  <c r="S7" i="4"/>
  <c r="J5" i="4"/>
  <c r="O5" i="4"/>
  <c r="T5" i="4"/>
  <c r="I5" i="4"/>
  <c r="N5" i="4"/>
  <c r="S5" i="4"/>
  <c r="B16" i="3"/>
  <c r="B10" i="3"/>
  <c r="B35" i="2"/>
  <c r="B32" i="2"/>
  <c r="B28" i="2"/>
  <c r="B25" i="2"/>
  <c r="L18" i="2"/>
  <c r="K18" i="2"/>
  <c r="L17" i="2"/>
  <c r="K17" i="2"/>
  <c r="L16" i="2"/>
  <c r="K16" i="2"/>
  <c r="L15" i="2"/>
  <c r="K15" i="2"/>
  <c r="L13" i="2"/>
  <c r="K13" i="2"/>
  <c r="L11" i="2"/>
  <c r="K11" i="2"/>
  <c r="L10" i="2"/>
  <c r="K10" i="2"/>
  <c r="L8" i="2"/>
  <c r="K8" i="2"/>
  <c r="L7" i="2"/>
  <c r="K7" i="2"/>
  <c r="L6" i="2"/>
  <c r="K6" i="2"/>
  <c r="L5" i="2"/>
  <c r="K5" i="2"/>
  <c r="I18" i="2"/>
  <c r="H18" i="2"/>
  <c r="I17" i="2"/>
  <c r="H17" i="2"/>
  <c r="I16" i="2"/>
  <c r="H16" i="2"/>
  <c r="I15" i="2"/>
  <c r="H15" i="2"/>
  <c r="I13" i="2"/>
  <c r="H13" i="2"/>
  <c r="I11" i="2"/>
  <c r="H11" i="2"/>
  <c r="I10" i="2"/>
  <c r="H10" i="2"/>
  <c r="I8" i="2"/>
  <c r="H8" i="2"/>
  <c r="I7" i="2"/>
  <c r="H7" i="2"/>
  <c r="I6" i="2"/>
  <c r="H6" i="2"/>
  <c r="I5" i="2"/>
  <c r="H5" i="2"/>
  <c r="F6" i="2"/>
  <c r="F7" i="2"/>
  <c r="F8" i="2"/>
  <c r="F10" i="2"/>
  <c r="F11" i="2"/>
  <c r="F13" i="2"/>
  <c r="F15" i="2"/>
  <c r="F16" i="2"/>
  <c r="F17" i="2"/>
  <c r="F18" i="2"/>
  <c r="F5" i="2"/>
  <c r="E6" i="2"/>
  <c r="E7" i="2"/>
  <c r="E8" i="2"/>
  <c r="E10" i="2"/>
  <c r="E11" i="2"/>
  <c r="E13" i="2"/>
  <c r="E15" i="2"/>
  <c r="E16" i="2"/>
  <c r="E17" i="2"/>
  <c r="E18" i="2"/>
  <c r="E5" i="2"/>
  <c r="C22" i="1"/>
  <c r="C24" i="1"/>
  <c r="C23" i="1"/>
</calcChain>
</file>

<file path=xl/sharedStrings.xml><?xml version="1.0" encoding="utf-8"?>
<sst xmlns="http://schemas.openxmlformats.org/spreadsheetml/2006/main" count="210" uniqueCount="55">
  <si>
    <t>Wheatstone bridge like so:</t>
  </si>
  <si>
    <t>R1</t>
  </si>
  <si>
    <t>R2</t>
  </si>
  <si>
    <t>R3</t>
  </si>
  <si>
    <t>R4</t>
  </si>
  <si>
    <t>R1 = (R2*R3)/R4</t>
  </si>
  <si>
    <t>Vin</t>
  </si>
  <si>
    <t>GND</t>
  </si>
  <si>
    <t>VoL</t>
  </si>
  <si>
    <t>VoR</t>
  </si>
  <si>
    <t>Balance</t>
  </si>
  <si>
    <t>Vin * R2/(R1+R2)</t>
  </si>
  <si>
    <t>Vin * R4/(R3+R4)</t>
  </si>
  <si>
    <t>Vdelta</t>
  </si>
  <si>
    <t>Vin * ((R2/(R1+R2)) - (R4/R3+R4))</t>
  </si>
  <si>
    <t>X</t>
  </si>
  <si>
    <t>Y</t>
  </si>
  <si>
    <t>Load Cell Plug</t>
  </si>
  <si>
    <t>Board Placement</t>
  </si>
  <si>
    <t>UNIT 1</t>
  </si>
  <si>
    <t>Regulator</t>
  </si>
  <si>
    <t>OpAmp</t>
  </si>
  <si>
    <t>Host Plug</t>
  </si>
  <si>
    <t>C1</t>
  </si>
  <si>
    <t>C2</t>
  </si>
  <si>
    <t>D1</t>
  </si>
  <si>
    <t>UNIT 2</t>
  </si>
  <si>
    <t>UNIT 3</t>
  </si>
  <si>
    <t>UNIT 4</t>
  </si>
  <si>
    <t>(Offset)</t>
  </si>
  <si>
    <t>mm</t>
  </si>
  <si>
    <t>inches</t>
  </si>
  <si>
    <t>Mousebites</t>
  </si>
  <si>
    <t>TI OP2277 Load Cell Termination circuit</t>
  </si>
  <si>
    <t>Vout = (V1-V2)(1+R2/R1)</t>
  </si>
  <si>
    <t>V1</t>
  </si>
  <si>
    <t>Vout</t>
  </si>
  <si>
    <t>V2</t>
  </si>
  <si>
    <t>http://www.ti.com/product/OPA2277-EP/datasheet/abstract#SBOS7002207</t>
  </si>
  <si>
    <t>Dropping resistor</t>
  </si>
  <si>
    <t>Current</t>
  </si>
  <si>
    <t>amps</t>
  </si>
  <si>
    <t>Resistance</t>
  </si>
  <si>
    <t>Power</t>
  </si>
  <si>
    <t>ohms</t>
  </si>
  <si>
    <t>watts</t>
  </si>
  <si>
    <t>UNIT 5</t>
  </si>
  <si>
    <t>UNIT 6</t>
  </si>
  <si>
    <t>UNIT 7</t>
  </si>
  <si>
    <t>UNIT 8</t>
  </si>
  <si>
    <t>J</t>
  </si>
  <si>
    <t>U</t>
  </si>
  <si>
    <t>C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</si>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</sst>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4" fontId="4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96520</xdr:rowOff>
    </xdr:from>
    <xdr:to>
      <xdr:col>2</xdr:col>
      <xdr:colOff>812800</xdr:colOff>
      <xdr:row>8</xdr:row>
      <xdr:rowOff>25400</xdr:rowOff>
    </xdr:to>
    <xdr:cxnSp macro="">
      <xdr:nvCxnSpPr>
        <xdr:cNvPr id="2" name="Straight Connector 1"/>
        <xdr:cNvCxnSpPr/>
      </xdr:nvCxnSpPr>
      <xdr:spPr>
        <a:xfrm>
          <a:off x="1925320" y="1239520"/>
          <a:ext cx="538480" cy="3098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6</xdr:row>
      <xdr:rowOff>101600</xdr:rowOff>
    </xdr:from>
    <xdr:to>
      <xdr:col>3</xdr:col>
      <xdr:colOff>533400</xdr:colOff>
      <xdr:row>8</xdr:row>
      <xdr:rowOff>38100</xdr:rowOff>
    </xdr:to>
    <xdr:cxnSp macro="">
      <xdr:nvCxnSpPr>
        <xdr:cNvPr id="4" name="Straight Connector 3"/>
        <xdr:cNvCxnSpPr/>
      </xdr:nvCxnSpPr>
      <xdr:spPr>
        <a:xfrm flipV="1">
          <a:off x="2501900" y="1244600"/>
          <a:ext cx="508000" cy="317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546100</xdr:colOff>
      <xdr:row>6</xdr:row>
      <xdr:rowOff>88900</xdr:rowOff>
    </xdr:to>
    <xdr:cxnSp macro="">
      <xdr:nvCxnSpPr>
        <xdr:cNvPr id="6" name="Straight Connector 5"/>
        <xdr:cNvCxnSpPr/>
      </xdr:nvCxnSpPr>
      <xdr:spPr>
        <a:xfrm>
          <a:off x="2476500" y="876300"/>
          <a:ext cx="546100" cy="35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</xdr:row>
      <xdr:rowOff>152400</xdr:rowOff>
    </xdr:from>
    <xdr:to>
      <xdr:col>2</xdr:col>
      <xdr:colOff>812800</xdr:colOff>
      <xdr:row>6</xdr:row>
      <xdr:rowOff>101600</xdr:rowOff>
    </xdr:to>
    <xdr:cxnSp macro="">
      <xdr:nvCxnSpPr>
        <xdr:cNvPr id="8" name="Straight Connector 7"/>
        <xdr:cNvCxnSpPr/>
      </xdr:nvCxnSpPr>
      <xdr:spPr>
        <a:xfrm flipH="1">
          <a:off x="1955800" y="914400"/>
          <a:ext cx="508000" cy="33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E18" sqref="E18"/>
    </sheetView>
  </sheetViews>
  <sheetFormatPr baseColWidth="10" defaultRowHeight="15" x14ac:dyDescent="0"/>
  <sheetData>
    <row r="3" spans="2:4">
      <c r="B3" t="s">
        <v>0</v>
      </c>
    </row>
    <row r="5" spans="2:4">
      <c r="C5" s="9" t="s">
        <v>6</v>
      </c>
      <c r="D5" s="9"/>
    </row>
    <row r="6" spans="2:4">
      <c r="C6" s="3" t="s">
        <v>1</v>
      </c>
      <c r="D6" s="3" t="s">
        <v>3</v>
      </c>
    </row>
    <row r="7" spans="2:4">
      <c r="C7" s="2" t="s">
        <v>8</v>
      </c>
      <c r="D7" s="1" t="s">
        <v>9</v>
      </c>
    </row>
    <row r="8" spans="2:4">
      <c r="C8" s="3" t="s">
        <v>2</v>
      </c>
      <c r="D8" s="3" t="s">
        <v>4</v>
      </c>
    </row>
    <row r="9" spans="2:4">
      <c r="C9" s="9" t="s">
        <v>7</v>
      </c>
      <c r="D9" s="9"/>
    </row>
    <row r="11" spans="2:4">
      <c r="B11" t="s">
        <v>10</v>
      </c>
      <c r="C11" t="s">
        <v>5</v>
      </c>
    </row>
    <row r="12" spans="2:4">
      <c r="B12" t="s">
        <v>8</v>
      </c>
      <c r="C12" t="s">
        <v>11</v>
      </c>
    </row>
    <row r="13" spans="2:4">
      <c r="B13" t="s">
        <v>9</v>
      </c>
      <c r="C13" t="s">
        <v>12</v>
      </c>
    </row>
    <row r="14" spans="2:4">
      <c r="B14" t="s">
        <v>13</v>
      </c>
      <c r="C14" t="s">
        <v>14</v>
      </c>
    </row>
    <row r="16" spans="2:4">
      <c r="B16" t="s">
        <v>6</v>
      </c>
      <c r="C16">
        <v>12</v>
      </c>
    </row>
    <row r="17" spans="2:3">
      <c r="B17" t="s">
        <v>1</v>
      </c>
      <c r="C17">
        <v>995</v>
      </c>
    </row>
    <row r="18" spans="2:3">
      <c r="B18" t="s">
        <v>2</v>
      </c>
      <c r="C18">
        <v>1000</v>
      </c>
    </row>
    <row r="19" spans="2:3">
      <c r="B19" t="s">
        <v>3</v>
      </c>
      <c r="C19">
        <v>1000</v>
      </c>
    </row>
    <row r="20" spans="2:3">
      <c r="B20" t="s">
        <v>4</v>
      </c>
      <c r="C20">
        <v>1000</v>
      </c>
    </row>
    <row r="22" spans="2:3">
      <c r="B22" t="s">
        <v>8</v>
      </c>
      <c r="C22" s="4">
        <f>C16*(C18/(C17+C18))</f>
        <v>6.0150375939849621</v>
      </c>
    </row>
    <row r="23" spans="2:3">
      <c r="B23" t="s">
        <v>9</v>
      </c>
      <c r="C23" s="4">
        <f>C16*(C20/(C19+C20))</f>
        <v>6</v>
      </c>
    </row>
    <row r="24" spans="2:3">
      <c r="B24" t="s">
        <v>13</v>
      </c>
      <c r="C24" s="4">
        <f>C22-C23</f>
        <v>1.5037593984962072E-2</v>
      </c>
    </row>
  </sheetData>
  <mergeCells count="2">
    <mergeCell ref="C5:D5"/>
    <mergeCell ref="C9:D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selection activeCell="I13" sqref="I13"/>
    </sheetView>
  </sheetViews>
  <sheetFormatPr baseColWidth="10" defaultRowHeight="15" x14ac:dyDescent="0"/>
  <cols>
    <col min="1" max="1" width="15.5" customWidth="1"/>
    <col min="2" max="2" width="5.1640625" customWidth="1"/>
    <col min="3" max="3" width="5.33203125" style="10" customWidth="1"/>
    <col min="6" max="6" width="2.83203125" customWidth="1"/>
    <col min="7" max="7" width="5.1640625" customWidth="1"/>
    <col min="8" max="8" width="5.33203125" style="10" customWidth="1"/>
    <col min="11" max="11" width="3.5" customWidth="1"/>
    <col min="12" max="12" width="5.1640625" customWidth="1"/>
    <col min="13" max="13" width="5.33203125" style="10" customWidth="1"/>
    <col min="16" max="16" width="3.33203125" customWidth="1"/>
    <col min="17" max="17" width="5.1640625" customWidth="1"/>
    <col min="18" max="18" width="5.33203125" style="10" customWidth="1"/>
  </cols>
  <sheetData>
    <row r="1" spans="1:20">
      <c r="A1" t="s">
        <v>18</v>
      </c>
    </row>
    <row r="2" spans="1:20">
      <c r="D2" s="1" t="s">
        <v>19</v>
      </c>
      <c r="I2" s="1" t="s">
        <v>26</v>
      </c>
      <c r="N2" s="1" t="s">
        <v>27</v>
      </c>
      <c r="S2" s="1" t="s">
        <v>28</v>
      </c>
    </row>
    <row r="3" spans="1:20">
      <c r="D3" s="1" t="s">
        <v>15</v>
      </c>
      <c r="E3" s="1" t="s">
        <v>16</v>
      </c>
      <c r="F3" s="1"/>
      <c r="I3" s="1" t="s">
        <v>15</v>
      </c>
      <c r="J3" s="1" t="s">
        <v>16</v>
      </c>
      <c r="K3" s="1"/>
      <c r="N3" s="1" t="s">
        <v>15</v>
      </c>
      <c r="O3" s="1" t="s">
        <v>16</v>
      </c>
      <c r="P3" s="1"/>
      <c r="S3" s="1" t="s">
        <v>15</v>
      </c>
      <c r="T3" s="1" t="s">
        <v>16</v>
      </c>
    </row>
    <row r="4" spans="1:20">
      <c r="A4" s="1" t="s">
        <v>29</v>
      </c>
      <c r="B4" s="1"/>
      <c r="D4" s="1"/>
      <c r="E4" s="1"/>
      <c r="F4" s="1"/>
      <c r="G4" s="1"/>
      <c r="I4" s="5">
        <v>0.52</v>
      </c>
      <c r="J4" s="1"/>
      <c r="K4" s="1"/>
      <c r="L4" s="1"/>
      <c r="N4" s="5">
        <v>0.52</v>
      </c>
      <c r="O4" s="1"/>
      <c r="P4" s="1"/>
      <c r="Q4" s="1"/>
      <c r="S4" s="5">
        <v>0.52</v>
      </c>
      <c r="T4" s="1"/>
    </row>
    <row r="5" spans="1:20">
      <c r="A5" s="1" t="s">
        <v>17</v>
      </c>
      <c r="B5" s="1" t="s">
        <v>50</v>
      </c>
      <c r="C5" s="10">
        <v>1</v>
      </c>
      <c r="D5" s="5">
        <v>4.2249999999999996</v>
      </c>
      <c r="E5" s="5">
        <v>2.63</v>
      </c>
      <c r="F5" s="5"/>
      <c r="G5" s="1" t="s">
        <v>50</v>
      </c>
      <c r="H5" s="10">
        <v>2</v>
      </c>
      <c r="I5" s="4">
        <f>D5+I$4</f>
        <v>4.7449999999999992</v>
      </c>
      <c r="J5" s="4">
        <f>E5</f>
        <v>2.63</v>
      </c>
      <c r="K5" s="4"/>
      <c r="L5" s="1" t="s">
        <v>50</v>
      </c>
      <c r="M5" s="10">
        <v>5</v>
      </c>
      <c r="N5" s="4">
        <f>I5+N$4</f>
        <v>5.2649999999999988</v>
      </c>
      <c r="O5" s="4">
        <f>J5</f>
        <v>2.63</v>
      </c>
      <c r="P5" s="4"/>
      <c r="Q5" s="1" t="s">
        <v>50</v>
      </c>
      <c r="R5" s="10">
        <v>6</v>
      </c>
      <c r="S5" s="4">
        <f>N5+S$4</f>
        <v>5.7849999999999984</v>
      </c>
      <c r="T5" s="4">
        <f>O5</f>
        <v>2.63</v>
      </c>
    </row>
    <row r="6" spans="1:20">
      <c r="A6" s="1" t="s">
        <v>21</v>
      </c>
      <c r="B6" s="1" t="s">
        <v>51</v>
      </c>
      <c r="C6" s="10">
        <v>1</v>
      </c>
      <c r="D6" s="5">
        <v>4.2030000000000003</v>
      </c>
      <c r="E6" s="5">
        <v>2.9830000000000001</v>
      </c>
      <c r="F6" s="5"/>
      <c r="G6" s="1" t="s">
        <v>51</v>
      </c>
      <c r="H6" s="10">
        <v>2</v>
      </c>
      <c r="I6" s="4">
        <f>D6+I$4</f>
        <v>4.7230000000000008</v>
      </c>
      <c r="J6" s="4">
        <f>E6</f>
        <v>2.9830000000000001</v>
      </c>
      <c r="K6" s="4"/>
      <c r="L6" s="1" t="s">
        <v>51</v>
      </c>
      <c r="M6" s="10">
        <v>3</v>
      </c>
      <c r="N6" s="4">
        <f>I6+N$4</f>
        <v>5.2430000000000003</v>
      </c>
      <c r="O6" s="4">
        <f>J6</f>
        <v>2.9830000000000001</v>
      </c>
      <c r="P6" s="4"/>
      <c r="Q6" s="1" t="s">
        <v>51</v>
      </c>
      <c r="R6" s="10">
        <v>4</v>
      </c>
      <c r="S6" s="4">
        <f>N6+S$4</f>
        <v>5.7629999999999999</v>
      </c>
      <c r="T6" s="4">
        <f>O6</f>
        <v>2.9830000000000001</v>
      </c>
    </row>
    <row r="7" spans="1:20">
      <c r="A7" s="1" t="s">
        <v>22</v>
      </c>
      <c r="B7" s="1" t="s">
        <v>50</v>
      </c>
      <c r="C7" s="10">
        <v>3</v>
      </c>
      <c r="D7" s="5">
        <v>4.2249999999999996</v>
      </c>
      <c r="E7" s="5">
        <v>3.15</v>
      </c>
      <c r="F7" s="5"/>
      <c r="G7" s="1" t="s">
        <v>50</v>
      </c>
      <c r="I7" s="4">
        <f>D7+I$4</f>
        <v>4.7449999999999992</v>
      </c>
      <c r="J7" s="4">
        <f>E7</f>
        <v>3.15</v>
      </c>
      <c r="K7" s="4"/>
      <c r="L7" s="1" t="s">
        <v>50</v>
      </c>
      <c r="M7" s="10">
        <v>7</v>
      </c>
      <c r="N7" s="4">
        <f>I7+N$4</f>
        <v>5.2649999999999988</v>
      </c>
      <c r="O7" s="4">
        <f>J7</f>
        <v>3.15</v>
      </c>
      <c r="P7" s="4"/>
      <c r="Q7" s="1" t="s">
        <v>50</v>
      </c>
      <c r="R7" s="10">
        <v>8</v>
      </c>
      <c r="S7" s="4">
        <f>N7+S$4</f>
        <v>5.7849999999999984</v>
      </c>
      <c r="T7" s="4">
        <f>O7</f>
        <v>3.15</v>
      </c>
    </row>
    <row r="8" spans="1:20" ht="6" customHeight="1">
      <c r="A8" s="1"/>
      <c r="B8" s="1"/>
      <c r="D8" s="5"/>
      <c r="E8" s="5"/>
      <c r="F8" s="5"/>
      <c r="G8" s="1"/>
      <c r="I8" s="4"/>
      <c r="J8" s="4"/>
      <c r="K8" s="4"/>
      <c r="L8" s="1"/>
      <c r="N8" s="4"/>
      <c r="O8" s="4"/>
      <c r="P8" s="4"/>
      <c r="Q8" s="1"/>
      <c r="S8" s="4"/>
      <c r="T8" s="4"/>
    </row>
    <row r="9" spans="1:20">
      <c r="A9" s="1" t="s">
        <v>23</v>
      </c>
      <c r="B9" s="1" t="s">
        <v>52</v>
      </c>
      <c r="C9" s="10">
        <v>3</v>
      </c>
      <c r="D9" s="5">
        <v>4.0449999999999999</v>
      </c>
      <c r="E9" s="5">
        <v>2.82</v>
      </c>
      <c r="F9" s="5"/>
      <c r="G9" s="1" t="s">
        <v>52</v>
      </c>
      <c r="H9" s="10">
        <v>4</v>
      </c>
      <c r="I9" s="4">
        <f>D9+I$4</f>
        <v>4.5649999999999995</v>
      </c>
      <c r="J9" s="4">
        <f>E9</f>
        <v>2.82</v>
      </c>
      <c r="K9" s="4"/>
      <c r="L9" s="1" t="s">
        <v>52</v>
      </c>
      <c r="M9" s="10">
        <v>7</v>
      </c>
      <c r="N9" s="4">
        <f>I9+N$4</f>
        <v>5.0849999999999991</v>
      </c>
      <c r="O9" s="4">
        <f>J9</f>
        <v>2.82</v>
      </c>
      <c r="P9" s="4"/>
      <c r="Q9" s="1" t="s">
        <v>52</v>
      </c>
      <c r="R9" s="10">
        <v>8</v>
      </c>
      <c r="S9" s="4">
        <f>N9+S$4</f>
        <v>5.6049999999999986</v>
      </c>
      <c r="T9" s="4">
        <f>O9</f>
        <v>2.82</v>
      </c>
    </row>
    <row r="10" spans="1:20">
      <c r="A10" s="1" t="s">
        <v>1</v>
      </c>
      <c r="B10" s="1" t="s">
        <v>54</v>
      </c>
      <c r="C10" s="10">
        <v>2</v>
      </c>
      <c r="D10" s="5">
        <v>4.12</v>
      </c>
      <c r="E10" s="5">
        <v>2.82</v>
      </c>
      <c r="F10" s="5"/>
      <c r="G10" s="1" t="s">
        <v>54</v>
      </c>
      <c r="H10" s="10">
        <v>4</v>
      </c>
      <c r="I10" s="4">
        <f>D10+I$4</f>
        <v>4.6400000000000006</v>
      </c>
      <c r="J10" s="4">
        <f>E10</f>
        <v>2.82</v>
      </c>
      <c r="K10" s="4"/>
      <c r="L10" s="1" t="s">
        <v>54</v>
      </c>
      <c r="M10" s="10">
        <v>10</v>
      </c>
      <c r="N10" s="4">
        <f>I10+N$4</f>
        <v>5.16</v>
      </c>
      <c r="O10" s="4">
        <f>J10</f>
        <v>2.82</v>
      </c>
      <c r="P10" s="4"/>
      <c r="Q10" s="1" t="s">
        <v>54</v>
      </c>
      <c r="R10" s="10">
        <v>12</v>
      </c>
      <c r="S10" s="4">
        <f>N10+S$4</f>
        <v>5.68</v>
      </c>
      <c r="T10" s="4">
        <f>O10</f>
        <v>2.82</v>
      </c>
    </row>
    <row r="11" spans="1:20">
      <c r="A11" s="1" t="s">
        <v>2</v>
      </c>
      <c r="B11" s="1" t="s">
        <v>54</v>
      </c>
      <c r="C11" s="10">
        <v>6</v>
      </c>
      <c r="D11" s="5">
        <v>4.1900000000000004</v>
      </c>
      <c r="E11" s="5">
        <v>2.82</v>
      </c>
      <c r="F11" s="6"/>
      <c r="G11" s="1" t="s">
        <v>54</v>
      </c>
      <c r="H11" s="10">
        <v>8</v>
      </c>
      <c r="I11" s="4">
        <f>D11+I$4</f>
        <v>4.7100000000000009</v>
      </c>
      <c r="J11" s="4">
        <f>E11</f>
        <v>2.82</v>
      </c>
      <c r="K11" s="4"/>
      <c r="L11" s="1" t="s">
        <v>54</v>
      </c>
      <c r="M11" s="10">
        <v>14</v>
      </c>
      <c r="N11" s="4">
        <f>I11+N$4</f>
        <v>5.23</v>
      </c>
      <c r="O11" s="4">
        <f>J11</f>
        <v>2.82</v>
      </c>
      <c r="P11" s="4"/>
      <c r="Q11" s="1" t="s">
        <v>54</v>
      </c>
      <c r="R11" s="10">
        <v>16</v>
      </c>
      <c r="S11" s="4">
        <f>N11+S$4</f>
        <v>5.75</v>
      </c>
      <c r="T11" s="4">
        <f>O11</f>
        <v>2.82</v>
      </c>
    </row>
    <row r="12" spans="1:20">
      <c r="A12" s="1" t="s">
        <v>3</v>
      </c>
      <c r="B12" s="1" t="s">
        <v>54</v>
      </c>
      <c r="C12" s="10">
        <v>5</v>
      </c>
      <c r="D12" s="5">
        <v>4.26</v>
      </c>
      <c r="E12" s="5">
        <v>2.82</v>
      </c>
      <c r="F12" s="5"/>
      <c r="G12" s="1" t="s">
        <v>54</v>
      </c>
      <c r="H12" s="10">
        <v>7</v>
      </c>
      <c r="I12" s="4">
        <f>D12+I$4</f>
        <v>4.7799999999999994</v>
      </c>
      <c r="J12" s="4">
        <f>E12</f>
        <v>2.82</v>
      </c>
      <c r="K12" s="4"/>
      <c r="L12" s="1" t="s">
        <v>54</v>
      </c>
      <c r="M12" s="10">
        <v>13</v>
      </c>
      <c r="N12" s="4">
        <f>I12+N$4</f>
        <v>5.2999999999999989</v>
      </c>
      <c r="O12" s="4">
        <f>J12</f>
        <v>2.82</v>
      </c>
      <c r="P12" s="4"/>
      <c r="Q12" s="1" t="s">
        <v>54</v>
      </c>
      <c r="R12" s="10">
        <v>15</v>
      </c>
      <c r="S12" s="4">
        <f>N12+S$4</f>
        <v>5.8199999999999985</v>
      </c>
      <c r="T12" s="4">
        <f>O12</f>
        <v>2.82</v>
      </c>
    </row>
    <row r="13" spans="1:20">
      <c r="A13" s="1" t="s">
        <v>4</v>
      </c>
      <c r="B13" s="1" t="s">
        <v>54</v>
      </c>
      <c r="C13" s="10">
        <v>1</v>
      </c>
      <c r="D13" s="5">
        <v>4.33</v>
      </c>
      <c r="E13" s="5">
        <v>2.82</v>
      </c>
      <c r="F13" s="6"/>
      <c r="G13" s="1" t="s">
        <v>54</v>
      </c>
      <c r="H13" s="10">
        <v>3</v>
      </c>
      <c r="I13" s="11">
        <f>D13+I$4</f>
        <v>4.8499999999999996</v>
      </c>
      <c r="J13" s="4">
        <f>E13</f>
        <v>2.82</v>
      </c>
      <c r="K13" s="4"/>
      <c r="L13" s="1" t="s">
        <v>54</v>
      </c>
      <c r="M13" s="10">
        <v>9</v>
      </c>
      <c r="N13" s="4">
        <f>I13+N$4</f>
        <v>5.3699999999999992</v>
      </c>
      <c r="O13" s="4">
        <f>J13</f>
        <v>2.82</v>
      </c>
      <c r="P13" s="4"/>
      <c r="Q13" s="1" t="s">
        <v>54</v>
      </c>
      <c r="R13" s="10">
        <v>11</v>
      </c>
      <c r="S13" s="4">
        <f>N13+S$4</f>
        <v>5.8899999999999988</v>
      </c>
      <c r="T13" s="4">
        <f>O13</f>
        <v>2.82</v>
      </c>
    </row>
    <row r="14" spans="1:20">
      <c r="A14" s="1" t="s">
        <v>24</v>
      </c>
      <c r="B14" s="1" t="s">
        <v>52</v>
      </c>
      <c r="C14" s="10">
        <v>1</v>
      </c>
      <c r="D14" s="5">
        <v>4.4000000000000004</v>
      </c>
      <c r="E14" s="5">
        <v>2.82</v>
      </c>
      <c r="F14" s="5"/>
      <c r="G14" s="1" t="s">
        <v>52</v>
      </c>
      <c r="H14" s="10">
        <v>2</v>
      </c>
      <c r="I14" s="4">
        <f>D14+I$4</f>
        <v>4.92</v>
      </c>
      <c r="J14" s="4">
        <f>E14</f>
        <v>2.82</v>
      </c>
      <c r="K14" s="4"/>
      <c r="L14" s="1" t="s">
        <v>52</v>
      </c>
      <c r="M14" s="10">
        <v>5</v>
      </c>
      <c r="N14" s="4">
        <f>I14+N$4</f>
        <v>5.4399999999999995</v>
      </c>
      <c r="O14" s="4">
        <f>J14</f>
        <v>2.82</v>
      </c>
      <c r="P14" s="4"/>
      <c r="Q14" s="1" t="s">
        <v>52</v>
      </c>
      <c r="R14" s="10">
        <v>6</v>
      </c>
      <c r="S14" s="4">
        <f>N14+S$4</f>
        <v>5.9599999999999991</v>
      </c>
      <c r="T14" s="4">
        <f>O14</f>
        <v>2.82</v>
      </c>
    </row>
    <row r="15" spans="1:20">
      <c r="A15" s="1" t="s">
        <v>25</v>
      </c>
      <c r="B15" s="1" t="s">
        <v>53</v>
      </c>
      <c r="C15" s="10">
        <v>1</v>
      </c>
      <c r="D15" s="5">
        <v>4.4000000000000004</v>
      </c>
      <c r="E15" s="5">
        <v>2.9830000000000001</v>
      </c>
      <c r="F15" s="6"/>
      <c r="G15" s="1" t="s">
        <v>53</v>
      </c>
      <c r="H15" s="10">
        <v>2</v>
      </c>
      <c r="I15" s="4">
        <f>D15+I$4</f>
        <v>4.92</v>
      </c>
      <c r="J15" s="4">
        <f>E15</f>
        <v>2.9830000000000001</v>
      </c>
      <c r="K15" s="4"/>
      <c r="L15" s="1" t="s">
        <v>53</v>
      </c>
      <c r="M15" s="10">
        <v>3</v>
      </c>
      <c r="N15" s="4">
        <f>I15+N$4</f>
        <v>5.4399999999999995</v>
      </c>
      <c r="O15" s="4">
        <f>J15</f>
        <v>2.9830000000000001</v>
      </c>
      <c r="P15" s="4"/>
      <c r="Q15" s="1" t="s">
        <v>53</v>
      </c>
      <c r="R15" s="10">
        <v>4</v>
      </c>
      <c r="S15" s="4">
        <f>N15+S$4</f>
        <v>5.9599999999999991</v>
      </c>
      <c r="T15" s="4">
        <f>O15</f>
        <v>2.9830000000000001</v>
      </c>
    </row>
    <row r="17" spans="1:20">
      <c r="D17" s="1" t="s">
        <v>46</v>
      </c>
      <c r="I17" s="1" t="s">
        <v>47</v>
      </c>
      <c r="N17" s="1" t="s">
        <v>48</v>
      </c>
      <c r="S17" s="1" t="s">
        <v>49</v>
      </c>
    </row>
    <row r="18" spans="1:20">
      <c r="D18" s="1" t="s">
        <v>15</v>
      </c>
      <c r="E18" s="1" t="s">
        <v>16</v>
      </c>
      <c r="F18" s="1"/>
      <c r="I18" s="1" t="s">
        <v>15</v>
      </c>
      <c r="J18" s="1" t="s">
        <v>16</v>
      </c>
      <c r="K18" s="1"/>
      <c r="N18" s="1" t="s">
        <v>15</v>
      </c>
      <c r="O18" s="1" t="s">
        <v>16</v>
      </c>
      <c r="P18" s="1"/>
      <c r="S18" s="1" t="s">
        <v>15</v>
      </c>
      <c r="T18" s="1" t="s">
        <v>16</v>
      </c>
    </row>
    <row r="19" spans="1:20">
      <c r="A19" s="1" t="s">
        <v>29</v>
      </c>
      <c r="B19" s="1"/>
      <c r="D19" s="12"/>
      <c r="E19" s="14">
        <v>0.77</v>
      </c>
      <c r="F19" s="13"/>
      <c r="G19" s="13"/>
      <c r="H19" s="15"/>
      <c r="I19" s="11"/>
      <c r="J19" s="14">
        <f>E19</f>
        <v>0.77</v>
      </c>
      <c r="K19" s="14"/>
      <c r="L19" s="14"/>
      <c r="M19" s="16"/>
      <c r="N19" s="5"/>
      <c r="O19" s="14">
        <f>J19</f>
        <v>0.77</v>
      </c>
      <c r="P19" s="14"/>
      <c r="Q19" s="14"/>
      <c r="R19" s="16"/>
      <c r="S19" s="5"/>
      <c r="T19" s="14">
        <f>O19</f>
        <v>0.77</v>
      </c>
    </row>
    <row r="20" spans="1:20">
      <c r="A20" s="1" t="s">
        <v>17</v>
      </c>
      <c r="B20" s="1" t="s">
        <v>50</v>
      </c>
      <c r="C20" s="10">
        <v>9</v>
      </c>
      <c r="D20" s="11">
        <f>D5</f>
        <v>4.2249999999999996</v>
      </c>
      <c r="E20" s="11">
        <f>E$19+E5</f>
        <v>3.4</v>
      </c>
      <c r="F20" s="5"/>
      <c r="G20" s="1" t="s">
        <v>50</v>
      </c>
      <c r="H20" s="10">
        <v>10</v>
      </c>
      <c r="I20" s="11">
        <f>I5</f>
        <v>4.7449999999999992</v>
      </c>
      <c r="J20" s="11">
        <f>J$19+J5</f>
        <v>3.4</v>
      </c>
      <c r="K20" s="4"/>
      <c r="L20" s="1" t="s">
        <v>50</v>
      </c>
      <c r="M20" s="10">
        <v>13</v>
      </c>
      <c r="N20" s="11">
        <f>N5</f>
        <v>5.2649999999999988</v>
      </c>
      <c r="O20" s="11">
        <f>O$19+O5</f>
        <v>3.4</v>
      </c>
      <c r="P20" s="4"/>
      <c r="Q20" s="1" t="s">
        <v>50</v>
      </c>
      <c r="R20" s="10">
        <v>14</v>
      </c>
      <c r="S20" s="11">
        <f>S5</f>
        <v>5.7849999999999984</v>
      </c>
      <c r="T20" s="11">
        <f>T$19+T5</f>
        <v>3.4</v>
      </c>
    </row>
    <row r="21" spans="1:20">
      <c r="A21" s="1" t="s">
        <v>21</v>
      </c>
      <c r="B21" s="1" t="s">
        <v>51</v>
      </c>
      <c r="C21" s="10">
        <v>5</v>
      </c>
      <c r="D21" s="11">
        <f>D6</f>
        <v>4.2030000000000003</v>
      </c>
      <c r="E21" s="11">
        <f>E$19+E6</f>
        <v>3.7530000000000001</v>
      </c>
      <c r="F21" s="5"/>
      <c r="G21" s="1" t="s">
        <v>51</v>
      </c>
      <c r="H21" s="10">
        <v>6</v>
      </c>
      <c r="I21" s="11">
        <f>I6</f>
        <v>4.7230000000000008</v>
      </c>
      <c r="J21" s="11">
        <f>J$19+J6</f>
        <v>3.7530000000000001</v>
      </c>
      <c r="K21" s="4"/>
      <c r="L21" s="1" t="s">
        <v>51</v>
      </c>
      <c r="M21" s="10">
        <v>7</v>
      </c>
      <c r="N21" s="11">
        <f>N6</f>
        <v>5.2430000000000003</v>
      </c>
      <c r="O21" s="11">
        <f>O$19+O6</f>
        <v>3.7530000000000001</v>
      </c>
      <c r="P21" s="4"/>
      <c r="Q21" s="1" t="s">
        <v>51</v>
      </c>
      <c r="R21" s="10">
        <v>8</v>
      </c>
      <c r="S21" s="11">
        <f>S6</f>
        <v>5.7629999999999999</v>
      </c>
      <c r="T21" s="11">
        <f>T$19+T6</f>
        <v>3.7530000000000001</v>
      </c>
    </row>
    <row r="22" spans="1:20">
      <c r="A22" s="1" t="s">
        <v>22</v>
      </c>
      <c r="B22" s="1" t="s">
        <v>50</v>
      </c>
      <c r="C22" s="10">
        <v>11</v>
      </c>
      <c r="D22" s="11">
        <f>D7</f>
        <v>4.2249999999999996</v>
      </c>
      <c r="E22" s="11">
        <f>E$19+E7</f>
        <v>3.92</v>
      </c>
      <c r="F22" s="5"/>
      <c r="G22" s="1" t="s">
        <v>50</v>
      </c>
      <c r="H22" s="10">
        <v>12</v>
      </c>
      <c r="I22" s="11">
        <f>I7</f>
        <v>4.7449999999999992</v>
      </c>
      <c r="J22" s="11">
        <f>J$19+J7</f>
        <v>3.92</v>
      </c>
      <c r="K22" s="4"/>
      <c r="L22" s="1" t="s">
        <v>50</v>
      </c>
      <c r="M22" s="10">
        <v>15</v>
      </c>
      <c r="N22" s="11">
        <f>N7</f>
        <v>5.2649999999999988</v>
      </c>
      <c r="O22" s="11">
        <f>O$19+O7</f>
        <v>3.92</v>
      </c>
      <c r="P22" s="4"/>
      <c r="Q22" s="1" t="s">
        <v>50</v>
      </c>
      <c r="R22" s="10">
        <v>16</v>
      </c>
      <c r="S22" s="11">
        <f>S7</f>
        <v>5.7849999999999984</v>
      </c>
      <c r="T22" s="11">
        <f>T$19+T7</f>
        <v>3.92</v>
      </c>
    </row>
    <row r="23" spans="1:20" ht="6" customHeight="1">
      <c r="A23" s="1"/>
      <c r="B23" s="1"/>
      <c r="D23" s="11"/>
      <c r="E23" s="11"/>
      <c r="F23" s="5"/>
      <c r="G23" s="1"/>
      <c r="I23" s="11"/>
      <c r="J23" s="11"/>
      <c r="K23" s="4"/>
      <c r="L23" s="1"/>
      <c r="N23" s="11"/>
      <c r="O23" s="11"/>
      <c r="P23" s="4"/>
      <c r="Q23" s="1"/>
      <c r="S23" s="11"/>
      <c r="T23" s="11"/>
    </row>
    <row r="24" spans="1:20">
      <c r="A24" s="1" t="s">
        <v>23</v>
      </c>
      <c r="B24" s="1" t="s">
        <v>52</v>
      </c>
      <c r="C24" s="10">
        <v>11</v>
      </c>
      <c r="D24" s="11">
        <f>D9</f>
        <v>4.0449999999999999</v>
      </c>
      <c r="E24" s="11">
        <f>E$19+E9</f>
        <v>3.59</v>
      </c>
      <c r="F24" s="5"/>
      <c r="G24" s="1" t="s">
        <v>52</v>
      </c>
      <c r="H24" s="10">
        <v>12</v>
      </c>
      <c r="I24" s="11">
        <f>I9</f>
        <v>4.5649999999999995</v>
      </c>
      <c r="J24" s="11">
        <f>J$19+J9</f>
        <v>3.59</v>
      </c>
      <c r="K24" s="4"/>
      <c r="L24" s="1" t="s">
        <v>52</v>
      </c>
      <c r="M24" s="10">
        <v>15</v>
      </c>
      <c r="N24" s="11">
        <f>N9</f>
        <v>5.0849999999999991</v>
      </c>
      <c r="O24" s="11">
        <f>O$19+O9</f>
        <v>3.59</v>
      </c>
      <c r="P24" s="4"/>
      <c r="Q24" s="1" t="s">
        <v>52</v>
      </c>
      <c r="R24" s="10">
        <v>16</v>
      </c>
      <c r="S24" s="11">
        <f>S9</f>
        <v>5.6049999999999986</v>
      </c>
      <c r="T24" s="11">
        <f>T$19+T9</f>
        <v>3.59</v>
      </c>
    </row>
    <row r="25" spans="1:20">
      <c r="A25" s="1" t="s">
        <v>1</v>
      </c>
      <c r="B25" s="1" t="s">
        <v>54</v>
      </c>
      <c r="C25" s="10">
        <v>18</v>
      </c>
      <c r="D25" s="11">
        <f t="shared" ref="D25:D30" si="0">D10</f>
        <v>4.12</v>
      </c>
      <c r="E25" s="11">
        <f>E$19+E10</f>
        <v>3.59</v>
      </c>
      <c r="F25" s="5"/>
      <c r="G25" s="1" t="s">
        <v>54</v>
      </c>
      <c r="H25" s="10">
        <v>20</v>
      </c>
      <c r="I25" s="11">
        <f t="shared" ref="I25:I30" si="1">I10</f>
        <v>4.6400000000000006</v>
      </c>
      <c r="J25" s="11">
        <f>J$19+J10</f>
        <v>3.59</v>
      </c>
      <c r="K25" s="4"/>
      <c r="L25" s="1" t="s">
        <v>54</v>
      </c>
      <c r="M25" s="10">
        <v>26</v>
      </c>
      <c r="N25" s="11">
        <f t="shared" ref="N25:N30" si="2">N10</f>
        <v>5.16</v>
      </c>
      <c r="O25" s="11">
        <f>O$19+O10</f>
        <v>3.59</v>
      </c>
      <c r="P25" s="4"/>
      <c r="Q25" s="1" t="s">
        <v>54</v>
      </c>
      <c r="R25" s="10">
        <v>28</v>
      </c>
      <c r="S25" s="11">
        <f t="shared" ref="S25:S30" si="3">S10</f>
        <v>5.68</v>
      </c>
      <c r="T25" s="11">
        <f>T$19+T10</f>
        <v>3.59</v>
      </c>
    </row>
    <row r="26" spans="1:20">
      <c r="A26" s="1" t="s">
        <v>2</v>
      </c>
      <c r="B26" s="1" t="s">
        <v>54</v>
      </c>
      <c r="C26" s="10">
        <v>22</v>
      </c>
      <c r="D26" s="11">
        <f t="shared" si="0"/>
        <v>4.1900000000000004</v>
      </c>
      <c r="E26" s="11">
        <f>E$19+E11</f>
        <v>3.59</v>
      </c>
      <c r="F26" s="6"/>
      <c r="G26" s="1" t="s">
        <v>54</v>
      </c>
      <c r="H26" s="10">
        <v>24</v>
      </c>
      <c r="I26" s="11">
        <f t="shared" si="1"/>
        <v>4.7100000000000009</v>
      </c>
      <c r="J26" s="11">
        <f>J$19+J11</f>
        <v>3.59</v>
      </c>
      <c r="K26" s="4"/>
      <c r="L26" s="1" t="s">
        <v>54</v>
      </c>
      <c r="M26" s="10">
        <v>30</v>
      </c>
      <c r="N26" s="11">
        <f t="shared" si="2"/>
        <v>5.23</v>
      </c>
      <c r="O26" s="11">
        <f>O$19+O11</f>
        <v>3.59</v>
      </c>
      <c r="P26" s="4"/>
      <c r="Q26" s="1" t="s">
        <v>54</v>
      </c>
      <c r="R26" s="10">
        <v>32</v>
      </c>
      <c r="S26" s="11">
        <f t="shared" si="3"/>
        <v>5.75</v>
      </c>
      <c r="T26" s="11">
        <f>T$19+T11</f>
        <v>3.59</v>
      </c>
    </row>
    <row r="27" spans="1:20">
      <c r="A27" s="1" t="s">
        <v>3</v>
      </c>
      <c r="B27" s="1" t="s">
        <v>54</v>
      </c>
      <c r="C27" s="10">
        <v>21</v>
      </c>
      <c r="D27" s="11">
        <f t="shared" si="0"/>
        <v>4.26</v>
      </c>
      <c r="E27" s="11">
        <f>E$19+E12</f>
        <v>3.59</v>
      </c>
      <c r="F27" s="5"/>
      <c r="G27" s="1" t="s">
        <v>54</v>
      </c>
      <c r="H27" s="10">
        <v>23</v>
      </c>
      <c r="I27" s="11">
        <f t="shared" si="1"/>
        <v>4.7799999999999994</v>
      </c>
      <c r="J27" s="11">
        <f>J$19+J12</f>
        <v>3.59</v>
      </c>
      <c r="K27" s="4"/>
      <c r="L27" s="1" t="s">
        <v>54</v>
      </c>
      <c r="M27" s="10">
        <v>29</v>
      </c>
      <c r="N27" s="11">
        <f t="shared" si="2"/>
        <v>5.2999999999999989</v>
      </c>
      <c r="O27" s="11">
        <f>O$19+O12</f>
        <v>3.59</v>
      </c>
      <c r="P27" s="4"/>
      <c r="Q27" s="1" t="s">
        <v>54</v>
      </c>
      <c r="R27" s="10">
        <v>31</v>
      </c>
      <c r="S27" s="11">
        <f t="shared" si="3"/>
        <v>5.8199999999999985</v>
      </c>
      <c r="T27" s="11">
        <f>T$19+T12</f>
        <v>3.59</v>
      </c>
    </row>
    <row r="28" spans="1:20">
      <c r="A28" s="1" t="s">
        <v>4</v>
      </c>
      <c r="B28" s="1" t="s">
        <v>54</v>
      </c>
      <c r="C28" s="10">
        <v>17</v>
      </c>
      <c r="D28" s="11">
        <f t="shared" si="0"/>
        <v>4.33</v>
      </c>
      <c r="E28" s="11">
        <f>E$19+E13</f>
        <v>3.59</v>
      </c>
      <c r="F28" s="6"/>
      <c r="G28" s="1" t="s">
        <v>54</v>
      </c>
      <c r="H28" s="10">
        <v>19</v>
      </c>
      <c r="I28" s="11">
        <f t="shared" si="1"/>
        <v>4.8499999999999996</v>
      </c>
      <c r="J28" s="11">
        <f>J$19+J13</f>
        <v>3.59</v>
      </c>
      <c r="K28" s="4"/>
      <c r="L28" s="1" t="s">
        <v>54</v>
      </c>
      <c r="M28" s="10">
        <v>25</v>
      </c>
      <c r="N28" s="11">
        <f t="shared" si="2"/>
        <v>5.3699999999999992</v>
      </c>
      <c r="O28" s="11">
        <f>O$19+O13</f>
        <v>3.59</v>
      </c>
      <c r="P28" s="4"/>
      <c r="Q28" s="1" t="s">
        <v>54</v>
      </c>
      <c r="R28" s="10">
        <v>27</v>
      </c>
      <c r="S28" s="11">
        <f t="shared" si="3"/>
        <v>5.8899999999999988</v>
      </c>
      <c r="T28" s="11">
        <f>T$19+T13</f>
        <v>3.59</v>
      </c>
    </row>
    <row r="29" spans="1:20">
      <c r="A29" s="1" t="s">
        <v>24</v>
      </c>
      <c r="B29" s="1" t="s">
        <v>52</v>
      </c>
      <c r="C29" s="10">
        <v>9</v>
      </c>
      <c r="D29" s="11">
        <f t="shared" si="0"/>
        <v>4.4000000000000004</v>
      </c>
      <c r="E29" s="11">
        <f>E$19+E14</f>
        <v>3.59</v>
      </c>
      <c r="F29" s="5"/>
      <c r="G29" s="1" t="s">
        <v>52</v>
      </c>
      <c r="H29" s="10">
        <v>10</v>
      </c>
      <c r="I29" s="11">
        <f t="shared" si="1"/>
        <v>4.92</v>
      </c>
      <c r="J29" s="11">
        <f>J$19+J14</f>
        <v>3.59</v>
      </c>
      <c r="K29" s="4"/>
      <c r="L29" s="1" t="s">
        <v>52</v>
      </c>
      <c r="M29" s="10">
        <v>13</v>
      </c>
      <c r="N29" s="11">
        <f t="shared" si="2"/>
        <v>5.4399999999999995</v>
      </c>
      <c r="O29" s="11">
        <f>O$19+O14</f>
        <v>3.59</v>
      </c>
      <c r="P29" s="4"/>
      <c r="Q29" s="1" t="s">
        <v>52</v>
      </c>
      <c r="R29" s="10">
        <v>14</v>
      </c>
      <c r="S29" s="11">
        <f t="shared" si="3"/>
        <v>5.9599999999999991</v>
      </c>
      <c r="T29" s="11">
        <f>T$19+T14</f>
        <v>3.59</v>
      </c>
    </row>
    <row r="30" spans="1:20">
      <c r="A30" s="1" t="s">
        <v>25</v>
      </c>
      <c r="B30" s="1" t="s">
        <v>53</v>
      </c>
      <c r="C30" s="10">
        <v>5</v>
      </c>
      <c r="D30" s="11">
        <f t="shared" si="0"/>
        <v>4.4000000000000004</v>
      </c>
      <c r="E30" s="11">
        <f>E$19+E15</f>
        <v>3.7530000000000001</v>
      </c>
      <c r="F30" s="6"/>
      <c r="G30" s="1" t="s">
        <v>53</v>
      </c>
      <c r="H30" s="10">
        <v>6</v>
      </c>
      <c r="I30" s="11">
        <f t="shared" si="1"/>
        <v>4.92</v>
      </c>
      <c r="J30" s="11">
        <f>J$19+J15</f>
        <v>3.7530000000000001</v>
      </c>
      <c r="K30" s="4"/>
      <c r="L30" s="1" t="s">
        <v>53</v>
      </c>
      <c r="M30" s="10">
        <v>7</v>
      </c>
      <c r="N30" s="11">
        <f t="shared" si="2"/>
        <v>5.4399999999999995</v>
      </c>
      <c r="O30" s="11">
        <f>O$19+O15</f>
        <v>3.7530000000000001</v>
      </c>
      <c r="P30" s="4"/>
      <c r="Q30" s="1" t="s">
        <v>53</v>
      </c>
      <c r="R30" s="10">
        <v>8</v>
      </c>
      <c r="S30" s="11">
        <f t="shared" si="3"/>
        <v>5.9599999999999991</v>
      </c>
      <c r="T30" s="11">
        <f>T$19+T15</f>
        <v>3.7530000000000001</v>
      </c>
    </row>
    <row r="60" spans="4:5">
      <c r="D60" t="s">
        <v>32</v>
      </c>
    </row>
    <row r="61" spans="4:5">
      <c r="D61">
        <v>0.5</v>
      </c>
      <c r="E61" t="s">
        <v>30</v>
      </c>
    </row>
    <row r="62" spans="4:5">
      <c r="D62" s="4">
        <f>D61/25.4</f>
        <v>1.968503937007874E-2</v>
      </c>
      <c r="E62" t="s">
        <v>31</v>
      </c>
    </row>
    <row r="64" spans="4:5">
      <c r="D64">
        <v>1</v>
      </c>
      <c r="E64" t="s">
        <v>30</v>
      </c>
    </row>
    <row r="65" spans="4:5">
      <c r="D65" s="4">
        <f>D64/25.4</f>
        <v>3.937007874015748E-2</v>
      </c>
      <c r="E65" t="s">
        <v>31</v>
      </c>
    </row>
    <row r="68" spans="4:5">
      <c r="D68">
        <v>90</v>
      </c>
      <c r="E68" t="s">
        <v>30</v>
      </c>
    </row>
    <row r="69" spans="4:5">
      <c r="D69" s="4">
        <f>D68/25.4</f>
        <v>3.5433070866141736</v>
      </c>
      <c r="E69" t="s">
        <v>31</v>
      </c>
    </row>
    <row r="71" spans="4:5">
      <c r="D71">
        <v>40</v>
      </c>
      <c r="E71" t="s">
        <v>30</v>
      </c>
    </row>
    <row r="72" spans="4:5">
      <c r="D72" s="4">
        <f>D71/25.4</f>
        <v>1.5748031496062993</v>
      </c>
      <c r="E72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45" sqref="H45"/>
    </sheetView>
  </sheetViews>
  <sheetFormatPr baseColWidth="10" defaultRowHeight="15" x14ac:dyDescent="0"/>
  <cols>
    <col min="1" max="1" width="15.5" customWidth="1"/>
    <col min="4" max="4" width="3.5" customWidth="1"/>
    <col min="7" max="7" width="3.33203125" customWidth="1"/>
    <col min="10" max="10" width="3.83203125" customWidth="1"/>
  </cols>
  <sheetData>
    <row r="1" spans="1:12">
      <c r="A1" t="s">
        <v>18</v>
      </c>
    </row>
    <row r="2" spans="1:12">
      <c r="B2" s="1" t="s">
        <v>19</v>
      </c>
      <c r="E2" s="1" t="s">
        <v>26</v>
      </c>
      <c r="H2" s="1" t="s">
        <v>27</v>
      </c>
      <c r="K2" s="1" t="s">
        <v>28</v>
      </c>
    </row>
    <row r="3" spans="1:12">
      <c r="B3" s="1" t="s">
        <v>15</v>
      </c>
      <c r="C3" s="1" t="s">
        <v>16</v>
      </c>
      <c r="E3" s="1" t="s">
        <v>15</v>
      </c>
      <c r="F3" s="1" t="s">
        <v>16</v>
      </c>
      <c r="H3" s="1" t="s">
        <v>15</v>
      </c>
      <c r="I3" s="1" t="s">
        <v>16</v>
      </c>
      <c r="K3" s="1" t="s">
        <v>15</v>
      </c>
      <c r="L3" s="1" t="s">
        <v>16</v>
      </c>
    </row>
    <row r="4" spans="1:12">
      <c r="A4" s="1" t="s">
        <v>29</v>
      </c>
      <c r="B4" s="1"/>
      <c r="C4" s="1"/>
      <c r="E4" s="5">
        <v>0.52</v>
      </c>
      <c r="F4" s="1"/>
      <c r="H4" s="5">
        <v>0.52</v>
      </c>
      <c r="I4" s="1"/>
      <c r="K4" s="5">
        <v>0.52</v>
      </c>
      <c r="L4" s="1"/>
    </row>
    <row r="5" spans="1:12">
      <c r="A5" s="1" t="s">
        <v>17</v>
      </c>
      <c r="B5" s="5">
        <v>4.22</v>
      </c>
      <c r="C5" s="5">
        <v>3.93</v>
      </c>
      <c r="E5" s="4">
        <f>B5+E$4</f>
        <v>4.74</v>
      </c>
      <c r="F5" s="4">
        <f>C5</f>
        <v>3.93</v>
      </c>
      <c r="H5" s="4">
        <f>E5+H$4</f>
        <v>5.26</v>
      </c>
      <c r="I5" s="4">
        <f>F5</f>
        <v>3.93</v>
      </c>
      <c r="K5" s="4">
        <f>H5+K$4</f>
        <v>5.7799999999999994</v>
      </c>
      <c r="L5" s="4">
        <f>I5</f>
        <v>3.93</v>
      </c>
    </row>
    <row r="6" spans="1:12">
      <c r="A6" s="1" t="s">
        <v>20</v>
      </c>
      <c r="B6" s="5">
        <v>4.1100000000000003</v>
      </c>
      <c r="C6" s="5">
        <v>3.74</v>
      </c>
      <c r="E6" s="4">
        <f t="shared" ref="E6:E18" si="0">B6+E$4</f>
        <v>4.6300000000000008</v>
      </c>
      <c r="F6" s="4">
        <f t="shared" ref="F6:F18" si="1">C6</f>
        <v>3.74</v>
      </c>
      <c r="H6" s="4">
        <f t="shared" ref="H6:H18" si="2">E6+H$4</f>
        <v>5.15</v>
      </c>
      <c r="I6" s="4">
        <f t="shared" ref="I6:I18" si="3">F6</f>
        <v>3.74</v>
      </c>
      <c r="K6" s="4">
        <f t="shared" ref="K6:K18" si="4">H6+K$4</f>
        <v>5.67</v>
      </c>
      <c r="L6" s="4">
        <f t="shared" ref="L6:L18" si="5">I6</f>
        <v>3.74</v>
      </c>
    </row>
    <row r="7" spans="1:12">
      <c r="A7" s="1" t="s">
        <v>21</v>
      </c>
      <c r="B7" s="5">
        <v>4.3470000000000004</v>
      </c>
      <c r="C7" s="5">
        <v>3.7229999999999999</v>
      </c>
      <c r="E7" s="4">
        <f t="shared" si="0"/>
        <v>4.8670000000000009</v>
      </c>
      <c r="F7" s="4">
        <f t="shared" si="1"/>
        <v>3.7229999999999999</v>
      </c>
      <c r="H7" s="4">
        <f t="shared" si="2"/>
        <v>5.3870000000000005</v>
      </c>
      <c r="I7" s="4">
        <f t="shared" si="3"/>
        <v>3.7229999999999999</v>
      </c>
      <c r="K7" s="4">
        <f t="shared" si="4"/>
        <v>5.907</v>
      </c>
      <c r="L7" s="4">
        <f t="shared" si="5"/>
        <v>3.7229999999999999</v>
      </c>
    </row>
    <row r="8" spans="1:12">
      <c r="A8" s="1" t="s">
        <v>22</v>
      </c>
      <c r="B8" s="5">
        <v>4.2249999999999996</v>
      </c>
      <c r="C8" s="5">
        <v>3.4</v>
      </c>
      <c r="E8" s="4">
        <f t="shared" si="0"/>
        <v>4.7449999999999992</v>
      </c>
      <c r="F8" s="4">
        <f t="shared" si="1"/>
        <v>3.4</v>
      </c>
      <c r="H8" s="4">
        <f t="shared" si="2"/>
        <v>5.2649999999999988</v>
      </c>
      <c r="I8" s="4">
        <f t="shared" si="3"/>
        <v>3.4</v>
      </c>
      <c r="K8" s="4">
        <f t="shared" si="4"/>
        <v>5.7849999999999984</v>
      </c>
      <c r="L8" s="4">
        <f t="shared" si="5"/>
        <v>3.4</v>
      </c>
    </row>
    <row r="9" spans="1:12" ht="6" customHeight="1">
      <c r="A9" s="1"/>
      <c r="B9" s="5"/>
      <c r="C9" s="5"/>
      <c r="E9" s="4"/>
      <c r="F9" s="4"/>
      <c r="H9" s="4"/>
      <c r="I9" s="4"/>
      <c r="K9" s="4"/>
      <c r="L9" s="4"/>
    </row>
    <row r="10" spans="1:12">
      <c r="A10" s="1" t="s">
        <v>23</v>
      </c>
      <c r="B10" s="5">
        <v>4.1100000000000003</v>
      </c>
      <c r="C10" s="5">
        <v>3.5760000000000001</v>
      </c>
      <c r="E10" s="4">
        <f t="shared" si="0"/>
        <v>4.6300000000000008</v>
      </c>
      <c r="F10" s="4">
        <f t="shared" si="1"/>
        <v>3.5760000000000001</v>
      </c>
      <c r="H10" s="4">
        <f t="shared" si="2"/>
        <v>5.15</v>
      </c>
      <c r="I10" s="4">
        <f t="shared" si="3"/>
        <v>3.5760000000000001</v>
      </c>
      <c r="K10" s="4">
        <f t="shared" si="4"/>
        <v>5.67</v>
      </c>
      <c r="L10" s="4">
        <f t="shared" si="5"/>
        <v>3.5760000000000001</v>
      </c>
    </row>
    <row r="11" spans="1:12">
      <c r="A11" s="1" t="s">
        <v>24</v>
      </c>
      <c r="B11" s="5">
        <v>4.2389999999999999</v>
      </c>
      <c r="C11" s="5">
        <v>3.7309999999999999</v>
      </c>
      <c r="E11" s="4">
        <f t="shared" si="0"/>
        <v>4.7590000000000003</v>
      </c>
      <c r="F11" s="4">
        <f t="shared" si="1"/>
        <v>3.7309999999999999</v>
      </c>
      <c r="H11" s="4">
        <f t="shared" si="2"/>
        <v>5.2789999999999999</v>
      </c>
      <c r="I11" s="4">
        <f t="shared" si="3"/>
        <v>3.7309999999999999</v>
      </c>
      <c r="K11" s="4">
        <f t="shared" si="4"/>
        <v>5.7989999999999995</v>
      </c>
      <c r="L11" s="4">
        <f t="shared" si="5"/>
        <v>3.7309999999999999</v>
      </c>
    </row>
    <row r="12" spans="1:12" ht="6" customHeight="1">
      <c r="A12" s="1"/>
      <c r="B12" s="5"/>
      <c r="C12" s="5"/>
      <c r="E12" s="4"/>
      <c r="F12" s="4"/>
      <c r="H12" s="4"/>
      <c r="I12" s="4"/>
      <c r="K12" s="4"/>
      <c r="L12" s="4"/>
    </row>
    <row r="13" spans="1:12">
      <c r="A13" s="1" t="s">
        <v>25</v>
      </c>
      <c r="B13" s="5">
        <v>4.2389999999999999</v>
      </c>
      <c r="C13" s="6">
        <v>3.5960000000000001</v>
      </c>
      <c r="E13" s="4">
        <f t="shared" si="0"/>
        <v>4.7590000000000003</v>
      </c>
      <c r="F13" s="4">
        <f t="shared" si="1"/>
        <v>3.5960000000000001</v>
      </c>
      <c r="H13" s="4">
        <f t="shared" si="2"/>
        <v>5.2789999999999999</v>
      </c>
      <c r="I13" s="4">
        <f t="shared" si="3"/>
        <v>3.5960000000000001</v>
      </c>
      <c r="K13" s="4">
        <f t="shared" si="4"/>
        <v>5.7989999999999995</v>
      </c>
      <c r="L13" s="4">
        <f t="shared" si="5"/>
        <v>3.5960000000000001</v>
      </c>
    </row>
    <row r="14" spans="1:12" ht="6" customHeight="1">
      <c r="A14" s="1"/>
      <c r="B14" s="5"/>
      <c r="C14" s="6"/>
      <c r="E14" s="4"/>
      <c r="F14" s="4"/>
      <c r="H14" s="4"/>
      <c r="I14" s="4"/>
      <c r="K14" s="4"/>
      <c r="L14" s="4"/>
    </row>
    <row r="15" spans="1:12">
      <c r="A15" s="1" t="s">
        <v>1</v>
      </c>
      <c r="B15" s="5">
        <v>4.3949999999999996</v>
      </c>
      <c r="C15" s="5">
        <v>3.831</v>
      </c>
      <c r="E15" s="4">
        <f t="shared" si="0"/>
        <v>4.9149999999999991</v>
      </c>
      <c r="F15" s="4">
        <f t="shared" si="1"/>
        <v>3.831</v>
      </c>
      <c r="H15" s="4">
        <f t="shared" si="2"/>
        <v>5.4349999999999987</v>
      </c>
      <c r="I15" s="4">
        <f t="shared" si="3"/>
        <v>3.831</v>
      </c>
      <c r="K15" s="4">
        <f t="shared" si="4"/>
        <v>5.9549999999999983</v>
      </c>
      <c r="L15" s="4">
        <f t="shared" si="5"/>
        <v>3.831</v>
      </c>
    </row>
    <row r="16" spans="1:12">
      <c r="A16" s="1" t="s">
        <v>2</v>
      </c>
      <c r="B16" s="6">
        <v>4.3</v>
      </c>
      <c r="C16" s="6">
        <v>3.831</v>
      </c>
      <c r="E16" s="4">
        <f t="shared" si="0"/>
        <v>4.82</v>
      </c>
      <c r="F16" s="4">
        <f t="shared" si="1"/>
        <v>3.831</v>
      </c>
      <c r="H16" s="4">
        <f t="shared" si="2"/>
        <v>5.34</v>
      </c>
      <c r="I16" s="4">
        <f t="shared" si="3"/>
        <v>3.831</v>
      </c>
      <c r="K16" s="4">
        <f t="shared" si="4"/>
        <v>5.8599999999999994</v>
      </c>
      <c r="L16" s="4">
        <f t="shared" si="5"/>
        <v>3.831</v>
      </c>
    </row>
    <row r="17" spans="1:12">
      <c r="A17" s="1" t="s">
        <v>3</v>
      </c>
      <c r="B17" s="5">
        <v>4.3470000000000004</v>
      </c>
      <c r="C17" s="5">
        <v>3.6139999999999999</v>
      </c>
      <c r="E17" s="4">
        <f t="shared" si="0"/>
        <v>4.8670000000000009</v>
      </c>
      <c r="F17" s="4">
        <f t="shared" si="1"/>
        <v>3.6139999999999999</v>
      </c>
      <c r="H17" s="4">
        <f t="shared" si="2"/>
        <v>5.3870000000000005</v>
      </c>
      <c r="I17" s="4">
        <f t="shared" si="3"/>
        <v>3.6139999999999999</v>
      </c>
      <c r="K17" s="4">
        <f t="shared" si="4"/>
        <v>5.907</v>
      </c>
      <c r="L17" s="4">
        <f t="shared" si="5"/>
        <v>3.6139999999999999</v>
      </c>
    </row>
    <row r="18" spans="1:12">
      <c r="A18" s="1" t="s">
        <v>4</v>
      </c>
      <c r="B18" s="5">
        <v>4.3470000000000004</v>
      </c>
      <c r="C18" s="6">
        <v>3.5649999999999999</v>
      </c>
      <c r="E18" s="4">
        <f t="shared" si="0"/>
        <v>4.8670000000000009</v>
      </c>
      <c r="F18" s="4">
        <f t="shared" si="1"/>
        <v>3.5649999999999999</v>
      </c>
      <c r="H18" s="4">
        <f t="shared" si="2"/>
        <v>5.3870000000000005</v>
      </c>
      <c r="I18" s="4">
        <f t="shared" si="3"/>
        <v>3.5649999999999999</v>
      </c>
      <c r="K18" s="4">
        <f t="shared" si="4"/>
        <v>5.907</v>
      </c>
      <c r="L18" s="4">
        <f t="shared" si="5"/>
        <v>3.5649999999999999</v>
      </c>
    </row>
    <row r="23" spans="1:12">
      <c r="B23" t="s">
        <v>32</v>
      </c>
    </row>
    <row r="24" spans="1:12">
      <c r="B24">
        <v>0.5</v>
      </c>
      <c r="C24" t="s">
        <v>30</v>
      </c>
    </row>
    <row r="25" spans="1:12">
      <c r="B25" s="4">
        <f>B24/25.4</f>
        <v>1.968503937007874E-2</v>
      </c>
      <c r="C25" t="s">
        <v>31</v>
      </c>
    </row>
    <row r="27" spans="1:12">
      <c r="B27">
        <v>1</v>
      </c>
      <c r="C27" t="s">
        <v>30</v>
      </c>
    </row>
    <row r="28" spans="1:12">
      <c r="B28" s="4">
        <f>B27/25.4</f>
        <v>3.937007874015748E-2</v>
      </c>
      <c r="C28" t="s">
        <v>31</v>
      </c>
    </row>
    <row r="31" spans="1:12">
      <c r="B31">
        <v>90</v>
      </c>
      <c r="C31" t="s">
        <v>30</v>
      </c>
    </row>
    <row r="32" spans="1:12">
      <c r="B32" s="4">
        <f>B31/25.4</f>
        <v>3.5433070866141736</v>
      </c>
      <c r="C32" t="s">
        <v>31</v>
      </c>
    </row>
    <row r="34" spans="2:3">
      <c r="B34">
        <v>40</v>
      </c>
      <c r="C34" t="s">
        <v>30</v>
      </c>
    </row>
    <row r="35" spans="2:3">
      <c r="B35" s="4">
        <f>B34/25.4</f>
        <v>1.5748031496062993</v>
      </c>
      <c r="C3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0" sqref="E10"/>
    </sheetView>
  </sheetViews>
  <sheetFormatPr baseColWidth="10" defaultRowHeight="15" x14ac:dyDescent="0"/>
  <sheetData>
    <row r="1" spans="1:5">
      <c r="A1" t="s">
        <v>33</v>
      </c>
    </row>
    <row r="2" spans="1:5">
      <c r="A2" t="s">
        <v>38</v>
      </c>
    </row>
    <row r="4" spans="1:5">
      <c r="B4" t="s">
        <v>34</v>
      </c>
    </row>
    <row r="6" spans="1:5">
      <c r="A6" t="s">
        <v>35</v>
      </c>
      <c r="B6" s="4">
        <v>6.0119999999999996</v>
      </c>
      <c r="C6" s="7"/>
      <c r="D6" s="7"/>
      <c r="E6" s="7"/>
    </row>
    <row r="7" spans="1:5">
      <c r="A7" t="s">
        <v>37</v>
      </c>
      <c r="B7" s="4">
        <v>6</v>
      </c>
      <c r="C7" s="7"/>
      <c r="D7" s="7"/>
      <c r="E7" s="7"/>
    </row>
    <row r="8" spans="1:5">
      <c r="A8" t="s">
        <v>1</v>
      </c>
      <c r="B8" s="8">
        <v>470</v>
      </c>
      <c r="C8" s="7"/>
      <c r="D8" s="7"/>
      <c r="E8" s="7"/>
    </row>
    <row r="9" spans="1:5">
      <c r="A9" t="s">
        <v>2</v>
      </c>
      <c r="B9" s="8">
        <v>100000</v>
      </c>
      <c r="C9" s="7"/>
      <c r="D9" s="7"/>
      <c r="E9" s="7"/>
    </row>
    <row r="10" spans="1:5">
      <c r="A10" t="s">
        <v>36</v>
      </c>
      <c r="B10" s="7">
        <f>(B6-B7)*(1+(B9/B8))</f>
        <v>2.5651914893616095</v>
      </c>
      <c r="C10" s="7"/>
      <c r="D10" s="7"/>
      <c r="E10" s="7"/>
    </row>
    <row r="11" spans="1:5">
      <c r="B11" s="7"/>
      <c r="C11" s="7"/>
      <c r="D11" s="7"/>
      <c r="E11" s="7"/>
    </row>
    <row r="12" spans="1:5">
      <c r="B12" s="7"/>
      <c r="C12" s="7"/>
      <c r="D12" s="7"/>
      <c r="E12" s="7"/>
    </row>
    <row r="13" spans="1:5">
      <c r="A13" t="s">
        <v>39</v>
      </c>
      <c r="B13" s="7"/>
      <c r="C13" s="7"/>
      <c r="D13" s="7"/>
      <c r="E13" s="7"/>
    </row>
    <row r="14" spans="1:5">
      <c r="A14" t="s">
        <v>40</v>
      </c>
      <c r="B14" s="4">
        <v>1.2E-2</v>
      </c>
      <c r="C14" s="7" t="s">
        <v>41</v>
      </c>
      <c r="D14" s="7"/>
      <c r="E14" s="7"/>
    </row>
    <row r="15" spans="1:5">
      <c r="A15" t="s">
        <v>42</v>
      </c>
      <c r="B15" s="7">
        <v>1000</v>
      </c>
      <c r="C15" s="7" t="s">
        <v>44</v>
      </c>
      <c r="D15" s="7"/>
      <c r="E15" s="7"/>
    </row>
    <row r="16" spans="1:5">
      <c r="A16" t="s">
        <v>43</v>
      </c>
      <c r="B16" s="7">
        <f>B14*B14*B15</f>
        <v>0.14400000000000002</v>
      </c>
      <c r="C16" s="7" t="s">
        <v>45</v>
      </c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Wheatsone Bridge</vt:lpstr>
      <vt:lpstr>Placement revB</vt:lpstr>
      <vt:lpstr>Placement revA</vt:lpstr>
      <vt:lpstr>TI Circuit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2018-02-15T13:42:18Z</dcterms:created>
  <dcterms:modified xsi:type="dcterms:W3CDTF">2018-04-23T11:35:45Z</dcterms:modified>
</cp:coreProperties>
</file>