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6900" yWindow="460" windowWidth="30800" windowHeight="19860" tabRatio="500" activeTab="4"/>
  </bookViews>
  <sheets>
    <sheet name="田禹治"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 i="4" l="1"/>
  <c r="F8" i="4"/>
  <c r="F42" i="5"/>
  <c r="F25" i="5"/>
  <c r="F8" i="5"/>
  <c r="O14" i="3"/>
  <c r="O13" i="3"/>
  <c r="O12" i="3"/>
  <c r="E19" i="1"/>
  <c r="E18" i="1"/>
  <c r="E17" i="1"/>
  <c r="E16" i="1"/>
  <c r="E15" i="1"/>
  <c r="E14" i="1"/>
  <c r="E13" i="1"/>
  <c r="E12" i="1"/>
  <c r="E7" i="1"/>
  <c r="E6" i="1"/>
</calcChain>
</file>

<file path=xl/sharedStrings.xml><?xml version="1.0" encoding="utf-8"?>
<sst xmlns="http://schemas.openxmlformats.org/spreadsheetml/2006/main" count="571" uniqueCount="267">
  <si>
    <t>クエストの位置付け</t>
  </si>
  <si>
    <t>上級</t>
  </si>
  <si>
    <t>取得方法</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</si>
  <si>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</si>
  <si>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</si>
  <si>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</si>
  <si>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</si>
  <si>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</si>
  <si>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</si>
  <si>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</si>
  <si>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</si>
  <si>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</si>
  <si>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</si>
  <si>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</si>
  <si>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</si>
  <si>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</si>
  <si>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</si>
  <si>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</si>
  <si>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</si>
  <si>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</si>
  <si>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</si>
  <si>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</si>
  <si>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</si>
  <si>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</si>
  <si>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</si>
  <si>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</si>
  <si>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</si>
  <si>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</si>
  <si>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</si>
  <si>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</si>
  <si>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</si>
  <si>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</si>
  <si>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</si>
  <si>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</si>
  <si>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</si>
  <si>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</si>
  <si>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クエスト基礎設計フォーマット</t>
  </si>
  <si>
    <t>ユニットID</t>
  </si>
  <si>
    <t>ユニット名</t>
  </si>
  <si>
    <t>属性</t>
  </si>
  <si>
    <t>種族A</t>
  </si>
  <si>
    <t>種族B</t>
  </si>
  <si>
    <t>キラーチェック</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</si>
  <si>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</si>
  <si>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</si>
  <si>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</si>
  <si>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</si>
  <si>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</si>
  <si>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ボスユニット画像２</t>
  </si>
  <si>
    <t>この欄はこのためにある。これを消して自由記述をお願いします。</t>
  </si>
  <si>
    <t>自由記述</t>
  </si>
  <si>
    <t>?</t>
  </si>
  <si>
    <t>認識合わせ</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</si>
  <si>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</si>
  <si>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</si>
  <si>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</si>
  <si>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</si>
  <si>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</si>
  <si>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</si>
  <si>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</si>
  <si>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</si>
  <si>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</si>
  <si>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</si>
  <si>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</si>
  <si>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</si>
  <si>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</si>
  <si>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</si>
  <si>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</si>
  <si>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</si>
  <si>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</si>
  <si>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</si>
  <si>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</si>
  <si>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</si>
  <si>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</si>
  <si>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</si>
  <si>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</si>
  <si>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</si>
  <si>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</si>
  <si>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</si>
  <si>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</si>
  <si>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</si>
  <si>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</si>
  <si>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</si>
  <si>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</si>
  <si>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</si>
  <si>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</si>
  <si>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</si>
  <si>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</si>
  <si>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</si>
  <si>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</si>
  <si>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</si>
  <si>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</si>
  <si>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</si>
  <si>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</si>
  <si>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</si>
  <si>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</si>
  <si>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</si>
  <si>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</si>
  <si>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</si>
  <si>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</si>
  <si>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9007、9008</t>
  </si>
  <si>
    <t>対抗ユニット画像１</t>
  </si>
  <si>
    <t>対抗ユニット画像２</t>
  </si>
  <si>
    <t>属性（プルダウン選択）</t>
  </si>
  <si>
    <t>種族A（プルダウン選択）</t>
  </si>
  <si>
    <t>種族B（プルダウン選択）</t>
  </si>
  <si>
    <t>タイプ（プルダウン選択）</t>
  </si>
  <si>
    <t>対抗ユニット情報</t>
  </si>
  <si>
    <t>9005、9006</t>
  </si>
  <si>
    <t>降臨</t>
  </si>
  <si>
    <t>ステージ制限
　※超級は必須</t>
  </si>
  <si>
    <t>制限１</t>
  </si>
  <si>
    <t>制限２</t>
  </si>
  <si>
    <t>ステージギミック</t>
  </si>
  <si>
    <t>ギミック１</t>
  </si>
  <si>
    <t>ギミック２</t>
  </si>
  <si>
    <t>エネミーギミック</t>
  </si>
  <si>
    <t>お邪魔パネル生成</t>
  </si>
  <si>
    <t>ダメージパネル生成</t>
  </si>
  <si>
    <t>キラー対象</t>
  </si>
  <si>
    <t>▼未対策パーティー1　：　想定パーティの低レベル設定ではどうなるか</t>
  </si>
  <si>
    <t>▼想定パーティー　：　想定パーティでのプレイ感</t>
  </si>
  <si>
    <t>キラー１</t>
  </si>
  <si>
    <t>キラー２</t>
  </si>
  <si>
    <t>対応できるユニット数</t>
  </si>
  <si>
    <t>Skill-Lv</t>
  </si>
  <si>
    <t>フロア構成（プルダウン選択）</t>
  </si>
  <si>
    <t>ID</t>
  </si>
  <si>
    <t>ドロップラベル</t>
  </si>
  <si>
    <t>コスト</t>
  </si>
  <si>
    <t>Level</t>
  </si>
  <si>
    <t>HP</t>
  </si>
  <si>
    <t>HP　＋値</t>
  </si>
  <si>
    <t>attack</t>
  </si>
  <si>
    <t>attack　＋値</t>
  </si>
  <si>
    <t>heal</t>
  </si>
  <si>
    <t>heal　＋値</t>
  </si>
  <si>
    <t>＋値合計</t>
  </si>
  <si>
    <t>HP合計</t>
  </si>
  <si>
    <t>ユニットスキル</t>
  </si>
  <si>
    <t>クラッシュスキル</t>
  </si>
  <si>
    <t>MAX</t>
  </si>
  <si>
    <t>背景画像指定</t>
  </si>
  <si>
    <t>※要デザイナー確認</t>
  </si>
  <si>
    <t>クエストの位置付け
（運営としての目的）</t>
  </si>
  <si>
    <t>・新規ユーザー定着
・世界観を楽しませる
・ギミックチャレンジ
・上位コンテンツ
・エンドコンテンツ
・・・など</t>
  </si>
  <si>
    <t xml:space="preserve">中級~上級者向けのクエスト。
</t>
  </si>
  <si>
    <t>世界観</t>
  </si>
  <si>
    <t>クエストの難易度</t>
  </si>
  <si>
    <t>PremiumSS</t>
  </si>
  <si>
    <t>※ウィザード級だけど、
実際の難易度は？
といった項目です。</t>
  </si>
  <si>
    <t xml:space="preserve">難易度設定：ティアマット襲来ほどの難易度設定でお願いします。
</t>
  </si>
  <si>
    <t>ユーザー体験</t>
  </si>
  <si>
    <t xml:space="preserve">目的
</t>
  </si>
  <si>
    <t>閻羅王</t>
  </si>
  <si>
    <t>・4月末段階ではある程度ユーザーのデッキーや攻略も発展していると思いますので、
　考えながら慎重に進めるクエストで攻略の楽しさを提供する。</t>
  </si>
  <si>
    <t>合計コスト</t>
  </si>
  <si>
    <t>要件：優先度最高</t>
  </si>
  <si>
    <t>国内版の1.10.1まで実装されているスキルでお願いします。
プロテクトパネルは負荷があるので避けたいです。</t>
  </si>
  <si>
    <t>要件：優先度高</t>
  </si>
  <si>
    <t>要件：優先度中</t>
  </si>
  <si>
    <t>▼各エリア所感</t>
  </si>
  <si>
    <t>プレイヤー習熟度（初級者、中級者、上級者）</t>
  </si>
  <si>
    <t>所感</t>
  </si>
  <si>
    <t>要件：優先度低</t>
  </si>
  <si>
    <t>エリア</t>
  </si>
  <si>
    <t>特殊要件：特命
特定ユニットを
止めるなど。</t>
  </si>
  <si>
    <t>コンティニュー</t>
  </si>
  <si>
    <t>専用セリフ</t>
  </si>
  <si>
    <t>ユニット１</t>
  </si>
  <si>
    <t>コンティニュー理由</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</si>
  <si>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</si>
  <si>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</si>
  <si>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</si>
  <si>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</si>
  <si>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</si>
  <si>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ポリゴン 1個</t>
  </si>
  <si>
    <t>補足</t>
  </si>
  <si>
    <t>活躍させたいユニット＝想定パーティ</t>
  </si>
  <si>
    <t>ラベル</t>
  </si>
  <si>
    <t>概要コメント・要件定義時の選定理由など</t>
  </si>
  <si>
    <t>歪極する星壊 シュヴァルツシルト</t>
  </si>
  <si>
    <t>フロア構成</t>
  </si>
  <si>
    <t>-</t>
  </si>
  <si>
    <t>調整点</t>
  </si>
  <si>
    <t>攻撃力・HP・Speed</t>
  </si>
  <si>
    <t>概要・行動パターン</t>
  </si>
  <si>
    <t>六道輪廻の絶獄 閻羅王</t>
  </si>
  <si>
    <t>　</t>
  </si>
  <si>
    <t>フロア３</t>
  </si>
  <si>
    <t>色欲 アスモデウス</t>
  </si>
  <si>
    <t>色欲の源流 アスモデウス</t>
  </si>
  <si>
    <t>フロア４</t>
  </si>
  <si>
    <t>田禹治1</t>
  </si>
  <si>
    <t>田禹治2</t>
  </si>
  <si>
    <t>田禹治3</t>
  </si>
  <si>
    <t>▼未対策パーティー３　：　２体を苦手属性キャラクターに交換するとどうなるか</t>
  </si>
  <si>
    <t>田禹治（ジョンウチ）</t>
    <phoneticPr fontId="9"/>
  </si>
  <si>
    <t>全体のあらすじ
ALICEの執行AI「降臨」はALICE内のルール違反者削除や夢幻地獄への
収納を担当している。降臨はいつも相手の事情に関わらず規則通りに
執行を行い、女王の暴走後にも降臨の執行に変化はなかった。
ある日、ALICEで不正な方法だ財産を貯めたユーザーの財産をハッキングし、
被害ユーザーに配る行為を行うクラッカー「田禹治」の噂を聞いて、
ALICEに混乱を持たせる存在だと判断し、
執行の為に調査に着手する。
クエスト概要
田禹治がいると聞いた場所に着いた降臨の前に
夢幻地獄の最高管理AI 閻羅王が現れ「田禹治はALICEを
救う英雄だからさっさと帰れ!」と命じる。
自分の信念で動く降臨は邪魔する閻羅王を攻撃するが、
割と簡単に倒れてしまう閻羅王。
その閻羅王は田禹治がクラッキングで操る
ダミーデーター(カカシ)だった。
周りを見ると一歩前も分からない幻術の空間で
襲撃するダミーデーター(カカシ)を倒し、
ALICEに混乱を呼び出す田禹治を制圧しなければいけない。
田禹治は正義の為に正しいことをやっているが、
基本性格が真面目ではなくチャラ男。</t>
    <phoneticPr fontId="9"/>
  </si>
  <si>
    <t>★6降臨</t>
    <phoneticPr fontId="9"/>
  </si>
  <si>
    <t xml:space="preserve"> 静穏なる獣勇 エンキドゥ</t>
    <phoneticPr fontId="9"/>
  </si>
  <si>
    <t>フロア2</t>
    <phoneticPr fontId="9"/>
  </si>
  <si>
    <t>Uスキル：赤・ダメージパネルをCPに、緑を最大1つ青ボム(特大)に変換+3ターンタップ数1増加、回復力1313UP+自身にバリア3500を展開
Cスキル：1体に超大ダメージ+1ターン全ユニットの攻撃力小UP
アビリティ：ダメージパネルブレイク</t>
    <phoneticPr fontId="9"/>
  </si>
  <si>
    <t>歪極する星壊 シュヴァルツシルト</t>
    <phoneticPr fontId="9"/>
  </si>
  <si>
    <t>Uスキル：黄パネルを最大1個SCパネル(特大)に変換+2ターン青属性ユニットの攻撃力を大UPし、ハートパネルの出現率をDOWN
Cスキル：1体に超大ダメージ
アビリティ：お邪魔パネルブレイク・フィーバー強化</t>
    <phoneticPr fontId="9"/>
  </si>
  <si>
    <t>彩気煥発の創作人 紫式部</t>
  </si>
  <si>
    <t>彩気煥発の創作人 紫式部</t>
    <phoneticPr fontId="9"/>
  </si>
  <si>
    <t>Uスキル：ランダムで2つSCパネル(大)に変換+3ターン青属性のタップ回数を2増やす
Cスキル：1体に超大ダメージ+1ターン青属性の攻撃力UP
アビリティ：お邪魔パネルブレイク</t>
    <phoneticPr fontId="9"/>
  </si>
  <si>
    <t>Uスキル：ハートパネルを青パネルに変換+1ターン青属性の攻撃力をUP(黄パネルを吸収し効果超大UP)し、黄パネルが出現しなくなる
Cスキル：1体に特大ダメージ
アビリティ：爆風強化</t>
    <phoneticPr fontId="9"/>
  </si>
  <si>
    <t>ダメージパネル
回復力ダウン
攻撃力ダウン</t>
    <rPh sb="8" eb="10">
      <t>カ</t>
    </rPh>
    <rPh sb="10" eb="11">
      <t>リョｋ</t>
    </rPh>
    <rPh sb="15" eb="18">
      <t>コウゲｋ</t>
    </rPh>
    <phoneticPr fontId="9"/>
  </si>
  <si>
    <t>青パネル出現ダウン
爆風制限</t>
    <rPh sb="0" eb="1">
      <t>アオパネｒ</t>
    </rPh>
    <rPh sb="4" eb="6">
      <t>シュｔ</t>
    </rPh>
    <rPh sb="10" eb="14">
      <t>バクｆ</t>
    </rPh>
    <phoneticPr fontId="9"/>
  </si>
  <si>
    <t>お邪魔パネル
攻撃力ダウン</t>
    <rPh sb="7" eb="10">
      <t>コウゲｋ</t>
    </rPh>
    <phoneticPr fontId="9"/>
  </si>
  <si>
    <t xml:space="preserve">お邪魔パネル
</t>
    <phoneticPr fontId="9"/>
  </si>
  <si>
    <t>降臨★６</t>
  </si>
  <si>
    <t>静穏なる獣勇 エンキドゥ</t>
  </si>
  <si>
    <t>PremiumSSw</t>
  </si>
  <si>
    <t>ハートパネルを青パネルに変換+1ターン青属性の攻撃力をUP(黄パネルを吸収し効果超大UP)し、黄パネルが出現しなくなる</t>
  </si>
  <si>
    <t>1体に特大ダメージ</t>
  </si>
  <si>
    <t>ランダムで2つSCパネル(大)に変換+3ターン青属性のタップ回数を2増やす</t>
  </si>
  <si>
    <t>1体に超大ダメージ+ 1ターン青属性の攻撃力UP</t>
  </si>
  <si>
    <t>PremiumSSS</t>
  </si>
  <si>
    <t>黄パネルを最大1個SCパネル(特大)に変換+2ターン青属性ユニットの攻撃力を大UPし、ハートパネルの出現率をDOWN</t>
  </si>
  <si>
    <t>1体に超大ダメージ</t>
  </si>
  <si>
    <t>ブレット</t>
    <phoneticPr fontId="9"/>
  </si>
  <si>
    <t>R3朱雀</t>
    <rPh sb="2" eb="4">
      <t>スザク</t>
    </rPh>
    <phoneticPr fontId="9"/>
  </si>
  <si>
    <t>フロア1</t>
    <phoneticPr fontId="9"/>
  </si>
  <si>
    <t>7000/150000/2</t>
    <phoneticPr fontId="9"/>
  </si>
  <si>
    <t>4000/100000/1</t>
    <phoneticPr fontId="9"/>
  </si>
  <si>
    <t>6000/300000/1</t>
    <phoneticPr fontId="9"/>
  </si>
  <si>
    <t>7000/300000/1</t>
    <phoneticPr fontId="9"/>
  </si>
  <si>
    <t>7000/250000/2</t>
    <phoneticPr fontId="9"/>
  </si>
  <si>
    <t>9500/550000/2</t>
    <phoneticPr fontId="9"/>
  </si>
  <si>
    <t>8000/550000/1</t>
    <phoneticPr fontId="9"/>
  </si>
  <si>
    <t>8000/700000/1</t>
    <phoneticPr fontId="9"/>
  </si>
  <si>
    <t>低レベルのプレイヤーでもそこそこ耐久でき、挑戦への気持ちを削がないおもてなし用フロア。
ここで回復を使ってうまく立ち回ることで、次のフロアへはスキルを温存して進むように導く。
（逆にここでスキルを貯めておかないと、次のフロアでは苦戦するようなバランスを目指す）
連続攻撃や全体攻撃など、手数の多い攻撃を使用する。
ガンリムのスキルでバリヤを張る・回復力を上げることで、他の3ユニットのスキルを貯めると良い。
（ガンリム以外でも防御力UPのスキルなどは有効）</t>
    <rPh sb="0" eb="1">
      <t>テイレベｒ</t>
    </rPh>
    <rPh sb="16" eb="18">
      <t>タイキュ</t>
    </rPh>
    <rPh sb="21" eb="23">
      <t>チョ</t>
    </rPh>
    <rPh sb="25" eb="27">
      <t>キモｔ</t>
    </rPh>
    <rPh sb="29" eb="30">
      <t>ソガナイ</t>
    </rPh>
    <rPh sb="47" eb="49">
      <t>カイフｋ</t>
    </rPh>
    <rPh sb="50" eb="51">
      <t>ツカｔ</t>
    </rPh>
    <rPh sb="64" eb="65">
      <t>ツｇ</t>
    </rPh>
    <rPh sb="75" eb="77">
      <t>オンゾｎ</t>
    </rPh>
    <rPh sb="79" eb="80">
      <t>ススｍ</t>
    </rPh>
    <rPh sb="84" eb="85">
      <t>ミチビｋ</t>
    </rPh>
    <rPh sb="89" eb="90">
      <t>ギャｋ</t>
    </rPh>
    <rPh sb="98" eb="99">
      <t>タメテオ</t>
    </rPh>
    <rPh sb="107" eb="108">
      <t>ツｇ</t>
    </rPh>
    <rPh sb="114" eb="116">
      <t>クｓ</t>
    </rPh>
    <rPh sb="126" eb="128">
      <t>メザｓ</t>
    </rPh>
    <rPh sb="132" eb="136">
      <t>レンゾｋ</t>
    </rPh>
    <rPh sb="137" eb="141">
      <t>ゼｎ</t>
    </rPh>
    <rPh sb="144" eb="146">
      <t>テカｚ</t>
    </rPh>
    <rPh sb="147" eb="148">
      <t>オオ</t>
    </rPh>
    <rPh sb="149" eb="151">
      <t>コウゲｋ</t>
    </rPh>
    <rPh sb="152" eb="154">
      <t>シヨ</t>
    </rPh>
    <rPh sb="171" eb="172">
      <t>ハｒ</t>
    </rPh>
    <rPh sb="174" eb="177">
      <t>カ</t>
    </rPh>
    <rPh sb="178" eb="179">
      <t>アゲｒ</t>
    </rPh>
    <rPh sb="185" eb="186">
      <t>ホｋ</t>
    </rPh>
    <rPh sb="197" eb="198">
      <t>タメｒ</t>
    </rPh>
    <rPh sb="214" eb="217">
      <t>ボ</t>
    </rPh>
    <rPh sb="226" eb="228">
      <t>ユウコ</t>
    </rPh>
    <phoneticPr fontId="9"/>
  </si>
  <si>
    <t>攻撃力は比較的低めだが、攻撃頻度が高いため放置すると危険な敵。
Cスキルをうまく使用して、早いうちに倒すことを狙う。
【確率50％】連続攻撃
【5ターン目】3ターン敵全体の攻撃力UP（一回のみ）</t>
    <rPh sb="0" eb="3">
      <t>コウゲｋ</t>
    </rPh>
    <rPh sb="4" eb="7">
      <t>ヒカｋ</t>
    </rPh>
    <rPh sb="7" eb="8">
      <t>ヒｋ</t>
    </rPh>
    <rPh sb="12" eb="16">
      <t>コウゲｋ</t>
    </rPh>
    <rPh sb="17" eb="18">
      <t>タｋ</t>
    </rPh>
    <rPh sb="21" eb="23">
      <t>ホウ</t>
    </rPh>
    <rPh sb="26" eb="28">
      <t>キｋ</t>
    </rPh>
    <rPh sb="29" eb="30">
      <t>テｋ</t>
    </rPh>
    <rPh sb="40" eb="42">
      <t>シヨ</t>
    </rPh>
    <rPh sb="45" eb="46">
      <t>ハヤイウｔ</t>
    </rPh>
    <rPh sb="50" eb="51">
      <t>タオｓ</t>
    </rPh>
    <rPh sb="55" eb="56">
      <t>ネラ</t>
    </rPh>
    <rPh sb="61" eb="63">
      <t>カクリｔ</t>
    </rPh>
    <rPh sb="67" eb="71">
      <t>レンゾｋ</t>
    </rPh>
    <rPh sb="83" eb="84">
      <t>テｋ</t>
    </rPh>
    <rPh sb="84" eb="86">
      <t>ゼｎ</t>
    </rPh>
    <rPh sb="87" eb="90">
      <t>コウゲｋ</t>
    </rPh>
    <rPh sb="93" eb="95">
      <t>イッカ</t>
    </rPh>
    <phoneticPr fontId="9"/>
  </si>
  <si>
    <t>攻撃もしてくるが、爆風軽減の妨害スキルも使用する。
【確率50％】全体攻撃
【2ターン目】5ターン爆風軽減＋全体攻撃（一回のみ）
【HP50％以下】行動頻度UP</t>
    <rPh sb="0" eb="2">
      <t>コウゲｋ</t>
    </rPh>
    <rPh sb="9" eb="13">
      <t>バクｆ</t>
    </rPh>
    <rPh sb="14" eb="16">
      <t>ボウガイス</t>
    </rPh>
    <rPh sb="20" eb="22">
      <t>シヨウスｒ</t>
    </rPh>
    <rPh sb="34" eb="38">
      <t>ゼｎ</t>
    </rPh>
    <rPh sb="44" eb="45">
      <t>メデ</t>
    </rPh>
    <rPh sb="50" eb="52">
      <t>バクフウ</t>
    </rPh>
    <rPh sb="52" eb="54">
      <t>ケ</t>
    </rPh>
    <rPh sb="55" eb="59">
      <t>ゼｎ</t>
    </rPh>
    <rPh sb="72" eb="74">
      <t>イｋ</t>
    </rPh>
    <rPh sb="75" eb="79">
      <t>コウド</t>
    </rPh>
    <phoneticPr fontId="9"/>
  </si>
  <si>
    <t>あらすじにふれるフロア。
難易度もここから順次上げていく。
フロア1でスキルを貯めておき、ここで攻撃力UP・タップ回数UP・整地をすることで、大きくHPを削ることができる。
登場時「田禹治はALICEを救う英雄だからさっさと帰れ!」というニュアンスのセリフ。
実際は田禹治が作ったダミーデーターであり、変身後一定ダメージで自爆をする。</t>
    <rPh sb="13" eb="16">
      <t>ナンイｄ</t>
    </rPh>
    <rPh sb="21" eb="23">
      <t>ジュン</t>
    </rPh>
    <rPh sb="23" eb="24">
      <t>アゲテイｋ</t>
    </rPh>
    <rPh sb="39" eb="40">
      <t>タメテオ</t>
    </rPh>
    <rPh sb="48" eb="51">
      <t>コウゲｋ</t>
    </rPh>
    <rPh sb="62" eb="64">
      <t>セイチｗ</t>
    </rPh>
    <rPh sb="71" eb="72">
      <t>オ</t>
    </rPh>
    <rPh sb="77" eb="78">
      <t>ケズｒ</t>
    </rPh>
    <rPh sb="131" eb="133">
      <t>ジッサ</t>
    </rPh>
    <rPh sb="152" eb="155">
      <t>ヘｎ</t>
    </rPh>
    <rPh sb="155" eb="157">
      <t>イｔｔ</t>
    </rPh>
    <rPh sb="162" eb="164">
      <t>ジバｋ</t>
    </rPh>
    <phoneticPr fontId="9"/>
  </si>
  <si>
    <t>7000/600000/1</t>
    <phoneticPr fontId="9"/>
  </si>
  <si>
    <t>回復力ダウンやハートパネルの制御をすることで、回復が難しくなるフロア。
直接的な攻撃はあまりせず、ダメージはダメージパネルに比重を置くため、プレイヤースキルで対応できるようにする。
このフロアでは多少スキルを温存させてクリアさせたい。</t>
    <rPh sb="0" eb="3">
      <t>カイフｋ</t>
    </rPh>
    <rPh sb="14" eb="16">
      <t>セイｇｙ</t>
    </rPh>
    <rPh sb="23" eb="25">
      <t>カイフｋ</t>
    </rPh>
    <rPh sb="26" eb="27">
      <t>ムズｋ</t>
    </rPh>
    <rPh sb="36" eb="39">
      <t>チョク</t>
    </rPh>
    <rPh sb="40" eb="42">
      <t>コウゲｋ</t>
    </rPh>
    <rPh sb="62" eb="64">
      <t>ヒジュ</t>
    </rPh>
    <rPh sb="65" eb="66">
      <t>オ</t>
    </rPh>
    <rPh sb="79" eb="81">
      <t>タイオ</t>
    </rPh>
    <rPh sb="98" eb="100">
      <t>タショ</t>
    </rPh>
    <rPh sb="104" eb="106">
      <t>オンゾｎ</t>
    </rPh>
    <phoneticPr fontId="9"/>
  </si>
  <si>
    <t xml:space="preserve">HPの底上げが大きくなった分、一定まで削ることで自爆する。
定期的に攻撃力ダウンを使用するが、これはCスキルで対応する。
自爆を前提に行動すれば、スキルをいくつか温存してクリアできるようにしたい。
自爆時に大量にお邪魔パネル変換を行うが、これはスキルやフィーバーではなく、アビリティによって処理させる。
【開幕】状態異常耐性＋5ターンウィルス（弱め）
【確率50％】ランダムでダメージパネル変換＋単体攻撃
【2ターン毎】ダメージパネルを吸収して全体攻撃
【3ターン毎】単体攻撃＋攻撃力大幅ダウン
【HP50％以下】お邪魔パネル大量変換＋自爆
</t>
    <rPh sb="3" eb="5">
      <t>ソｋ</t>
    </rPh>
    <rPh sb="7" eb="8">
      <t>オオキｋ</t>
    </rPh>
    <rPh sb="15" eb="17">
      <t>イｔｔ</t>
    </rPh>
    <rPh sb="19" eb="20">
      <t>ケズｒ</t>
    </rPh>
    <rPh sb="24" eb="26">
      <t>ジバｋ</t>
    </rPh>
    <rPh sb="30" eb="33">
      <t>テ</t>
    </rPh>
    <rPh sb="34" eb="37">
      <t>コウゲｋ</t>
    </rPh>
    <rPh sb="41" eb="43">
      <t>シヨ</t>
    </rPh>
    <rPh sb="55" eb="57">
      <t>タイオ</t>
    </rPh>
    <rPh sb="61" eb="63">
      <t>ジバｋ</t>
    </rPh>
    <rPh sb="64" eb="66">
      <t>ゼｎ</t>
    </rPh>
    <rPh sb="67" eb="69">
      <t>コウド</t>
    </rPh>
    <rPh sb="81" eb="83">
      <t>オンゾｎ</t>
    </rPh>
    <rPh sb="99" eb="102">
      <t>ジバｋ</t>
    </rPh>
    <rPh sb="103" eb="105">
      <t>タイリョ</t>
    </rPh>
    <rPh sb="112" eb="114">
      <t>ヘｎ</t>
    </rPh>
    <rPh sb="115" eb="116">
      <t>オコｎ</t>
    </rPh>
    <rPh sb="145" eb="147">
      <t>ショｒ</t>
    </rPh>
    <rPh sb="154" eb="156">
      <t>カイマｋ</t>
    </rPh>
    <rPh sb="157" eb="163">
      <t>ジョ</t>
    </rPh>
    <rPh sb="173" eb="174">
      <t>ヨｗ</t>
    </rPh>
    <rPh sb="178" eb="180">
      <t>カクリｔ</t>
    </rPh>
    <rPh sb="196" eb="198">
      <t>ヘンカｎ</t>
    </rPh>
    <rPh sb="199" eb="203">
      <t>タンタ</t>
    </rPh>
    <rPh sb="219" eb="221">
      <t>9ｓｙ</t>
    </rPh>
    <rPh sb="223" eb="227">
      <t>ゼｎ</t>
    </rPh>
    <rPh sb="235" eb="239">
      <t>タンタ</t>
    </rPh>
    <rPh sb="240" eb="243">
      <t>コウゲｋ</t>
    </rPh>
    <rPh sb="243" eb="245">
      <t>オオハｂ</t>
    </rPh>
    <rPh sb="255" eb="257">
      <t>イｋ</t>
    </rPh>
    <rPh sb="264" eb="268">
      <t>タイリョ</t>
    </rPh>
    <rPh sb="269" eb="271">
      <t>ジバｋ</t>
    </rPh>
    <phoneticPr fontId="9"/>
  </si>
  <si>
    <t>基本的にスキルを一気に使用して短期決戦を目指す。
ダメージパネルブレイクがあれば多少戦えても良いが、2ターン目の防御力UPを発動させられると、一気にクリア成功率が落ちるようにしたい。
【開幕】状態異常耐性＋5ターンウィルス（弱め）
【2ターン目】4ターン防御力大幅UP（一回のみ）
【確率50％】ランダムで8個ダメージパネル変換＋単体攻撃
【2ターン毎】ダメージパネルを吸収して全体攻撃
【5ターン目】ランダムでお邪魔パネルを8個変換（一回のみ）
【HP60％以下】エネミーの攻撃力UP（一回のみ）</t>
    <rPh sb="0" eb="3">
      <t>キホｎ</t>
    </rPh>
    <rPh sb="8" eb="10">
      <t>イｋｋ</t>
    </rPh>
    <rPh sb="11" eb="13">
      <t>シヨ</t>
    </rPh>
    <rPh sb="15" eb="19">
      <t>タンキケ</t>
    </rPh>
    <rPh sb="20" eb="22">
      <t>メザｓ</t>
    </rPh>
    <rPh sb="42" eb="43">
      <t>タｔ</t>
    </rPh>
    <rPh sb="56" eb="59">
      <t>ボ</t>
    </rPh>
    <rPh sb="62" eb="64">
      <t>ハｔ</t>
    </rPh>
    <rPh sb="71" eb="73">
      <t>イｋｋ</t>
    </rPh>
    <rPh sb="77" eb="80">
      <t>セイコウリｔ</t>
    </rPh>
    <rPh sb="81" eb="82">
      <t>オｔ</t>
    </rPh>
    <rPh sb="94" eb="96">
      <t>カイマｋ</t>
    </rPh>
    <rPh sb="113" eb="114">
      <t>ヨｗ</t>
    </rPh>
    <rPh sb="128" eb="131">
      <t>ボ</t>
    </rPh>
    <rPh sb="131" eb="133">
      <t>オオハｂ</t>
    </rPh>
    <rPh sb="136" eb="138">
      <t>イッカ</t>
    </rPh>
    <rPh sb="176" eb="177">
      <t>ゴト</t>
    </rPh>
    <rPh sb="186" eb="188">
      <t>9ｓｙ</t>
    </rPh>
    <rPh sb="190" eb="192">
      <t>ゼｎ</t>
    </rPh>
    <rPh sb="192" eb="194">
      <t>キュウシュ</t>
    </rPh>
    <rPh sb="215" eb="216">
      <t>コ</t>
    </rPh>
    <rPh sb="216" eb="218">
      <t>ヘｎ</t>
    </rPh>
    <rPh sb="219" eb="221">
      <t>イッカ</t>
    </rPh>
    <rPh sb="231" eb="233">
      <t>イｋ</t>
    </rPh>
    <rPh sb="239" eb="242">
      <t>コウゲｋ</t>
    </rPh>
    <rPh sb="245" eb="247">
      <t>イッカ</t>
    </rPh>
    <phoneticPr fontId="9"/>
  </si>
  <si>
    <t>回復力を大きくダウンさせることで回復を妨害する。
これはガンリムのスキルを使用することで回避できる。
一定ターン経過で即死攻撃。
【開幕】状態異常耐性＋回復力を大幅にダウン（5ターン）
【2ターン毎】ランダムでダメージパネルに変換
【3ターン毎】ダメージパネルを吸収して全体攻撃
【HP60％以下】HPが減るごとに強力になる攻撃1
【HP50％以下】HPが減るごとに強力になる攻撃2
【HP40％以下】HPが減るごとに強力になる攻撃3
【一定ターン経過】即死攻撃予告
【一定ターン経過】即死攻撃</t>
    <rPh sb="0" eb="3">
      <t>カ</t>
    </rPh>
    <rPh sb="4" eb="5">
      <t>オ</t>
    </rPh>
    <rPh sb="16" eb="18">
      <t>カイフｋ</t>
    </rPh>
    <rPh sb="19" eb="21">
      <t>ボウガ</t>
    </rPh>
    <rPh sb="37" eb="39">
      <t>シヨ</t>
    </rPh>
    <rPh sb="44" eb="46">
      <t>カ</t>
    </rPh>
    <rPh sb="51" eb="53">
      <t>イｔｔ</t>
    </rPh>
    <rPh sb="59" eb="61">
      <t>ソク</t>
    </rPh>
    <rPh sb="61" eb="63">
      <t>コウゲｋ</t>
    </rPh>
    <rPh sb="67" eb="69">
      <t>カイマｋ</t>
    </rPh>
    <rPh sb="77" eb="80">
      <t>カ</t>
    </rPh>
    <rPh sb="81" eb="83">
      <t>オオハｂ</t>
    </rPh>
    <rPh sb="99" eb="100">
      <t>ゴト</t>
    </rPh>
    <rPh sb="114" eb="116">
      <t>ヘｎ</t>
    </rPh>
    <rPh sb="122" eb="123">
      <t>ゴト</t>
    </rPh>
    <rPh sb="132" eb="134">
      <t>9ｓｙ</t>
    </rPh>
    <rPh sb="136" eb="140">
      <t>ゼｎ</t>
    </rPh>
    <rPh sb="147" eb="149">
      <t>イｋ</t>
    </rPh>
    <rPh sb="153" eb="154">
      <t>ヘｒ</t>
    </rPh>
    <rPh sb="158" eb="160">
      <t>キョウリョｋ</t>
    </rPh>
    <rPh sb="163" eb="165">
      <t>コウゲｋ</t>
    </rPh>
    <rPh sb="220" eb="222">
      <t>イｔｔ</t>
    </rPh>
    <rPh sb="225" eb="227">
      <t>ケイｋ</t>
    </rPh>
    <rPh sb="228" eb="230">
      <t>ソｋ</t>
    </rPh>
    <rPh sb="230" eb="232">
      <t>コウゲｋ</t>
    </rPh>
    <rPh sb="232" eb="234">
      <t>ヨｋ</t>
    </rPh>
    <phoneticPr fontId="9"/>
  </si>
  <si>
    <t>ハートパネルを一部ダメージパネルに変換してドロップすることで、ハートパネルによる回復を妨害する。
これは以下の方法で回避する。
・ダメージパネルブレイクで処理する
・エンキドゥのスキルでハートパネルを青パネルに変換する
・シュヴァルツシルトのスキルでハートパネルのドロップ率を下げる
回復に不自由があるが、プレイヤースキルで非ダメージは抑えられる。
一定ターン経過で即死攻撃。
【開幕】状態異常耐性＋ハートパネルを確率でダメージパネルに変換してドロップ（5ターン）
【2ターン毎】ランダムでダメージパネルに変換
【3ターン毎】ダメージパネルを吸収して全体攻撃
【HP50％以下】20％グラビティ
【一定ターン経過】即死攻撃予告
【一定ターン経過】即死攻撃</t>
    <rPh sb="7" eb="9">
      <t>1ｂ</t>
    </rPh>
    <rPh sb="17" eb="19">
      <t>ヘｎ</t>
    </rPh>
    <rPh sb="40" eb="42">
      <t>カイフｋ</t>
    </rPh>
    <rPh sb="43" eb="45">
      <t>ボウガ</t>
    </rPh>
    <rPh sb="52" eb="54">
      <t>イカｎ</t>
    </rPh>
    <rPh sb="55" eb="57">
      <t>ホ</t>
    </rPh>
    <rPh sb="58" eb="60">
      <t>カイｈ</t>
    </rPh>
    <rPh sb="77" eb="79">
      <t>ショｒ</t>
    </rPh>
    <rPh sb="100" eb="101">
      <t>アオパネｒ</t>
    </rPh>
    <rPh sb="105" eb="107">
      <t>ヘｎ</t>
    </rPh>
    <rPh sb="136" eb="137">
      <t>リｔ</t>
    </rPh>
    <rPh sb="138" eb="139">
      <t>サｇ</t>
    </rPh>
    <rPh sb="143" eb="145">
      <t>カ</t>
    </rPh>
    <rPh sb="146" eb="149">
      <t>フｊ</t>
    </rPh>
    <rPh sb="163" eb="164">
      <t>hi</t>
    </rPh>
    <rPh sb="169" eb="170">
      <t>オサ</t>
    </rPh>
    <rPh sb="176" eb="178">
      <t>イｔｔ</t>
    </rPh>
    <rPh sb="184" eb="186">
      <t>ソク</t>
    </rPh>
    <rPh sb="186" eb="188">
      <t>コウゲｋ</t>
    </rPh>
    <rPh sb="192" eb="194">
      <t>カイマｋ</t>
    </rPh>
    <rPh sb="209" eb="211">
      <t>カクリｔ</t>
    </rPh>
    <rPh sb="220" eb="222">
      <t>ヘｎ</t>
    </rPh>
    <rPh sb="240" eb="241">
      <t>ゴト</t>
    </rPh>
    <rPh sb="255" eb="257">
      <t>ヘｎ</t>
    </rPh>
    <rPh sb="263" eb="264">
      <t>ゴト</t>
    </rPh>
    <rPh sb="273" eb="275">
      <t>9ｓｙ</t>
    </rPh>
    <rPh sb="277" eb="281">
      <t>ゼｎ</t>
    </rPh>
    <rPh sb="288" eb="290">
      <t>イｋ</t>
    </rPh>
    <rPh sb="301" eb="303">
      <t>イｔｔ</t>
    </rPh>
    <rPh sb="306" eb="308">
      <t>ケイｋ</t>
    </rPh>
    <rPh sb="309" eb="311">
      <t>ソｋ</t>
    </rPh>
    <rPh sb="311" eb="313">
      <t>コウゲｋ</t>
    </rPh>
    <rPh sb="313" eb="315">
      <t>ヨｋ</t>
    </rPh>
    <phoneticPr fontId="9"/>
  </si>
  <si>
    <t>【開幕】状態異常耐性＋防御力UP
【2ターン毎】属性パネルをランダムで吸収して全体攻撃
【HP50％以下】防御力DOWN＋行動頻度UP
【HP50％以下】赤属性の2回連続攻撃
【HP50％以下】緑属性の2回連続攻撃
【HP50％以下】青属性の2回連続攻撃</t>
    <rPh sb="1" eb="3">
      <t>カイマｋ</t>
    </rPh>
    <rPh sb="4" eb="8">
      <t>ジョウタイイ</t>
    </rPh>
    <rPh sb="8" eb="10">
      <t>タイセ</t>
    </rPh>
    <rPh sb="11" eb="14">
      <t>ボ</t>
    </rPh>
    <rPh sb="24" eb="26">
      <t>ゾクセ</t>
    </rPh>
    <rPh sb="35" eb="37">
      <t>9シュ</t>
    </rPh>
    <rPh sb="39" eb="43">
      <t>ゼｎ</t>
    </rPh>
    <rPh sb="50" eb="52">
      <t>イｋ</t>
    </rPh>
    <rPh sb="53" eb="56">
      <t>ボ</t>
    </rPh>
    <rPh sb="61" eb="65">
      <t>コウド</t>
    </rPh>
    <rPh sb="74" eb="76">
      <t>イｋ</t>
    </rPh>
    <rPh sb="77" eb="78">
      <t>アｋ</t>
    </rPh>
    <rPh sb="78" eb="80">
      <t>ゾクセ</t>
    </rPh>
    <rPh sb="83" eb="87">
      <t>レンゾク</t>
    </rPh>
    <rPh sb="97" eb="98">
      <t>ミドｒ</t>
    </rPh>
    <rPh sb="117" eb="118">
      <t>ア</t>
    </rPh>
    <phoneticPr fontId="9"/>
  </si>
  <si>
    <t>【開幕】状態異常耐性＋永続ウィルス（弱め）
【2ターン毎】単体攻撃＋ダメージパネル変換
【3ターン毎】ダメージパネルをランダムで吸収して全体攻撃（少し残る）
【HP50％以上・確率20％】赤属性の3回連続攻撃
【HP50％以上・確率20％】緑属性の3回連続攻撃
【HP50％以上・確率20％】青属性の3回連続攻撃
【HP50％以下・確率20％】赤属性の4回連続攻撃
【HP50％以下・確率20％】緑属性の4回連続攻撃
【HP50％以下・確率30％】黄属性の4回連続攻撃
【一定ターン経過】即死攻撃予告
【一定ターン経過】即死攻撃
【死亡時】逃走セリフ</t>
    <rPh sb="1" eb="3">
      <t>カイマｋ</t>
    </rPh>
    <rPh sb="4" eb="8">
      <t>ジョ</t>
    </rPh>
    <rPh sb="8" eb="10">
      <t>タイセ</t>
    </rPh>
    <rPh sb="11" eb="13">
      <t>エイゾｋ</t>
    </rPh>
    <rPh sb="18" eb="19">
      <t>ヨｗ</t>
    </rPh>
    <rPh sb="29" eb="33">
      <t>タンタ</t>
    </rPh>
    <rPh sb="41" eb="43">
      <t>ヘンカｎ</t>
    </rPh>
    <rPh sb="64" eb="66">
      <t>9シュ</t>
    </rPh>
    <rPh sb="68" eb="72">
      <t>ゼｎ</t>
    </rPh>
    <rPh sb="73" eb="74">
      <t>スコｓ</t>
    </rPh>
    <rPh sb="85" eb="87">
      <t>イジョ</t>
    </rPh>
    <rPh sb="88" eb="90">
      <t>カクリｔ</t>
    </rPh>
    <rPh sb="94" eb="95">
      <t>アｋ</t>
    </rPh>
    <rPh sb="95" eb="97">
      <t>ゾクセ</t>
    </rPh>
    <rPh sb="100" eb="104">
      <t>レンゾク</t>
    </rPh>
    <rPh sb="120" eb="121">
      <t>ミドｒ</t>
    </rPh>
    <rPh sb="146" eb="147">
      <t>ア</t>
    </rPh>
    <rPh sb="163" eb="165">
      <t>イｋ</t>
    </rPh>
    <rPh sb="224" eb="225">
      <t>キ</t>
    </rPh>
    <rPh sb="236" eb="238">
      <t>イｔｔ</t>
    </rPh>
    <rPh sb="241" eb="243">
      <t>ケイｋ</t>
    </rPh>
    <rPh sb="244" eb="246">
      <t>ソｋ</t>
    </rPh>
    <rPh sb="246" eb="250">
      <t>コウゲキ</t>
    </rPh>
    <rPh sb="266" eb="269">
      <t>シボ</t>
    </rPh>
    <rPh sb="270" eb="272">
      <t>ト</t>
    </rPh>
    <phoneticPr fontId="9"/>
  </si>
  <si>
    <t>【開幕】状態異常耐性
【2ターン毎】単体攻撃＋お邪魔パネル変換
【3ターン毎】お邪魔パネルをランダムで吸収して全体攻撃（少し残る）
【確率20％】赤属性の2回連続攻撃
【確率20％】緑属性の2回連続攻撃
【確率20％】青属性の2回連続攻撃
【5ターン毎】単体攻撃＋暗闇
【一定ターン経過】即死攻撃予告
【一定ターン経過】即死攻撃</t>
    <rPh sb="1" eb="3">
      <t>カイマｋ</t>
    </rPh>
    <rPh sb="4" eb="8">
      <t>ジョ</t>
    </rPh>
    <rPh sb="8" eb="10">
      <t>タイセ</t>
    </rPh>
    <rPh sb="18" eb="22">
      <t>タンタ</t>
    </rPh>
    <rPh sb="29" eb="31">
      <t>ヘンカｎ</t>
    </rPh>
    <rPh sb="51" eb="53">
      <t>9シュ</t>
    </rPh>
    <rPh sb="55" eb="59">
      <t>ゼｎ</t>
    </rPh>
    <rPh sb="60" eb="61">
      <t>スコｓ</t>
    </rPh>
    <rPh sb="67" eb="69">
      <t>カクリｔ</t>
    </rPh>
    <rPh sb="73" eb="74">
      <t>アｋ</t>
    </rPh>
    <rPh sb="74" eb="76">
      <t>ゾクセ</t>
    </rPh>
    <rPh sb="78" eb="79">
      <t>カ</t>
    </rPh>
    <rPh sb="79" eb="83">
      <t>レンゾク</t>
    </rPh>
    <rPh sb="91" eb="92">
      <t>ミドｒ</t>
    </rPh>
    <rPh sb="109" eb="110">
      <t>ア</t>
    </rPh>
    <rPh sb="125" eb="126">
      <t>ゴト</t>
    </rPh>
    <rPh sb="127" eb="131">
      <t>タンタ</t>
    </rPh>
    <rPh sb="132" eb="134">
      <t>クラヤｍ</t>
    </rPh>
    <rPh sb="136" eb="138">
      <t>イｔｔ</t>
    </rPh>
    <rPh sb="141" eb="143">
      <t>ケイｋ</t>
    </rPh>
    <rPh sb="144" eb="146">
      <t>ソｋ</t>
    </rPh>
    <rPh sb="146" eb="150">
      <t>コウゲキ</t>
    </rPh>
    <phoneticPr fontId="9"/>
  </si>
  <si>
    <t>ボスフロア。
ゲージ1では序盤で防御力UPを使用し、ここで攻撃力UPとタップ数UPのスキルを使わせたい。
ゲージ2ではお邪魔パネルを使用し、お邪魔パネルブレイクがないと身動きが取れないようにしたい。
ゲージ3ではウィルスとダメージパネルでダメージ量の底上げを行い、最後のギリギリの勝負を演出する。
道術士という設定から、赤属性に限らず他の属性の攻撃も行うため、注意が必要なようにしたい。
ジョンウチ自体を悪人にしないよう、根は憎めないキャラクターとしてセリフを設定する。</t>
    <rPh sb="13" eb="15">
      <t>ジョバｎ</t>
    </rPh>
    <rPh sb="16" eb="18">
      <t>ボ</t>
    </rPh>
    <rPh sb="18" eb="19">
      <t>リョク</t>
    </rPh>
    <rPh sb="22" eb="24">
      <t>シヨ</t>
    </rPh>
    <rPh sb="29" eb="32">
      <t>コウゲｋ</t>
    </rPh>
    <rPh sb="38" eb="39">
      <t>ス</t>
    </rPh>
    <rPh sb="46" eb="47">
      <t>ツカｗ</t>
    </rPh>
    <rPh sb="66" eb="68">
      <t>シヨ</t>
    </rPh>
    <rPh sb="84" eb="86">
      <t>ミウゴｋ</t>
    </rPh>
    <rPh sb="88" eb="89">
      <t>トｒ</t>
    </rPh>
    <rPh sb="125" eb="127">
      <t>ソｋ</t>
    </rPh>
    <rPh sb="129" eb="130">
      <t>オコナ</t>
    </rPh>
    <rPh sb="132" eb="134">
      <t>サイｇ</t>
    </rPh>
    <rPh sb="140" eb="142">
      <t>ｓｙ</t>
    </rPh>
    <rPh sb="143" eb="145">
      <t>エンシュｔ</t>
    </rPh>
    <rPh sb="150" eb="152">
      <t>ドウジュｔ</t>
    </rPh>
    <rPh sb="152" eb="153">
      <t>シ</t>
    </rPh>
    <rPh sb="156" eb="158">
      <t>セッテ</t>
    </rPh>
    <rPh sb="161" eb="162">
      <t>アｋ</t>
    </rPh>
    <rPh sb="162" eb="164">
      <t>ゾクセ</t>
    </rPh>
    <rPh sb="165" eb="166">
      <t>カｇ</t>
    </rPh>
    <rPh sb="168" eb="169">
      <t>ホｋ</t>
    </rPh>
    <rPh sb="173" eb="175">
      <t>コウゲｋ</t>
    </rPh>
    <rPh sb="176" eb="177">
      <t>オコｎ</t>
    </rPh>
    <rPh sb="181" eb="183">
      <t>チュ</t>
    </rPh>
    <rPh sb="184" eb="186">
      <t>ヒｔ</t>
    </rPh>
    <rPh sb="200" eb="202">
      <t>ジタ</t>
    </rPh>
    <rPh sb="203" eb="205">
      <t>アｋ</t>
    </rPh>
    <rPh sb="212" eb="213">
      <t>ネｈ</t>
    </rPh>
    <rPh sb="214" eb="215">
      <t>ニｋ</t>
    </rPh>
    <rPh sb="231" eb="233">
      <t>セッテ</t>
    </rPh>
    <phoneticPr fontId="9"/>
  </si>
  <si>
    <t>赤・ダメージパネルをCPに、緑を最大1つ青ボム(特大)に変換+3ターンタップ数1増加、回復力1313UP+自身にバリア3500を展開</t>
  </si>
  <si>
    <t>1体に超大ダメージ+ 1ターン全ユニットの攻撃力小UP</t>
  </si>
  <si>
    <t>▼未対策パーティー２　：　想定パーティから回復力の限界突破をなくす</t>
    <rPh sb="25" eb="29">
      <t>ゲンカ</t>
    </rPh>
    <phoneticPr fontId="9"/>
  </si>
  <si>
    <t>酩酊する大宴龍 ヤマタノオロチ</t>
  </si>
  <si>
    <t>3ターンの間全ユニットの防御力超大UP+超大カウンター</t>
  </si>
  <si>
    <t>1体に特大ダメージ+ 1ターン全ユニットの防御力特大UP</t>
  </si>
  <si>
    <t>煌式の大機刃 オイラー</t>
  </si>
  <si>
    <t>赤パネルをボムパネルに変換する+１ターンの間緑ボムパネルが確率でドロップ</t>
  </si>
  <si>
    <t>全体に大ダメージ+ 単体に特大ダメージ</t>
  </si>
  <si>
    <t>真蒼導く対偶 ヘンペル</t>
  </si>
  <si>
    <t>赤・ハートパネルをCパネルに、黄パネルを緑パネルに、青パネルを2個緑パネルに変換+フィーバーゲージ20％UP</t>
  </si>
  <si>
    <t>全体に激烈ダメージ+ 1ターン全ユニットの回復力UP</t>
  </si>
  <si>
    <t>ハートパネルを青パネルに変換+1ターン青属性の攻撃力をUP(黄パネルを吸収し効果超大UP)し、黄パネルが出現しなくなる</t>
    <phoneticPr fontId="9"/>
  </si>
  <si>
    <t>※超覚醒シヴァルツシルトよりも超覚醒ヘンペルの方が適正であると考えられたため、想定PTを一部変更してのプレイ感想になります。
■1F
3体から高めの頻度で攻撃が飛んでくるため、確実に1体ずつ倒していかなければ突破は難しい。
しっかりと整地・回復を心がけていればそこまで苦戦はしない印象。
パーティ全員のスキルがたまったタイミングで突破。
■3F1ゲージ目
1ゲージ目：目特に問題なし。紫式部のスキルで素早く突破。
■3F2ゲージ目
ダメージパネルを適切に処理することさえ心がければ、全体を通しての被ダメージは少なめ。
フィーバー→ヘンペルのスキルで突破。
■3F1ゲージ目
特に問題なし。フィーバーで突破。
■3F2ゲージ目
ダメージパネルを8個生成されたタイミングで降臨のスキルを使い、そのまま突破。
同時に回復力DOWNを解除できるため嬉しい。
■4F1ゲージ目
回の被ダメージが大きかったため、長居せずにフィーバー→ヘンペルのスキルで突破。
■4F2ゲージ目
お邪魔生成→吸収がやっかいなものの、属性攻撃は回避できるため安心。
半分ほどまで削り、その後フィーバーで突破。
■4F3ゲージ目
2Gと同じく属性攻撃が多めだが、青パーティのため被ダメージは少なく抑えられる。
スキルが全員たまっている状態での突入だったため、各スキルを使用し突破。
■全体を通しての所感
ダメージパネルや攻撃・回復デバフなど、それぞれギミックをしっかり対処すれば安定してクリアが可能。
ダメージパネルの量も丁度良いと感じた。
（これ以上ダメージパネルが増えたり、ダメブレ要員が1体抜けてしまうと、途端にきつくなると思われる）</t>
    <phoneticPr fontId="9"/>
  </si>
  <si>
    <t xml:space="preserve">フロア１
ダメージ量が高いため非常に厳しい戦いになりました。
耐久戦はできずに、スキルがたまり次第使用し突破しました。
フロア２
スキルやフィーバーがたまり次第、使用し突破しました。
ダメパネブレイクが新ユニットのみなので、
ダメージパネル展開時にうまい具合にターンを回さないと死亡するかと思います。
フロア３
行動頻度が２なのでフロア２で使用したスキルなどを再度貯め、
ため終わり次第１ゲージ目を突破しました。
ここでもダメパネが出現するため新ユニットにターンが回せるように整地
回復を行いダメパネ処理をおこないました。
（ダメパネ吸収攻撃なのに吸収されませんでした。）
２ゲージ目は１ゲージ目でフィーバーが貯まっていたので、
フィーバーで８割ほど削り、そのままの勢いで突破しました。
フロア４
開幕の防御力UPの影響であまり序盤はダメージを与えられないのと、
ダメージ量が高いので耐久は厳しいと判断し、スキルを活用し、１ゲージ目を突破
２ゲージ目は１ゲージ目でスキルを多用したためフィーバーが貯まったので、
フィーバーとシュヴァルツシルトのスキルを利用し突破。
３ゲージ目は１ゲージ目で使用したスキルが回復するためそれらを使用し
９割ほど減らし、最後はフィーバーでクリアしました。
全体的にスキルを貯め直す余裕がありましたが、
フロア１のみダメージ量が高いのでスキルを再度貯め直しは不可能で鬼門でした。
それ以外のフロアはダメパネを考慮していくと比較的楽にクリア可能でしたが、
ダメパネを無視すると非常に厳しい戦いになると思います。
</t>
    <phoneticPr fontId="9"/>
  </si>
  <si>
    <t>フロア１
苦手属性二体で非常に高いダメージを受けるためスキルを貯める前に死亡しました。
これ以降のフロアへ向かうことはこのPTでは非常に厳しいと思われます。</t>
    <phoneticPr fontId="9"/>
  </si>
  <si>
    <t>ステータスやスキルレベルの低さが露骨に影響しており、1Fのエネミーの猛攻に耐えられず死亡。
パネルの降り方によっては2Fまで進むこともできるが、これ以降のフロアの突破は難しいと思われる。</t>
    <phoneticPr fontId="9"/>
  </si>
  <si>
    <t>×</t>
    <phoneticPr fontId="9"/>
  </si>
  <si>
    <t>回復が間に合わず死亡</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</si>
</sst>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0"/>
      <color rgb="FF000000"/>
      <name val="Hiragino Kaku Gothic ProN"/>
      <family val="3"/>
      <charset val="128"/>
    </font>
    <font>
      <sz val="11"/>
      <color rgb="FF000000"/>
      <name val="MS PGothic"/>
      <family val="3"/>
      <charset val="128"/>
    </font>
    <font>
      <sz val="11"/>
      <color rgb="FF000000"/>
      <name val="Hiragino Kaku Gothic ProN"/>
      <family val="3"/>
      <charset val="128"/>
    </font>
    <font>
      <sz val="11"/>
      <color theme="1" tint="0.499984740745262"/>
      <name val="MS PGothic"/>
      <family val="3"/>
      <charset val="128"/>
    </font>
    <font>
      <sz val="11"/>
      <color theme="1" tint="0.499984740745262"/>
      <name val="Hiragino Kaku Gothic ProN"/>
      <family val="3"/>
      <charset val="128"/>
    </font>
    <font>
      <sz val="14"/>
      <color theme="1" tint="0.499984740745262"/>
      <name val="MS PGothic"/>
      <family val="3"/>
      <charset val="128"/>
    </font>
    <font>
      <sz val="11"/>
      <color rgb="FFFF0000"/>
      <name val="MS PGothic"/>
      <family val="3"/>
      <charset val="128"/>
    </font>
    <font>
      <sz val="11"/>
      <color rgb="FFFF0000"/>
      <name val="Hiragino Kaku Gothic ProN"/>
      <family val="3"/>
      <charset val="128"/>
    </font>
    <font>
      <sz val="14"/>
      <color rgb="FFFF0000"/>
      <name val="MS PGothic"/>
      <family val="3"/>
      <charset val="128"/>
    </font>
    <font>
      <sz val="14"/>
      <color theme="1"/>
      <name val="MS PGothic"/>
      <family val="3"/>
      <charset val="128"/>
    </font>
  </fonts>
  <fills count="12">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9" tint="0.79998168889431442"/>
        <bgColor indexed="64"/>
      </patternFill>
    </fill>
    <fill>
      <patternFill patternType="solid">
        <fgColor theme="0" tint="-4.9989318521683403E-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12">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0" fillId="4" borderId="1" xfId="0" applyFont="1" applyFill="1" applyBorder="1" applyAlignment="1">
      <alignment vertical="center"/>
    </xf>
    <xf numFmtId="0" fontId="7" fillId="8" borderId="0" xfId="0" applyFont="1" applyFill="1" applyBorder="1" applyAlignment="1">
      <alignment horizontal="left" vertical="top"/>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0" borderId="0" xfId="0" applyFont="1" applyAlignment="1">
      <alignment horizontal="center" vertical="center"/>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8" fillId="0" borderId="0" xfId="0" applyFont="1" applyAlignment="1">
      <alignment horizontal="left" vertical="top"/>
    </xf>
    <xf numFmtId="0" fontId="5" fillId="0" borderId="15" xfId="0" applyFont="1" applyBorder="1" applyAlignment="1">
      <alignment horizontal="left" vertical="top"/>
    </xf>
    <xf numFmtId="0" fontId="1" fillId="3" borderId="1" xfId="0" applyFont="1" applyFill="1" applyBorder="1" applyAlignment="1">
      <alignment horizontal="left" vertical="center"/>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7" fillId="8" borderId="1" xfId="0" applyFont="1" applyFill="1" applyBorder="1" applyAlignment="1">
      <alignment horizontal="left" vertical="top"/>
    </xf>
    <xf numFmtId="0" fontId="0" fillId="4" borderId="5"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xf numFmtId="0" fontId="0" fillId="0" borderId="0" xfId="0" applyFont="1" applyAlignment="1">
      <alignment vertical="center"/>
    </xf>
    <xf numFmtId="0" fontId="5" fillId="0" borderId="1" xfId="0" applyFont="1" applyBorder="1" applyAlignment="1">
      <alignment horizontal="left" vertical="top"/>
    </xf>
    <xf numFmtId="0" fontId="0" fillId="0" borderId="0" xfId="0" applyFont="1" applyAlignment="1"/>
    <xf numFmtId="0" fontId="0" fillId="4" borderId="16" xfId="0" applyFont="1" applyFill="1" applyBorder="1" applyAlignment="1">
      <alignment vertical="center"/>
    </xf>
    <xf numFmtId="0" fontId="4" fillId="6" borderId="16" xfId="0" applyFont="1" applyFill="1" applyBorder="1" applyAlignment="1">
      <alignment horizontal="left" vertical="center"/>
    </xf>
    <xf numFmtId="0" fontId="4" fillId="7" borderId="16" xfId="0" applyFont="1" applyFill="1" applyBorder="1" applyAlignment="1">
      <alignment vertical="center"/>
    </xf>
    <xf numFmtId="0" fontId="4" fillId="7" borderId="16" xfId="0" applyFont="1" applyFill="1" applyBorder="1" applyAlignment="1">
      <alignment horizontal="left" vertical="center"/>
    </xf>
    <xf numFmtId="0" fontId="4" fillId="7" borderId="16" xfId="0" applyFont="1" applyFill="1" applyBorder="1" applyAlignment="1">
      <alignment horizontal="left" vertical="center" wrapText="1"/>
    </xf>
    <xf numFmtId="0" fontId="4" fillId="7" borderId="16" xfId="0" applyFont="1" applyFill="1" applyBorder="1" applyAlignment="1">
      <alignment horizontal="right" vertical="center"/>
    </xf>
    <xf numFmtId="0" fontId="0" fillId="0" borderId="0" xfId="0" applyFont="1" applyAlignment="1">
      <alignment vertical="center" wrapText="1"/>
    </xf>
    <xf numFmtId="0" fontId="1" fillId="0" borderId="0" xfId="0" applyFont="1" applyAlignment="1">
      <alignment wrapText="1"/>
    </xf>
    <xf numFmtId="0" fontId="0" fillId="0" borderId="0" xfId="0" applyFont="1" applyAlignment="1">
      <alignment wrapText="1"/>
    </xf>
    <xf numFmtId="0" fontId="10" fillId="0" borderId="0" xfId="0" applyFont="1" applyAlignment="1">
      <alignment vertical="center"/>
    </xf>
    <xf numFmtId="0" fontId="10" fillId="10" borderId="0" xfId="0" applyFont="1" applyFill="1" applyAlignment="1">
      <alignment vertical="center"/>
    </xf>
    <xf numFmtId="0" fontId="5" fillId="9" borderId="13" xfId="0" applyFont="1" applyFill="1" applyBorder="1" applyAlignment="1">
      <alignment horizontal="left" vertical="top"/>
    </xf>
    <xf numFmtId="0" fontId="0" fillId="0" borderId="16" xfId="0" applyFont="1" applyBorder="1" applyAlignment="1">
      <alignment horizontal="left" vertical="center"/>
    </xf>
    <xf numFmtId="0" fontId="11" fillId="0" borderId="16" xfId="0" applyFont="1" applyBorder="1" applyAlignment="1">
      <alignment horizontal="left" vertical="center"/>
    </xf>
    <xf numFmtId="0" fontId="12" fillId="0" borderId="16" xfId="0" applyFont="1" applyBorder="1" applyAlignment="1"/>
    <xf numFmtId="0" fontId="0" fillId="9" borderId="13" xfId="0" applyFont="1" applyFill="1" applyBorder="1" applyAlignment="1">
      <alignment horizontal="left" vertical="top"/>
    </xf>
    <xf numFmtId="0" fontId="0" fillId="0" borderId="0" xfId="0" applyFont="1" applyAlignment="1"/>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xf>
    <xf numFmtId="0" fontId="0" fillId="4" borderId="5" xfId="0" applyFont="1" applyFill="1" applyBorder="1" applyAlignment="1">
      <alignment horizontal="left" vertical="top"/>
    </xf>
    <xf numFmtId="0" fontId="0" fillId="7" borderId="3" xfId="0" applyFont="1" applyFill="1" applyBorder="1" applyAlignment="1">
      <alignment vertical="center"/>
    </xf>
    <xf numFmtId="0" fontId="3" fillId="0" borderId="5" xfId="0" applyFont="1" applyBorder="1"/>
    <xf numFmtId="0" fontId="4" fillId="7" borderId="3" xfId="0" applyFont="1" applyFill="1" applyBorder="1" applyAlignment="1">
      <alignment horizontal="left"/>
    </xf>
    <xf numFmtId="0" fontId="3" fillId="0" borderId="4" xfId="0" applyFont="1" applyBorder="1"/>
    <xf numFmtId="0" fontId="0" fillId="4" borderId="3" xfId="0" applyFont="1" applyFill="1" applyBorder="1" applyAlignment="1">
      <alignment vertical="center"/>
    </xf>
    <xf numFmtId="0" fontId="10" fillId="0" borderId="0" xfId="0" applyFont="1" applyAlignment="1">
      <alignment horizontal="center" vertical="center"/>
    </xf>
    <xf numFmtId="0" fontId="0" fillId="7" borderId="3" xfId="0" applyFont="1" applyFill="1" applyBorder="1" applyAlignment="1">
      <alignment horizontal="left" vertical="center"/>
    </xf>
    <xf numFmtId="0" fontId="0" fillId="4" borderId="6" xfId="0" applyFont="1" applyFill="1" applyBorder="1" applyAlignment="1">
      <alignment vertical="center"/>
    </xf>
    <xf numFmtId="0" fontId="3" fillId="0" borderId="11" xfId="0" applyFont="1" applyBorder="1"/>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vertical="center" wrapText="1"/>
    </xf>
    <xf numFmtId="0" fontId="0" fillId="4" borderId="3" xfId="0" applyFont="1" applyFill="1" applyBorder="1" applyAlignment="1">
      <alignment vertical="top" wrapText="1"/>
    </xf>
    <xf numFmtId="0" fontId="4" fillId="0" borderId="3" xfId="0" applyFont="1" applyBorder="1" applyAlignment="1">
      <alignment horizontal="left"/>
    </xf>
    <xf numFmtId="0" fontId="0" fillId="3" borderId="2" xfId="0" applyFont="1" applyFill="1" applyBorder="1"/>
    <xf numFmtId="0" fontId="3" fillId="0" borderId="2" xfId="0" applyFont="1" applyBorder="1"/>
    <xf numFmtId="0" fontId="2" fillId="6" borderId="3" xfId="0" applyFont="1" applyFill="1" applyBorder="1" applyAlignment="1">
      <alignment vertical="center"/>
    </xf>
    <xf numFmtId="0" fontId="2" fillId="6" borderId="3" xfId="0" applyFont="1" applyFill="1" applyBorder="1" applyAlignment="1">
      <alignment vertical="center" wrapText="1"/>
    </xf>
    <xf numFmtId="0" fontId="4" fillId="7" borderId="3" xfId="0" applyFont="1" applyFill="1" applyBorder="1" applyAlignment="1">
      <alignment horizontal="left" vertical="center"/>
    </xf>
    <xf numFmtId="0" fontId="4" fillId="5" borderId="3" xfId="0" applyFont="1" applyFill="1" applyBorder="1" applyAlignment="1">
      <alignment horizontal="left"/>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2" xfId="0" applyFont="1" applyBorder="1"/>
    <xf numFmtId="3" fontId="0" fillId="7" borderId="3" xfId="0" applyNumberFormat="1" applyFont="1" applyFill="1" applyBorder="1" applyAlignment="1">
      <alignment horizontal="left" vertical="center"/>
    </xf>
    <xf numFmtId="0" fontId="2" fillId="2" borderId="0" xfId="0" applyFont="1" applyFill="1" applyBorder="1"/>
    <xf numFmtId="0" fontId="3" fillId="0" borderId="0" xfId="0" applyFont="1" applyBorder="1"/>
    <xf numFmtId="0" fontId="0" fillId="4" borderId="13" xfId="0" applyFont="1" applyFill="1" applyBorder="1" applyAlignment="1">
      <alignment vertical="center" wrapText="1"/>
    </xf>
    <xf numFmtId="0" fontId="0" fillId="4" borderId="9" xfId="0" applyFont="1" applyFill="1" applyBorder="1" applyAlignment="1">
      <alignment vertical="center"/>
    </xf>
    <xf numFmtId="0" fontId="1" fillId="4" borderId="6" xfId="0" applyFont="1" applyFill="1" applyBorder="1" applyAlignment="1">
      <alignment vertical="center"/>
    </xf>
    <xf numFmtId="0" fontId="1" fillId="4" borderId="3" xfId="0" applyFont="1" applyFill="1" applyBorder="1" applyAlignment="1">
      <alignment vertical="center"/>
    </xf>
    <xf numFmtId="0" fontId="0" fillId="0" borderId="0" xfId="0" applyFont="1" applyAlignment="1">
      <alignment horizontal="left" vertical="top" wrapText="1"/>
    </xf>
    <xf numFmtId="0" fontId="4" fillId="7" borderId="3" xfId="0" applyFont="1" applyFill="1" applyBorder="1" applyAlignment="1"/>
    <xf numFmtId="0" fontId="5" fillId="0" borderId="3" xfId="0" applyFont="1" applyBorder="1" applyAlignment="1">
      <alignment horizontal="left" vertical="top"/>
    </xf>
    <xf numFmtId="0" fontId="5" fillId="0" borderId="6" xfId="0" applyFont="1" applyBorder="1" applyAlignment="1">
      <alignment horizontal="left" vertical="top"/>
    </xf>
    <xf numFmtId="0" fontId="5" fillId="0" borderId="6" xfId="0" applyFont="1" applyBorder="1" applyAlignment="1">
      <alignment horizontal="lef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5" fillId="0" borderId="14" xfId="0" applyFont="1" applyBorder="1" applyAlignment="1">
      <alignment horizontal="left" vertical="top"/>
    </xf>
    <xf numFmtId="0" fontId="13" fillId="11" borderId="16" xfId="0" applyFont="1" applyFill="1" applyBorder="1" applyAlignment="1">
      <alignment horizontal="left" vertical="center"/>
    </xf>
    <xf numFmtId="0" fontId="14" fillId="11" borderId="16" xfId="0" applyFont="1" applyFill="1" applyBorder="1" applyAlignment="1"/>
    <xf numFmtId="0" fontId="14" fillId="11" borderId="16" xfId="0" applyFont="1" applyFill="1" applyBorder="1" applyAlignment="1">
      <alignment horizontal="center" vertical="center"/>
    </xf>
    <xf numFmtId="0" fontId="15" fillId="11" borderId="15" xfId="0" applyFont="1" applyFill="1" applyBorder="1" applyAlignment="1">
      <alignment horizontal="left" vertical="top"/>
    </xf>
    <xf numFmtId="0" fontId="12" fillId="0" borderId="16" xfId="0" applyFont="1" applyBorder="1" applyAlignment="1">
      <alignment horizontal="left" vertical="center"/>
    </xf>
    <xf numFmtId="0" fontId="16" fillId="0" borderId="16" xfId="0" applyFont="1" applyBorder="1" applyAlignment="1">
      <alignment horizontal="left" vertical="center"/>
    </xf>
    <xf numFmtId="0" fontId="17" fillId="0" borderId="16" xfId="0" applyFont="1" applyBorder="1" applyAlignment="1"/>
    <xf numFmtId="0" fontId="17" fillId="0" borderId="16" xfId="0" applyFont="1" applyBorder="1" applyAlignment="1">
      <alignment horizontal="left" vertical="center"/>
    </xf>
    <xf numFmtId="0" fontId="18" fillId="0" borderId="0" xfId="0" applyFont="1" applyAlignment="1">
      <alignment horizontal="left" vertical="top"/>
    </xf>
    <xf numFmtId="0" fontId="19" fillId="0" borderId="16"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257176</xdr:colOff>
      <xdr:row>20</xdr:row>
      <xdr:rowOff>85725</xdr:rowOff>
    </xdr:from>
    <xdr:to>
      <xdr:col>12</xdr:col>
      <xdr:colOff>494028</xdr:colOff>
      <xdr:row>35</xdr:row>
      <xdr:rowOff>38100</xdr:rowOff>
    </xdr:to>
    <xdr:pic>
      <xdr:nvPicPr>
        <xdr:cNvPr id="2" name="image00.png" title="画像"/>
        <xdr:cNvPicPr preferRelativeResize="0"/>
      </xdr:nvPicPr>
      <xdr:blipFill>
        <a:blip xmlns:r="http://schemas.openxmlformats.org/officeDocument/2006/relationships" r:embed="rId1" cstate="print"/>
        <a:stretch>
          <a:fillRect/>
        </a:stretch>
      </xdr:blipFill>
      <xdr:spPr>
        <a:xfrm>
          <a:off x="10963276" y="3908425"/>
          <a:ext cx="4923152" cy="2911475"/>
        </a:xfrm>
        <a:prstGeom prst="rect">
          <a:avLst/>
        </a:prstGeom>
        <a:noFill/>
      </xdr:spPr>
    </xdr:pic>
    <xdr:clientData fLocksWithSheet="0"/>
  </xdr:twoCellAnchor>
  <xdr:twoCellAnchor>
    <xdr:from>
      <xdr:col>16</xdr:col>
      <xdr:colOff>304800</xdr:colOff>
      <xdr:row>20</xdr:row>
      <xdr:rowOff>95250</xdr:rowOff>
    </xdr:from>
    <xdr:to>
      <xdr:col>22</xdr:col>
      <xdr:colOff>1129479</xdr:colOff>
      <xdr:row>35</xdr:row>
      <xdr:rowOff>85725</xdr:rowOff>
    </xdr:to>
    <xdr:pic>
      <xdr:nvPicPr>
        <xdr:cNvPr id="3" name="image02.png" title="画像"/>
        <xdr:cNvPicPr preferRelativeResize="0"/>
      </xdr:nvPicPr>
      <xdr:blipFill>
        <a:blip xmlns:r="http://schemas.openxmlformats.org/officeDocument/2006/relationships" r:embed="rId2" cstate="print"/>
        <a:stretch>
          <a:fillRect/>
        </a:stretch>
      </xdr:blipFill>
      <xdr:spPr>
        <a:xfrm>
          <a:off x="17818100" y="3917950"/>
          <a:ext cx="4723579" cy="2949575"/>
        </a:xfrm>
        <a:prstGeom prst="rect">
          <a:avLst/>
        </a:prstGeom>
        <a:noFill/>
      </xdr:spPr>
    </xdr:pic>
    <xdr:clientData fLocksWithSheet="0"/>
  </xdr:twoCellAnchor>
  <xdr:twoCellAnchor>
    <xdr:from>
      <xdr:col>7</xdr:col>
      <xdr:colOff>238125</xdr:colOff>
      <xdr:row>2</xdr:row>
      <xdr:rowOff>95250</xdr:rowOff>
    </xdr:from>
    <xdr:to>
      <xdr:col>13</xdr:col>
      <xdr:colOff>12700</xdr:colOff>
      <xdr:row>17</xdr:row>
      <xdr:rowOff>76200</xdr:rowOff>
    </xdr:to>
    <xdr:pic>
      <xdr:nvPicPr>
        <xdr:cNvPr id="4" name="image01.png" title="画像"/>
        <xdr:cNvPicPr preferRelativeResize="0"/>
      </xdr:nvPicPr>
      <xdr:blipFill>
        <a:blip xmlns:r="http://schemas.openxmlformats.org/officeDocument/2006/relationships" r:embed="rId3" cstate="print"/>
        <a:stretch>
          <a:fillRect/>
        </a:stretch>
      </xdr:blipFill>
      <xdr:spPr>
        <a:xfrm>
          <a:off x="10944225" y="476250"/>
          <a:ext cx="4956175" cy="2851150"/>
        </a:xfrm>
        <a:prstGeom prst="rect">
          <a:avLst/>
        </a:prstGeom>
        <a:noFill/>
      </xdr:spPr>
    </xdr:pic>
    <xdr:clientData fLocksWithSheet="0"/>
  </xdr:twoCellAnchor>
  <xdr:twoCellAnchor>
    <xdr:from>
      <xdr:col>16</xdr:col>
      <xdr:colOff>276225</xdr:colOff>
      <xdr:row>2</xdr:row>
      <xdr:rowOff>85725</xdr:rowOff>
    </xdr:from>
    <xdr:to>
      <xdr:col>22</xdr:col>
      <xdr:colOff>1104900</xdr:colOff>
      <xdr:row>17</xdr:row>
      <xdr:rowOff>85725</xdr:rowOff>
    </xdr:to>
    <xdr:pic>
      <xdr:nvPicPr>
        <xdr:cNvPr id="5" name="image03.png" title="画像"/>
        <xdr:cNvPicPr preferRelativeResize="0"/>
      </xdr:nvPicPr>
      <xdr:blipFill>
        <a:blip xmlns:r="http://schemas.openxmlformats.org/officeDocument/2006/relationships" r:embed="rId4" cstate="print"/>
        <a:stretch>
          <a:fillRect/>
        </a:stretch>
      </xdr:blipFill>
      <xdr:spPr>
        <a:xfrm>
          <a:off x="17789525" y="466725"/>
          <a:ext cx="4727575" cy="28702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5"/>
  <sheetViews>
    <sheetView topLeftCell="H56" workbookViewId="0">
      <selection activeCell="H63" sqref="H63"/>
    </sheetView>
  </sheetViews>
  <sheetFormatPr baseColWidth="12" defaultColWidth="13.5" defaultRowHeight="15" customHeight="1" x14ac:dyDescent="0.15"/>
  <cols>
    <col min="1" max="2" width="1.6640625" customWidth="1"/>
    <col min="3" max="3" width="14.83203125" customWidth="1"/>
    <col min="4" max="4" width="23" bestFit="1" customWidth="1"/>
    <col min="5" max="5" width="24" customWidth="1"/>
    <col min="6" max="6" width="67.6640625" customWidth="1"/>
    <col min="7" max="7" width="7.6640625" customWidth="1"/>
    <col min="8" max="8" width="7.5" bestFit="1" customWidth="1"/>
    <col min="9" max="9" width="7.6640625" customWidth="1"/>
    <col min="10" max="10" width="6.1640625" bestFit="1" customWidth="1"/>
    <col min="11" max="11" width="27" bestFit="1" customWidth="1"/>
    <col min="12" max="12" width="13.1640625" bestFit="1" customWidth="1"/>
    <col min="13" max="13" width="6.5" bestFit="1" customWidth="1"/>
    <col min="14" max="15" width="6.1640625" bestFit="1" customWidth="1"/>
    <col min="16" max="16" width="9" bestFit="1" customWidth="1"/>
    <col min="17" max="17" width="7.1640625" bestFit="1" customWidth="1"/>
    <col min="18" max="18" width="12.1640625" bestFit="1" customWidth="1"/>
    <col min="19" max="19" width="6.1640625" bestFit="1" customWidth="1"/>
    <col min="20" max="20" width="10.1640625" bestFit="1" customWidth="1"/>
    <col min="21" max="21" width="8.1640625" bestFit="1" customWidth="1"/>
    <col min="22" max="22" width="7.33203125" bestFit="1" customWidth="1"/>
    <col min="23" max="23" width="95.33203125" bestFit="1" customWidth="1"/>
    <col min="24" max="24" width="38.1640625" bestFit="1" customWidth="1"/>
    <col min="25" max="27" width="7.6640625" customWidth="1"/>
  </cols>
  <sheetData>
    <row r="1" spans="1:27" x14ac:dyDescent="0.15">
      <c r="A1" s="84" t="s">
        <v>36</v>
      </c>
      <c r="B1" s="85"/>
      <c r="C1" s="85"/>
      <c r="D1" s="85"/>
      <c r="E1" s="85"/>
      <c r="F1" s="85"/>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0" t="s">
        <v>45</v>
      </c>
      <c r="I2" s="71"/>
      <c r="J2" s="71"/>
      <c r="K2" s="71"/>
      <c r="L2" s="71"/>
      <c r="M2" s="71"/>
      <c r="N2" s="71"/>
      <c r="O2" s="71"/>
      <c r="P2" s="1"/>
      <c r="Q2" s="70" t="s">
        <v>48</v>
      </c>
      <c r="R2" s="71"/>
      <c r="S2" s="71"/>
      <c r="T2" s="71"/>
      <c r="U2" s="71"/>
      <c r="V2" s="71"/>
      <c r="W2" s="71"/>
      <c r="X2" s="71"/>
      <c r="Y2" s="1"/>
      <c r="Z2" s="1"/>
      <c r="AA2" s="1"/>
    </row>
    <row r="3" spans="1:27" x14ac:dyDescent="0.15">
      <c r="A3" s="3"/>
      <c r="B3" s="59" t="s">
        <v>52</v>
      </c>
      <c r="C3" s="58"/>
      <c r="D3" s="58"/>
      <c r="E3" s="58"/>
      <c r="F3" s="56"/>
      <c r="G3" s="1"/>
      <c r="H3" s="76" t="s">
        <v>45</v>
      </c>
      <c r="I3" s="77"/>
      <c r="J3" s="77"/>
      <c r="K3" s="77"/>
      <c r="L3" s="77"/>
      <c r="M3" s="77"/>
      <c r="N3" s="77"/>
      <c r="O3" s="78"/>
      <c r="P3" s="1"/>
      <c r="Q3" s="76" t="s">
        <v>48</v>
      </c>
      <c r="R3" s="77"/>
      <c r="S3" s="77"/>
      <c r="T3" s="77"/>
      <c r="U3" s="77"/>
      <c r="V3" s="77"/>
      <c r="W3" s="77"/>
      <c r="X3" s="78"/>
      <c r="Y3" s="1"/>
      <c r="Z3" s="1"/>
      <c r="AA3" s="1"/>
    </row>
    <row r="4" spans="1:27" x14ac:dyDescent="0.15">
      <c r="A4" s="3"/>
      <c r="B4" s="5"/>
      <c r="C4" s="5"/>
      <c r="D4" s="5"/>
      <c r="E4" s="5"/>
      <c r="F4" s="1"/>
      <c r="G4" s="1"/>
      <c r="H4" s="79"/>
      <c r="I4" s="80"/>
      <c r="J4" s="80"/>
      <c r="K4" s="80"/>
      <c r="L4" s="80"/>
      <c r="M4" s="80"/>
      <c r="N4" s="80"/>
      <c r="O4" s="81"/>
      <c r="P4" s="1"/>
      <c r="Q4" s="79"/>
      <c r="R4" s="80"/>
      <c r="S4" s="80"/>
      <c r="T4" s="80"/>
      <c r="U4" s="80"/>
      <c r="V4" s="80"/>
      <c r="W4" s="80"/>
      <c r="X4" s="81"/>
      <c r="Y4" s="1"/>
      <c r="Z4" s="1"/>
      <c r="AA4" s="1"/>
    </row>
    <row r="5" spans="1:27" ht="16" x14ac:dyDescent="0.2">
      <c r="A5" s="3"/>
      <c r="B5" s="5"/>
      <c r="C5" s="59" t="s">
        <v>93</v>
      </c>
      <c r="D5" s="58"/>
      <c r="E5" s="75" t="s">
        <v>4</v>
      </c>
      <c r="F5" s="56"/>
      <c r="G5" s="1"/>
      <c r="H5" s="79"/>
      <c r="I5" s="80"/>
      <c r="J5" s="80"/>
      <c r="K5" s="80"/>
      <c r="L5" s="80"/>
      <c r="M5" s="80"/>
      <c r="N5" s="80"/>
      <c r="O5" s="81"/>
      <c r="P5" s="1"/>
      <c r="Q5" s="79"/>
      <c r="R5" s="80"/>
      <c r="S5" s="80"/>
      <c r="T5" s="80"/>
      <c r="U5" s="80"/>
      <c r="V5" s="80"/>
      <c r="W5" s="80"/>
      <c r="X5" s="81"/>
      <c r="Y5" s="1"/>
      <c r="Z5" s="1"/>
      <c r="AA5" s="1"/>
    </row>
    <row r="6" spans="1:27" x14ac:dyDescent="0.15">
      <c r="A6" s="3"/>
      <c r="B6" s="5"/>
      <c r="C6" s="59" t="s">
        <v>8</v>
      </c>
      <c r="D6" s="58"/>
      <c r="E6" s="73" t="str">
        <f>VLOOKUP(E5,参照シート!A10:B15,2,FALSE)</f>
        <v>上級者の遊び場。★６まで育つユニットが手に入る。超上級者はここを周回してバグマのユニットを作る。</v>
      </c>
      <c r="F6" s="56"/>
      <c r="G6" s="1"/>
      <c r="H6" s="79"/>
      <c r="I6" s="80"/>
      <c r="J6" s="80"/>
      <c r="K6" s="80"/>
      <c r="L6" s="80"/>
      <c r="M6" s="80"/>
      <c r="N6" s="80"/>
      <c r="O6" s="81"/>
      <c r="P6" s="1"/>
      <c r="Q6" s="79"/>
      <c r="R6" s="80"/>
      <c r="S6" s="80"/>
      <c r="T6" s="80"/>
      <c r="U6" s="80"/>
      <c r="V6" s="80"/>
      <c r="W6" s="80"/>
      <c r="X6" s="81"/>
      <c r="Y6" s="1"/>
      <c r="Z6" s="1"/>
      <c r="AA6" s="1"/>
    </row>
    <row r="7" spans="1:27" x14ac:dyDescent="0.15">
      <c r="A7" s="3"/>
      <c r="B7" s="5"/>
      <c r="C7" s="59" t="s">
        <v>53</v>
      </c>
      <c r="D7" s="58"/>
      <c r="E7" s="72" t="str">
        <f>VLOOKUP(E5,参照シート!A18:B23,2,FALSE)</f>
        <v>ある程度の難易度を持ちながら、周回のしやすさとのバランスを取りましょう</v>
      </c>
      <c r="F7" s="56"/>
      <c r="G7" s="1"/>
      <c r="H7" s="79"/>
      <c r="I7" s="80"/>
      <c r="J7" s="80"/>
      <c r="K7" s="80"/>
      <c r="L7" s="80"/>
      <c r="M7" s="80"/>
      <c r="N7" s="80"/>
      <c r="O7" s="81"/>
      <c r="P7" s="1"/>
      <c r="Q7" s="79"/>
      <c r="R7" s="80"/>
      <c r="S7" s="80"/>
      <c r="T7" s="80"/>
      <c r="U7" s="80"/>
      <c r="V7" s="80"/>
      <c r="W7" s="80"/>
      <c r="X7" s="81"/>
      <c r="Y7" s="1"/>
      <c r="Z7" s="1"/>
      <c r="AA7" s="1"/>
    </row>
    <row r="8" spans="1:27" x14ac:dyDescent="0.15">
      <c r="A8" s="3"/>
      <c r="B8" s="5"/>
      <c r="C8" s="5"/>
      <c r="D8" s="5"/>
      <c r="E8" s="5"/>
      <c r="F8" s="1"/>
      <c r="G8" s="1"/>
      <c r="H8" s="79"/>
      <c r="I8" s="80"/>
      <c r="J8" s="80"/>
      <c r="K8" s="80"/>
      <c r="L8" s="80"/>
      <c r="M8" s="80"/>
      <c r="N8" s="80"/>
      <c r="O8" s="81"/>
      <c r="P8" s="1"/>
      <c r="Q8" s="79"/>
      <c r="R8" s="80"/>
      <c r="S8" s="80"/>
      <c r="T8" s="80"/>
      <c r="U8" s="80"/>
      <c r="V8" s="80"/>
      <c r="W8" s="80"/>
      <c r="X8" s="81"/>
      <c r="Y8" s="1"/>
      <c r="Z8" s="1"/>
      <c r="AA8" s="1"/>
    </row>
    <row r="9" spans="1:27" x14ac:dyDescent="0.15">
      <c r="A9" s="3"/>
      <c r="B9" s="5"/>
      <c r="C9" s="5"/>
      <c r="D9" s="5"/>
      <c r="E9" s="5"/>
      <c r="F9" s="1"/>
      <c r="G9" s="1"/>
      <c r="H9" s="79"/>
      <c r="I9" s="80"/>
      <c r="J9" s="80"/>
      <c r="K9" s="80"/>
      <c r="L9" s="80"/>
      <c r="M9" s="80"/>
      <c r="N9" s="80"/>
      <c r="O9" s="81"/>
      <c r="P9" s="1"/>
      <c r="Q9" s="79"/>
      <c r="R9" s="80"/>
      <c r="S9" s="80"/>
      <c r="T9" s="80"/>
      <c r="U9" s="80"/>
      <c r="V9" s="80"/>
      <c r="W9" s="80"/>
      <c r="X9" s="81"/>
      <c r="Y9" s="1"/>
      <c r="Z9" s="1"/>
      <c r="AA9" s="1"/>
    </row>
    <row r="10" spans="1:27" x14ac:dyDescent="0.15">
      <c r="A10" s="3"/>
      <c r="B10" s="59" t="s">
        <v>94</v>
      </c>
      <c r="C10" s="58"/>
      <c r="D10" s="58"/>
      <c r="E10" s="58"/>
      <c r="F10" s="56"/>
      <c r="G10" s="1"/>
      <c r="H10" s="79"/>
      <c r="I10" s="80"/>
      <c r="J10" s="80"/>
      <c r="K10" s="80"/>
      <c r="L10" s="80"/>
      <c r="M10" s="80"/>
      <c r="N10" s="80"/>
      <c r="O10" s="81"/>
      <c r="P10" s="1"/>
      <c r="Q10" s="79"/>
      <c r="R10" s="80"/>
      <c r="S10" s="80"/>
      <c r="T10" s="80"/>
      <c r="U10" s="80"/>
      <c r="V10" s="80"/>
      <c r="W10" s="80"/>
      <c r="X10" s="81"/>
      <c r="Y10" s="1"/>
      <c r="Z10" s="1"/>
      <c r="AA10" s="1"/>
    </row>
    <row r="11" spans="1:27" x14ac:dyDescent="0.15">
      <c r="A11" s="3"/>
      <c r="B11" s="5"/>
      <c r="C11" s="5"/>
      <c r="D11" s="5"/>
      <c r="E11" s="5"/>
      <c r="F11" s="1"/>
      <c r="G11" s="1"/>
      <c r="H11" s="79"/>
      <c r="I11" s="80"/>
      <c r="J11" s="80"/>
      <c r="K11" s="80"/>
      <c r="L11" s="80"/>
      <c r="M11" s="80"/>
      <c r="N11" s="80"/>
      <c r="O11" s="81"/>
      <c r="P11" s="1"/>
      <c r="Q11" s="79"/>
      <c r="R11" s="80"/>
      <c r="S11" s="80"/>
      <c r="T11" s="80"/>
      <c r="U11" s="80"/>
      <c r="V11" s="80"/>
      <c r="W11" s="80"/>
      <c r="X11" s="81"/>
      <c r="Y11" s="1"/>
      <c r="Z11" s="1"/>
      <c r="AA11" s="1"/>
    </row>
    <row r="12" spans="1:27" x14ac:dyDescent="0.15">
      <c r="A12" s="3"/>
      <c r="B12" s="5"/>
      <c r="C12" s="89" t="s">
        <v>20</v>
      </c>
      <c r="D12" s="58"/>
      <c r="E12" s="72" t="str">
        <f>VLOOKUP($E$5,参照シート!$A$10:$O$15,15,FALSE)</f>
        <v>田禹治（ジョンウチ）襲来！</v>
      </c>
      <c r="F12" s="56"/>
      <c r="G12" s="1"/>
      <c r="H12" s="79"/>
      <c r="I12" s="80"/>
      <c r="J12" s="80"/>
      <c r="K12" s="80"/>
      <c r="L12" s="80"/>
      <c r="M12" s="80"/>
      <c r="N12" s="80"/>
      <c r="O12" s="81"/>
      <c r="P12" s="1"/>
      <c r="Q12" s="79"/>
      <c r="R12" s="80"/>
      <c r="S12" s="80"/>
      <c r="T12" s="80"/>
      <c r="U12" s="80"/>
      <c r="V12" s="80"/>
      <c r="W12" s="80"/>
      <c r="X12" s="81"/>
      <c r="Y12" s="1"/>
      <c r="Z12" s="1"/>
      <c r="AA12" s="1"/>
    </row>
    <row r="13" spans="1:27" x14ac:dyDescent="0.15">
      <c r="A13" s="3"/>
      <c r="B13" s="5"/>
      <c r="C13" s="88" t="s">
        <v>95</v>
      </c>
      <c r="D13" s="6" t="s">
        <v>44</v>
      </c>
      <c r="E13" s="72" t="str">
        <f>VLOOKUP($E$5,参照シート!$A$10:$N$15,8,FALSE)</f>
        <v>ー</v>
      </c>
      <c r="F13" s="56"/>
      <c r="G13" s="2"/>
      <c r="H13" s="79"/>
      <c r="I13" s="80"/>
      <c r="J13" s="80"/>
      <c r="K13" s="80"/>
      <c r="L13" s="80"/>
      <c r="M13" s="80"/>
      <c r="N13" s="80"/>
      <c r="O13" s="81"/>
      <c r="P13" s="1"/>
      <c r="Q13" s="79"/>
      <c r="R13" s="80"/>
      <c r="S13" s="80"/>
      <c r="T13" s="80"/>
      <c r="U13" s="80"/>
      <c r="V13" s="80"/>
      <c r="W13" s="80"/>
      <c r="X13" s="81"/>
      <c r="Y13" s="1"/>
      <c r="Z13" s="1"/>
      <c r="AA13" s="1"/>
    </row>
    <row r="14" spans="1:27" x14ac:dyDescent="0.15">
      <c r="A14" s="3"/>
      <c r="B14" s="5"/>
      <c r="C14" s="79"/>
      <c r="D14" s="6" t="s">
        <v>47</v>
      </c>
      <c r="E14" s="72" t="str">
        <f>VLOOKUP($E$5,参照シート!$A$10:$N$15,9,FALSE)</f>
        <v>◯</v>
      </c>
      <c r="F14" s="56"/>
      <c r="G14" s="2"/>
      <c r="H14" s="79"/>
      <c r="I14" s="80"/>
      <c r="J14" s="80"/>
      <c r="K14" s="80"/>
      <c r="L14" s="80"/>
      <c r="M14" s="80"/>
      <c r="N14" s="80"/>
      <c r="O14" s="81"/>
      <c r="P14" s="1"/>
      <c r="Q14" s="79"/>
      <c r="R14" s="80"/>
      <c r="S14" s="80"/>
      <c r="T14" s="80"/>
      <c r="U14" s="80"/>
      <c r="V14" s="80"/>
      <c r="W14" s="80"/>
      <c r="X14" s="81"/>
      <c r="Y14" s="1"/>
      <c r="Z14" s="1"/>
      <c r="AA14" s="1"/>
    </row>
    <row r="15" spans="1:27" x14ac:dyDescent="0.15">
      <c r="A15" s="3"/>
      <c r="B15" s="5"/>
      <c r="C15" s="79"/>
      <c r="D15" s="6" t="s">
        <v>96</v>
      </c>
      <c r="E15" s="72" t="str">
        <f>VLOOKUP($E$5,参照シート!$A$10:$N$15,10,FALSE)</f>
        <v>◯</v>
      </c>
      <c r="F15" s="56"/>
      <c r="G15" s="2"/>
      <c r="H15" s="79"/>
      <c r="I15" s="80"/>
      <c r="J15" s="80"/>
      <c r="K15" s="80"/>
      <c r="L15" s="80"/>
      <c r="M15" s="80"/>
      <c r="N15" s="80"/>
      <c r="O15" s="81"/>
      <c r="P15" s="1"/>
      <c r="Q15" s="79"/>
      <c r="R15" s="80"/>
      <c r="S15" s="80"/>
      <c r="T15" s="80"/>
      <c r="U15" s="80"/>
      <c r="V15" s="80"/>
      <c r="W15" s="80"/>
      <c r="X15" s="81"/>
      <c r="Y15" s="1"/>
      <c r="Z15" s="1"/>
      <c r="AA15" s="1"/>
    </row>
    <row r="16" spans="1:27" x14ac:dyDescent="0.15">
      <c r="A16" s="3"/>
      <c r="B16" s="5"/>
      <c r="C16" s="79"/>
      <c r="D16" s="6" t="s">
        <v>3</v>
      </c>
      <c r="E16" s="72" t="str">
        <f>VLOOKUP($E$5,参照シート!$A$10:$N$15,11,FALSE)</f>
        <v>ー</v>
      </c>
      <c r="F16" s="56"/>
      <c r="G16" s="2"/>
      <c r="H16" s="79"/>
      <c r="I16" s="80"/>
      <c r="J16" s="80"/>
      <c r="K16" s="80"/>
      <c r="L16" s="80"/>
      <c r="M16" s="80"/>
      <c r="N16" s="80"/>
      <c r="O16" s="81"/>
      <c r="P16" s="1"/>
      <c r="Q16" s="79"/>
      <c r="R16" s="80"/>
      <c r="S16" s="80"/>
      <c r="T16" s="80"/>
      <c r="U16" s="80"/>
      <c r="V16" s="80"/>
      <c r="W16" s="80"/>
      <c r="X16" s="81"/>
      <c r="Y16" s="1"/>
      <c r="Z16" s="1"/>
      <c r="AA16" s="1"/>
    </row>
    <row r="17" spans="1:27" x14ac:dyDescent="0.15">
      <c r="A17" s="3"/>
      <c r="B17" s="5"/>
      <c r="C17" s="79"/>
      <c r="D17" s="6" t="s">
        <v>1</v>
      </c>
      <c r="E17" s="72" t="str">
        <f>VLOOKUP($E$5,参照シート!$A$10:$N$15,12,FALSE)</f>
        <v>ー</v>
      </c>
      <c r="F17" s="56"/>
      <c r="G17" s="2"/>
      <c r="H17" s="79"/>
      <c r="I17" s="80"/>
      <c r="J17" s="80"/>
      <c r="K17" s="80"/>
      <c r="L17" s="80"/>
      <c r="M17" s="80"/>
      <c r="N17" s="80"/>
      <c r="O17" s="81"/>
      <c r="P17" s="1"/>
      <c r="Q17" s="79"/>
      <c r="R17" s="80"/>
      <c r="S17" s="80"/>
      <c r="T17" s="80"/>
      <c r="U17" s="80"/>
      <c r="V17" s="80"/>
      <c r="W17" s="80"/>
      <c r="X17" s="81"/>
      <c r="Y17" s="1"/>
      <c r="Z17" s="1"/>
      <c r="AA17" s="1"/>
    </row>
    <row r="18" spans="1:27" x14ac:dyDescent="0.15">
      <c r="A18" s="3"/>
      <c r="B18" s="5"/>
      <c r="C18" s="79"/>
      <c r="D18" s="6" t="s">
        <v>97</v>
      </c>
      <c r="E18" s="72" t="str">
        <f>VLOOKUP($E$5,参照シート!$A$10:$N$15,13,FALSE)</f>
        <v>ー</v>
      </c>
      <c r="F18" s="56"/>
      <c r="G18" s="2"/>
      <c r="H18" s="63"/>
      <c r="I18" s="71"/>
      <c r="J18" s="71"/>
      <c r="K18" s="71"/>
      <c r="L18" s="71"/>
      <c r="M18" s="71"/>
      <c r="N18" s="71"/>
      <c r="O18" s="82"/>
      <c r="P18" s="1"/>
      <c r="Q18" s="63"/>
      <c r="R18" s="71"/>
      <c r="S18" s="71"/>
      <c r="T18" s="71"/>
      <c r="U18" s="71"/>
      <c r="V18" s="71"/>
      <c r="W18" s="71"/>
      <c r="X18" s="82"/>
      <c r="Y18" s="1"/>
      <c r="Z18" s="1"/>
      <c r="AA18" s="1"/>
    </row>
    <row r="19" spans="1:27" x14ac:dyDescent="0.15">
      <c r="A19" s="3"/>
      <c r="B19" s="5"/>
      <c r="C19" s="79"/>
      <c r="D19" s="6" t="s">
        <v>98</v>
      </c>
      <c r="E19" s="72" t="str">
        <f>VLOOKUP($E$5,参照シート!$A$10:$N$15,14,FALSE)</f>
        <v>ー</v>
      </c>
      <c r="F19" s="56"/>
      <c r="G19" s="2"/>
      <c r="H19" s="1"/>
      <c r="I19" s="1"/>
      <c r="J19" s="1"/>
      <c r="K19" s="1"/>
      <c r="L19" s="1"/>
      <c r="M19" s="1"/>
      <c r="N19" s="1"/>
      <c r="O19" s="1"/>
      <c r="P19" s="1"/>
      <c r="Q19" s="1"/>
      <c r="R19" s="1"/>
      <c r="S19" s="1"/>
      <c r="T19" s="1"/>
      <c r="U19" s="1"/>
      <c r="V19" s="1"/>
      <c r="W19" s="1"/>
      <c r="X19" s="1"/>
      <c r="Y19" s="1"/>
      <c r="Z19" s="1"/>
      <c r="AA19" s="1"/>
    </row>
    <row r="20" spans="1:27" x14ac:dyDescent="0.15">
      <c r="A20" s="3"/>
      <c r="B20" s="5"/>
      <c r="C20" s="64" t="s">
        <v>99</v>
      </c>
      <c r="D20" s="6" t="s">
        <v>37</v>
      </c>
      <c r="E20" s="83" t="s">
        <v>100</v>
      </c>
      <c r="F20" s="56"/>
      <c r="G20" s="1"/>
      <c r="H20" s="70" t="s">
        <v>101</v>
      </c>
      <c r="I20" s="71"/>
      <c r="J20" s="71"/>
      <c r="K20" s="71"/>
      <c r="L20" s="71"/>
      <c r="M20" s="71"/>
      <c r="N20" s="71"/>
      <c r="O20" s="71"/>
      <c r="P20" s="1"/>
      <c r="Q20" s="70" t="s">
        <v>102</v>
      </c>
      <c r="R20" s="71"/>
      <c r="S20" s="71"/>
      <c r="T20" s="71"/>
      <c r="U20" s="71"/>
      <c r="V20" s="71"/>
      <c r="W20" s="71"/>
      <c r="X20" s="71"/>
      <c r="Y20" s="1"/>
      <c r="Z20" s="1"/>
      <c r="AA20" s="1"/>
    </row>
    <row r="21" spans="1:27" ht="16" x14ac:dyDescent="0.2">
      <c r="A21" s="3"/>
      <c r="B21" s="5"/>
      <c r="C21" s="65"/>
      <c r="D21" s="6" t="s">
        <v>38</v>
      </c>
      <c r="E21" s="57" t="s">
        <v>197</v>
      </c>
      <c r="F21" s="56"/>
      <c r="G21" s="3"/>
      <c r="H21" s="76" t="s">
        <v>101</v>
      </c>
      <c r="I21" s="77"/>
      <c r="J21" s="77"/>
      <c r="K21" s="77"/>
      <c r="L21" s="77"/>
      <c r="M21" s="77"/>
      <c r="N21" s="77"/>
      <c r="O21" s="78"/>
      <c r="P21" s="3"/>
      <c r="Q21" s="76" t="s">
        <v>102</v>
      </c>
      <c r="R21" s="77"/>
      <c r="S21" s="77"/>
      <c r="T21" s="77"/>
      <c r="U21" s="77"/>
      <c r="V21" s="77"/>
      <c r="W21" s="77"/>
      <c r="X21" s="78"/>
      <c r="Y21" s="3"/>
      <c r="Z21" s="3"/>
      <c r="AA21" s="3"/>
    </row>
    <row r="22" spans="1:27" ht="16" x14ac:dyDescent="0.2">
      <c r="A22" s="3"/>
      <c r="B22" s="5"/>
      <c r="C22" s="65"/>
      <c r="D22" s="6" t="s">
        <v>103</v>
      </c>
      <c r="E22" s="57" t="s">
        <v>70</v>
      </c>
      <c r="F22" s="56"/>
      <c r="G22" s="1"/>
      <c r="H22" s="79"/>
      <c r="I22" s="80"/>
      <c r="J22" s="80"/>
      <c r="K22" s="80"/>
      <c r="L22" s="80"/>
      <c r="M22" s="80"/>
      <c r="N22" s="80"/>
      <c r="O22" s="81"/>
      <c r="P22" s="1"/>
      <c r="Q22" s="79"/>
      <c r="R22" s="80"/>
      <c r="S22" s="80"/>
      <c r="T22" s="80"/>
      <c r="U22" s="80"/>
      <c r="V22" s="80"/>
      <c r="W22" s="80"/>
      <c r="X22" s="81"/>
      <c r="Y22" s="1"/>
      <c r="Z22" s="1"/>
      <c r="AA22" s="1"/>
    </row>
    <row r="23" spans="1:27" ht="16" x14ac:dyDescent="0.2">
      <c r="A23" s="3"/>
      <c r="B23" s="5"/>
      <c r="C23" s="65"/>
      <c r="D23" s="6" t="s">
        <v>104</v>
      </c>
      <c r="E23" s="57" t="s">
        <v>90</v>
      </c>
      <c r="F23" s="56"/>
      <c r="G23" s="1"/>
      <c r="H23" s="79"/>
      <c r="I23" s="80"/>
      <c r="J23" s="80"/>
      <c r="K23" s="80"/>
      <c r="L23" s="80"/>
      <c r="M23" s="80"/>
      <c r="N23" s="80"/>
      <c r="O23" s="81"/>
      <c r="P23" s="1"/>
      <c r="Q23" s="79"/>
      <c r="R23" s="80"/>
      <c r="S23" s="80"/>
      <c r="T23" s="80"/>
      <c r="U23" s="80"/>
      <c r="V23" s="80"/>
      <c r="W23" s="80"/>
      <c r="X23" s="81"/>
      <c r="Y23" s="1"/>
      <c r="Z23" s="1"/>
      <c r="AA23" s="1"/>
    </row>
    <row r="24" spans="1:27" x14ac:dyDescent="0.15">
      <c r="A24" s="3"/>
      <c r="B24" s="5"/>
      <c r="C24" s="65"/>
      <c r="D24" s="6" t="s">
        <v>105</v>
      </c>
      <c r="E24" s="55"/>
      <c r="F24" s="58"/>
      <c r="G24" s="1"/>
      <c r="H24" s="79"/>
      <c r="I24" s="80"/>
      <c r="J24" s="80"/>
      <c r="K24" s="80"/>
      <c r="L24" s="80"/>
      <c r="M24" s="80"/>
      <c r="N24" s="80"/>
      <c r="O24" s="81"/>
      <c r="P24" s="1"/>
      <c r="Q24" s="79"/>
      <c r="R24" s="80"/>
      <c r="S24" s="80"/>
      <c r="T24" s="80"/>
      <c r="U24" s="80"/>
      <c r="V24" s="80"/>
      <c r="W24" s="80"/>
      <c r="X24" s="81"/>
      <c r="Y24" s="1"/>
      <c r="Z24" s="1"/>
      <c r="AA24" s="1"/>
    </row>
    <row r="25" spans="1:27" ht="16" x14ac:dyDescent="0.2">
      <c r="A25" s="3"/>
      <c r="B25" s="5"/>
      <c r="C25" s="66"/>
      <c r="D25" s="6" t="s">
        <v>106</v>
      </c>
      <c r="E25" s="57" t="s">
        <v>78</v>
      </c>
      <c r="F25" s="56"/>
      <c r="G25" s="1"/>
      <c r="H25" s="79"/>
      <c r="I25" s="80"/>
      <c r="J25" s="80"/>
      <c r="K25" s="80"/>
      <c r="L25" s="80"/>
      <c r="M25" s="80"/>
      <c r="N25" s="80"/>
      <c r="O25" s="81"/>
      <c r="P25" s="1"/>
      <c r="Q25" s="79"/>
      <c r="R25" s="80"/>
      <c r="S25" s="80"/>
      <c r="T25" s="80"/>
      <c r="U25" s="80"/>
      <c r="V25" s="80"/>
      <c r="W25" s="80"/>
      <c r="X25" s="81"/>
      <c r="Y25" s="1"/>
      <c r="Z25" s="1"/>
      <c r="AA25" s="1"/>
    </row>
    <row r="26" spans="1:27" x14ac:dyDescent="0.15">
      <c r="A26" s="3"/>
      <c r="B26" s="5"/>
      <c r="C26" s="64" t="s">
        <v>107</v>
      </c>
      <c r="D26" s="6" t="s">
        <v>37</v>
      </c>
      <c r="E26" s="61" t="s">
        <v>108</v>
      </c>
      <c r="F26" s="58"/>
      <c r="G26" s="1"/>
      <c r="H26" s="79"/>
      <c r="I26" s="80"/>
      <c r="J26" s="80"/>
      <c r="K26" s="80"/>
      <c r="L26" s="80"/>
      <c r="M26" s="80"/>
      <c r="N26" s="80"/>
      <c r="O26" s="81"/>
      <c r="P26" s="1"/>
      <c r="Q26" s="79"/>
      <c r="R26" s="80"/>
      <c r="S26" s="80"/>
      <c r="T26" s="80"/>
      <c r="U26" s="80"/>
      <c r="V26" s="80"/>
      <c r="W26" s="80"/>
      <c r="X26" s="81"/>
      <c r="Y26" s="1"/>
      <c r="Z26" s="1"/>
      <c r="AA26" s="1"/>
    </row>
    <row r="27" spans="1:27" ht="16" x14ac:dyDescent="0.2">
      <c r="A27" s="3"/>
      <c r="B27" s="5"/>
      <c r="C27" s="66"/>
      <c r="D27" s="6" t="s">
        <v>38</v>
      </c>
      <c r="E27" s="57" t="s">
        <v>109</v>
      </c>
      <c r="F27" s="58"/>
      <c r="G27" s="3"/>
      <c r="H27" s="79"/>
      <c r="I27" s="80"/>
      <c r="J27" s="80"/>
      <c r="K27" s="80"/>
      <c r="L27" s="80"/>
      <c r="M27" s="80"/>
      <c r="N27" s="80"/>
      <c r="O27" s="81"/>
      <c r="P27" s="3"/>
      <c r="Q27" s="79"/>
      <c r="R27" s="80"/>
      <c r="S27" s="80"/>
      <c r="T27" s="80"/>
      <c r="U27" s="80"/>
      <c r="V27" s="80"/>
      <c r="W27" s="80"/>
      <c r="X27" s="81"/>
      <c r="Y27" s="3"/>
      <c r="Z27" s="3"/>
      <c r="AA27" s="3"/>
    </row>
    <row r="28" spans="1:27" x14ac:dyDescent="0.15">
      <c r="A28" s="3"/>
      <c r="B28" s="5"/>
      <c r="C28" s="5"/>
      <c r="D28" s="5"/>
      <c r="E28" s="5"/>
      <c r="F28" s="1"/>
      <c r="G28" s="1"/>
      <c r="H28" s="79"/>
      <c r="I28" s="80"/>
      <c r="J28" s="80"/>
      <c r="K28" s="80"/>
      <c r="L28" s="80"/>
      <c r="M28" s="80"/>
      <c r="N28" s="80"/>
      <c r="O28" s="81"/>
      <c r="P28" s="1"/>
      <c r="Q28" s="79"/>
      <c r="R28" s="80"/>
      <c r="S28" s="80"/>
      <c r="T28" s="80"/>
      <c r="U28" s="80"/>
      <c r="V28" s="80"/>
      <c r="W28" s="80"/>
      <c r="X28" s="81"/>
      <c r="Y28" s="1"/>
      <c r="Z28" s="1"/>
      <c r="AA28" s="1"/>
    </row>
    <row r="29" spans="1:27" x14ac:dyDescent="0.15">
      <c r="A29" s="3"/>
      <c r="B29" s="5"/>
      <c r="C29" s="86" t="s">
        <v>110</v>
      </c>
      <c r="D29" s="6" t="s">
        <v>111</v>
      </c>
      <c r="E29" s="55"/>
      <c r="F29" s="56"/>
      <c r="G29" s="1"/>
      <c r="H29" s="79"/>
      <c r="I29" s="80"/>
      <c r="J29" s="80"/>
      <c r="K29" s="80"/>
      <c r="L29" s="80"/>
      <c r="M29" s="80"/>
      <c r="N29" s="80"/>
      <c r="O29" s="81"/>
      <c r="P29" s="1"/>
      <c r="Q29" s="79"/>
      <c r="R29" s="80"/>
      <c r="S29" s="80"/>
      <c r="T29" s="80"/>
      <c r="U29" s="80"/>
      <c r="V29" s="80"/>
      <c r="W29" s="80"/>
      <c r="X29" s="81"/>
      <c r="Y29" s="1"/>
      <c r="Z29" s="1"/>
      <c r="AA29" s="1"/>
    </row>
    <row r="30" spans="1:27" x14ac:dyDescent="0.15">
      <c r="A30" s="3"/>
      <c r="B30" s="5"/>
      <c r="C30" s="66"/>
      <c r="D30" s="6" t="s">
        <v>112</v>
      </c>
      <c r="E30" s="55"/>
      <c r="F30" s="56"/>
      <c r="G30" s="3"/>
      <c r="H30" s="79"/>
      <c r="I30" s="80"/>
      <c r="J30" s="80"/>
      <c r="K30" s="80"/>
      <c r="L30" s="80"/>
      <c r="M30" s="80"/>
      <c r="N30" s="80"/>
      <c r="O30" s="81"/>
      <c r="P30" s="3"/>
      <c r="Q30" s="79"/>
      <c r="R30" s="80"/>
      <c r="S30" s="80"/>
      <c r="T30" s="80"/>
      <c r="U30" s="80"/>
      <c r="V30" s="80"/>
      <c r="W30" s="80"/>
      <c r="X30" s="81"/>
      <c r="Y30" s="3"/>
      <c r="Z30" s="3"/>
      <c r="AA30" s="3"/>
    </row>
    <row r="31" spans="1:27" ht="16" x14ac:dyDescent="0.2">
      <c r="A31" s="3"/>
      <c r="B31" s="5"/>
      <c r="C31" s="87" t="s">
        <v>113</v>
      </c>
      <c r="D31" s="6" t="s">
        <v>114</v>
      </c>
      <c r="E31" s="57"/>
      <c r="F31" s="56"/>
      <c r="G31" s="1"/>
      <c r="H31" s="79"/>
      <c r="I31" s="80"/>
      <c r="J31" s="80"/>
      <c r="K31" s="80"/>
      <c r="L31" s="80"/>
      <c r="M31" s="80"/>
      <c r="N31" s="80"/>
      <c r="O31" s="81"/>
      <c r="P31" s="1"/>
      <c r="Q31" s="79"/>
      <c r="R31" s="80"/>
      <c r="S31" s="80"/>
      <c r="T31" s="80"/>
      <c r="U31" s="80"/>
      <c r="V31" s="80"/>
      <c r="W31" s="80"/>
      <c r="X31" s="81"/>
      <c r="Y31" s="1"/>
      <c r="Z31" s="1"/>
      <c r="AA31" s="1"/>
    </row>
    <row r="32" spans="1:27" ht="16" x14ac:dyDescent="0.2">
      <c r="A32" s="3"/>
      <c r="B32" s="5"/>
      <c r="C32" s="63"/>
      <c r="D32" s="6" t="s">
        <v>115</v>
      </c>
      <c r="E32" s="57"/>
      <c r="F32" s="56"/>
      <c r="G32" s="1"/>
      <c r="H32" s="79"/>
      <c r="I32" s="80"/>
      <c r="J32" s="80"/>
      <c r="K32" s="80"/>
      <c r="L32" s="80"/>
      <c r="M32" s="80"/>
      <c r="N32" s="80"/>
      <c r="O32" s="81"/>
      <c r="P32" s="1"/>
      <c r="Q32" s="79"/>
      <c r="R32" s="80"/>
      <c r="S32" s="80"/>
      <c r="T32" s="80"/>
      <c r="U32" s="80"/>
      <c r="V32" s="80"/>
      <c r="W32" s="80"/>
      <c r="X32" s="81"/>
      <c r="Y32" s="1"/>
      <c r="Z32" s="1"/>
      <c r="AA32" s="1"/>
    </row>
    <row r="33" spans="1:27" ht="16" x14ac:dyDescent="0.2">
      <c r="A33" s="3"/>
      <c r="B33" s="5"/>
      <c r="C33" s="62" t="s">
        <v>116</v>
      </c>
      <c r="D33" s="6" t="s">
        <v>114</v>
      </c>
      <c r="E33" s="57" t="s">
        <v>117</v>
      </c>
      <c r="F33" s="56"/>
      <c r="G33" s="1"/>
      <c r="H33" s="79"/>
      <c r="I33" s="80"/>
      <c r="J33" s="80"/>
      <c r="K33" s="80"/>
      <c r="L33" s="80"/>
      <c r="M33" s="80"/>
      <c r="N33" s="80"/>
      <c r="O33" s="81"/>
      <c r="P33" s="1"/>
      <c r="Q33" s="79"/>
      <c r="R33" s="80"/>
      <c r="S33" s="80"/>
      <c r="T33" s="80"/>
      <c r="U33" s="80"/>
      <c r="V33" s="80"/>
      <c r="W33" s="80"/>
      <c r="X33" s="81"/>
      <c r="Y33" s="1"/>
      <c r="Z33" s="1"/>
      <c r="AA33" s="1"/>
    </row>
    <row r="34" spans="1:27" x14ac:dyDescent="0.15">
      <c r="A34" s="3"/>
      <c r="B34" s="5"/>
      <c r="C34" s="63"/>
      <c r="D34" s="6" t="s">
        <v>115</v>
      </c>
      <c r="E34" s="55" t="s">
        <v>118</v>
      </c>
      <c r="F34" s="56"/>
      <c r="G34" s="1"/>
      <c r="H34" s="79"/>
      <c r="I34" s="80"/>
      <c r="J34" s="80"/>
      <c r="K34" s="80"/>
      <c r="L34" s="80"/>
      <c r="M34" s="80"/>
      <c r="N34" s="80"/>
      <c r="O34" s="81"/>
      <c r="P34" s="1"/>
      <c r="Q34" s="79"/>
      <c r="R34" s="80"/>
      <c r="S34" s="80"/>
      <c r="T34" s="80"/>
      <c r="U34" s="80"/>
      <c r="V34" s="80"/>
      <c r="W34" s="80"/>
      <c r="X34" s="81"/>
      <c r="Y34" s="1"/>
      <c r="Z34" s="1"/>
      <c r="AA34" s="1"/>
    </row>
    <row r="35" spans="1:27" x14ac:dyDescent="0.15">
      <c r="A35" s="3"/>
      <c r="B35" s="5"/>
      <c r="C35" s="62" t="s">
        <v>119</v>
      </c>
      <c r="D35" s="6" t="s">
        <v>122</v>
      </c>
      <c r="E35" s="55"/>
      <c r="F35" s="56"/>
      <c r="G35" s="1"/>
      <c r="H35" s="79"/>
      <c r="I35" s="80"/>
      <c r="J35" s="80"/>
      <c r="K35" s="80"/>
      <c r="L35" s="80"/>
      <c r="M35" s="80"/>
      <c r="N35" s="80"/>
      <c r="O35" s="81"/>
      <c r="P35" s="1"/>
      <c r="Q35" s="79"/>
      <c r="R35" s="80"/>
      <c r="S35" s="80"/>
      <c r="T35" s="80"/>
      <c r="U35" s="80"/>
      <c r="V35" s="80"/>
      <c r="W35" s="80"/>
      <c r="X35" s="81"/>
      <c r="Y35" s="1"/>
      <c r="Z35" s="1"/>
      <c r="AA35" s="1"/>
    </row>
    <row r="36" spans="1:27" x14ac:dyDescent="0.15">
      <c r="A36" s="3"/>
      <c r="B36" s="5"/>
      <c r="C36" s="63"/>
      <c r="D36" s="6" t="s">
        <v>123</v>
      </c>
      <c r="E36" s="55"/>
      <c r="F36" s="56"/>
      <c r="G36" s="1"/>
      <c r="H36" s="63"/>
      <c r="I36" s="71"/>
      <c r="J36" s="71"/>
      <c r="K36" s="71"/>
      <c r="L36" s="71"/>
      <c r="M36" s="71"/>
      <c r="N36" s="71"/>
      <c r="O36" s="82"/>
      <c r="P36" s="1"/>
      <c r="Q36" s="63"/>
      <c r="R36" s="71"/>
      <c r="S36" s="71"/>
      <c r="T36" s="71"/>
      <c r="U36" s="71"/>
      <c r="V36" s="71"/>
      <c r="W36" s="71"/>
      <c r="X36" s="82"/>
      <c r="Y36" s="1"/>
      <c r="Z36" s="1"/>
      <c r="AA36" s="1"/>
    </row>
    <row r="37" spans="1:27" x14ac:dyDescent="0.15">
      <c r="A37" s="3"/>
      <c r="B37" s="5"/>
      <c r="C37" s="9" t="s">
        <v>124</v>
      </c>
      <c r="D37" s="6"/>
      <c r="E37" s="55"/>
      <c r="F37" s="56"/>
      <c r="G37" s="1"/>
      <c r="H37" s="11"/>
      <c r="I37" s="11"/>
      <c r="J37" s="11"/>
      <c r="K37" s="11"/>
      <c r="L37" s="11"/>
      <c r="M37" s="11"/>
      <c r="N37" s="11"/>
      <c r="O37" s="11"/>
      <c r="P37" s="3"/>
      <c r="Q37" s="11"/>
      <c r="R37" s="11"/>
      <c r="S37" s="11"/>
      <c r="T37" s="11"/>
      <c r="U37" s="11"/>
      <c r="V37" s="11"/>
      <c r="W37" s="11"/>
      <c r="X37" s="11"/>
      <c r="Y37" s="1"/>
      <c r="Z37" s="1"/>
      <c r="AA37" s="1"/>
    </row>
    <row r="38" spans="1:27" ht="16" x14ac:dyDescent="0.2">
      <c r="A38" s="3"/>
      <c r="B38" s="5"/>
      <c r="C38" s="59" t="s">
        <v>126</v>
      </c>
      <c r="D38" s="56"/>
      <c r="E38" s="91" t="s">
        <v>66</v>
      </c>
      <c r="F38" s="56"/>
      <c r="G38" s="1"/>
      <c r="H38" s="11"/>
      <c r="I38" s="11"/>
      <c r="J38" s="11"/>
      <c r="K38" s="11"/>
      <c r="L38" s="11"/>
      <c r="M38" s="11"/>
      <c r="N38" s="11"/>
      <c r="O38" s="11"/>
      <c r="P38" s="3"/>
      <c r="Q38" s="11"/>
      <c r="R38" s="11"/>
      <c r="S38" s="11"/>
      <c r="T38" s="11"/>
      <c r="U38" s="11"/>
      <c r="V38" s="11"/>
      <c r="W38" s="11"/>
      <c r="X38" s="11"/>
      <c r="Y38" s="1"/>
      <c r="Z38" s="1"/>
      <c r="AA38" s="1"/>
    </row>
    <row r="39" spans="1:27" x14ac:dyDescent="0.15">
      <c r="A39" s="3"/>
      <c r="B39" s="5"/>
      <c r="C39" s="9" t="s">
        <v>142</v>
      </c>
      <c r="D39" s="6" t="s">
        <v>143</v>
      </c>
      <c r="E39" s="55"/>
      <c r="F39" s="58"/>
      <c r="G39" s="1"/>
      <c r="H39" s="11"/>
      <c r="I39" s="11"/>
      <c r="J39" s="11"/>
      <c r="K39" s="11"/>
      <c r="L39" s="11"/>
      <c r="M39" s="11"/>
      <c r="N39" s="11"/>
      <c r="O39" s="11"/>
      <c r="P39" s="3"/>
      <c r="Q39" s="11"/>
      <c r="R39" s="11"/>
      <c r="S39" s="11"/>
      <c r="T39" s="11"/>
      <c r="U39" s="11"/>
      <c r="V39" s="11"/>
      <c r="W39" s="11"/>
      <c r="X39" s="11"/>
      <c r="Y39" s="1"/>
      <c r="Z39" s="1"/>
      <c r="AA39" s="1"/>
    </row>
    <row r="40" spans="1:27" ht="117.75" customHeight="1" x14ac:dyDescent="0.15">
      <c r="A40" s="3"/>
      <c r="B40" s="5"/>
      <c r="C40" s="12" t="s">
        <v>144</v>
      </c>
      <c r="D40" s="13" t="s">
        <v>145</v>
      </c>
      <c r="E40" s="74" t="s">
        <v>146</v>
      </c>
      <c r="F40" s="56"/>
      <c r="G40" s="3"/>
      <c r="H40" s="14" t="s">
        <v>147</v>
      </c>
      <c r="I40" s="90" t="s">
        <v>198</v>
      </c>
      <c r="J40" s="80"/>
      <c r="K40" s="80"/>
      <c r="L40" s="80"/>
      <c r="M40" s="80"/>
      <c r="N40" s="80"/>
      <c r="O40" s="80"/>
      <c r="P40" s="80"/>
      <c r="Q40" s="80"/>
      <c r="R40" s="80"/>
      <c r="S40" s="80"/>
      <c r="T40" s="11"/>
      <c r="U40" s="11"/>
      <c r="V40" s="11"/>
      <c r="W40" s="11"/>
      <c r="X40" s="11"/>
      <c r="Y40" s="3"/>
      <c r="Z40" s="3"/>
      <c r="AA40" s="3"/>
    </row>
    <row r="41" spans="1:27" ht="117.75" customHeight="1" x14ac:dyDescent="0.15">
      <c r="A41" s="3"/>
      <c r="B41" s="5"/>
      <c r="C41" s="15" t="s">
        <v>148</v>
      </c>
      <c r="D41" s="13" t="s">
        <v>150</v>
      </c>
      <c r="E41" s="74" t="s">
        <v>151</v>
      </c>
      <c r="F41" s="56"/>
      <c r="G41" s="3"/>
      <c r="H41" s="11"/>
      <c r="I41" s="80"/>
      <c r="J41" s="80"/>
      <c r="K41" s="80"/>
      <c r="L41" s="80"/>
      <c r="M41" s="80"/>
      <c r="N41" s="80"/>
      <c r="O41" s="80"/>
      <c r="P41" s="80"/>
      <c r="Q41" s="80"/>
      <c r="R41" s="80"/>
      <c r="S41" s="80"/>
      <c r="T41" s="11"/>
      <c r="U41" s="11"/>
      <c r="V41" s="11"/>
      <c r="W41" s="11"/>
      <c r="X41" s="11"/>
      <c r="Y41" s="3"/>
      <c r="Z41" s="3"/>
      <c r="AA41" s="3"/>
    </row>
    <row r="42" spans="1:27" ht="120" customHeight="1" x14ac:dyDescent="0.15">
      <c r="A42" s="3"/>
      <c r="B42" s="5"/>
      <c r="C42" s="64" t="s">
        <v>152</v>
      </c>
      <c r="D42" s="16" t="s">
        <v>153</v>
      </c>
      <c r="E42" s="74" t="s">
        <v>155</v>
      </c>
      <c r="F42" s="56"/>
      <c r="G42" s="1"/>
      <c r="H42" s="1"/>
      <c r="I42" s="80"/>
      <c r="J42" s="80"/>
      <c r="K42" s="80"/>
      <c r="L42" s="80"/>
      <c r="M42" s="80"/>
      <c r="N42" s="80"/>
      <c r="O42" s="80"/>
      <c r="P42" s="80"/>
      <c r="Q42" s="80"/>
      <c r="R42" s="80"/>
      <c r="S42" s="80"/>
      <c r="T42" s="1"/>
      <c r="U42" s="1"/>
      <c r="V42" s="1"/>
      <c r="W42" s="1"/>
      <c r="X42" s="1"/>
      <c r="Y42" s="1"/>
      <c r="Z42" s="1"/>
      <c r="AA42" s="1"/>
    </row>
    <row r="43" spans="1:27" ht="120" customHeight="1" x14ac:dyDescent="0.15">
      <c r="A43" s="3"/>
      <c r="B43" s="5"/>
      <c r="C43" s="65"/>
      <c r="D43" s="16" t="s">
        <v>157</v>
      </c>
      <c r="E43" s="74" t="s">
        <v>158</v>
      </c>
      <c r="F43" s="56"/>
      <c r="G43" s="1"/>
      <c r="H43" s="1"/>
      <c r="I43" s="1"/>
      <c r="J43" s="1"/>
      <c r="K43" s="1"/>
      <c r="L43" s="1"/>
      <c r="M43" s="1"/>
      <c r="N43" s="1"/>
      <c r="O43" s="1"/>
      <c r="P43" s="1"/>
      <c r="Q43" s="1"/>
      <c r="R43" s="1"/>
      <c r="S43" s="1"/>
      <c r="T43" s="1"/>
      <c r="U43" s="1"/>
      <c r="V43" s="1"/>
      <c r="W43" s="1"/>
      <c r="X43" s="1"/>
      <c r="Y43" s="1"/>
      <c r="Z43" s="1"/>
      <c r="AA43" s="1"/>
    </row>
    <row r="44" spans="1:27" ht="120" customHeight="1" x14ac:dyDescent="0.2">
      <c r="A44" s="3"/>
      <c r="B44" s="5"/>
      <c r="C44" s="65"/>
      <c r="D44" s="16" t="s">
        <v>159</v>
      </c>
      <c r="E44" s="57"/>
      <c r="F44" s="5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65"/>
      <c r="D45" s="19" t="s">
        <v>160</v>
      </c>
      <c r="E45" s="67"/>
      <c r="F45" s="5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65"/>
      <c r="D46" s="19" t="s">
        <v>164</v>
      </c>
      <c r="E46" s="67"/>
      <c r="F46" s="5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66"/>
      <c r="D47" s="16" t="s">
        <v>166</v>
      </c>
      <c r="E47" s="67"/>
      <c r="F47" s="58"/>
      <c r="G47" s="1"/>
      <c r="H47" s="1"/>
      <c r="I47" s="1"/>
      <c r="J47" s="1"/>
      <c r="K47" s="1"/>
      <c r="L47" s="1"/>
      <c r="M47" s="1"/>
      <c r="N47" s="1"/>
      <c r="O47" s="1"/>
      <c r="P47" s="1"/>
      <c r="Q47" s="1"/>
      <c r="R47" s="1"/>
      <c r="S47" s="1"/>
      <c r="T47" s="1"/>
      <c r="U47" s="1"/>
      <c r="V47" s="1"/>
      <c r="W47" s="1"/>
      <c r="X47" s="1"/>
      <c r="Y47" s="1"/>
      <c r="Z47" s="1"/>
      <c r="AA47" s="1"/>
    </row>
    <row r="48" spans="1:27" ht="15" customHeight="1" x14ac:dyDescent="0.2">
      <c r="A48" s="3"/>
      <c r="B48" s="5"/>
      <c r="C48" s="64" t="s">
        <v>168</v>
      </c>
      <c r="D48" s="6" t="s">
        <v>169</v>
      </c>
      <c r="E48" s="57" t="s">
        <v>109</v>
      </c>
      <c r="F48" s="5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65"/>
      <c r="D49" s="6" t="s">
        <v>171</v>
      </c>
      <c r="E49" s="55"/>
      <c r="F49" s="58"/>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66"/>
      <c r="D50" s="6" t="s">
        <v>172</v>
      </c>
      <c r="E50" s="55"/>
      <c r="F50" s="58"/>
      <c r="G50" s="1"/>
      <c r="H50" s="1"/>
      <c r="I50" s="1"/>
      <c r="J50" s="1"/>
      <c r="K50" s="1"/>
      <c r="L50" s="1"/>
      <c r="M50" s="1"/>
      <c r="N50" s="1"/>
      <c r="O50" s="1"/>
      <c r="P50" s="1"/>
      <c r="Q50" s="1"/>
      <c r="R50" s="1"/>
      <c r="S50" s="1"/>
      <c r="T50" s="1"/>
      <c r="U50" s="1"/>
      <c r="V50" s="1"/>
      <c r="W50" s="1"/>
      <c r="X50" s="1"/>
      <c r="Y50" s="1"/>
      <c r="Z50" s="1"/>
      <c r="AA50" s="1"/>
    </row>
    <row r="51" spans="1:27" ht="120" customHeight="1" x14ac:dyDescent="0.2">
      <c r="A51" s="3"/>
      <c r="B51" s="5"/>
      <c r="C51" s="68" t="s">
        <v>173</v>
      </c>
      <c r="D51" s="58"/>
      <c r="E51" s="69" t="s">
        <v>174</v>
      </c>
      <c r="F51" s="56"/>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ht="16" x14ac:dyDescent="0.2">
      <c r="A53" s="3"/>
      <c r="B53" s="5"/>
      <c r="C53" s="59" t="s">
        <v>175</v>
      </c>
      <c r="D53" s="56"/>
      <c r="E53" s="57" t="s">
        <v>176</v>
      </c>
      <c r="F53" s="56"/>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59" t="s">
        <v>177</v>
      </c>
      <c r="D55" s="56"/>
      <c r="E55" s="55"/>
      <c r="F55" s="56"/>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9" t="s">
        <v>178</v>
      </c>
      <c r="C57" s="58"/>
      <c r="D57" s="58"/>
      <c r="E57" s="58"/>
      <c r="F57" s="56"/>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ht="16" x14ac:dyDescent="0.15">
      <c r="A59" s="3"/>
      <c r="B59" s="5"/>
      <c r="C59" s="35" t="s">
        <v>179</v>
      </c>
      <c r="D59" s="35" t="s">
        <v>37</v>
      </c>
      <c r="E59" s="35" t="s">
        <v>38</v>
      </c>
      <c r="F59" s="35" t="s">
        <v>180</v>
      </c>
      <c r="G59" s="1"/>
      <c r="H59" s="2"/>
      <c r="I59" s="1"/>
      <c r="J59" s="45" t="s">
        <v>127</v>
      </c>
      <c r="K59" s="45" t="s">
        <v>38</v>
      </c>
      <c r="L59" s="45" t="s">
        <v>128</v>
      </c>
      <c r="M59" s="45" t="s">
        <v>129</v>
      </c>
      <c r="N59" s="45" t="s">
        <v>130</v>
      </c>
      <c r="O59" s="45" t="s">
        <v>131</v>
      </c>
      <c r="P59" s="45" t="s">
        <v>132</v>
      </c>
      <c r="Q59" s="45" t="s">
        <v>133</v>
      </c>
      <c r="R59" s="45" t="s">
        <v>134</v>
      </c>
      <c r="S59" s="45" t="s">
        <v>135</v>
      </c>
      <c r="T59" s="45" t="s">
        <v>136</v>
      </c>
      <c r="U59" s="45" t="s">
        <v>137</v>
      </c>
      <c r="V59" s="45" t="s">
        <v>138</v>
      </c>
      <c r="W59" s="45" t="s">
        <v>139</v>
      </c>
      <c r="X59" s="45" t="s">
        <v>140</v>
      </c>
      <c r="Y59" s="1"/>
      <c r="Z59" s="1"/>
      <c r="AA59" s="1"/>
    </row>
    <row r="60" spans="1:27" ht="105" x14ac:dyDescent="0.15">
      <c r="A60" s="3"/>
      <c r="B60" s="5"/>
      <c r="C60" s="36" t="s">
        <v>33</v>
      </c>
      <c r="D60" s="37">
        <v>9006</v>
      </c>
      <c r="E60" s="38" t="s">
        <v>199</v>
      </c>
      <c r="F60" s="39" t="s">
        <v>202</v>
      </c>
      <c r="G60" s="1"/>
      <c r="H60" s="41" t="s">
        <v>209</v>
      </c>
      <c r="I60" s="1"/>
      <c r="J60" s="44">
        <v>9006</v>
      </c>
      <c r="K60" s="44" t="s">
        <v>213</v>
      </c>
      <c r="L60" s="44"/>
      <c r="M60" s="44"/>
      <c r="N60" s="44"/>
      <c r="O60" s="44"/>
      <c r="P60" s="44"/>
      <c r="Q60" s="44"/>
      <c r="R60" s="44"/>
      <c r="S60" s="44"/>
      <c r="T60" s="44"/>
      <c r="U60" s="44"/>
      <c r="V60" s="60">
        <v>20199</v>
      </c>
      <c r="W60" s="44"/>
      <c r="X60" s="44"/>
      <c r="Y60" s="1"/>
      <c r="Z60" s="1"/>
      <c r="AA60" s="1"/>
    </row>
    <row r="61" spans="1:27" ht="75" x14ac:dyDescent="0.15">
      <c r="A61" s="3"/>
      <c r="B61" s="5"/>
      <c r="C61" s="36" t="s">
        <v>33</v>
      </c>
      <c r="D61" s="40">
        <v>1073</v>
      </c>
      <c r="E61" s="38" t="s">
        <v>200</v>
      </c>
      <c r="F61" s="39" t="s">
        <v>208</v>
      </c>
      <c r="G61" s="1"/>
      <c r="H61" s="41" t="s">
        <v>210</v>
      </c>
      <c r="I61" s="1"/>
      <c r="J61" s="44">
        <v>1073</v>
      </c>
      <c r="K61" s="44" t="s">
        <v>214</v>
      </c>
      <c r="L61" s="44" t="s">
        <v>215</v>
      </c>
      <c r="M61" s="44">
        <v>53</v>
      </c>
      <c r="N61" s="44">
        <v>99</v>
      </c>
      <c r="O61" s="44">
        <v>6777</v>
      </c>
      <c r="P61" s="44"/>
      <c r="Q61" s="44">
        <v>6518</v>
      </c>
      <c r="R61" s="44">
        <v>99</v>
      </c>
      <c r="S61" s="44">
        <v>2303</v>
      </c>
      <c r="T61" s="44"/>
      <c r="U61" s="44">
        <v>99</v>
      </c>
      <c r="V61" s="60"/>
      <c r="W61" s="44" t="s">
        <v>216</v>
      </c>
      <c r="X61" s="44" t="s">
        <v>217</v>
      </c>
      <c r="Y61" s="1"/>
      <c r="Z61" s="1"/>
      <c r="AA61" s="1"/>
    </row>
    <row r="62" spans="1:27" ht="64" x14ac:dyDescent="0.15">
      <c r="A62" s="3"/>
      <c r="B62" s="5"/>
      <c r="C62" s="36" t="s">
        <v>34</v>
      </c>
      <c r="D62" s="40">
        <v>1032</v>
      </c>
      <c r="E62" s="38" t="s">
        <v>206</v>
      </c>
      <c r="F62" s="39" t="s">
        <v>207</v>
      </c>
      <c r="G62" s="1"/>
      <c r="H62" s="42" t="s">
        <v>211</v>
      </c>
      <c r="I62" s="1"/>
      <c r="J62" s="44">
        <v>1032</v>
      </c>
      <c r="K62" s="44" t="s">
        <v>205</v>
      </c>
      <c r="L62" s="44" t="s">
        <v>149</v>
      </c>
      <c r="M62" s="44">
        <v>50</v>
      </c>
      <c r="N62" s="44">
        <v>99</v>
      </c>
      <c r="O62" s="44">
        <v>6324</v>
      </c>
      <c r="P62" s="44"/>
      <c r="Q62" s="44">
        <v>4906</v>
      </c>
      <c r="R62" s="44">
        <v>99</v>
      </c>
      <c r="S62" s="44">
        <v>3033</v>
      </c>
      <c r="T62" s="44"/>
      <c r="U62" s="44">
        <v>99</v>
      </c>
      <c r="V62" s="60"/>
      <c r="W62" s="44" t="s">
        <v>218</v>
      </c>
      <c r="X62" s="44" t="s">
        <v>219</v>
      </c>
      <c r="Y62" s="1"/>
      <c r="Z62" s="1"/>
      <c r="AA62" s="1"/>
    </row>
    <row r="63" spans="1:27" ht="64" x14ac:dyDescent="0.15">
      <c r="A63" s="3"/>
      <c r="B63" s="5"/>
      <c r="C63" s="36" t="s">
        <v>35</v>
      </c>
      <c r="D63" s="37">
        <v>882</v>
      </c>
      <c r="E63" s="38" t="s">
        <v>203</v>
      </c>
      <c r="F63" s="39" t="s">
        <v>204</v>
      </c>
      <c r="G63" s="1"/>
      <c r="H63" s="43" t="s">
        <v>212</v>
      </c>
      <c r="I63" s="1"/>
      <c r="J63" s="44">
        <v>882</v>
      </c>
      <c r="K63" s="44" t="s">
        <v>181</v>
      </c>
      <c r="L63" s="44" t="s">
        <v>220</v>
      </c>
      <c r="M63" s="44">
        <v>55</v>
      </c>
      <c r="N63" s="44">
        <v>99</v>
      </c>
      <c r="O63" s="44">
        <v>7098</v>
      </c>
      <c r="P63" s="44"/>
      <c r="Q63" s="44">
        <v>6092</v>
      </c>
      <c r="R63" s="44">
        <v>99</v>
      </c>
      <c r="S63" s="44">
        <v>2550</v>
      </c>
      <c r="T63" s="44"/>
      <c r="U63" s="44">
        <v>99</v>
      </c>
      <c r="V63" s="60"/>
      <c r="W63" s="44" t="s">
        <v>221</v>
      </c>
      <c r="X63" s="44" t="s">
        <v>222</v>
      </c>
      <c r="Y63" s="1"/>
      <c r="Z63" s="1"/>
      <c r="AA63" s="1"/>
    </row>
    <row r="64" spans="1:27" x14ac:dyDescent="0.15">
      <c r="A64" s="3"/>
      <c r="B64" s="5"/>
      <c r="C64" s="5"/>
      <c r="D64" s="5"/>
      <c r="E64" s="5"/>
      <c r="F64" s="5"/>
      <c r="G64" s="1"/>
      <c r="H64" s="1"/>
      <c r="I64" s="1"/>
      <c r="J64" s="1"/>
      <c r="K64" s="1"/>
      <c r="L64" s="1"/>
      <c r="M64" s="1"/>
      <c r="N64" s="1"/>
      <c r="O64" s="1"/>
      <c r="P64" s="1"/>
      <c r="Q64" s="1"/>
      <c r="R64" s="1"/>
      <c r="S64" s="1"/>
      <c r="T64" s="1"/>
      <c r="U64" s="1"/>
      <c r="V64" s="1"/>
      <c r="W64" s="1"/>
      <c r="X64" s="1"/>
      <c r="Y64" s="1"/>
      <c r="Z64" s="1"/>
      <c r="AA64" s="1"/>
    </row>
    <row r="65" spans="1:27" x14ac:dyDescent="0.15">
      <c r="A65" s="3"/>
      <c r="B65" s="24" t="s">
        <v>182</v>
      </c>
      <c r="C65" s="25"/>
      <c r="D65" s="25"/>
      <c r="E65" s="25"/>
      <c r="F65" s="27"/>
      <c r="G65" s="1"/>
      <c r="H65" s="1"/>
      <c r="I65" s="1"/>
      <c r="J65" s="1"/>
      <c r="K65" s="1"/>
      <c r="L65" s="1"/>
      <c r="M65" s="1"/>
      <c r="N65" s="1"/>
      <c r="O65" s="1"/>
      <c r="P65" s="1"/>
      <c r="Q65" s="1"/>
      <c r="R65" s="1"/>
      <c r="S65" s="1"/>
      <c r="T65" s="1"/>
      <c r="U65" s="1"/>
      <c r="V65" s="1"/>
      <c r="W65" s="1"/>
      <c r="X65" s="1"/>
      <c r="Y65" s="1"/>
      <c r="Z65" s="1"/>
      <c r="AA65" s="1"/>
    </row>
    <row r="66" spans="1:27" x14ac:dyDescent="0.15">
      <c r="A66" s="3"/>
      <c r="B66" s="5"/>
      <c r="C66" s="5"/>
      <c r="D66" s="5"/>
      <c r="E66" s="5"/>
      <c r="F66" s="5"/>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9" t="s">
        <v>225</v>
      </c>
      <c r="D67" s="58"/>
      <c r="E67" s="58"/>
      <c r="F67" s="56"/>
      <c r="G67" s="1"/>
      <c r="H67" s="1"/>
      <c r="I67" s="1"/>
      <c r="J67" s="1"/>
      <c r="K67" s="1"/>
      <c r="L67" s="1"/>
      <c r="M67" s="1"/>
      <c r="N67" s="1"/>
      <c r="O67" s="1"/>
      <c r="P67" s="1"/>
      <c r="Q67" s="1"/>
      <c r="R67" s="1"/>
      <c r="S67" s="1"/>
      <c r="T67" s="1"/>
      <c r="U67" s="1"/>
      <c r="V67" s="1"/>
      <c r="W67" s="1"/>
      <c r="X67" s="1"/>
      <c r="Y67" s="1"/>
      <c r="Z67" s="1"/>
      <c r="AA67" s="1"/>
    </row>
    <row r="68" spans="1:27" s="34" customFormat="1" ht="122" customHeight="1" x14ac:dyDescent="0.15">
      <c r="A68" s="3"/>
      <c r="B68" s="32"/>
      <c r="C68" s="52" t="s">
        <v>234</v>
      </c>
      <c r="D68" s="53"/>
      <c r="E68" s="53"/>
      <c r="F68" s="54"/>
      <c r="G68" s="3"/>
      <c r="H68" s="3"/>
      <c r="I68" s="3"/>
      <c r="J68" s="3"/>
      <c r="K68" s="3"/>
      <c r="L68" s="3"/>
      <c r="M68" s="3"/>
      <c r="N68" s="3"/>
      <c r="O68" s="3"/>
      <c r="P68" s="3"/>
      <c r="Q68" s="3"/>
      <c r="R68" s="3"/>
      <c r="S68" s="3"/>
      <c r="T68" s="3"/>
      <c r="U68" s="3"/>
      <c r="V68" s="3"/>
      <c r="W68" s="3"/>
      <c r="X68" s="3"/>
      <c r="Y68" s="3"/>
      <c r="Z68" s="3"/>
      <c r="AA68" s="3"/>
    </row>
    <row r="69" spans="1:27" x14ac:dyDescent="0.15">
      <c r="A69" s="3"/>
      <c r="B69" s="5"/>
      <c r="C69" s="9" t="s">
        <v>37</v>
      </c>
      <c r="D69" s="9" t="s">
        <v>38</v>
      </c>
      <c r="E69" s="9" t="s">
        <v>185</v>
      </c>
      <c r="F69" s="9" t="s">
        <v>186</v>
      </c>
      <c r="G69" s="1"/>
      <c r="H69" s="1"/>
      <c r="I69" s="1"/>
      <c r="J69" s="1"/>
      <c r="K69" s="1"/>
      <c r="L69" s="1"/>
      <c r="M69" s="1"/>
      <c r="N69" s="1"/>
      <c r="O69" s="1"/>
      <c r="P69" s="1"/>
      <c r="Q69" s="1"/>
      <c r="R69" s="1"/>
      <c r="S69" s="1"/>
      <c r="T69" s="1"/>
      <c r="U69" s="1"/>
      <c r="V69" s="1"/>
      <c r="W69" s="1"/>
      <c r="X69" s="1"/>
      <c r="Y69" s="1"/>
      <c r="Z69" s="1"/>
      <c r="AA69" s="1"/>
    </row>
    <row r="70" spans="1:27" ht="75" x14ac:dyDescent="0.15">
      <c r="A70" s="3"/>
      <c r="B70" s="5"/>
      <c r="C70" s="28"/>
      <c r="D70" s="29" t="s">
        <v>224</v>
      </c>
      <c r="E70" s="30" t="s">
        <v>226</v>
      </c>
      <c r="F70" s="29" t="s">
        <v>236</v>
      </c>
      <c r="G70" s="1"/>
      <c r="H70" s="31"/>
      <c r="I70" s="1"/>
      <c r="J70" s="1"/>
      <c r="K70" s="1"/>
      <c r="L70" s="1"/>
      <c r="M70" s="1"/>
      <c r="N70" s="1"/>
      <c r="O70" s="1"/>
      <c r="P70" s="1"/>
      <c r="Q70" s="1"/>
      <c r="R70" s="1"/>
      <c r="S70" s="1"/>
      <c r="T70" s="1"/>
      <c r="U70" s="1"/>
      <c r="V70" s="1"/>
      <c r="W70" s="1"/>
      <c r="X70" s="1"/>
      <c r="Y70" s="1"/>
      <c r="Z70" s="1"/>
      <c r="AA70" s="1"/>
    </row>
    <row r="71" spans="1:27" ht="75" x14ac:dyDescent="0.15">
      <c r="A71" s="3"/>
      <c r="B71" s="5"/>
      <c r="C71" s="28"/>
      <c r="D71" s="29" t="s">
        <v>223</v>
      </c>
      <c r="E71" s="30" t="s">
        <v>227</v>
      </c>
      <c r="F71" s="29" t="s">
        <v>235</v>
      </c>
      <c r="G71" s="1"/>
      <c r="H71" s="31"/>
      <c r="I71" s="31" t="s">
        <v>188</v>
      </c>
      <c r="J71" s="1"/>
      <c r="K71" s="1"/>
      <c r="L71" s="1"/>
      <c r="M71" s="1"/>
      <c r="N71" s="1"/>
      <c r="O71" s="1"/>
      <c r="P71" s="1"/>
      <c r="Q71" s="1"/>
      <c r="R71" s="1"/>
      <c r="S71" s="1"/>
      <c r="T71" s="1"/>
      <c r="U71" s="1"/>
      <c r="V71" s="1"/>
      <c r="W71" s="1"/>
      <c r="X71" s="1"/>
      <c r="Y71" s="1"/>
      <c r="Z71" s="1"/>
      <c r="AA71" s="1"/>
    </row>
    <row r="72" spans="1:27" ht="18" customHeight="1"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3"/>
      <c r="B73" s="5"/>
      <c r="C73" s="59" t="s">
        <v>201</v>
      </c>
      <c r="D73" s="58"/>
      <c r="E73" s="58"/>
      <c r="F73" s="56"/>
      <c r="G73" s="1"/>
      <c r="H73" s="1"/>
      <c r="I73" s="1"/>
      <c r="J73" s="1"/>
      <c r="K73" s="1"/>
      <c r="L73" s="1"/>
      <c r="M73" s="1"/>
      <c r="N73" s="1"/>
      <c r="O73" s="1"/>
      <c r="P73" s="1"/>
      <c r="Q73" s="1"/>
      <c r="R73" s="1"/>
      <c r="S73" s="1"/>
      <c r="T73" s="1"/>
      <c r="U73" s="1"/>
      <c r="V73" s="1"/>
      <c r="W73" s="1"/>
      <c r="X73" s="1"/>
      <c r="Y73" s="1"/>
      <c r="Z73" s="1"/>
      <c r="AA73" s="1"/>
    </row>
    <row r="74" spans="1:27" s="34" customFormat="1" ht="117" customHeight="1" x14ac:dyDescent="0.15">
      <c r="A74" s="3"/>
      <c r="B74" s="32"/>
      <c r="C74" s="52" t="s">
        <v>237</v>
      </c>
      <c r="D74" s="53"/>
      <c r="E74" s="53"/>
      <c r="F74" s="54"/>
      <c r="G74" s="3"/>
      <c r="H74" s="3"/>
      <c r="I74" s="3"/>
      <c r="J74" s="3"/>
      <c r="K74" s="3"/>
      <c r="L74" s="3"/>
      <c r="M74" s="3"/>
      <c r="N74" s="3"/>
      <c r="O74" s="3"/>
      <c r="P74" s="3"/>
      <c r="Q74" s="3"/>
      <c r="R74" s="3"/>
      <c r="S74" s="3"/>
      <c r="T74" s="3"/>
      <c r="U74" s="3"/>
      <c r="V74" s="3"/>
      <c r="W74" s="3"/>
      <c r="X74" s="3"/>
      <c r="Y74" s="3"/>
      <c r="Z74" s="3"/>
      <c r="AA74" s="3"/>
    </row>
    <row r="75" spans="1:27" x14ac:dyDescent="0.15">
      <c r="A75" s="3"/>
      <c r="B75" s="5"/>
      <c r="C75" s="9" t="s">
        <v>37</v>
      </c>
      <c r="D75" s="9" t="s">
        <v>38</v>
      </c>
      <c r="E75" s="9" t="s">
        <v>185</v>
      </c>
      <c r="F75" s="9" t="s">
        <v>186</v>
      </c>
      <c r="G75" s="1"/>
      <c r="H75" s="1"/>
      <c r="I75" s="1"/>
      <c r="J75" s="1"/>
      <c r="K75" s="1"/>
      <c r="L75" s="1"/>
      <c r="M75" s="1"/>
      <c r="N75" s="1"/>
      <c r="O75" s="1"/>
      <c r="P75" s="1"/>
      <c r="Q75" s="1"/>
      <c r="R75" s="1"/>
      <c r="S75" s="1"/>
      <c r="T75" s="1"/>
      <c r="U75" s="1"/>
      <c r="V75" s="1"/>
      <c r="W75" s="1"/>
      <c r="X75" s="1"/>
      <c r="Y75" s="1"/>
      <c r="Z75" s="1"/>
      <c r="AA75" s="1"/>
    </row>
    <row r="76" spans="1:27" ht="150" x14ac:dyDescent="0.15">
      <c r="A76" s="3"/>
      <c r="B76" s="5"/>
      <c r="C76" s="28">
        <v>8031</v>
      </c>
      <c r="D76" s="29" t="s">
        <v>154</v>
      </c>
      <c r="E76" s="30" t="s">
        <v>228</v>
      </c>
      <c r="F76" s="29" t="s">
        <v>241</v>
      </c>
      <c r="G76" s="1"/>
      <c r="H76" s="31"/>
      <c r="I76" s="1"/>
      <c r="J76" s="1"/>
      <c r="K76" s="1"/>
      <c r="L76" s="1"/>
      <c r="M76" s="1"/>
      <c r="N76" s="1"/>
      <c r="O76" s="1"/>
      <c r="P76" s="1"/>
      <c r="Q76" s="1"/>
      <c r="R76" s="1"/>
      <c r="S76" s="1"/>
      <c r="T76" s="1"/>
      <c r="U76" s="1"/>
      <c r="V76" s="1"/>
      <c r="W76" s="1"/>
      <c r="X76" s="1"/>
      <c r="Y76" s="1"/>
      <c r="Z76" s="1"/>
      <c r="AA76" s="1"/>
    </row>
    <row r="77" spans="1:27" ht="180" x14ac:dyDescent="0.15">
      <c r="A77" s="3"/>
      <c r="B77" s="5"/>
      <c r="C77" s="28">
        <v>8032</v>
      </c>
      <c r="D77" s="29" t="s">
        <v>187</v>
      </c>
      <c r="E77" s="30" t="s">
        <v>238</v>
      </c>
      <c r="F77" s="29" t="s">
        <v>240</v>
      </c>
      <c r="G77" s="1"/>
      <c r="H77" s="31"/>
      <c r="I77" s="1"/>
      <c r="J77" s="1"/>
      <c r="K77" s="1"/>
      <c r="L77" s="1"/>
      <c r="M77" s="1"/>
      <c r="N77" s="1"/>
      <c r="O77" s="1"/>
      <c r="P77" s="1"/>
      <c r="Q77" s="1"/>
      <c r="R77" s="1"/>
      <c r="S77" s="1"/>
      <c r="T77" s="1"/>
      <c r="U77" s="1"/>
      <c r="V77" s="1"/>
      <c r="W77" s="1"/>
      <c r="X77" s="1"/>
      <c r="Y77" s="1"/>
      <c r="Z77" s="1"/>
      <c r="AA77" s="1"/>
    </row>
    <row r="78" spans="1:27" ht="18" customHeight="1" x14ac:dyDescent="0.15">
      <c r="A78" s="3"/>
      <c r="B78" s="5"/>
      <c r="C78" s="5"/>
      <c r="D78" s="5"/>
      <c r="E78" s="5"/>
      <c r="F78" s="5"/>
      <c r="G78" s="1"/>
      <c r="H78" s="1"/>
      <c r="I78" s="1"/>
      <c r="J78" s="1"/>
      <c r="K78" s="1"/>
      <c r="L78" s="1"/>
      <c r="M78" s="1"/>
      <c r="N78" s="1"/>
      <c r="O78" s="1"/>
      <c r="P78" s="1"/>
      <c r="Q78" s="1"/>
      <c r="R78" s="1"/>
      <c r="S78" s="1"/>
      <c r="T78" s="1"/>
      <c r="U78" s="1"/>
      <c r="V78" s="1"/>
      <c r="W78" s="1"/>
      <c r="X78" s="1"/>
      <c r="Y78" s="1"/>
      <c r="Z78" s="1"/>
      <c r="AA78" s="1"/>
    </row>
    <row r="79" spans="1:27" x14ac:dyDescent="0.15">
      <c r="A79" s="3"/>
      <c r="B79" s="5"/>
      <c r="C79" s="59" t="s">
        <v>189</v>
      </c>
      <c r="D79" s="58"/>
      <c r="E79" s="58"/>
      <c r="F79" s="56"/>
      <c r="G79" s="1"/>
      <c r="H79" s="1"/>
      <c r="I79" s="1"/>
      <c r="J79" s="1"/>
      <c r="K79" s="1"/>
      <c r="L79" s="1"/>
      <c r="M79" s="1"/>
      <c r="N79" s="1"/>
      <c r="O79" s="1"/>
      <c r="P79" s="1"/>
      <c r="Q79" s="1"/>
      <c r="R79" s="1"/>
      <c r="S79" s="1"/>
      <c r="T79" s="1"/>
      <c r="U79" s="1"/>
      <c r="V79" s="1"/>
      <c r="W79" s="1"/>
      <c r="X79" s="1"/>
      <c r="Y79" s="1"/>
      <c r="Z79" s="1"/>
      <c r="AA79" s="1"/>
    </row>
    <row r="80" spans="1:27" s="34" customFormat="1" ht="63" customHeight="1" x14ac:dyDescent="0.15">
      <c r="A80" s="3"/>
      <c r="B80" s="32"/>
      <c r="C80" s="52" t="s">
        <v>239</v>
      </c>
      <c r="D80" s="53"/>
      <c r="E80" s="53"/>
      <c r="F80" s="54"/>
      <c r="G80" s="3"/>
      <c r="H80" s="3"/>
      <c r="I80" s="3"/>
      <c r="J80" s="3"/>
      <c r="K80" s="3"/>
      <c r="L80" s="3"/>
      <c r="M80" s="3"/>
      <c r="N80" s="3"/>
      <c r="O80" s="3"/>
      <c r="P80" s="3"/>
      <c r="Q80" s="3"/>
      <c r="R80" s="3"/>
      <c r="S80" s="3"/>
      <c r="T80" s="3"/>
      <c r="U80" s="3"/>
      <c r="V80" s="3"/>
      <c r="W80" s="3"/>
      <c r="X80" s="3"/>
      <c r="Y80" s="3"/>
      <c r="Z80" s="3"/>
      <c r="AA80" s="3"/>
    </row>
    <row r="81" spans="1:27" x14ac:dyDescent="0.15">
      <c r="A81" s="3"/>
      <c r="B81" s="5"/>
      <c r="C81" s="9" t="s">
        <v>37</v>
      </c>
      <c r="D81" s="9" t="s">
        <v>38</v>
      </c>
      <c r="E81" s="9" t="s">
        <v>185</v>
      </c>
      <c r="F81" s="9" t="s">
        <v>186</v>
      </c>
      <c r="G81" s="1"/>
      <c r="H81" s="1"/>
      <c r="I81" s="1"/>
      <c r="J81" s="1"/>
      <c r="K81" s="1"/>
      <c r="L81" s="1"/>
      <c r="M81" s="1"/>
      <c r="N81" s="1"/>
      <c r="O81" s="1"/>
      <c r="P81" s="1"/>
      <c r="Q81" s="1"/>
      <c r="R81" s="1"/>
      <c r="S81" s="1"/>
      <c r="T81" s="1"/>
      <c r="U81" s="1"/>
      <c r="V81" s="1"/>
      <c r="W81" s="1"/>
      <c r="X81" s="1"/>
      <c r="Y81" s="1"/>
      <c r="Z81" s="1"/>
      <c r="AA81" s="1"/>
    </row>
    <row r="82" spans="1:27" ht="255" x14ac:dyDescent="0.15">
      <c r="A82" s="3"/>
      <c r="B82" s="5"/>
      <c r="C82" s="29">
        <v>257</v>
      </c>
      <c r="D82" s="30" t="s">
        <v>190</v>
      </c>
      <c r="E82" s="30" t="s">
        <v>230</v>
      </c>
      <c r="F82" s="29" t="s">
        <v>243</v>
      </c>
      <c r="G82" s="1"/>
      <c r="H82" s="31"/>
      <c r="I82" s="1"/>
      <c r="J82" s="1"/>
      <c r="K82" s="1"/>
      <c r="L82" s="1"/>
      <c r="M82" s="1"/>
      <c r="N82" s="1"/>
      <c r="O82" s="1"/>
      <c r="P82" s="1"/>
      <c r="Q82" s="1"/>
      <c r="R82" s="1"/>
      <c r="S82" s="1"/>
      <c r="T82" s="1"/>
      <c r="U82" s="1"/>
      <c r="V82" s="1"/>
      <c r="W82" s="1"/>
      <c r="X82" s="1"/>
      <c r="Y82" s="1"/>
      <c r="Z82" s="1"/>
      <c r="AA82" s="1"/>
    </row>
    <row r="83" spans="1:27" ht="180" x14ac:dyDescent="0.15">
      <c r="A83" s="3"/>
      <c r="B83" s="5"/>
      <c r="C83" s="29">
        <v>258</v>
      </c>
      <c r="D83" s="30" t="s">
        <v>191</v>
      </c>
      <c r="E83" s="30" t="s">
        <v>229</v>
      </c>
      <c r="F83" s="29" t="s">
        <v>242</v>
      </c>
      <c r="G83" s="1"/>
      <c r="H83" s="31"/>
      <c r="I83" s="1"/>
      <c r="J83" s="1"/>
      <c r="K83" s="1"/>
      <c r="L83" s="1"/>
      <c r="M83" s="1"/>
      <c r="N83" s="1"/>
      <c r="O83" s="1"/>
      <c r="P83" s="1"/>
      <c r="Q83" s="1"/>
      <c r="R83" s="1"/>
      <c r="S83" s="1"/>
      <c r="T83" s="1"/>
      <c r="U83" s="1"/>
      <c r="V83" s="1"/>
      <c r="W83" s="1"/>
      <c r="X83" s="1"/>
      <c r="Y83" s="1"/>
      <c r="Z83" s="1"/>
      <c r="AA83" s="1"/>
    </row>
    <row r="84" spans="1:27" ht="18" customHeight="1" x14ac:dyDescent="0.15">
      <c r="A84" s="3"/>
      <c r="B84" s="5"/>
      <c r="C84" s="5"/>
      <c r="D84" s="5"/>
      <c r="E84" s="5"/>
      <c r="F84" s="32"/>
      <c r="G84" s="1"/>
      <c r="H84" s="1"/>
      <c r="I84" s="1"/>
      <c r="J84" s="1"/>
      <c r="K84" s="1"/>
      <c r="L84" s="1"/>
      <c r="M84" s="1"/>
      <c r="N84" s="1"/>
      <c r="O84" s="1"/>
      <c r="P84" s="1"/>
      <c r="Q84" s="1"/>
      <c r="R84" s="1"/>
      <c r="S84" s="1"/>
      <c r="T84" s="1"/>
      <c r="U84" s="1"/>
      <c r="V84" s="1"/>
      <c r="W84" s="1"/>
      <c r="X84" s="1"/>
      <c r="Y84" s="1"/>
      <c r="Z84" s="1"/>
      <c r="AA84" s="1"/>
    </row>
    <row r="85" spans="1:27" x14ac:dyDescent="0.15">
      <c r="A85" s="3"/>
      <c r="B85" s="5"/>
      <c r="C85" s="59" t="s">
        <v>192</v>
      </c>
      <c r="D85" s="58"/>
      <c r="E85" s="58"/>
      <c r="F85" s="56"/>
      <c r="G85" s="1"/>
      <c r="H85" s="1"/>
      <c r="I85" s="1"/>
      <c r="J85" s="1"/>
      <c r="K85" s="1"/>
      <c r="L85" s="1"/>
      <c r="M85" s="1"/>
      <c r="N85" s="1"/>
      <c r="O85" s="1"/>
      <c r="P85" s="1"/>
      <c r="Q85" s="1"/>
      <c r="R85" s="1"/>
      <c r="S85" s="1"/>
      <c r="T85" s="1"/>
      <c r="U85" s="1"/>
      <c r="V85" s="1"/>
      <c r="W85" s="1"/>
      <c r="X85" s="1"/>
      <c r="Y85" s="1"/>
      <c r="Z85" s="1"/>
      <c r="AA85" s="1"/>
    </row>
    <row r="86" spans="1:27" s="34" customFormat="1" ht="108" customHeight="1" x14ac:dyDescent="0.15">
      <c r="A86" s="3"/>
      <c r="B86" s="32"/>
      <c r="C86" s="52" t="s">
        <v>247</v>
      </c>
      <c r="D86" s="53"/>
      <c r="E86" s="53"/>
      <c r="F86" s="54"/>
      <c r="G86" s="3"/>
      <c r="H86" s="3"/>
      <c r="I86" s="3"/>
      <c r="J86" s="3"/>
      <c r="K86" s="3"/>
      <c r="L86" s="3"/>
      <c r="M86" s="3"/>
      <c r="N86" s="3"/>
      <c r="O86" s="3"/>
      <c r="P86" s="3"/>
      <c r="Q86" s="3"/>
      <c r="R86" s="3"/>
      <c r="S86" s="3"/>
      <c r="T86" s="3"/>
      <c r="U86" s="3"/>
      <c r="V86" s="3"/>
      <c r="W86" s="3"/>
      <c r="X86" s="3"/>
      <c r="Y86" s="3"/>
      <c r="Z86" s="3"/>
      <c r="AA86" s="3"/>
    </row>
    <row r="87" spans="1:27" x14ac:dyDescent="0.15">
      <c r="A87" s="3"/>
      <c r="B87" s="5"/>
      <c r="C87" s="9" t="s">
        <v>37</v>
      </c>
      <c r="D87" s="9" t="s">
        <v>38</v>
      </c>
      <c r="E87" s="9" t="s">
        <v>185</v>
      </c>
      <c r="F87" s="9" t="s">
        <v>186</v>
      </c>
      <c r="G87" s="1"/>
      <c r="H87" s="1"/>
      <c r="I87" s="1"/>
      <c r="J87" s="1"/>
      <c r="K87" s="1"/>
      <c r="L87" s="1"/>
      <c r="M87" s="1"/>
      <c r="N87" s="1"/>
      <c r="O87" s="1"/>
      <c r="P87" s="1"/>
      <c r="Q87" s="1"/>
      <c r="R87" s="1"/>
      <c r="S87" s="1"/>
      <c r="T87" s="1"/>
      <c r="U87" s="1"/>
      <c r="V87" s="1"/>
      <c r="W87" s="1"/>
      <c r="X87" s="1"/>
      <c r="Y87" s="1"/>
      <c r="Z87" s="1"/>
      <c r="AA87" s="1"/>
    </row>
    <row r="88" spans="1:27" ht="90" x14ac:dyDescent="0.15">
      <c r="A88" s="3"/>
      <c r="B88" s="5"/>
      <c r="C88" s="30">
        <v>9007</v>
      </c>
      <c r="D88" s="30" t="s">
        <v>193</v>
      </c>
      <c r="E88" s="30" t="s">
        <v>231</v>
      </c>
      <c r="F88" s="29" t="s">
        <v>244</v>
      </c>
      <c r="G88" s="1"/>
      <c r="H88" s="31"/>
      <c r="I88" s="1"/>
      <c r="J88" s="1"/>
      <c r="K88" s="1"/>
      <c r="L88" s="1"/>
      <c r="M88" s="1"/>
      <c r="N88" s="1"/>
      <c r="O88" s="1"/>
      <c r="P88" s="1"/>
      <c r="Q88" s="1"/>
      <c r="R88" s="1"/>
      <c r="S88" s="1"/>
      <c r="T88" s="1"/>
      <c r="U88" s="1"/>
      <c r="V88" s="1"/>
      <c r="W88" s="1"/>
      <c r="X88" s="1"/>
      <c r="Y88" s="1"/>
      <c r="Z88" s="1"/>
      <c r="AA88" s="1"/>
    </row>
    <row r="89" spans="1:27" ht="135" x14ac:dyDescent="0.15">
      <c r="A89" s="3"/>
      <c r="B89" s="5"/>
      <c r="C89" s="29">
        <v>9007</v>
      </c>
      <c r="D89" s="30" t="s">
        <v>194</v>
      </c>
      <c r="E89" s="30" t="s">
        <v>232</v>
      </c>
      <c r="F89" s="29" t="s">
        <v>246</v>
      </c>
      <c r="G89" s="1"/>
      <c r="H89" s="31"/>
      <c r="I89" s="1"/>
      <c r="J89" s="1"/>
      <c r="K89" s="1"/>
      <c r="L89" s="1"/>
      <c r="M89" s="1"/>
      <c r="N89" s="1"/>
      <c r="O89" s="1"/>
      <c r="P89" s="1"/>
      <c r="Q89" s="1"/>
      <c r="R89" s="1"/>
      <c r="S89" s="1"/>
      <c r="T89" s="1"/>
      <c r="U89" s="1"/>
      <c r="V89" s="1"/>
      <c r="W89" s="1"/>
      <c r="X89" s="1"/>
      <c r="Y89" s="1"/>
      <c r="Z89" s="1"/>
      <c r="AA89" s="1"/>
    </row>
    <row r="90" spans="1:27" ht="180" x14ac:dyDescent="0.15">
      <c r="A90" s="3"/>
      <c r="B90" s="5"/>
      <c r="C90" s="29">
        <v>9008</v>
      </c>
      <c r="D90" s="30" t="s">
        <v>195</v>
      </c>
      <c r="E90" s="30" t="s">
        <v>233</v>
      </c>
      <c r="F90" s="29" t="s">
        <v>245</v>
      </c>
      <c r="G90" s="1"/>
      <c r="H90" s="31"/>
      <c r="I90" s="1"/>
      <c r="J90" s="1"/>
      <c r="K90" s="1"/>
      <c r="L90" s="1"/>
      <c r="M90" s="1"/>
      <c r="N90" s="1"/>
      <c r="O90" s="1"/>
      <c r="P90" s="1"/>
      <c r="Q90" s="1"/>
      <c r="R90" s="1"/>
      <c r="S90" s="1"/>
      <c r="T90" s="1"/>
      <c r="U90" s="1"/>
      <c r="V90" s="1"/>
      <c r="W90" s="1"/>
      <c r="X90" s="1"/>
      <c r="Y90" s="1"/>
      <c r="Z90" s="1"/>
      <c r="AA90" s="1"/>
    </row>
    <row r="91" spans="1:27" ht="18" customHeight="1" x14ac:dyDescent="0.15">
      <c r="A91" s="3"/>
      <c r="B91" s="5"/>
      <c r="C91" s="5"/>
      <c r="D91" s="5"/>
      <c r="E91" s="5"/>
      <c r="F91" s="5"/>
      <c r="G91" s="1"/>
      <c r="H91" s="1"/>
      <c r="I91" s="1"/>
      <c r="J91" s="1"/>
      <c r="K91" s="1"/>
      <c r="L91" s="1"/>
      <c r="M91" s="1"/>
      <c r="N91" s="1"/>
      <c r="O91" s="1"/>
      <c r="P91" s="1"/>
      <c r="Q91" s="1"/>
      <c r="R91" s="1"/>
      <c r="S91" s="1"/>
      <c r="T91" s="1"/>
      <c r="U91" s="1"/>
      <c r="V91" s="1"/>
      <c r="W91" s="1"/>
      <c r="X91" s="1"/>
      <c r="Y91" s="1"/>
      <c r="Z91" s="1"/>
      <c r="AA91" s="1"/>
    </row>
    <row r="92" spans="1:27" ht="18" customHeight="1" x14ac:dyDescent="0.15">
      <c r="A92" s="3"/>
      <c r="B92" s="5"/>
      <c r="C92" s="5"/>
      <c r="D92" s="5"/>
      <c r="E92" s="5"/>
      <c r="F92" s="5"/>
      <c r="G92" s="1"/>
      <c r="H92" s="1"/>
      <c r="I92" s="1"/>
      <c r="J92" s="1"/>
      <c r="K92" s="1"/>
      <c r="L92" s="1"/>
      <c r="M92" s="1"/>
      <c r="N92" s="1"/>
      <c r="O92" s="1"/>
      <c r="P92" s="1"/>
      <c r="Q92" s="1"/>
      <c r="R92" s="1"/>
      <c r="S92" s="1"/>
      <c r="T92" s="1"/>
      <c r="U92" s="1"/>
      <c r="V92" s="1"/>
      <c r="W92" s="1"/>
      <c r="X92" s="1"/>
      <c r="Y92" s="1"/>
      <c r="Z92" s="1"/>
      <c r="AA92" s="1"/>
    </row>
    <row r="93" spans="1:27" ht="18" customHeight="1" x14ac:dyDescent="0.15">
      <c r="A93" s="3"/>
      <c r="B93" s="3"/>
      <c r="C93" s="3"/>
      <c r="D93" s="3"/>
      <c r="E93" s="3"/>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sheetData>
  <mergeCells count="83">
    <mergeCell ref="I40:S42"/>
    <mergeCell ref="E42:F42"/>
    <mergeCell ref="E41:F41"/>
    <mergeCell ref="E40:F40"/>
    <mergeCell ref="E38:F38"/>
    <mergeCell ref="E39:F39"/>
    <mergeCell ref="A1:F1"/>
    <mergeCell ref="B3:F3"/>
    <mergeCell ref="E12:F12"/>
    <mergeCell ref="C5:D5"/>
    <mergeCell ref="E35:F35"/>
    <mergeCell ref="C33:C34"/>
    <mergeCell ref="C29:C30"/>
    <mergeCell ref="C31:C32"/>
    <mergeCell ref="C26:C27"/>
    <mergeCell ref="C20:C25"/>
    <mergeCell ref="C13:C19"/>
    <mergeCell ref="E32:F32"/>
    <mergeCell ref="E33:F33"/>
    <mergeCell ref="C6:D6"/>
    <mergeCell ref="C7:D7"/>
    <mergeCell ref="C12:D12"/>
    <mergeCell ref="B10:F10"/>
    <mergeCell ref="E14:F14"/>
    <mergeCell ref="E16:F16"/>
    <mergeCell ref="E15:F15"/>
    <mergeCell ref="Q20:X20"/>
    <mergeCell ref="E21:F21"/>
    <mergeCell ref="E19:F19"/>
    <mergeCell ref="E18:F18"/>
    <mergeCell ref="E5:F5"/>
    <mergeCell ref="Q21:X36"/>
    <mergeCell ref="E13:F13"/>
    <mergeCell ref="E17:F17"/>
    <mergeCell ref="E36:F36"/>
    <mergeCell ref="Q3:X18"/>
    <mergeCell ref="H3:O18"/>
    <mergeCell ref="H20:O20"/>
    <mergeCell ref="E22:F22"/>
    <mergeCell ref="E20:F20"/>
    <mergeCell ref="E30:F30"/>
    <mergeCell ref="E34:F34"/>
    <mergeCell ref="H21:O36"/>
    <mergeCell ref="H2:O2"/>
    <mergeCell ref="Q2:X2"/>
    <mergeCell ref="E7:F7"/>
    <mergeCell ref="E6:F6"/>
    <mergeCell ref="C79:F79"/>
    <mergeCell ref="E43:F43"/>
    <mergeCell ref="E53:F53"/>
    <mergeCell ref="C55:D55"/>
    <mergeCell ref="C73:F73"/>
    <mergeCell ref="E50:F50"/>
    <mergeCell ref="E49:F49"/>
    <mergeCell ref="B57:F57"/>
    <mergeCell ref="E55:F55"/>
    <mergeCell ref="E44:F44"/>
    <mergeCell ref="E46:F46"/>
    <mergeCell ref="E45:F45"/>
    <mergeCell ref="V60:V63"/>
    <mergeCell ref="C68:F68"/>
    <mergeCell ref="C85:F85"/>
    <mergeCell ref="E24:F24"/>
    <mergeCell ref="E23:F23"/>
    <mergeCell ref="E25:F25"/>
    <mergeCell ref="E26:F26"/>
    <mergeCell ref="C35:C36"/>
    <mergeCell ref="C38:D38"/>
    <mergeCell ref="E37:F37"/>
    <mergeCell ref="C48:C50"/>
    <mergeCell ref="C42:C47"/>
    <mergeCell ref="E47:F47"/>
    <mergeCell ref="E48:F48"/>
    <mergeCell ref="C51:D51"/>
    <mergeCell ref="E51:F51"/>
    <mergeCell ref="C74:F74"/>
    <mergeCell ref="C80:F80"/>
    <mergeCell ref="C86:F86"/>
    <mergeCell ref="E29:F29"/>
    <mergeCell ref="E27:F27"/>
    <mergeCell ref="E31:F31"/>
    <mergeCell ref="C67:F67"/>
    <mergeCell ref="C53:D53"/>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7</v>
      </c>
      <c r="B7" s="1"/>
      <c r="C7" s="1"/>
      <c r="D7" s="3"/>
      <c r="E7" s="3"/>
      <c r="F7" s="3"/>
      <c r="G7" s="3"/>
      <c r="H7" s="3"/>
      <c r="I7" s="3"/>
      <c r="J7" s="3"/>
    </row>
    <row r="8" spans="1:15" x14ac:dyDescent="0.15">
      <c r="A8" s="1"/>
      <c r="B8" s="1"/>
      <c r="C8" s="1"/>
      <c r="D8" s="1"/>
      <c r="E8" s="1"/>
      <c r="F8" s="1"/>
      <c r="G8" s="1"/>
    </row>
    <row r="9" spans="1:15" ht="15" customHeight="1" x14ac:dyDescent="0.15">
      <c r="A9" s="2" t="s">
        <v>8</v>
      </c>
      <c r="B9" s="1"/>
      <c r="C9" s="1"/>
      <c r="D9" s="2" t="s">
        <v>9</v>
      </c>
      <c r="E9" s="2" t="s">
        <v>10</v>
      </c>
      <c r="F9" s="2" t="s">
        <v>11</v>
      </c>
      <c r="G9" s="2" t="s">
        <v>12</v>
      </c>
      <c r="H9" s="2" t="s">
        <v>13</v>
      </c>
      <c r="I9" s="2" t="s">
        <v>14</v>
      </c>
      <c r="J9" s="2" t="s">
        <v>15</v>
      </c>
      <c r="K9" s="2" t="s">
        <v>16</v>
      </c>
      <c r="L9" s="2" t="s">
        <v>17</v>
      </c>
      <c r="M9" s="2" t="s">
        <v>18</v>
      </c>
      <c r="N9" s="2" t="s">
        <v>19</v>
      </c>
      <c r="O9" s="2" t="s">
        <v>20</v>
      </c>
    </row>
    <row r="10" spans="1:15" ht="15" customHeight="1" x14ac:dyDescent="0.15">
      <c r="A10" s="2" t="s">
        <v>1</v>
      </c>
      <c r="B10" s="2" t="s">
        <v>21</v>
      </c>
      <c r="C10" s="2" t="s">
        <v>22</v>
      </c>
      <c r="D10" s="2" t="s">
        <v>23</v>
      </c>
      <c r="E10" s="2" t="s">
        <v>23</v>
      </c>
      <c r="F10" s="2" t="s">
        <v>24</v>
      </c>
      <c r="G10" s="2" t="s">
        <v>25</v>
      </c>
      <c r="H10" s="3" t="s">
        <v>26</v>
      </c>
      <c r="I10" s="3" t="s">
        <v>26</v>
      </c>
      <c r="J10" s="3" t="s">
        <v>26</v>
      </c>
      <c r="K10" s="3" t="s">
        <v>26</v>
      </c>
      <c r="L10" s="3" t="s">
        <v>27</v>
      </c>
      <c r="M10" s="3" t="s">
        <v>27</v>
      </c>
      <c r="N10" s="3" t="s">
        <v>27</v>
      </c>
      <c r="O10" s="3" t="s">
        <v>28</v>
      </c>
    </row>
    <row r="11" spans="1:15" ht="15" customHeight="1" x14ac:dyDescent="0.15">
      <c r="A11" s="2" t="s">
        <v>3</v>
      </c>
      <c r="B11" s="2" t="s">
        <v>21</v>
      </c>
      <c r="C11" s="2" t="s">
        <v>29</v>
      </c>
      <c r="D11" s="2" t="s">
        <v>25</v>
      </c>
      <c r="E11" s="2" t="s">
        <v>25</v>
      </c>
      <c r="F11" s="2" t="s">
        <v>25</v>
      </c>
      <c r="G11" s="2" t="s">
        <v>30</v>
      </c>
      <c r="H11" s="3" t="s">
        <v>26</v>
      </c>
      <c r="I11" s="3" t="s">
        <v>26</v>
      </c>
      <c r="J11" s="3" t="s">
        <v>26</v>
      </c>
      <c r="K11" s="3" t="s">
        <v>27</v>
      </c>
      <c r="L11" s="3" t="s">
        <v>27</v>
      </c>
      <c r="M11" s="3" t="s">
        <v>27</v>
      </c>
      <c r="N11" s="3" t="s">
        <v>26</v>
      </c>
      <c r="O11" s="3" t="s">
        <v>28</v>
      </c>
    </row>
    <row r="12" spans="1:15" ht="15" customHeight="1" x14ac:dyDescent="0.15">
      <c r="A12" s="2" t="s">
        <v>4</v>
      </c>
      <c r="B12" s="2" t="s">
        <v>31</v>
      </c>
      <c r="C12" s="2" t="s">
        <v>32</v>
      </c>
      <c r="D12" s="2" t="s">
        <v>33</v>
      </c>
      <c r="E12" s="2" t="s">
        <v>34</v>
      </c>
      <c r="F12" s="2" t="s">
        <v>34</v>
      </c>
      <c r="G12" s="2" t="s">
        <v>35</v>
      </c>
      <c r="H12" s="3" t="s">
        <v>26</v>
      </c>
      <c r="I12" s="3" t="s">
        <v>27</v>
      </c>
      <c r="J12" s="3" t="s">
        <v>27</v>
      </c>
      <c r="K12" s="3" t="s">
        <v>26</v>
      </c>
      <c r="L12" s="3" t="s">
        <v>26</v>
      </c>
      <c r="M12" s="3" t="s">
        <v>26</v>
      </c>
      <c r="N12" s="3" t="s">
        <v>26</v>
      </c>
      <c r="O12" s="3" t="str">
        <f>CONCATENATE(田禹治!E21,"襲来！")</f>
        <v>田禹治（ジョンウチ）襲来！</v>
      </c>
    </row>
    <row r="13" spans="1:15" ht="15" customHeight="1" x14ac:dyDescent="0.15">
      <c r="A13" s="2" t="s">
        <v>5</v>
      </c>
      <c r="B13" s="2" t="s">
        <v>43</v>
      </c>
      <c r="C13" s="2" t="s">
        <v>44</v>
      </c>
      <c r="D13" s="2" t="s">
        <v>35</v>
      </c>
      <c r="E13" s="2" t="s">
        <v>34</v>
      </c>
      <c r="F13" s="2" t="s">
        <v>33</v>
      </c>
      <c r="G13" s="2" t="s">
        <v>35</v>
      </c>
      <c r="H13" s="3" t="s">
        <v>27</v>
      </c>
      <c r="I13" s="3" t="s">
        <v>26</v>
      </c>
      <c r="J13" s="3" t="s">
        <v>26</v>
      </c>
      <c r="K13" s="3" t="s">
        <v>26</v>
      </c>
      <c r="L13" s="3" t="s">
        <v>26</v>
      </c>
      <c r="M13" s="3" t="s">
        <v>26</v>
      </c>
      <c r="N13" s="3" t="s">
        <v>26</v>
      </c>
      <c r="O13" s="3" t="str">
        <f>CONCATENATE(田禹治!E21,"襲来！")</f>
        <v>田禹治（ジョンウチ）襲来！</v>
      </c>
    </row>
    <row r="14" spans="1:15" ht="15" customHeight="1" x14ac:dyDescent="0.15">
      <c r="A14" s="2" t="s">
        <v>6</v>
      </c>
      <c r="B14" s="2" t="s">
        <v>46</v>
      </c>
      <c r="C14" s="2" t="s">
        <v>47</v>
      </c>
      <c r="D14" s="2" t="s">
        <v>35</v>
      </c>
      <c r="E14" s="2" t="s">
        <v>35</v>
      </c>
      <c r="F14" s="2" t="s">
        <v>35</v>
      </c>
      <c r="G14" s="2" t="s">
        <v>35</v>
      </c>
      <c r="H14" s="3" t="s">
        <v>26</v>
      </c>
      <c r="I14" s="3" t="s">
        <v>27</v>
      </c>
      <c r="J14" s="3" t="s">
        <v>26</v>
      </c>
      <c r="K14" s="3" t="s">
        <v>26</v>
      </c>
      <c r="L14" s="3" t="s">
        <v>26</v>
      </c>
      <c r="M14" s="3" t="s">
        <v>26</v>
      </c>
      <c r="N14" s="3" t="s">
        <v>26</v>
      </c>
      <c r="O14" s="3" t="str">
        <f>CONCATENATE(田禹治!E21,"チャレンジ")</f>
        <v>田禹治（ジョンウチ）チャレンジ</v>
      </c>
    </row>
    <row r="15" spans="1:15" ht="15" customHeight="1" x14ac:dyDescent="0.15">
      <c r="A15" s="2" t="s">
        <v>7</v>
      </c>
      <c r="B15" s="2" t="s">
        <v>49</v>
      </c>
      <c r="C15" s="2" t="s">
        <v>50</v>
      </c>
      <c r="D15" s="2" t="s">
        <v>51</v>
      </c>
      <c r="E15" s="2" t="s">
        <v>51</v>
      </c>
      <c r="F15" s="2" t="s">
        <v>51</v>
      </c>
      <c r="G15" s="2" t="s">
        <v>51</v>
      </c>
      <c r="H15" s="2" t="s">
        <v>51</v>
      </c>
      <c r="I15" s="2" t="s">
        <v>51</v>
      </c>
      <c r="J15" s="2" t="s">
        <v>51</v>
      </c>
      <c r="K15" s="2" t="s">
        <v>51</v>
      </c>
      <c r="L15" s="2" t="s">
        <v>51</v>
      </c>
      <c r="M15" s="2" t="s">
        <v>51</v>
      </c>
      <c r="N15" s="2" t="s">
        <v>51</v>
      </c>
      <c r="O15" s="2" t="s">
        <v>51</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3</v>
      </c>
      <c r="B19" s="2" t="s">
        <v>54</v>
      </c>
      <c r="C19" s="1"/>
      <c r="D19" s="1"/>
      <c r="E19" s="1"/>
      <c r="F19" s="1"/>
      <c r="G19" s="1"/>
    </row>
    <row r="20" spans="1:26" ht="15" customHeight="1" x14ac:dyDescent="0.15">
      <c r="A20" s="2" t="s">
        <v>4</v>
      </c>
      <c r="B20" s="2" t="s">
        <v>55</v>
      </c>
      <c r="C20" s="1"/>
      <c r="D20" s="1"/>
      <c r="E20" s="1"/>
      <c r="F20" s="1"/>
      <c r="G20" s="1"/>
    </row>
    <row r="21" spans="1:26" ht="15" customHeight="1" x14ac:dyDescent="0.15">
      <c r="A21" s="2" t="s">
        <v>5</v>
      </c>
      <c r="B21" s="2" t="s">
        <v>56</v>
      </c>
      <c r="C21" s="1"/>
      <c r="D21" s="1"/>
      <c r="E21" s="1"/>
      <c r="F21" s="1"/>
      <c r="G21" s="1"/>
    </row>
    <row r="22" spans="1:26" ht="15" customHeight="1" x14ac:dyDescent="0.15">
      <c r="A22" s="2" t="s">
        <v>6</v>
      </c>
      <c r="B22" s="2" t="s">
        <v>57</v>
      </c>
      <c r="C22" s="1"/>
      <c r="D22" s="1"/>
      <c r="E22" s="1"/>
      <c r="F22" s="1"/>
      <c r="G22" s="1"/>
    </row>
    <row r="23" spans="1:26" ht="15" customHeight="1" x14ac:dyDescent="0.15">
      <c r="A23" s="2" t="s">
        <v>7</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opLeftCell="E15" workbookViewId="0">
      <selection activeCell="N39" sqref="N39"/>
    </sheetView>
  </sheetViews>
  <sheetFormatPr baseColWidth="12" defaultColWidth="13.5" defaultRowHeight="15" customHeight="1" x14ac:dyDescent="0.15"/>
  <cols>
    <col min="1" max="1" width="1.83203125" customWidth="1"/>
    <col min="2" max="2" width="8.6640625" customWidth="1"/>
    <col min="3" max="3" width="15.1640625" bestFit="1" customWidth="1"/>
    <col min="4" max="4" width="37.5" bestFit="1" customWidth="1"/>
    <col min="5" max="5" width="20" customWidth="1"/>
    <col min="6" max="6" width="6.83203125" bestFit="1" customWidth="1"/>
    <col min="7" max="7" width="6.6640625" bestFit="1" customWidth="1"/>
    <col min="8" max="8" width="10.1640625" bestFit="1" customWidth="1"/>
    <col min="9" max="9" width="10.5" bestFit="1" customWidth="1"/>
    <col min="10" max="10" width="8.5" bestFit="1" customWidth="1"/>
    <col min="11" max="11" width="13.6640625" bestFit="1" customWidth="1"/>
    <col min="12" max="12" width="8.5" bestFit="1" customWidth="1"/>
    <col min="13" max="13" width="11.5" bestFit="1" customWidth="1"/>
    <col min="14" max="14" width="10.83203125" bestFit="1" customWidth="1"/>
    <col min="15" max="15" width="10.1640625" bestFit="1"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5" t="s">
        <v>121</v>
      </c>
      <c r="C2" s="85"/>
      <c r="D2" s="85"/>
      <c r="E2" s="85"/>
      <c r="F2" s="85"/>
      <c r="G2" s="85"/>
      <c r="H2" s="85"/>
      <c r="I2" s="85"/>
      <c r="J2" s="85"/>
      <c r="K2" s="85"/>
      <c r="L2" s="85"/>
      <c r="M2" s="85"/>
      <c r="N2" s="85"/>
      <c r="O2" s="85"/>
      <c r="P2" s="10"/>
      <c r="Q2" s="10"/>
      <c r="R2" s="7"/>
      <c r="S2" s="7"/>
      <c r="T2" s="7"/>
      <c r="U2" s="7"/>
      <c r="V2" s="7"/>
      <c r="W2" s="7"/>
      <c r="X2" s="7"/>
      <c r="Y2" s="7"/>
      <c r="Z2" s="7"/>
    </row>
    <row r="3" spans="1:26" ht="22.5" customHeight="1" x14ac:dyDescent="0.15">
      <c r="A3" s="7"/>
      <c r="B3" s="46" t="s">
        <v>125</v>
      </c>
      <c r="C3" s="46" t="s">
        <v>127</v>
      </c>
      <c r="D3" s="46" t="s">
        <v>38</v>
      </c>
      <c r="E3" s="46" t="s">
        <v>128</v>
      </c>
      <c r="F3" s="46" t="s">
        <v>129</v>
      </c>
      <c r="G3" s="46" t="s">
        <v>130</v>
      </c>
      <c r="H3" s="46" t="s">
        <v>131</v>
      </c>
      <c r="I3" s="46" t="s">
        <v>132</v>
      </c>
      <c r="J3" s="46" t="s">
        <v>133</v>
      </c>
      <c r="K3" s="46" t="s">
        <v>134</v>
      </c>
      <c r="L3" s="46" t="s">
        <v>135</v>
      </c>
      <c r="M3" s="46" t="s">
        <v>136</v>
      </c>
      <c r="N3" s="46" t="s">
        <v>137</v>
      </c>
      <c r="O3" s="46" t="s">
        <v>138</v>
      </c>
      <c r="P3" s="46" t="s">
        <v>139</v>
      </c>
      <c r="Q3" s="46" t="s">
        <v>140</v>
      </c>
      <c r="R3" s="7"/>
      <c r="S3" s="7"/>
      <c r="T3" s="7"/>
      <c r="U3" s="7"/>
      <c r="V3" s="7"/>
      <c r="W3" s="7"/>
      <c r="X3" s="7"/>
      <c r="Y3" s="7"/>
      <c r="Z3" s="7"/>
    </row>
    <row r="4" spans="1:26" ht="22.5" customHeight="1" x14ac:dyDescent="0.2">
      <c r="A4" s="7"/>
      <c r="B4" s="102" t="s">
        <v>141</v>
      </c>
      <c r="C4" s="103">
        <v>9006</v>
      </c>
      <c r="D4" s="103" t="s">
        <v>213</v>
      </c>
      <c r="E4" s="103" t="s">
        <v>215</v>
      </c>
      <c r="F4" s="103">
        <v>53</v>
      </c>
      <c r="G4" s="103">
        <v>99</v>
      </c>
      <c r="H4" s="103">
        <v>10600</v>
      </c>
      <c r="I4" s="103">
        <v>99</v>
      </c>
      <c r="J4" s="103">
        <v>4441</v>
      </c>
      <c r="K4" s="103"/>
      <c r="L4" s="103">
        <v>2315</v>
      </c>
      <c r="M4" s="103"/>
      <c r="N4" s="103">
        <v>99</v>
      </c>
      <c r="O4" s="104">
        <v>30799</v>
      </c>
      <c r="P4" s="103" t="s">
        <v>248</v>
      </c>
      <c r="Q4" s="103" t="s">
        <v>249</v>
      </c>
      <c r="R4" s="7"/>
      <c r="S4" s="7"/>
      <c r="T4" s="7"/>
      <c r="U4" s="7"/>
      <c r="V4" s="7"/>
      <c r="W4" s="7"/>
      <c r="X4" s="7"/>
      <c r="Y4" s="7"/>
      <c r="Z4" s="7"/>
    </row>
    <row r="5" spans="1:26" ht="22.5" customHeight="1" x14ac:dyDescent="0.2">
      <c r="A5" s="7"/>
      <c r="B5" s="102" t="s">
        <v>141</v>
      </c>
      <c r="C5" s="103">
        <v>1073</v>
      </c>
      <c r="D5" s="103" t="s">
        <v>214</v>
      </c>
      <c r="E5" s="103" t="s">
        <v>215</v>
      </c>
      <c r="F5" s="103">
        <v>53</v>
      </c>
      <c r="G5" s="103">
        <v>99</v>
      </c>
      <c r="H5" s="103">
        <v>6777</v>
      </c>
      <c r="I5" s="103"/>
      <c r="J5" s="103">
        <v>6518</v>
      </c>
      <c r="K5" s="103">
        <v>99</v>
      </c>
      <c r="L5" s="103">
        <v>2303</v>
      </c>
      <c r="M5" s="103"/>
      <c r="N5" s="103">
        <v>99</v>
      </c>
      <c r="O5" s="104"/>
      <c r="P5" s="103" t="s">
        <v>216</v>
      </c>
      <c r="Q5" s="103" t="s">
        <v>217</v>
      </c>
      <c r="R5" s="7"/>
      <c r="S5" s="7"/>
      <c r="T5" s="7"/>
      <c r="U5" s="7"/>
      <c r="V5" s="7"/>
      <c r="W5" s="7"/>
      <c r="X5" s="7"/>
      <c r="Y5" s="7"/>
      <c r="Z5" s="7"/>
    </row>
    <row r="6" spans="1:26" ht="22.5" customHeight="1" x14ac:dyDescent="0.2">
      <c r="A6" s="7"/>
      <c r="B6" s="102" t="s">
        <v>141</v>
      </c>
      <c r="C6" s="103">
        <v>1032</v>
      </c>
      <c r="D6" s="103" t="s">
        <v>205</v>
      </c>
      <c r="E6" s="103" t="s">
        <v>149</v>
      </c>
      <c r="F6" s="103">
        <v>50</v>
      </c>
      <c r="G6" s="103">
        <v>99</v>
      </c>
      <c r="H6" s="103">
        <v>6324</v>
      </c>
      <c r="I6" s="103"/>
      <c r="J6" s="103">
        <v>3916</v>
      </c>
      <c r="K6" s="103"/>
      <c r="L6" s="103">
        <v>3726</v>
      </c>
      <c r="M6" s="103">
        <v>99</v>
      </c>
      <c r="N6" s="103">
        <v>99</v>
      </c>
      <c r="O6" s="104"/>
      <c r="P6" s="103" t="s">
        <v>218</v>
      </c>
      <c r="Q6" s="103" t="s">
        <v>219</v>
      </c>
      <c r="R6" s="7"/>
      <c r="S6" s="7"/>
      <c r="T6" s="7"/>
      <c r="U6" s="7"/>
      <c r="V6" s="7"/>
      <c r="W6" s="7"/>
      <c r="X6" s="7"/>
      <c r="Y6" s="7"/>
      <c r="Z6" s="7"/>
    </row>
    <row r="7" spans="1:26" ht="22.5" customHeight="1" x14ac:dyDescent="0.2">
      <c r="A7" s="7"/>
      <c r="B7" s="102" t="s">
        <v>141</v>
      </c>
      <c r="C7" s="103">
        <v>882</v>
      </c>
      <c r="D7" s="103" t="s">
        <v>181</v>
      </c>
      <c r="E7" s="103" t="s">
        <v>220</v>
      </c>
      <c r="F7" s="103">
        <v>55</v>
      </c>
      <c r="G7" s="103">
        <v>99</v>
      </c>
      <c r="H7" s="103">
        <v>7098</v>
      </c>
      <c r="I7" s="103"/>
      <c r="J7" s="103">
        <v>6092</v>
      </c>
      <c r="K7" s="103">
        <v>99</v>
      </c>
      <c r="L7" s="103">
        <v>2550</v>
      </c>
      <c r="M7" s="103"/>
      <c r="N7" s="103">
        <v>99</v>
      </c>
      <c r="O7" s="104"/>
      <c r="P7" s="103" t="s">
        <v>221</v>
      </c>
      <c r="Q7" s="103" t="s">
        <v>222</v>
      </c>
      <c r="R7" s="7"/>
      <c r="S7" s="7"/>
      <c r="T7" s="7"/>
      <c r="U7" s="7"/>
      <c r="V7" s="7"/>
      <c r="W7" s="7"/>
      <c r="X7" s="7"/>
      <c r="Y7" s="7"/>
      <c r="Z7" s="7"/>
    </row>
    <row r="8" spans="1:26" ht="22.5" customHeight="1" x14ac:dyDescent="0.15">
      <c r="A8" s="7"/>
      <c r="B8" s="7"/>
      <c r="C8" s="17"/>
      <c r="D8" s="17"/>
      <c r="E8" s="105" t="s">
        <v>156</v>
      </c>
      <c r="F8" s="105">
        <f>SUM(F4:F7)</f>
        <v>211</v>
      </c>
      <c r="G8" s="7"/>
      <c r="H8" s="7"/>
      <c r="I8" s="7"/>
      <c r="J8" s="7"/>
      <c r="K8" s="7"/>
      <c r="L8" s="7"/>
      <c r="M8" s="7"/>
      <c r="N8" s="7"/>
      <c r="O8" s="7"/>
      <c r="P8" s="7"/>
      <c r="Q8" s="7"/>
      <c r="R8" s="7"/>
      <c r="S8" s="7"/>
      <c r="T8" s="7"/>
      <c r="U8" s="7"/>
      <c r="V8" s="7"/>
      <c r="W8" s="7"/>
      <c r="X8" s="7"/>
      <c r="Y8" s="7"/>
      <c r="Z8" s="7"/>
    </row>
    <row r="9" spans="1:26" s="51" customFormat="1" ht="22.5" customHeight="1" x14ac:dyDescent="0.15">
      <c r="A9" s="7"/>
      <c r="B9" s="7"/>
      <c r="C9" s="17"/>
      <c r="D9" s="17"/>
      <c r="E9" s="101"/>
      <c r="F9" s="101"/>
      <c r="G9" s="7"/>
      <c r="H9" s="7"/>
      <c r="I9" s="7"/>
      <c r="J9" s="7"/>
      <c r="K9" s="7"/>
      <c r="L9" s="7"/>
      <c r="M9" s="7"/>
      <c r="N9" s="7"/>
      <c r="O9" s="7"/>
      <c r="P9" s="7"/>
      <c r="Q9" s="7"/>
      <c r="R9" s="7"/>
      <c r="S9" s="7"/>
      <c r="T9" s="7"/>
      <c r="U9" s="7"/>
      <c r="V9" s="7"/>
      <c r="W9" s="7"/>
      <c r="X9" s="7"/>
      <c r="Y9" s="7"/>
      <c r="Z9" s="7"/>
    </row>
    <row r="10" spans="1:26" s="51" customFormat="1" ht="22.5" customHeight="1" x14ac:dyDescent="0.15">
      <c r="A10" s="7"/>
      <c r="B10" s="46" t="s">
        <v>125</v>
      </c>
      <c r="C10" s="46" t="s">
        <v>127</v>
      </c>
      <c r="D10" s="46" t="s">
        <v>38</v>
      </c>
      <c r="E10" s="46" t="s">
        <v>128</v>
      </c>
      <c r="F10" s="46" t="s">
        <v>129</v>
      </c>
      <c r="G10" s="46" t="s">
        <v>130</v>
      </c>
      <c r="H10" s="46" t="s">
        <v>131</v>
      </c>
      <c r="I10" s="46" t="s">
        <v>132</v>
      </c>
      <c r="J10" s="46" t="s">
        <v>133</v>
      </c>
      <c r="K10" s="46" t="s">
        <v>134</v>
      </c>
      <c r="L10" s="46" t="s">
        <v>135</v>
      </c>
      <c r="M10" s="46" t="s">
        <v>136</v>
      </c>
      <c r="N10" s="46" t="s">
        <v>137</v>
      </c>
      <c r="O10" s="46" t="s">
        <v>138</v>
      </c>
      <c r="P10" s="46" t="s">
        <v>139</v>
      </c>
      <c r="Q10" s="46" t="s">
        <v>140</v>
      </c>
      <c r="R10" s="7"/>
      <c r="S10" s="7"/>
      <c r="T10" s="7"/>
      <c r="U10" s="7"/>
      <c r="V10" s="7"/>
      <c r="W10" s="7"/>
      <c r="X10" s="7"/>
      <c r="Y10" s="7"/>
      <c r="Z10" s="7"/>
    </row>
    <row r="11" spans="1:26" s="51" customFormat="1" ht="22.5" customHeight="1" x14ac:dyDescent="0.2">
      <c r="A11" s="7"/>
      <c r="B11" s="48" t="s">
        <v>141</v>
      </c>
      <c r="C11" s="49">
        <v>9006</v>
      </c>
      <c r="D11" s="49" t="s">
        <v>213</v>
      </c>
      <c r="E11" s="49" t="s">
        <v>215</v>
      </c>
      <c r="F11" s="49">
        <v>53</v>
      </c>
      <c r="G11" s="49"/>
      <c r="H11" s="49">
        <v>10600</v>
      </c>
      <c r="I11" s="49">
        <v>99</v>
      </c>
      <c r="J11" s="49">
        <v>4441</v>
      </c>
      <c r="K11" s="49"/>
      <c r="L11" s="49">
        <v>2315</v>
      </c>
      <c r="M11" s="49"/>
      <c r="N11" s="49">
        <v>99</v>
      </c>
      <c r="O11" s="97">
        <v>31261</v>
      </c>
      <c r="P11" s="49" t="s">
        <v>248</v>
      </c>
      <c r="Q11" s="49" t="s">
        <v>249</v>
      </c>
      <c r="R11" s="7"/>
      <c r="S11" s="7"/>
      <c r="T11" s="7"/>
      <c r="U11" s="7"/>
      <c r="V11" s="7"/>
      <c r="W11" s="7"/>
      <c r="X11" s="7"/>
      <c r="Y11" s="7"/>
      <c r="Z11" s="7"/>
    </row>
    <row r="12" spans="1:26" s="51" customFormat="1" ht="22.5" customHeight="1" x14ac:dyDescent="0.2">
      <c r="A12" s="7"/>
      <c r="B12" s="48" t="s">
        <v>141</v>
      </c>
      <c r="C12" s="49">
        <v>1073</v>
      </c>
      <c r="D12" s="49" t="s">
        <v>214</v>
      </c>
      <c r="E12" s="49" t="s">
        <v>215</v>
      </c>
      <c r="F12" s="49">
        <v>53</v>
      </c>
      <c r="G12" s="49"/>
      <c r="H12" s="49">
        <v>6777</v>
      </c>
      <c r="I12" s="49"/>
      <c r="J12" s="49">
        <v>6518</v>
      </c>
      <c r="K12" s="49">
        <v>99</v>
      </c>
      <c r="L12" s="49">
        <v>2303</v>
      </c>
      <c r="M12" s="49"/>
      <c r="N12" s="49">
        <v>99</v>
      </c>
      <c r="O12" s="97"/>
      <c r="P12" s="106" t="s">
        <v>260</v>
      </c>
      <c r="Q12" s="49" t="s">
        <v>217</v>
      </c>
      <c r="R12" s="7"/>
      <c r="S12" s="7"/>
      <c r="T12" s="7"/>
      <c r="U12" s="7"/>
      <c r="V12" s="7"/>
      <c r="W12" s="7"/>
      <c r="X12" s="7"/>
      <c r="Y12" s="7"/>
      <c r="Z12" s="7"/>
    </row>
    <row r="13" spans="1:26" s="51" customFormat="1" ht="22.5" customHeight="1" x14ac:dyDescent="0.2">
      <c r="A13" s="7"/>
      <c r="B13" s="48" t="s">
        <v>141</v>
      </c>
      <c r="C13" s="49">
        <v>1032</v>
      </c>
      <c r="D13" s="49" t="s">
        <v>205</v>
      </c>
      <c r="E13" s="49" t="s">
        <v>149</v>
      </c>
      <c r="F13" s="49">
        <v>50</v>
      </c>
      <c r="G13" s="49"/>
      <c r="H13" s="49">
        <v>6324</v>
      </c>
      <c r="I13" s="49"/>
      <c r="J13" s="49">
        <v>3916</v>
      </c>
      <c r="K13" s="49"/>
      <c r="L13" s="49">
        <v>3726</v>
      </c>
      <c r="M13" s="49">
        <v>99</v>
      </c>
      <c r="N13" s="49">
        <v>99</v>
      </c>
      <c r="O13" s="97"/>
      <c r="P13" s="106" t="s">
        <v>218</v>
      </c>
      <c r="Q13" s="49" t="s">
        <v>219</v>
      </c>
      <c r="R13" s="7"/>
      <c r="S13" s="7"/>
      <c r="T13" s="7"/>
      <c r="U13" s="7"/>
      <c r="V13" s="7"/>
      <c r="W13" s="7"/>
      <c r="X13" s="7"/>
      <c r="Y13" s="7"/>
      <c r="Z13" s="7"/>
    </row>
    <row r="14" spans="1:26" s="51" customFormat="1" ht="22.5" customHeight="1" x14ac:dyDescent="0.2">
      <c r="A14" s="7"/>
      <c r="B14" s="107" t="s">
        <v>141</v>
      </c>
      <c r="C14" s="108">
        <v>1127</v>
      </c>
      <c r="D14" s="108" t="s">
        <v>257</v>
      </c>
      <c r="E14" s="108" t="s">
        <v>220</v>
      </c>
      <c r="F14" s="108">
        <v>55</v>
      </c>
      <c r="G14" s="108"/>
      <c r="H14" s="108">
        <v>7560</v>
      </c>
      <c r="I14" s="108"/>
      <c r="J14" s="108">
        <v>6847</v>
      </c>
      <c r="K14" s="108">
        <v>99</v>
      </c>
      <c r="L14" s="108">
        <v>3014</v>
      </c>
      <c r="M14" s="108"/>
      <c r="N14" s="108">
        <v>99</v>
      </c>
      <c r="O14" s="97"/>
      <c r="P14" s="109" t="s">
        <v>258</v>
      </c>
      <c r="Q14" s="108" t="s">
        <v>259</v>
      </c>
      <c r="R14" s="110"/>
      <c r="S14" s="110"/>
      <c r="T14" s="110"/>
      <c r="U14" s="110"/>
      <c r="V14" s="7"/>
      <c r="W14" s="7"/>
      <c r="X14" s="7"/>
      <c r="Y14" s="7"/>
      <c r="Z14" s="7"/>
    </row>
    <row r="15" spans="1:26" s="51" customFormat="1" ht="22.5" customHeight="1" x14ac:dyDescent="0.15">
      <c r="A15" s="7"/>
      <c r="B15" s="7"/>
      <c r="C15" s="17"/>
      <c r="D15" s="17"/>
      <c r="E15" s="18" t="s">
        <v>156</v>
      </c>
      <c r="F15" s="18">
        <f>SUM(F11:F14)</f>
        <v>211</v>
      </c>
      <c r="G15" s="7"/>
      <c r="H15" s="7"/>
      <c r="I15" s="7"/>
      <c r="J15" s="7"/>
      <c r="K15" s="7"/>
      <c r="L15" s="7"/>
      <c r="M15" s="7"/>
      <c r="N15" s="7"/>
      <c r="O15" s="7"/>
      <c r="P15" s="7"/>
      <c r="Q15" s="7"/>
      <c r="R15" s="7"/>
      <c r="S15" s="7"/>
      <c r="T15" s="7"/>
      <c r="U15" s="7"/>
      <c r="V15" s="7"/>
      <c r="W15" s="7"/>
      <c r="X15" s="7"/>
      <c r="Y15" s="7"/>
      <c r="Z15" s="7"/>
    </row>
    <row r="16" spans="1:26" ht="22.5" customHeight="1" x14ac:dyDescent="0.15">
      <c r="A16" s="7"/>
      <c r="B16" s="7"/>
      <c r="C16" s="17"/>
      <c r="D16" s="17"/>
      <c r="E16" s="7"/>
      <c r="F16" s="7"/>
      <c r="G16" s="7"/>
      <c r="H16" s="7"/>
      <c r="I16" s="7"/>
      <c r="J16" s="7"/>
      <c r="K16" s="7"/>
      <c r="L16" s="7"/>
      <c r="M16" s="7"/>
      <c r="N16" s="7"/>
      <c r="O16" s="7"/>
      <c r="P16" s="7"/>
      <c r="Q16" s="7"/>
      <c r="R16" s="7"/>
      <c r="S16" s="7"/>
      <c r="T16" s="7"/>
      <c r="U16" s="7"/>
      <c r="V16" s="7"/>
      <c r="W16" s="7"/>
      <c r="X16" s="7"/>
      <c r="Y16" s="7"/>
      <c r="Z16" s="7"/>
    </row>
    <row r="17" spans="1:26" ht="22.5" customHeight="1" x14ac:dyDescent="0.15">
      <c r="A17" s="7"/>
      <c r="B17" s="10" t="s">
        <v>161</v>
      </c>
      <c r="C17" s="10"/>
      <c r="D17" s="10"/>
      <c r="E17" s="10" t="s">
        <v>162</v>
      </c>
      <c r="F17" s="10"/>
      <c r="G17" s="10"/>
      <c r="H17" s="10"/>
      <c r="I17" s="10"/>
      <c r="J17" s="10"/>
      <c r="K17" s="10"/>
      <c r="L17" s="10"/>
      <c r="M17" s="10"/>
      <c r="N17" s="10"/>
      <c r="O17" s="7"/>
      <c r="P17" s="10" t="s">
        <v>163</v>
      </c>
      <c r="Q17" s="10"/>
      <c r="R17" s="7"/>
      <c r="S17" s="7"/>
      <c r="T17" s="7"/>
      <c r="U17" s="7"/>
      <c r="V17" s="7"/>
      <c r="W17" s="7"/>
      <c r="X17" s="7"/>
      <c r="Y17" s="7"/>
      <c r="Z17" s="7"/>
    </row>
    <row r="18" spans="1:26" ht="22.5" customHeight="1" x14ac:dyDescent="0.15">
      <c r="A18" s="7"/>
      <c r="B18" s="20" t="s">
        <v>165</v>
      </c>
      <c r="C18" s="20" t="s">
        <v>167</v>
      </c>
      <c r="D18" s="21"/>
      <c r="E18" s="96" t="s">
        <v>170</v>
      </c>
      <c r="F18" s="58"/>
      <c r="G18" s="58"/>
      <c r="H18" s="58"/>
      <c r="I18" s="58"/>
      <c r="J18" s="58"/>
      <c r="K18" s="58"/>
      <c r="L18" s="58"/>
      <c r="M18" s="58"/>
      <c r="N18" s="56"/>
      <c r="O18" s="7"/>
      <c r="P18" s="111" t="s">
        <v>261</v>
      </c>
      <c r="Q18" s="111"/>
      <c r="R18" s="7"/>
      <c r="S18" s="7"/>
      <c r="T18" s="7"/>
      <c r="U18" s="7"/>
      <c r="V18" s="7"/>
      <c r="W18" s="7"/>
      <c r="X18" s="7"/>
      <c r="Y18" s="7"/>
      <c r="Z18" s="7"/>
    </row>
    <row r="19" spans="1:26" ht="22.5" customHeight="1" x14ac:dyDescent="0.15">
      <c r="A19" s="7"/>
      <c r="B19" s="22">
        <v>1</v>
      </c>
      <c r="C19" s="22">
        <v>0</v>
      </c>
      <c r="D19" s="23"/>
      <c r="E19" s="92"/>
      <c r="F19" s="58"/>
      <c r="G19" s="58"/>
      <c r="H19" s="58"/>
      <c r="I19" s="58"/>
      <c r="J19" s="58"/>
      <c r="K19" s="58"/>
      <c r="L19" s="58"/>
      <c r="M19" s="58"/>
      <c r="N19" s="56"/>
      <c r="O19" s="7"/>
      <c r="P19" s="111"/>
      <c r="Q19" s="111"/>
      <c r="R19" s="7"/>
      <c r="S19" s="7"/>
      <c r="T19" s="7"/>
      <c r="U19" s="7"/>
      <c r="V19" s="7"/>
      <c r="W19" s="7"/>
      <c r="X19" s="7"/>
      <c r="Y19" s="7"/>
      <c r="Z19" s="7"/>
    </row>
    <row r="20" spans="1:26" ht="22.5" customHeight="1" x14ac:dyDescent="0.15">
      <c r="A20" s="7"/>
      <c r="B20" s="22">
        <v>2</v>
      </c>
      <c r="C20" s="22">
        <v>0</v>
      </c>
      <c r="D20" s="23"/>
      <c r="E20" s="92"/>
      <c r="F20" s="58"/>
      <c r="G20" s="58"/>
      <c r="H20" s="58"/>
      <c r="I20" s="58"/>
      <c r="J20" s="58"/>
      <c r="K20" s="58"/>
      <c r="L20" s="58"/>
      <c r="M20" s="58"/>
      <c r="N20" s="56"/>
      <c r="O20" s="7"/>
      <c r="P20" s="111"/>
      <c r="Q20" s="111"/>
      <c r="R20" s="7"/>
      <c r="S20" s="7"/>
      <c r="T20" s="7"/>
      <c r="U20" s="7"/>
      <c r="V20" s="7"/>
      <c r="W20" s="7"/>
      <c r="X20" s="7"/>
      <c r="Y20" s="7"/>
      <c r="Z20" s="7"/>
    </row>
    <row r="21" spans="1:26" ht="22.5" customHeight="1" x14ac:dyDescent="0.15">
      <c r="A21" s="7"/>
      <c r="B21" s="22">
        <v>3</v>
      </c>
      <c r="C21" s="22">
        <v>0</v>
      </c>
      <c r="D21" s="23"/>
      <c r="E21" s="92"/>
      <c r="F21" s="58"/>
      <c r="G21" s="58"/>
      <c r="H21" s="58"/>
      <c r="I21" s="58"/>
      <c r="J21" s="58"/>
      <c r="K21" s="58"/>
      <c r="L21" s="58"/>
      <c r="M21" s="58"/>
      <c r="N21" s="56"/>
      <c r="O21" s="7"/>
      <c r="P21" s="111"/>
      <c r="Q21" s="111"/>
      <c r="R21" s="7"/>
      <c r="S21" s="7"/>
      <c r="T21" s="7"/>
      <c r="U21" s="7"/>
      <c r="V21" s="7"/>
      <c r="W21" s="7"/>
      <c r="X21" s="7"/>
      <c r="Y21" s="7"/>
      <c r="Z21" s="7"/>
    </row>
    <row r="22" spans="1:26" ht="22.5" customHeight="1" x14ac:dyDescent="0.15">
      <c r="A22" s="7"/>
      <c r="B22" s="22">
        <v>4</v>
      </c>
      <c r="C22" s="22">
        <v>0</v>
      </c>
      <c r="D22" s="23"/>
      <c r="E22" s="92"/>
      <c r="F22" s="58"/>
      <c r="G22" s="58"/>
      <c r="H22" s="58"/>
      <c r="I22" s="58"/>
      <c r="J22" s="58"/>
      <c r="K22" s="58"/>
      <c r="L22" s="58"/>
      <c r="M22" s="58"/>
      <c r="N22" s="56"/>
      <c r="O22" s="7"/>
      <c r="P22" s="111"/>
      <c r="Q22" s="111"/>
      <c r="R22" s="7"/>
      <c r="S22" s="7"/>
      <c r="T22" s="7"/>
      <c r="U22" s="7"/>
      <c r="V22" s="7"/>
      <c r="W22" s="7"/>
      <c r="X22" s="7"/>
      <c r="Y22" s="7"/>
      <c r="Z22" s="7"/>
    </row>
    <row r="23" spans="1:26" ht="22.5" customHeight="1" x14ac:dyDescent="0.15">
      <c r="A23" s="7"/>
      <c r="B23" s="22" t="s">
        <v>183</v>
      </c>
      <c r="C23" s="22" t="s">
        <v>183</v>
      </c>
      <c r="D23" s="23"/>
      <c r="E23" s="92"/>
      <c r="F23" s="58"/>
      <c r="G23" s="58"/>
      <c r="H23" s="58"/>
      <c r="I23" s="58"/>
      <c r="J23" s="58"/>
      <c r="K23" s="58"/>
      <c r="L23" s="58"/>
      <c r="M23" s="58"/>
      <c r="N23" s="56"/>
      <c r="O23" s="7"/>
      <c r="P23" s="111"/>
      <c r="Q23" s="111"/>
      <c r="R23" s="7"/>
      <c r="S23" s="7"/>
      <c r="T23" s="7"/>
      <c r="U23" s="7"/>
      <c r="V23" s="7"/>
      <c r="W23" s="7"/>
      <c r="X23" s="7"/>
      <c r="Y23" s="7"/>
      <c r="Z23" s="7"/>
    </row>
    <row r="24" spans="1:26" ht="22.5" customHeight="1" x14ac:dyDescent="0.15">
      <c r="A24" s="7"/>
      <c r="B24" s="7"/>
      <c r="C24" s="7"/>
      <c r="D24" s="7"/>
      <c r="E24" s="7"/>
      <c r="F24" s="7"/>
      <c r="G24" s="7"/>
      <c r="H24" s="7"/>
      <c r="I24" s="7"/>
      <c r="J24" s="7"/>
      <c r="K24" s="7"/>
      <c r="L24" s="7"/>
      <c r="M24" s="7"/>
      <c r="N24" s="7"/>
      <c r="O24" s="7"/>
      <c r="P24" s="111"/>
      <c r="Q24" s="111"/>
      <c r="R24" s="7"/>
      <c r="S24" s="7"/>
      <c r="T24" s="7"/>
      <c r="U24" s="7"/>
      <c r="V24" s="7"/>
      <c r="W24" s="7"/>
      <c r="X24" s="7"/>
      <c r="Y24" s="7"/>
      <c r="Z24" s="7"/>
    </row>
    <row r="25" spans="1:26" ht="21" customHeight="1" x14ac:dyDescent="0.15">
      <c r="A25" s="7"/>
      <c r="B25" s="26" t="s">
        <v>184</v>
      </c>
      <c r="C25" s="26"/>
      <c r="D25" s="26"/>
      <c r="E25" s="26"/>
      <c r="F25" s="26"/>
      <c r="G25" s="26"/>
      <c r="H25" s="26"/>
      <c r="I25" s="26"/>
      <c r="J25" s="26"/>
      <c r="K25" s="26"/>
      <c r="L25" s="26"/>
      <c r="M25" s="26"/>
      <c r="N25" s="26"/>
      <c r="O25" s="8"/>
      <c r="P25" s="111"/>
      <c r="Q25" s="111"/>
      <c r="R25" s="7"/>
      <c r="S25" s="7"/>
      <c r="T25" s="7"/>
      <c r="U25" s="7"/>
      <c r="V25" s="7"/>
      <c r="W25" s="7"/>
      <c r="X25" s="7"/>
      <c r="Y25" s="7"/>
      <c r="Z25" s="7"/>
    </row>
    <row r="26" spans="1:26" ht="21" customHeight="1" x14ac:dyDescent="0.15">
      <c r="A26" s="7"/>
      <c r="B26" s="93"/>
      <c r="C26" s="77"/>
      <c r="D26" s="77"/>
      <c r="E26" s="77"/>
      <c r="F26" s="77"/>
      <c r="G26" s="77"/>
      <c r="H26" s="77"/>
      <c r="I26" s="77"/>
      <c r="J26" s="77"/>
      <c r="K26" s="77"/>
      <c r="L26" s="77"/>
      <c r="M26" s="77"/>
      <c r="N26" s="78"/>
      <c r="O26" s="7"/>
      <c r="P26" s="111"/>
      <c r="Q26" s="111"/>
      <c r="R26" s="7"/>
      <c r="S26" s="7"/>
      <c r="T26" s="7"/>
      <c r="U26" s="7"/>
      <c r="V26" s="7"/>
      <c r="W26" s="7"/>
      <c r="X26" s="7"/>
      <c r="Y26" s="7"/>
      <c r="Z26" s="7"/>
    </row>
    <row r="27" spans="1:26" ht="21" customHeight="1" x14ac:dyDescent="0.15">
      <c r="A27" s="7"/>
      <c r="B27" s="79"/>
      <c r="C27" s="80"/>
      <c r="D27" s="80"/>
      <c r="E27" s="80"/>
      <c r="F27" s="80"/>
      <c r="G27" s="80"/>
      <c r="H27" s="80"/>
      <c r="I27" s="80"/>
      <c r="J27" s="80"/>
      <c r="K27" s="80"/>
      <c r="L27" s="80"/>
      <c r="M27" s="80"/>
      <c r="N27" s="81"/>
      <c r="O27" s="7"/>
      <c r="P27" s="111"/>
      <c r="Q27" s="111"/>
      <c r="R27" s="7"/>
      <c r="S27" s="7"/>
      <c r="T27" s="7"/>
      <c r="U27" s="7"/>
      <c r="V27" s="7"/>
      <c r="W27" s="7"/>
      <c r="X27" s="7"/>
      <c r="Y27" s="7"/>
      <c r="Z27" s="7"/>
    </row>
    <row r="28" spans="1:26" ht="21" customHeight="1" x14ac:dyDescent="0.15">
      <c r="A28" s="7"/>
      <c r="B28" s="79"/>
      <c r="C28" s="80"/>
      <c r="D28" s="80"/>
      <c r="E28" s="80"/>
      <c r="F28" s="80"/>
      <c r="G28" s="80"/>
      <c r="H28" s="80"/>
      <c r="I28" s="80"/>
      <c r="J28" s="80"/>
      <c r="K28" s="80"/>
      <c r="L28" s="80"/>
      <c r="M28" s="80"/>
      <c r="N28" s="81"/>
      <c r="O28" s="7"/>
      <c r="P28" s="111"/>
      <c r="Q28" s="111"/>
      <c r="R28" s="7"/>
      <c r="S28" s="7"/>
      <c r="T28" s="7"/>
      <c r="U28" s="7"/>
      <c r="V28" s="7"/>
      <c r="W28" s="7"/>
      <c r="X28" s="7"/>
      <c r="Y28" s="7"/>
      <c r="Z28" s="7"/>
    </row>
    <row r="29" spans="1:26" ht="21" customHeight="1" x14ac:dyDescent="0.15">
      <c r="A29" s="7"/>
      <c r="B29" s="79"/>
      <c r="C29" s="80"/>
      <c r="D29" s="80"/>
      <c r="E29" s="80"/>
      <c r="F29" s="80"/>
      <c r="G29" s="80"/>
      <c r="H29" s="80"/>
      <c r="I29" s="80"/>
      <c r="J29" s="80"/>
      <c r="K29" s="80"/>
      <c r="L29" s="80"/>
      <c r="M29" s="80"/>
      <c r="N29" s="81"/>
      <c r="O29" s="7"/>
      <c r="P29" s="111"/>
      <c r="Q29" s="111"/>
      <c r="R29" s="7"/>
      <c r="S29" s="7"/>
      <c r="T29" s="7"/>
      <c r="U29" s="7"/>
      <c r="V29" s="7"/>
      <c r="W29" s="7"/>
      <c r="X29" s="7"/>
      <c r="Y29" s="7"/>
      <c r="Z29" s="7"/>
    </row>
    <row r="30" spans="1:26" ht="21" customHeight="1" x14ac:dyDescent="0.15">
      <c r="A30" s="7"/>
      <c r="B30" s="79"/>
      <c r="C30" s="80"/>
      <c r="D30" s="80"/>
      <c r="E30" s="80"/>
      <c r="F30" s="80"/>
      <c r="G30" s="80"/>
      <c r="H30" s="80"/>
      <c r="I30" s="80"/>
      <c r="J30" s="80"/>
      <c r="K30" s="80"/>
      <c r="L30" s="80"/>
      <c r="M30" s="80"/>
      <c r="N30" s="81"/>
      <c r="O30" s="7"/>
      <c r="P30" s="111"/>
      <c r="Q30" s="111"/>
      <c r="R30" s="7"/>
      <c r="S30" s="7"/>
      <c r="T30" s="7"/>
      <c r="U30" s="7"/>
      <c r="V30" s="7"/>
      <c r="W30" s="7"/>
      <c r="X30" s="7"/>
      <c r="Y30" s="7"/>
      <c r="Z30" s="7"/>
    </row>
    <row r="31" spans="1:26" ht="21" customHeight="1" x14ac:dyDescent="0.15">
      <c r="A31" s="7"/>
      <c r="B31" s="63"/>
      <c r="C31" s="71"/>
      <c r="D31" s="71"/>
      <c r="E31" s="71"/>
      <c r="F31" s="71"/>
      <c r="G31" s="71"/>
      <c r="H31" s="71"/>
      <c r="I31" s="71"/>
      <c r="J31" s="71"/>
      <c r="K31" s="71"/>
      <c r="L31" s="71"/>
      <c r="M31" s="71"/>
      <c r="N31" s="82"/>
      <c r="O31" s="7"/>
      <c r="P31" s="111"/>
      <c r="Q31" s="111"/>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111"/>
      <c r="Q32" s="111"/>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111"/>
      <c r="Q33" s="111"/>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111"/>
      <c r="Q34" s="111"/>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111"/>
      <c r="Q35" s="111"/>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111"/>
      <c r="Q36" s="111"/>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111"/>
      <c r="Q37" s="111"/>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111"/>
      <c r="Q38" s="111"/>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111"/>
      <c r="Q39" s="111"/>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111"/>
      <c r="Q40" s="111"/>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111"/>
      <c r="Q41" s="111"/>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111"/>
      <c r="Q42" s="111"/>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111"/>
      <c r="Q43" s="111"/>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111"/>
      <c r="Q44" s="111"/>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111"/>
      <c r="Q45" s="111"/>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111"/>
      <c r="Q46" s="111"/>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6.5" customHeight="1" x14ac:dyDescent="0.1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6.5" customHeight="1" x14ac:dyDescent="0.1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6.5" customHeight="1" x14ac:dyDescent="0.1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6.5" customHeight="1" x14ac:dyDescent="0.1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6.5" customHeight="1" x14ac:dyDescent="0.1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6.5" customHeight="1" x14ac:dyDescent="0.1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6.5" customHeight="1" x14ac:dyDescent="0.15">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sheetData>
  <mergeCells count="11">
    <mergeCell ref="E23:N23"/>
    <mergeCell ref="B26:N31"/>
    <mergeCell ref="E20:N20"/>
    <mergeCell ref="B2:O2"/>
    <mergeCell ref="E19:N19"/>
    <mergeCell ref="E18:N18"/>
    <mergeCell ref="E22:N22"/>
    <mergeCell ref="E21:N21"/>
    <mergeCell ref="O4:O7"/>
    <mergeCell ref="O11:O14"/>
    <mergeCell ref="P18:Q46"/>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5"/>
  <sheetViews>
    <sheetView tabSelected="1" workbookViewId="0">
      <selection activeCell="E14" sqref="E14:N1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8.1640625" bestFit="1" customWidth="1"/>
    <col min="9" max="9" width="8.1640625" customWidth="1"/>
    <col min="10" max="10" width="7" customWidth="1"/>
    <col min="11" max="11" width="10.6640625" customWidth="1"/>
    <col min="12" max="12" width="7" customWidth="1"/>
    <col min="13" max="13" width="8.83203125" customWidth="1"/>
    <col min="14" max="14" width="8.6640625" customWidth="1"/>
    <col min="15" max="15" width="10.1640625" bestFit="1"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5" t="s">
        <v>120</v>
      </c>
      <c r="C2" s="85"/>
      <c r="D2" s="85"/>
      <c r="E2" s="85"/>
      <c r="F2" s="85"/>
      <c r="G2" s="85"/>
      <c r="H2" s="85"/>
      <c r="I2" s="85"/>
      <c r="J2" s="85"/>
      <c r="K2" s="85"/>
      <c r="L2" s="85"/>
      <c r="M2" s="85"/>
      <c r="N2" s="85"/>
      <c r="O2" s="85"/>
      <c r="P2" s="10"/>
      <c r="Q2" s="10"/>
      <c r="R2" s="7"/>
      <c r="S2" s="7"/>
      <c r="T2" s="7"/>
      <c r="U2" s="7"/>
      <c r="V2" s="7"/>
      <c r="W2" s="7"/>
      <c r="X2" s="7"/>
      <c r="Y2" s="7"/>
      <c r="Z2" s="7"/>
    </row>
    <row r="3" spans="1:26" ht="22.5" customHeight="1" x14ac:dyDescent="0.15">
      <c r="A3" s="7"/>
      <c r="B3" s="46" t="s">
        <v>125</v>
      </c>
      <c r="C3" s="46" t="s">
        <v>127</v>
      </c>
      <c r="D3" s="46" t="s">
        <v>38</v>
      </c>
      <c r="E3" s="46" t="s">
        <v>128</v>
      </c>
      <c r="F3" s="46" t="s">
        <v>129</v>
      </c>
      <c r="G3" s="46" t="s">
        <v>130</v>
      </c>
      <c r="H3" s="46" t="s">
        <v>131</v>
      </c>
      <c r="I3" s="46" t="s">
        <v>132</v>
      </c>
      <c r="J3" s="46" t="s">
        <v>133</v>
      </c>
      <c r="K3" s="46" t="s">
        <v>134</v>
      </c>
      <c r="L3" s="46" t="s">
        <v>135</v>
      </c>
      <c r="M3" s="46" t="s">
        <v>136</v>
      </c>
      <c r="N3" s="46" t="s">
        <v>137</v>
      </c>
      <c r="O3" s="46" t="s">
        <v>138</v>
      </c>
      <c r="P3" s="46" t="s">
        <v>139</v>
      </c>
      <c r="Q3" s="46" t="s">
        <v>140</v>
      </c>
      <c r="R3" s="7"/>
      <c r="S3" s="7"/>
      <c r="T3" s="7"/>
      <c r="U3" s="7"/>
      <c r="V3" s="7"/>
      <c r="W3" s="7"/>
      <c r="X3" s="7"/>
      <c r="Y3" s="7"/>
      <c r="Z3" s="7"/>
    </row>
    <row r="4" spans="1:26" ht="22.5" customHeight="1" x14ac:dyDescent="0.2">
      <c r="A4" s="7"/>
      <c r="B4" s="47">
        <v>3</v>
      </c>
      <c r="C4" s="49">
        <v>9006</v>
      </c>
      <c r="D4" s="49" t="s">
        <v>213</v>
      </c>
      <c r="E4" s="49" t="s">
        <v>215</v>
      </c>
      <c r="F4" s="49">
        <v>53</v>
      </c>
      <c r="G4" s="49">
        <v>80</v>
      </c>
      <c r="H4" s="49">
        <v>8232</v>
      </c>
      <c r="I4" s="49"/>
      <c r="J4" s="49">
        <v>4011</v>
      </c>
      <c r="K4" s="49"/>
      <c r="L4" s="49">
        <v>2091</v>
      </c>
      <c r="M4" s="49"/>
      <c r="N4" s="49">
        <v>0</v>
      </c>
      <c r="O4" s="97">
        <v>26671</v>
      </c>
      <c r="P4" s="49" t="s">
        <v>248</v>
      </c>
      <c r="Q4" s="49" t="s">
        <v>249</v>
      </c>
      <c r="R4" s="7"/>
      <c r="S4" s="7"/>
      <c r="T4" s="7"/>
      <c r="U4" s="7"/>
      <c r="V4" s="7"/>
      <c r="W4" s="7"/>
      <c r="X4" s="7"/>
      <c r="Y4" s="7"/>
      <c r="Z4" s="7"/>
    </row>
    <row r="5" spans="1:26" ht="22.5" customHeight="1" x14ac:dyDescent="0.2">
      <c r="A5" s="7"/>
      <c r="B5" s="47">
        <v>1</v>
      </c>
      <c r="C5" s="49">
        <v>1073</v>
      </c>
      <c r="D5" s="49" t="s">
        <v>214</v>
      </c>
      <c r="E5" s="49" t="s">
        <v>215</v>
      </c>
      <c r="F5" s="49">
        <v>53</v>
      </c>
      <c r="G5" s="49">
        <v>80</v>
      </c>
      <c r="H5" s="49">
        <v>6214</v>
      </c>
      <c r="I5" s="49"/>
      <c r="J5" s="49">
        <v>5069</v>
      </c>
      <c r="K5" s="49"/>
      <c r="L5" s="49">
        <v>2112</v>
      </c>
      <c r="M5" s="49"/>
      <c r="N5" s="49">
        <v>0</v>
      </c>
      <c r="O5" s="97"/>
      <c r="P5" s="49" t="s">
        <v>216</v>
      </c>
      <c r="Q5" s="49" t="s">
        <v>217</v>
      </c>
      <c r="R5" s="7"/>
      <c r="S5" s="7"/>
      <c r="T5" s="7"/>
      <c r="U5" s="7"/>
      <c r="V5" s="7"/>
      <c r="W5" s="7"/>
      <c r="X5" s="7"/>
      <c r="Y5" s="7"/>
      <c r="Z5" s="7"/>
    </row>
    <row r="6" spans="1:26" ht="22.5" customHeight="1" x14ac:dyDescent="0.2">
      <c r="A6" s="7"/>
      <c r="B6" s="47">
        <v>1</v>
      </c>
      <c r="C6" s="49">
        <v>1032</v>
      </c>
      <c r="D6" s="49" t="s">
        <v>205</v>
      </c>
      <c r="E6" s="49" t="s">
        <v>149</v>
      </c>
      <c r="F6" s="49">
        <v>50</v>
      </c>
      <c r="G6" s="49">
        <v>80</v>
      </c>
      <c r="H6" s="49">
        <v>5815</v>
      </c>
      <c r="I6" s="49"/>
      <c r="J6" s="49">
        <v>3601</v>
      </c>
      <c r="K6" s="49"/>
      <c r="L6" s="49">
        <v>2789</v>
      </c>
      <c r="M6" s="49"/>
      <c r="N6" s="49">
        <v>0</v>
      </c>
      <c r="O6" s="97"/>
      <c r="P6" s="49" t="s">
        <v>218</v>
      </c>
      <c r="Q6" s="49" t="s">
        <v>219</v>
      </c>
      <c r="R6" s="7"/>
      <c r="S6" s="7"/>
      <c r="T6" s="7"/>
      <c r="U6" s="7"/>
      <c r="V6" s="7"/>
      <c r="W6" s="7"/>
      <c r="X6" s="7"/>
      <c r="Y6" s="7"/>
      <c r="Z6" s="7"/>
    </row>
    <row r="7" spans="1:26" ht="22.5" customHeight="1" x14ac:dyDescent="0.2">
      <c r="A7" s="7"/>
      <c r="B7" s="47">
        <v>3</v>
      </c>
      <c r="C7" s="49">
        <v>882</v>
      </c>
      <c r="D7" s="49" t="s">
        <v>181</v>
      </c>
      <c r="E7" s="49" t="s">
        <v>220</v>
      </c>
      <c r="F7" s="49">
        <v>55</v>
      </c>
      <c r="G7" s="49">
        <v>80</v>
      </c>
      <c r="H7" s="49">
        <v>6410</v>
      </c>
      <c r="I7" s="49"/>
      <c r="J7" s="49">
        <v>4608</v>
      </c>
      <c r="K7" s="49"/>
      <c r="L7" s="49">
        <v>2303</v>
      </c>
      <c r="M7" s="49"/>
      <c r="N7" s="49">
        <v>0</v>
      </c>
      <c r="O7" s="97"/>
      <c r="P7" s="49" t="s">
        <v>221</v>
      </c>
      <c r="Q7" s="49" t="s">
        <v>222</v>
      </c>
      <c r="R7" s="7"/>
      <c r="S7" s="7"/>
      <c r="T7" s="7"/>
      <c r="U7" s="7"/>
      <c r="V7" s="7"/>
      <c r="W7" s="7"/>
      <c r="X7" s="7"/>
      <c r="Y7" s="7"/>
      <c r="Z7" s="7"/>
    </row>
    <row r="8" spans="1:26" ht="22.5" customHeight="1" x14ac:dyDescent="0.15">
      <c r="A8" s="7"/>
      <c r="B8" s="7"/>
      <c r="C8" s="17"/>
      <c r="D8" s="17"/>
      <c r="E8" s="18" t="s">
        <v>156</v>
      </c>
      <c r="F8" s="18">
        <f>SUM(F4:F7)</f>
        <v>211</v>
      </c>
      <c r="G8" s="7"/>
      <c r="H8" s="7"/>
      <c r="I8" s="7"/>
      <c r="J8" s="7"/>
      <c r="K8" s="7"/>
      <c r="L8" s="7"/>
      <c r="M8" s="7"/>
      <c r="N8" s="7"/>
      <c r="O8" s="7"/>
      <c r="P8" s="7"/>
      <c r="Q8" s="7"/>
      <c r="R8" s="7"/>
      <c r="S8" s="7"/>
      <c r="T8" s="7"/>
      <c r="U8" s="7"/>
      <c r="V8" s="7"/>
      <c r="W8" s="7"/>
      <c r="X8" s="7"/>
      <c r="Y8" s="7"/>
      <c r="Z8" s="7"/>
    </row>
    <row r="9" spans="1:26" ht="22.5" customHeight="1" x14ac:dyDescent="0.15">
      <c r="A9" s="7"/>
      <c r="B9" s="7"/>
      <c r="C9" s="17"/>
      <c r="D9" s="17"/>
      <c r="E9" s="7"/>
      <c r="F9" s="7"/>
      <c r="G9" s="7"/>
      <c r="H9" s="7"/>
      <c r="I9" s="7"/>
      <c r="J9" s="7"/>
      <c r="K9" s="7"/>
      <c r="L9" s="7"/>
      <c r="M9" s="7"/>
      <c r="N9" s="7"/>
      <c r="O9" s="7"/>
      <c r="P9" s="7"/>
      <c r="Q9" s="7"/>
      <c r="R9" s="7"/>
      <c r="S9" s="7"/>
      <c r="T9" s="7"/>
      <c r="U9" s="7"/>
      <c r="V9" s="7"/>
      <c r="W9" s="7"/>
      <c r="X9" s="7"/>
      <c r="Y9" s="7"/>
      <c r="Z9" s="7"/>
    </row>
    <row r="10" spans="1:26" ht="22.5" customHeight="1" x14ac:dyDescent="0.15">
      <c r="A10" s="7"/>
      <c r="B10" s="10" t="s">
        <v>161</v>
      </c>
      <c r="C10" s="10"/>
      <c r="D10" s="10"/>
      <c r="E10" s="10" t="s">
        <v>162</v>
      </c>
      <c r="F10" s="10"/>
      <c r="G10" s="10"/>
      <c r="H10" s="10"/>
      <c r="I10" s="10"/>
      <c r="J10" s="10"/>
      <c r="K10" s="10"/>
      <c r="L10" s="10"/>
      <c r="M10" s="10"/>
      <c r="N10" s="10"/>
      <c r="O10" s="7"/>
      <c r="P10" s="10" t="s">
        <v>163</v>
      </c>
      <c r="Q10" s="10"/>
      <c r="R10" s="7"/>
      <c r="S10" s="7"/>
      <c r="T10" s="7"/>
      <c r="U10" s="7"/>
      <c r="V10" s="7"/>
      <c r="W10" s="7"/>
      <c r="X10" s="7"/>
      <c r="Y10" s="7"/>
      <c r="Z10" s="7"/>
    </row>
    <row r="11" spans="1:26" ht="22.5" customHeight="1" x14ac:dyDescent="0.15">
      <c r="A11" s="7"/>
      <c r="B11" s="20" t="s">
        <v>165</v>
      </c>
      <c r="C11" s="20" t="s">
        <v>167</v>
      </c>
      <c r="D11" s="21"/>
      <c r="E11" s="96" t="s">
        <v>170</v>
      </c>
      <c r="F11" s="58"/>
      <c r="G11" s="58"/>
      <c r="H11" s="58"/>
      <c r="I11" s="58"/>
      <c r="J11" s="58"/>
      <c r="K11" s="58"/>
      <c r="L11" s="58"/>
      <c r="M11" s="58"/>
      <c r="N11" s="56"/>
      <c r="O11" s="7"/>
      <c r="P11" s="94" t="s">
        <v>264</v>
      </c>
      <c r="Q11" s="77"/>
      <c r="R11" s="7"/>
      <c r="S11" s="7"/>
      <c r="T11" s="7"/>
      <c r="U11" s="7"/>
      <c r="V11" s="7"/>
      <c r="W11" s="7"/>
      <c r="X11" s="7"/>
      <c r="Y11" s="7"/>
      <c r="Z11" s="7"/>
    </row>
    <row r="12" spans="1:26" ht="22.5" customHeight="1" x14ac:dyDescent="0.15">
      <c r="A12" s="7"/>
      <c r="B12" s="22">
        <v>1</v>
      </c>
      <c r="C12" s="22" t="s">
        <v>265</v>
      </c>
      <c r="D12" s="23"/>
      <c r="E12" s="92" t="s">
        <v>266</v>
      </c>
      <c r="F12" s="58"/>
      <c r="G12" s="58"/>
      <c r="H12" s="58"/>
      <c r="I12" s="58"/>
      <c r="J12" s="58"/>
      <c r="K12" s="58"/>
      <c r="L12" s="58"/>
      <c r="M12" s="58"/>
      <c r="N12" s="56"/>
      <c r="O12" s="7"/>
      <c r="P12" s="79"/>
      <c r="Q12" s="80"/>
      <c r="R12" s="7"/>
      <c r="S12" s="7"/>
      <c r="T12" s="7"/>
      <c r="U12" s="7"/>
      <c r="V12" s="7"/>
      <c r="W12" s="7"/>
      <c r="X12" s="7"/>
      <c r="Y12" s="7"/>
      <c r="Z12" s="7"/>
    </row>
    <row r="13" spans="1:26" ht="22.5" customHeight="1" x14ac:dyDescent="0.15">
      <c r="A13" s="7"/>
      <c r="B13" s="22">
        <v>2</v>
      </c>
      <c r="C13" s="22"/>
      <c r="D13" s="23"/>
      <c r="E13" s="92"/>
      <c r="F13" s="58"/>
      <c r="G13" s="58"/>
      <c r="H13" s="58"/>
      <c r="I13" s="58"/>
      <c r="J13" s="58"/>
      <c r="K13" s="58"/>
      <c r="L13" s="58"/>
      <c r="M13" s="58"/>
      <c r="N13" s="56"/>
      <c r="O13" s="7"/>
      <c r="P13" s="79"/>
      <c r="Q13" s="80"/>
      <c r="R13" s="7"/>
      <c r="S13" s="7"/>
      <c r="T13" s="7"/>
      <c r="U13" s="7"/>
      <c r="V13" s="7"/>
      <c r="W13" s="7"/>
      <c r="X13" s="7"/>
      <c r="Y13" s="7"/>
      <c r="Z13" s="7"/>
    </row>
    <row r="14" spans="1:26" ht="22.5" customHeight="1" x14ac:dyDescent="0.15">
      <c r="A14" s="7"/>
      <c r="B14" s="22">
        <v>3</v>
      </c>
      <c r="C14" s="22"/>
      <c r="D14" s="23"/>
      <c r="E14" s="92"/>
      <c r="F14" s="58"/>
      <c r="G14" s="58"/>
      <c r="H14" s="58"/>
      <c r="I14" s="58"/>
      <c r="J14" s="58"/>
      <c r="K14" s="58"/>
      <c r="L14" s="58"/>
      <c r="M14" s="58"/>
      <c r="N14" s="56"/>
      <c r="O14" s="7"/>
      <c r="P14" s="79"/>
      <c r="Q14" s="80"/>
      <c r="R14" s="7"/>
      <c r="S14" s="7"/>
      <c r="T14" s="7"/>
      <c r="U14" s="7"/>
      <c r="V14" s="7"/>
      <c r="W14" s="7"/>
      <c r="X14" s="7"/>
      <c r="Y14" s="7"/>
      <c r="Z14" s="7"/>
    </row>
    <row r="15" spans="1:26" ht="22.5" customHeight="1" x14ac:dyDescent="0.15">
      <c r="A15" s="7"/>
      <c r="B15" s="22">
        <v>4</v>
      </c>
      <c r="C15" s="22"/>
      <c r="D15" s="23"/>
      <c r="E15" s="92"/>
      <c r="F15" s="58"/>
      <c r="G15" s="58"/>
      <c r="H15" s="58"/>
      <c r="I15" s="58"/>
      <c r="J15" s="58"/>
      <c r="K15" s="58"/>
      <c r="L15" s="58"/>
      <c r="M15" s="58"/>
      <c r="N15" s="56"/>
      <c r="O15" s="7"/>
      <c r="P15" s="79"/>
      <c r="Q15" s="80"/>
      <c r="R15" s="7"/>
      <c r="S15" s="7"/>
      <c r="T15" s="7"/>
      <c r="U15" s="7"/>
      <c r="V15" s="7"/>
      <c r="W15" s="7"/>
      <c r="X15" s="7"/>
      <c r="Y15" s="7"/>
      <c r="Z15" s="7"/>
    </row>
    <row r="16" spans="1:26" ht="22.5" customHeight="1" x14ac:dyDescent="0.15">
      <c r="A16" s="7"/>
      <c r="B16" s="22" t="s">
        <v>183</v>
      </c>
      <c r="C16" s="22" t="s">
        <v>183</v>
      </c>
      <c r="D16" s="23"/>
      <c r="E16" s="92"/>
      <c r="F16" s="58"/>
      <c r="G16" s="58"/>
      <c r="H16" s="58"/>
      <c r="I16" s="58"/>
      <c r="J16" s="58"/>
      <c r="K16" s="58"/>
      <c r="L16" s="58"/>
      <c r="M16" s="58"/>
      <c r="N16" s="56"/>
      <c r="O16" s="7"/>
      <c r="P16" s="63"/>
      <c r="Q16" s="71"/>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95" t="s">
        <v>250</v>
      </c>
      <c r="C19" s="85"/>
      <c r="D19" s="85"/>
      <c r="E19" s="85"/>
      <c r="F19" s="85"/>
      <c r="G19" s="85"/>
      <c r="H19" s="85"/>
      <c r="I19" s="85"/>
      <c r="J19" s="85"/>
      <c r="K19" s="85"/>
      <c r="L19" s="85"/>
      <c r="M19" s="85"/>
      <c r="N19" s="85"/>
      <c r="O19" s="85"/>
      <c r="P19" s="10"/>
      <c r="Q19" s="10"/>
      <c r="R19" s="7"/>
      <c r="S19" s="7"/>
      <c r="T19" s="7"/>
      <c r="U19" s="7"/>
      <c r="V19" s="7"/>
      <c r="W19" s="7"/>
      <c r="X19" s="7"/>
      <c r="Y19" s="7"/>
      <c r="Z19" s="7"/>
    </row>
    <row r="20" spans="1:26" ht="21" customHeight="1" x14ac:dyDescent="0.15">
      <c r="A20" s="7"/>
      <c r="B20" s="50" t="s">
        <v>125</v>
      </c>
      <c r="C20" s="50" t="s">
        <v>127</v>
      </c>
      <c r="D20" s="50" t="s">
        <v>38</v>
      </c>
      <c r="E20" s="50" t="s">
        <v>128</v>
      </c>
      <c r="F20" s="50" t="s">
        <v>129</v>
      </c>
      <c r="G20" s="50" t="s">
        <v>130</v>
      </c>
      <c r="H20" s="50" t="s">
        <v>131</v>
      </c>
      <c r="I20" s="50" t="s">
        <v>132</v>
      </c>
      <c r="J20" s="50" t="s">
        <v>133</v>
      </c>
      <c r="K20" s="50" t="s">
        <v>134</v>
      </c>
      <c r="L20" s="50" t="s">
        <v>135</v>
      </c>
      <c r="M20" s="50" t="s">
        <v>136</v>
      </c>
      <c r="N20" s="50" t="s">
        <v>137</v>
      </c>
      <c r="O20" s="50" t="s">
        <v>138</v>
      </c>
      <c r="P20" s="50" t="s">
        <v>139</v>
      </c>
      <c r="Q20" s="50" t="s">
        <v>140</v>
      </c>
      <c r="R20" s="7"/>
      <c r="S20" s="7"/>
      <c r="T20" s="7"/>
      <c r="U20" s="7"/>
      <c r="V20" s="7"/>
      <c r="W20" s="7"/>
      <c r="X20" s="7"/>
      <c r="Y20" s="7"/>
      <c r="Z20" s="7"/>
    </row>
    <row r="21" spans="1:26" ht="21" customHeight="1" x14ac:dyDescent="0.2">
      <c r="A21" s="7"/>
      <c r="B21" s="48" t="s">
        <v>141</v>
      </c>
      <c r="C21" s="49">
        <v>9006</v>
      </c>
      <c r="D21" s="49" t="s">
        <v>213</v>
      </c>
      <c r="E21" s="49" t="s">
        <v>215</v>
      </c>
      <c r="F21" s="49">
        <v>53</v>
      </c>
      <c r="G21" s="49">
        <v>99</v>
      </c>
      <c r="H21" s="49">
        <v>10600</v>
      </c>
      <c r="I21" s="49">
        <v>99</v>
      </c>
      <c r="J21" s="49">
        <v>4441</v>
      </c>
      <c r="K21" s="49"/>
      <c r="L21" s="49">
        <v>2315</v>
      </c>
      <c r="M21" s="49"/>
      <c r="N21" s="49">
        <v>99</v>
      </c>
      <c r="O21" s="98">
        <v>30799</v>
      </c>
      <c r="P21" s="49" t="s">
        <v>248</v>
      </c>
      <c r="Q21" s="49" t="s">
        <v>249</v>
      </c>
      <c r="R21" s="7"/>
      <c r="S21" s="7"/>
      <c r="T21" s="7"/>
      <c r="U21" s="7"/>
      <c r="V21" s="7"/>
      <c r="W21" s="7"/>
      <c r="X21" s="7"/>
      <c r="Y21" s="7"/>
      <c r="Z21" s="7"/>
    </row>
    <row r="22" spans="1:26" ht="21" customHeight="1" x14ac:dyDescent="0.2">
      <c r="A22" s="7"/>
      <c r="B22" s="48" t="s">
        <v>141</v>
      </c>
      <c r="C22" s="49">
        <v>1073</v>
      </c>
      <c r="D22" s="49" t="s">
        <v>214</v>
      </c>
      <c r="E22" s="49" t="s">
        <v>215</v>
      </c>
      <c r="F22" s="49">
        <v>53</v>
      </c>
      <c r="G22" s="49">
        <v>99</v>
      </c>
      <c r="H22" s="49">
        <v>6777</v>
      </c>
      <c r="I22" s="49"/>
      <c r="J22" s="49">
        <v>6518</v>
      </c>
      <c r="K22" s="49"/>
      <c r="L22" s="49">
        <v>2303</v>
      </c>
      <c r="M22" s="49">
        <v>99</v>
      </c>
      <c r="N22" s="49">
        <v>99</v>
      </c>
      <c r="O22" s="99"/>
      <c r="P22" s="49" t="s">
        <v>216</v>
      </c>
      <c r="Q22" s="49" t="s">
        <v>217</v>
      </c>
      <c r="R22" s="7"/>
      <c r="S22" s="7"/>
      <c r="T22" s="7"/>
      <c r="U22" s="7"/>
      <c r="V22" s="7"/>
      <c r="W22" s="7"/>
      <c r="X22" s="7"/>
      <c r="Y22" s="7"/>
      <c r="Z22" s="7"/>
    </row>
    <row r="23" spans="1:26" ht="21" customHeight="1" x14ac:dyDescent="0.2">
      <c r="A23" s="7"/>
      <c r="B23" s="48" t="s">
        <v>141</v>
      </c>
      <c r="C23" s="49">
        <v>1032</v>
      </c>
      <c r="D23" s="49" t="s">
        <v>205</v>
      </c>
      <c r="E23" s="49" t="s">
        <v>149</v>
      </c>
      <c r="F23" s="49">
        <v>50</v>
      </c>
      <c r="G23" s="49">
        <v>99</v>
      </c>
      <c r="H23" s="49">
        <v>6324</v>
      </c>
      <c r="I23" s="49"/>
      <c r="J23" s="49">
        <v>4906</v>
      </c>
      <c r="K23" s="49"/>
      <c r="L23" s="49">
        <v>3033</v>
      </c>
      <c r="M23" s="49">
        <v>99</v>
      </c>
      <c r="N23" s="49">
        <v>99</v>
      </c>
      <c r="O23" s="99"/>
      <c r="P23" s="49" t="s">
        <v>218</v>
      </c>
      <c r="Q23" s="49" t="s">
        <v>219</v>
      </c>
      <c r="R23" s="7"/>
      <c r="S23" s="7"/>
      <c r="T23" s="7"/>
      <c r="U23" s="7"/>
      <c r="V23" s="7"/>
      <c r="W23" s="7"/>
      <c r="X23" s="7"/>
      <c r="Y23" s="7"/>
      <c r="Z23" s="7"/>
    </row>
    <row r="24" spans="1:26" ht="21" customHeight="1" x14ac:dyDescent="0.2">
      <c r="A24" s="7"/>
      <c r="B24" s="48" t="s">
        <v>141</v>
      </c>
      <c r="C24" s="49">
        <v>882</v>
      </c>
      <c r="D24" s="49" t="s">
        <v>181</v>
      </c>
      <c r="E24" s="49" t="s">
        <v>220</v>
      </c>
      <c r="F24" s="49">
        <v>55</v>
      </c>
      <c r="G24" s="49">
        <v>99</v>
      </c>
      <c r="H24" s="49">
        <v>7098</v>
      </c>
      <c r="I24" s="49"/>
      <c r="J24" s="49">
        <v>6092</v>
      </c>
      <c r="K24" s="49"/>
      <c r="L24" s="49">
        <v>2550</v>
      </c>
      <c r="M24" s="49">
        <v>99</v>
      </c>
      <c r="N24" s="49">
        <v>99</v>
      </c>
      <c r="O24" s="100"/>
      <c r="P24" s="49" t="s">
        <v>221</v>
      </c>
      <c r="Q24" s="49" t="s">
        <v>222</v>
      </c>
      <c r="R24" s="7"/>
      <c r="S24" s="7"/>
      <c r="T24" s="7"/>
      <c r="U24" s="7"/>
      <c r="V24" s="7"/>
      <c r="W24" s="7"/>
      <c r="X24" s="7"/>
      <c r="Y24" s="7"/>
      <c r="Z24" s="7"/>
    </row>
    <row r="25" spans="1:26" ht="21" customHeight="1" x14ac:dyDescent="0.15">
      <c r="A25" s="7"/>
      <c r="B25" s="7"/>
      <c r="C25" s="17"/>
      <c r="D25" s="17"/>
      <c r="E25" s="18" t="s">
        <v>156</v>
      </c>
      <c r="F25" s="18">
        <f>SUM(F21:F24)</f>
        <v>211</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7"/>
      <c r="D26" s="1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10" t="s">
        <v>161</v>
      </c>
      <c r="C27" s="10"/>
      <c r="D27" s="10"/>
      <c r="E27" s="10" t="s">
        <v>162</v>
      </c>
      <c r="F27" s="10"/>
      <c r="G27" s="10"/>
      <c r="H27" s="10"/>
      <c r="I27" s="10"/>
      <c r="J27" s="10"/>
      <c r="K27" s="10"/>
      <c r="L27" s="10"/>
      <c r="M27" s="10"/>
      <c r="N27" s="10"/>
      <c r="O27" s="7"/>
      <c r="P27" s="10" t="s">
        <v>163</v>
      </c>
      <c r="Q27" s="10"/>
      <c r="R27" s="7"/>
      <c r="S27" s="7"/>
      <c r="T27" s="7"/>
      <c r="U27" s="7"/>
      <c r="V27" s="7"/>
      <c r="W27" s="7"/>
      <c r="X27" s="7"/>
      <c r="Y27" s="7"/>
      <c r="Z27" s="7"/>
    </row>
    <row r="28" spans="1:26" ht="21" customHeight="1" x14ac:dyDescent="0.15">
      <c r="A28" s="7"/>
      <c r="B28" s="20" t="s">
        <v>165</v>
      </c>
      <c r="C28" s="20" t="s">
        <v>167</v>
      </c>
      <c r="D28" s="21"/>
      <c r="E28" s="96" t="s">
        <v>170</v>
      </c>
      <c r="F28" s="58"/>
      <c r="G28" s="58"/>
      <c r="H28" s="58"/>
      <c r="I28" s="58"/>
      <c r="J28" s="58"/>
      <c r="K28" s="58"/>
      <c r="L28" s="58"/>
      <c r="M28" s="58"/>
      <c r="N28" s="56"/>
      <c r="O28" s="7"/>
      <c r="P28" s="94" t="s">
        <v>262</v>
      </c>
      <c r="Q28" s="77"/>
      <c r="R28" s="7"/>
      <c r="S28" s="7"/>
      <c r="T28" s="7"/>
      <c r="U28" s="7"/>
      <c r="V28" s="7"/>
      <c r="W28" s="7"/>
      <c r="X28" s="7"/>
      <c r="Y28" s="7"/>
      <c r="Z28" s="7"/>
    </row>
    <row r="29" spans="1:26" ht="21" customHeight="1" x14ac:dyDescent="0.15">
      <c r="A29" s="7"/>
      <c r="B29" s="22"/>
      <c r="C29" s="22"/>
      <c r="D29" s="23"/>
      <c r="E29" s="92"/>
      <c r="F29" s="58"/>
      <c r="G29" s="58"/>
      <c r="H29" s="58"/>
      <c r="I29" s="58"/>
      <c r="J29" s="58"/>
      <c r="K29" s="58"/>
      <c r="L29" s="58"/>
      <c r="M29" s="58"/>
      <c r="N29" s="56"/>
      <c r="O29" s="7"/>
      <c r="P29" s="79"/>
      <c r="Q29" s="80"/>
      <c r="R29" s="7"/>
      <c r="S29" s="7"/>
      <c r="T29" s="7"/>
      <c r="U29" s="7"/>
      <c r="V29" s="7"/>
      <c r="W29" s="7"/>
      <c r="X29" s="7"/>
      <c r="Y29" s="7"/>
      <c r="Z29" s="7"/>
    </row>
    <row r="30" spans="1:26" ht="21" customHeight="1" x14ac:dyDescent="0.15">
      <c r="A30" s="7"/>
      <c r="B30" s="22"/>
      <c r="C30" s="22"/>
      <c r="D30" s="23"/>
      <c r="E30" s="92"/>
      <c r="F30" s="58"/>
      <c r="G30" s="58"/>
      <c r="H30" s="58"/>
      <c r="I30" s="58"/>
      <c r="J30" s="58"/>
      <c r="K30" s="58"/>
      <c r="L30" s="58"/>
      <c r="M30" s="58"/>
      <c r="N30" s="56"/>
      <c r="O30" s="7"/>
      <c r="P30" s="79"/>
      <c r="Q30" s="80"/>
      <c r="R30" s="7"/>
      <c r="S30" s="7"/>
      <c r="T30" s="7"/>
      <c r="U30" s="7"/>
      <c r="V30" s="7"/>
      <c r="W30" s="7"/>
      <c r="X30" s="7"/>
      <c r="Y30" s="7"/>
      <c r="Z30" s="7"/>
    </row>
    <row r="31" spans="1:26" ht="21" customHeight="1" x14ac:dyDescent="0.15">
      <c r="A31" s="7"/>
      <c r="B31" s="22"/>
      <c r="C31" s="22"/>
      <c r="D31" s="23"/>
      <c r="E31" s="92"/>
      <c r="F31" s="58"/>
      <c r="G31" s="58"/>
      <c r="H31" s="58"/>
      <c r="I31" s="58"/>
      <c r="J31" s="58"/>
      <c r="K31" s="58"/>
      <c r="L31" s="58"/>
      <c r="M31" s="58"/>
      <c r="N31" s="56"/>
      <c r="O31" s="7"/>
      <c r="P31" s="79"/>
      <c r="Q31" s="80"/>
      <c r="R31" s="7"/>
      <c r="S31" s="7"/>
      <c r="T31" s="7"/>
      <c r="U31" s="7"/>
      <c r="V31" s="7"/>
      <c r="W31" s="7"/>
      <c r="X31" s="7"/>
      <c r="Y31" s="7"/>
      <c r="Z31" s="7"/>
    </row>
    <row r="32" spans="1:26" ht="21" customHeight="1" x14ac:dyDescent="0.15">
      <c r="A32" s="7"/>
      <c r="B32" s="22"/>
      <c r="C32" s="22"/>
      <c r="D32" s="23"/>
      <c r="E32" s="92"/>
      <c r="F32" s="58"/>
      <c r="G32" s="58"/>
      <c r="H32" s="58"/>
      <c r="I32" s="58"/>
      <c r="J32" s="58"/>
      <c r="K32" s="58"/>
      <c r="L32" s="58"/>
      <c r="M32" s="58"/>
      <c r="N32" s="56"/>
      <c r="O32" s="7"/>
      <c r="P32" s="79"/>
      <c r="Q32" s="80"/>
      <c r="R32" s="7"/>
      <c r="S32" s="7"/>
      <c r="T32" s="7"/>
      <c r="U32" s="7"/>
      <c r="V32" s="7"/>
      <c r="W32" s="7"/>
      <c r="X32" s="7"/>
      <c r="Y32" s="7"/>
      <c r="Z32" s="7"/>
    </row>
    <row r="33" spans="1:26" ht="21" customHeight="1" x14ac:dyDescent="0.15">
      <c r="A33" s="7"/>
      <c r="B33" s="22"/>
      <c r="C33" s="22"/>
      <c r="D33" s="23"/>
      <c r="E33" s="92"/>
      <c r="F33" s="58"/>
      <c r="G33" s="58"/>
      <c r="H33" s="58"/>
      <c r="I33" s="58"/>
      <c r="J33" s="58"/>
      <c r="K33" s="58"/>
      <c r="L33" s="58"/>
      <c r="M33" s="58"/>
      <c r="N33" s="56"/>
      <c r="O33" s="7"/>
      <c r="P33" s="63"/>
      <c r="Q33" s="71"/>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95" t="s">
        <v>196</v>
      </c>
      <c r="C36" s="85"/>
      <c r="D36" s="85"/>
      <c r="E36" s="85"/>
      <c r="F36" s="85"/>
      <c r="G36" s="85"/>
      <c r="H36" s="85"/>
      <c r="I36" s="85"/>
      <c r="J36" s="85"/>
      <c r="K36" s="85"/>
      <c r="L36" s="85"/>
      <c r="M36" s="85"/>
      <c r="N36" s="85"/>
      <c r="O36" s="85"/>
      <c r="P36" s="10"/>
      <c r="Q36" s="10"/>
      <c r="R36" s="7"/>
      <c r="S36" s="7"/>
      <c r="T36" s="7"/>
      <c r="U36" s="7"/>
      <c r="V36" s="7"/>
      <c r="W36" s="7"/>
      <c r="X36" s="7"/>
      <c r="Y36" s="7"/>
      <c r="Z36" s="7"/>
    </row>
    <row r="37" spans="1:26" ht="21" customHeight="1" x14ac:dyDescent="0.15">
      <c r="A37" s="7"/>
      <c r="B37" s="46" t="s">
        <v>125</v>
      </c>
      <c r="C37" s="46" t="s">
        <v>127</v>
      </c>
      <c r="D37" s="46" t="s">
        <v>38</v>
      </c>
      <c r="E37" s="46" t="s">
        <v>128</v>
      </c>
      <c r="F37" s="46" t="s">
        <v>129</v>
      </c>
      <c r="G37" s="46" t="s">
        <v>130</v>
      </c>
      <c r="H37" s="46" t="s">
        <v>131</v>
      </c>
      <c r="I37" s="46" t="s">
        <v>132</v>
      </c>
      <c r="J37" s="46" t="s">
        <v>133</v>
      </c>
      <c r="K37" s="46" t="s">
        <v>134</v>
      </c>
      <c r="L37" s="46" t="s">
        <v>135</v>
      </c>
      <c r="M37" s="46" t="s">
        <v>136</v>
      </c>
      <c r="N37" s="46" t="s">
        <v>137</v>
      </c>
      <c r="O37" s="46" t="s">
        <v>138</v>
      </c>
      <c r="P37" s="46" t="s">
        <v>139</v>
      </c>
      <c r="Q37" s="46" t="s">
        <v>140</v>
      </c>
      <c r="R37" s="7"/>
      <c r="S37" s="7"/>
      <c r="T37" s="7"/>
      <c r="U37" s="7"/>
      <c r="V37" s="7"/>
      <c r="W37" s="7"/>
      <c r="X37" s="7"/>
      <c r="Y37" s="7"/>
      <c r="Z37" s="7"/>
    </row>
    <row r="38" spans="1:26" ht="21" customHeight="1" x14ac:dyDescent="0.2">
      <c r="A38" s="7"/>
      <c r="B38" s="48" t="s">
        <v>141</v>
      </c>
      <c r="C38" s="49">
        <v>9006</v>
      </c>
      <c r="D38" s="49" t="s">
        <v>213</v>
      </c>
      <c r="E38" s="49" t="s">
        <v>215</v>
      </c>
      <c r="F38" s="49">
        <v>53</v>
      </c>
      <c r="G38" s="49">
        <v>99</v>
      </c>
      <c r="H38" s="49">
        <v>10600</v>
      </c>
      <c r="I38" s="49">
        <v>99</v>
      </c>
      <c r="J38" s="49">
        <v>4441</v>
      </c>
      <c r="K38" s="49"/>
      <c r="L38" s="49">
        <v>2315</v>
      </c>
      <c r="M38" s="49"/>
      <c r="N38" s="49">
        <v>99</v>
      </c>
      <c r="O38" s="97">
        <v>35521</v>
      </c>
      <c r="P38" s="49" t="s">
        <v>248</v>
      </c>
      <c r="Q38" s="49" t="s">
        <v>249</v>
      </c>
      <c r="R38" s="7"/>
      <c r="S38" s="7"/>
      <c r="T38" s="7"/>
      <c r="U38" s="7"/>
      <c r="V38" s="7"/>
      <c r="W38" s="7"/>
      <c r="X38" s="7"/>
      <c r="Y38" s="7"/>
      <c r="Z38" s="7"/>
    </row>
    <row r="39" spans="1:26" ht="21" customHeight="1" x14ac:dyDescent="0.2">
      <c r="A39" s="7"/>
      <c r="B39" s="48" t="s">
        <v>141</v>
      </c>
      <c r="C39" s="49">
        <v>962</v>
      </c>
      <c r="D39" s="49" t="s">
        <v>251</v>
      </c>
      <c r="E39" s="49" t="s">
        <v>149</v>
      </c>
      <c r="F39" s="49">
        <v>50</v>
      </c>
      <c r="G39" s="49">
        <v>99</v>
      </c>
      <c r="H39" s="49">
        <v>11214</v>
      </c>
      <c r="I39" s="49">
        <v>99</v>
      </c>
      <c r="J39" s="49">
        <v>3752</v>
      </c>
      <c r="K39" s="49"/>
      <c r="L39" s="49">
        <v>1536</v>
      </c>
      <c r="M39" s="49"/>
      <c r="N39" s="49">
        <v>99</v>
      </c>
      <c r="O39" s="97"/>
      <c r="P39" s="49" t="s">
        <v>252</v>
      </c>
      <c r="Q39" s="49" t="s">
        <v>253</v>
      </c>
      <c r="R39" s="7"/>
      <c r="S39" s="7"/>
      <c r="T39" s="7"/>
      <c r="U39" s="7"/>
      <c r="V39" s="7"/>
      <c r="W39" s="7"/>
      <c r="X39" s="7"/>
      <c r="Y39" s="7"/>
      <c r="Z39" s="7"/>
    </row>
    <row r="40" spans="1:26" ht="21" customHeight="1" x14ac:dyDescent="0.2">
      <c r="A40" s="7"/>
      <c r="B40" s="48" t="s">
        <v>141</v>
      </c>
      <c r="C40" s="49">
        <v>1032</v>
      </c>
      <c r="D40" s="49" t="s">
        <v>205</v>
      </c>
      <c r="E40" s="49" t="s">
        <v>149</v>
      </c>
      <c r="F40" s="49">
        <v>50</v>
      </c>
      <c r="G40" s="49">
        <v>99</v>
      </c>
      <c r="H40" s="49">
        <v>6324</v>
      </c>
      <c r="I40" s="49"/>
      <c r="J40" s="49">
        <v>4906</v>
      </c>
      <c r="K40" s="49">
        <v>99</v>
      </c>
      <c r="L40" s="49">
        <v>3033</v>
      </c>
      <c r="M40" s="49"/>
      <c r="N40" s="49">
        <v>99</v>
      </c>
      <c r="O40" s="97"/>
      <c r="P40" s="49" t="s">
        <v>218</v>
      </c>
      <c r="Q40" s="49" t="s">
        <v>219</v>
      </c>
      <c r="R40" s="7"/>
      <c r="S40" s="7"/>
      <c r="T40" s="7"/>
      <c r="U40" s="7"/>
      <c r="V40" s="7"/>
      <c r="W40" s="7"/>
      <c r="X40" s="7"/>
      <c r="Y40" s="7"/>
      <c r="Z40" s="7"/>
    </row>
    <row r="41" spans="1:26" ht="21" customHeight="1" x14ac:dyDescent="0.2">
      <c r="A41" s="7"/>
      <c r="B41" s="48" t="s">
        <v>141</v>
      </c>
      <c r="C41" s="49">
        <v>798</v>
      </c>
      <c r="D41" s="49" t="s">
        <v>254</v>
      </c>
      <c r="E41" s="49" t="s">
        <v>220</v>
      </c>
      <c r="F41" s="49">
        <v>55</v>
      </c>
      <c r="G41" s="49">
        <v>99</v>
      </c>
      <c r="H41" s="49">
        <v>7383</v>
      </c>
      <c r="I41" s="49"/>
      <c r="J41" s="49">
        <v>5635</v>
      </c>
      <c r="K41" s="49">
        <v>99</v>
      </c>
      <c r="L41" s="49">
        <v>3670</v>
      </c>
      <c r="M41" s="49"/>
      <c r="N41" s="49">
        <v>99</v>
      </c>
      <c r="O41" s="97"/>
      <c r="P41" s="49" t="s">
        <v>255</v>
      </c>
      <c r="Q41" s="49" t="s">
        <v>256</v>
      </c>
      <c r="R41" s="7"/>
      <c r="S41" s="7"/>
      <c r="T41" s="7"/>
      <c r="U41" s="7"/>
      <c r="V41" s="7"/>
      <c r="W41" s="7"/>
      <c r="X41" s="7"/>
      <c r="Y41" s="7"/>
      <c r="Z41" s="7"/>
    </row>
    <row r="42" spans="1:26" ht="21" customHeight="1" x14ac:dyDescent="0.15">
      <c r="A42" s="7"/>
      <c r="B42" s="7"/>
      <c r="C42" s="17"/>
      <c r="D42" s="17"/>
      <c r="E42" s="18" t="s">
        <v>156</v>
      </c>
      <c r="F42" s="18">
        <f>SUM(F38:F41)</f>
        <v>208</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7"/>
      <c r="D43" s="1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10" t="s">
        <v>161</v>
      </c>
      <c r="C44" s="10"/>
      <c r="D44" s="10"/>
      <c r="E44" s="10" t="s">
        <v>162</v>
      </c>
      <c r="F44" s="10"/>
      <c r="G44" s="10"/>
      <c r="H44" s="10"/>
      <c r="I44" s="10"/>
      <c r="J44" s="10"/>
      <c r="K44" s="10"/>
      <c r="L44" s="10"/>
      <c r="M44" s="10"/>
      <c r="N44" s="10"/>
      <c r="O44" s="7"/>
      <c r="P44" s="10" t="s">
        <v>163</v>
      </c>
      <c r="Q44" s="10"/>
      <c r="R44" s="7"/>
      <c r="S44" s="7"/>
      <c r="T44" s="7"/>
      <c r="U44" s="7"/>
      <c r="V44" s="7"/>
      <c r="W44" s="7"/>
      <c r="X44" s="7"/>
      <c r="Y44" s="7"/>
      <c r="Z44" s="7"/>
    </row>
    <row r="45" spans="1:26" ht="21" customHeight="1" x14ac:dyDescent="0.15">
      <c r="A45" s="7"/>
      <c r="B45" s="20" t="s">
        <v>165</v>
      </c>
      <c r="C45" s="20" t="s">
        <v>167</v>
      </c>
      <c r="D45" s="21"/>
      <c r="E45" s="96" t="s">
        <v>170</v>
      </c>
      <c r="F45" s="58"/>
      <c r="G45" s="58"/>
      <c r="H45" s="58"/>
      <c r="I45" s="58"/>
      <c r="J45" s="58"/>
      <c r="K45" s="58"/>
      <c r="L45" s="58"/>
      <c r="M45" s="58"/>
      <c r="N45" s="56"/>
      <c r="O45" s="7"/>
      <c r="P45" s="94" t="s">
        <v>263</v>
      </c>
      <c r="Q45" s="77"/>
      <c r="R45" s="7"/>
      <c r="S45" s="7"/>
      <c r="T45" s="7"/>
      <c r="U45" s="7"/>
      <c r="V45" s="7"/>
      <c r="W45" s="7"/>
      <c r="X45" s="7"/>
      <c r="Y45" s="7"/>
      <c r="Z45" s="7"/>
    </row>
    <row r="46" spans="1:26" ht="21" customHeight="1" x14ac:dyDescent="0.15">
      <c r="A46" s="7"/>
      <c r="B46" s="33">
        <v>1</v>
      </c>
      <c r="C46" s="33">
        <v>0</v>
      </c>
      <c r="D46" s="23"/>
      <c r="E46" s="92"/>
      <c r="F46" s="58"/>
      <c r="G46" s="58"/>
      <c r="H46" s="58"/>
      <c r="I46" s="58"/>
      <c r="J46" s="58"/>
      <c r="K46" s="58"/>
      <c r="L46" s="58"/>
      <c r="M46" s="58"/>
      <c r="N46" s="56"/>
      <c r="O46" s="7"/>
      <c r="P46" s="79"/>
      <c r="Q46" s="80"/>
      <c r="R46" s="7"/>
      <c r="S46" s="7"/>
      <c r="T46" s="7"/>
      <c r="U46" s="7"/>
      <c r="V46" s="7"/>
      <c r="W46" s="7"/>
      <c r="X46" s="7"/>
      <c r="Y46" s="7"/>
      <c r="Z46" s="7"/>
    </row>
    <row r="47" spans="1:26" ht="21" customHeight="1" x14ac:dyDescent="0.15">
      <c r="A47" s="7"/>
      <c r="B47" s="33">
        <v>2</v>
      </c>
      <c r="C47" s="33">
        <v>0</v>
      </c>
      <c r="D47" s="23"/>
      <c r="E47" s="92"/>
      <c r="F47" s="58"/>
      <c r="G47" s="58"/>
      <c r="H47" s="58"/>
      <c r="I47" s="58"/>
      <c r="J47" s="58"/>
      <c r="K47" s="58"/>
      <c r="L47" s="58"/>
      <c r="M47" s="58"/>
      <c r="N47" s="56"/>
      <c r="O47" s="7"/>
      <c r="P47" s="79"/>
      <c r="Q47" s="80"/>
      <c r="R47" s="7"/>
      <c r="S47" s="7"/>
      <c r="T47" s="7"/>
      <c r="U47" s="7"/>
      <c r="V47" s="7"/>
      <c r="W47" s="7"/>
      <c r="X47" s="7"/>
      <c r="Y47" s="7"/>
      <c r="Z47" s="7"/>
    </row>
    <row r="48" spans="1:26" ht="21" customHeight="1" x14ac:dyDescent="0.15">
      <c r="A48" s="7"/>
      <c r="B48" s="33">
        <v>3</v>
      </c>
      <c r="C48" s="33">
        <v>1</v>
      </c>
      <c r="D48" s="23"/>
      <c r="E48" s="92"/>
      <c r="F48" s="58"/>
      <c r="G48" s="58"/>
      <c r="H48" s="58"/>
      <c r="I48" s="58"/>
      <c r="J48" s="58"/>
      <c r="K48" s="58"/>
      <c r="L48" s="58"/>
      <c r="M48" s="58"/>
      <c r="N48" s="56"/>
      <c r="O48" s="7"/>
      <c r="P48" s="79"/>
      <c r="Q48" s="80"/>
      <c r="R48" s="7"/>
      <c r="S48" s="7"/>
      <c r="T48" s="7"/>
      <c r="U48" s="7"/>
      <c r="V48" s="7"/>
      <c r="W48" s="7"/>
      <c r="X48" s="7"/>
      <c r="Y48" s="7"/>
      <c r="Z48" s="7"/>
    </row>
    <row r="49" spans="1:26" ht="21" customHeight="1" x14ac:dyDescent="0.15">
      <c r="A49" s="7"/>
      <c r="B49" s="33">
        <v>4</v>
      </c>
      <c r="C49" s="33">
        <v>1</v>
      </c>
      <c r="D49" s="23"/>
      <c r="E49" s="92"/>
      <c r="F49" s="58"/>
      <c r="G49" s="58"/>
      <c r="H49" s="58"/>
      <c r="I49" s="58"/>
      <c r="J49" s="58"/>
      <c r="K49" s="58"/>
      <c r="L49" s="58"/>
      <c r="M49" s="58"/>
      <c r="N49" s="56"/>
      <c r="O49" s="7"/>
      <c r="P49" s="79"/>
      <c r="Q49" s="80"/>
      <c r="R49" s="7"/>
      <c r="S49" s="7"/>
      <c r="T49" s="7"/>
      <c r="U49" s="7"/>
      <c r="V49" s="7"/>
      <c r="W49" s="7"/>
      <c r="X49" s="7"/>
      <c r="Y49" s="7"/>
      <c r="Z49" s="7"/>
    </row>
    <row r="50" spans="1:26" ht="21" customHeight="1" x14ac:dyDescent="0.15">
      <c r="A50" s="7"/>
      <c r="B50" s="22"/>
      <c r="C50" s="22"/>
      <c r="D50" s="23"/>
      <c r="E50" s="92"/>
      <c r="F50" s="58"/>
      <c r="G50" s="58"/>
      <c r="H50" s="58"/>
      <c r="I50" s="58"/>
      <c r="J50" s="58"/>
      <c r="K50" s="58"/>
      <c r="L50" s="58"/>
      <c r="M50" s="58"/>
      <c r="N50" s="56"/>
      <c r="O50" s="7"/>
      <c r="P50" s="63"/>
      <c r="Q50" s="71"/>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sheetData>
  <mergeCells count="27">
    <mergeCell ref="P45:Q50"/>
    <mergeCell ref="O38:O41"/>
    <mergeCell ref="E33:N33"/>
    <mergeCell ref="B36:O36"/>
    <mergeCell ref="E45:N45"/>
    <mergeCell ref="E46:N46"/>
    <mergeCell ref="E50:N50"/>
    <mergeCell ref="E49:N49"/>
    <mergeCell ref="P28:Q33"/>
    <mergeCell ref="E29:N29"/>
    <mergeCell ref="E28:N28"/>
    <mergeCell ref="E47:N47"/>
    <mergeCell ref="E48:N48"/>
    <mergeCell ref="E32:N32"/>
    <mergeCell ref="E30:N30"/>
    <mergeCell ref="E31:N31"/>
    <mergeCell ref="B2:O2"/>
    <mergeCell ref="E15:N15"/>
    <mergeCell ref="E13:N13"/>
    <mergeCell ref="E11:N11"/>
    <mergeCell ref="E12:N12"/>
    <mergeCell ref="O4:O7"/>
    <mergeCell ref="O21:O24"/>
    <mergeCell ref="P11:Q16"/>
    <mergeCell ref="E16:N16"/>
    <mergeCell ref="B19:O19"/>
    <mergeCell ref="E14:N14"/>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田禹治</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2017-04-04T10:01:26Z</dcterms:modified>
</cp:coreProperties>
</file>