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ty-a-00-018/BULL_data/plan/02_quest_design/"/>
    </mc:Choice>
  </mc:AlternateContent>
  <bookViews>
    <workbookView xWindow="4260" yWindow="1900" windowWidth="33280" windowHeight="1796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8" i="5" l="1"/>
  <c r="O21" i="5"/>
  <c r="O4" i="5"/>
  <c r="O4" i="4"/>
  <c r="F59" i="5"/>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<sst xmlns="http://schemas.openxmlformats.org/spreadsheetml/2006/main" count="523" uniqueCount="274">
  <si>
    <t>クエストの位置付け</t>
  </si>
  <si>
    <t>クエスト基礎設計フォーマット</t>
  </si>
  <si>
    <t>取得方法</t>
  </si>
  <si>
    <t>上級</t>
  </si>
  <si>
    <t>ユニットID</t>
  </si>
  <si>
    <t>ユニット名</t>
  </si>
  <si>
    <t>属性</t>
  </si>
  <si>
    <t>種族A</t>
  </si>
  <si>
    <t>種族B</t>
  </si>
  <si>
    <t>キラーチェック</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</si>
  <si>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</si>
  <si>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</si>
  <si>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</si>
  <si>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</si>
  <si>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</si>
  <si>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</si>
  <si>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</si>
  <si>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</si>
  <si>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</si>
  <si>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</si>
  <si>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</si>
  <si>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</si>
  <si>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</si>
  <si>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</si>
  <si>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</si>
  <si>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</si>
  <si>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</si>
  <si>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</si>
  <si>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</si>
  <si>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</si>
  <si>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</si>
  <si>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</si>
  <si>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</si>
  <si>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</si>
  <si>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</si>
  <si>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</si>
  <si>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</si>
  <si>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</si>
  <si>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</si>
  <si>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</si>
  <si>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</si>
  <si>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</si>
  <si>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</si>
  <si>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</si>
  <si>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</si>
  <si>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</si>
  <si>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</si>
  <si>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</si>
  <si>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</si>
  <si>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</si>
  <si>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</si>
  <si>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</si>
  <si>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</si>
  <si>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</si>
  <si>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</si>
  <si>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</si>
  <si>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</si>
  <si>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</si>
  <si>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</si>
  <si>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</si>
  <si>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</si>
  <si>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</si>
  <si>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</si>
  <si>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</si>
  <si>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</si>
  <si>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</si>
  <si>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</si>
  <si>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</si>
  <si>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</si>
  <si>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</si>
  <si>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</si>
  <si>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</si>
  <si>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</si>
  <si>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</si>
  <si>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</si>
  <si>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</si>
  <si>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</si>
  <si>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</si>
  <si>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</si>
  <si>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</si>
  <si>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</si>
  <si>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</si>
  <si>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</si>
  <si>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</si>
  <si>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</si>
  <si>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</si>
  <si>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</si>
  <si>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</si>
  <si>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</si>
  <si>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</si>
  <si>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ボスユニット画像１</t>
  </si>
  <si>
    <t>認識合わせ</t>
  </si>
  <si>
    <t>クエストの位置づけ（プルダウン選択）</t>
  </si>
  <si>
    <t>基本情報</t>
  </si>
  <si>
    <t>クエストカテゴリー</t>
  </si>
  <si>
    <t>超絶級</t>
  </si>
  <si>
    <t>中級</t>
  </si>
  <si>
    <t>初級</t>
  </si>
  <si>
    <t>ボスユニット情報</t>
  </si>
  <si>
    <t>▼想定パーティー　：　想定パーティでのプレイ感</t>
  </si>
  <si>
    <t>ギャラルホルン</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</si>
  <si>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</si>
  <si>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</si>
  <si>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</si>
  <si>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</si>
  <si>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</si>
  <si>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</si>
  <si>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</si>
  <si>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</si>
  <si>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</si>
  <si>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</si>
  <si>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</si>
  <si>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</si>
  <si>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</si>
  <si>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</si>
  <si>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</si>
  <si>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属性（プルダウン選択）</t>
  </si>
  <si>
    <t>種族A（プルダウン選択）</t>
  </si>
  <si>
    <t>種族B（プルダウン選択）</t>
  </si>
  <si>
    <t>合計コスト</t>
  </si>
  <si>
    <t>▼未対策パーティー1　：　想定パーティの低レベル設定ではどうなるか</t>
  </si>
  <si>
    <t>▼各エリア所感</t>
  </si>
  <si>
    <t>プレイヤー習熟度（初級者、中級者、上級者）</t>
  </si>
  <si>
    <t>タイプ（プルダウン選択）</t>
  </si>
  <si>
    <t>所感</t>
  </si>
  <si>
    <t>エリア</t>
  </si>
  <si>
    <t>対抗ユニット情報</t>
  </si>
  <si>
    <t>コンティニュー</t>
  </si>
  <si>
    <t>なし</t>
  </si>
  <si>
    <t>コンティニュー理由</t>
  </si>
  <si>
    <t>ステージ制限
　※超級は必須</t>
  </si>
  <si>
    <t>制限１</t>
  </si>
  <si>
    <t>制限２</t>
  </si>
  <si>
    <t>ステージギミック</t>
  </si>
  <si>
    <t>ギミック１</t>
  </si>
  <si>
    <t>ギミック２</t>
  </si>
  <si>
    <t>-</t>
  </si>
  <si>
    <t>エネミーギミック</t>
  </si>
  <si>
    <t>▼未対策パーティー２　：　想定パーティから回復タイプ１名減らすとどうなるか</t>
  </si>
  <si>
    <t>ダメージパネル</t>
  </si>
  <si>
    <t>調整点</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</si>
  <si>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</si>
  <si>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</si>
  <si>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</si>
  <si>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</si>
  <si>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</si>
  <si>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</si>
  <si>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</si>
  <si>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</si>
  <si>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</si>
  <si>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新規ユーザーに対してダメージパネルを広める</t>
  </si>
  <si>
    <t>クエストの難易度</t>
  </si>
  <si>
    <t>※ウィザード級だけど、
実際の難易度は？
といった項目です。</t>
  </si>
  <si>
    <t>通常の超級レベル</t>
  </si>
  <si>
    <t>ユーザー体験</t>
  </si>
  <si>
    <t>目的</t>
  </si>
  <si>
    <t>新規ユーザーにダメージパネルを知ってもらうために超級で出現させる。
対策できるユニットは大当たりだとスキルで対策できると思うが基本的にR5だと対策ができないので
回復で対処してもらうようにする。ダメージパネルがアビリティとスキル対策じゃないと突破できないイメージがあるので
回復で突破できるのを認知してもらう</t>
  </si>
  <si>
    <t>▼未対策パーティー３　：　２体を苦手属性キャラクターに交換するとどうなるか</t>
  </si>
  <si>
    <t>要件：優先度最高</t>
  </si>
  <si>
    <t>回復ユニット2体いれば楽程度のダメージパネルを実装
対策は基本回復ユニットだけと考えスキルで変換やアビリティがなくてもクリアできるようにする</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</si>
  <si>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</si>
  <si>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</si>
  <si>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</si>
  <si>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</si>
  <si>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</si>
  <si>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</si>
  <si>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</si>
  <si>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</si>
  <si>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</si>
  <si>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</si>
  <si>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▼未対策パーティー４　：　本編の別ユニットを入れるとどうなるか</t>
  </si>
  <si>
    <t>クリア報酬</t>
  </si>
  <si>
    <t>補足</t>
  </si>
  <si>
    <t>活躍させたいユニット＝想定パーティ</t>
  </si>
  <si>
    <t>ラベル</t>
  </si>
  <si>
    <t>概要コメント・要件定義時の選定理由など</t>
  </si>
  <si>
    <t>パーン</t>
  </si>
  <si>
    <t>スフィンクス</t>
  </si>
  <si>
    <t>フロア構成</t>
  </si>
  <si>
    <t>フロア１</t>
  </si>
  <si>
    <t>概要・行動パターン</t>
  </si>
  <si>
    <t>フロア２</t>
  </si>
  <si>
    <t>ボスユニット画像２</t>
    <phoneticPr fontId="10"/>
  </si>
  <si>
    <t>オーディン</t>
    <phoneticPr fontId="10"/>
  </si>
  <si>
    <t>バルドル</t>
    <phoneticPr fontId="10"/>
  </si>
  <si>
    <t>フレイ</t>
    <phoneticPr fontId="10"/>
  </si>
  <si>
    <t>フレイヤ</t>
    <phoneticPr fontId="10"/>
  </si>
  <si>
    <t>ヨルムンガンド</t>
    <phoneticPr fontId="10"/>
  </si>
  <si>
    <t>ムスペルヘイム</t>
    <phoneticPr fontId="10"/>
  </si>
  <si>
    <t>トール</t>
    <phoneticPr fontId="10"/>
  </si>
  <si>
    <t>フギンとムニン</t>
    <phoneticPr fontId="10"/>
  </si>
  <si>
    <t>ミョルニル</t>
    <phoneticPr fontId="10"/>
  </si>
  <si>
    <t>オーズ</t>
    <phoneticPr fontId="10"/>
  </si>
  <si>
    <t>R4ギャラルホルン</t>
    <phoneticPr fontId="10"/>
  </si>
  <si>
    <t>R5ギャラルホルン</t>
    <phoneticPr fontId="10"/>
  </si>
  <si>
    <r>
      <t>この笛が鳴り響くとき、それは</t>
    </r>
    <r>
      <rPr>
        <b/>
        <sz val="12"/>
        <color rgb="FF007AB3"/>
        <rFont val="ＭＳ Ｐゴシック"/>
        <family val="3"/>
        <charset val="128"/>
      </rPr>
      <t>北欧神話</t>
    </r>
    <r>
      <rPr>
        <b/>
        <sz val="12"/>
        <color rgb="FF333333"/>
        <rFont val="ＭＳ Ｐゴシック"/>
        <family val="3"/>
        <charset val="128"/>
      </rPr>
      <t>の</t>
    </r>
    <r>
      <rPr>
        <b/>
        <sz val="12"/>
        <color rgb="FF007AB3"/>
        <rFont val="ＭＳ Ｐゴシック"/>
        <family val="3"/>
        <charset val="128"/>
      </rPr>
      <t>終末</t>
    </r>
    <r>
      <rPr>
        <b/>
        <sz val="12"/>
        <color rgb="FF333333"/>
        <rFont val="ＭＳ Ｐゴシック"/>
        <family val="3"/>
        <charset val="128"/>
      </rPr>
      <t>・</t>
    </r>
    <r>
      <rPr>
        <b/>
        <sz val="12"/>
        <color rgb="FF007AB3"/>
        <rFont val="ＭＳ Ｐゴシック"/>
        <family val="3"/>
        <charset val="128"/>
      </rPr>
      <t>ラグナロク</t>
    </r>
    <r>
      <rPr>
        <b/>
        <sz val="12"/>
        <color rgb="FF333333"/>
        <rFont val="ＭＳ Ｐゴシック"/>
        <family val="3"/>
        <charset val="128"/>
      </rPr>
      <t>の始まり</t>
    </r>
    <r>
      <rPr>
        <sz val="12"/>
        <color rgb="FF333333"/>
        <rFont val="ＭＳ Ｐゴシック"/>
        <family val="3"/>
        <charset val="128"/>
      </rPr>
      <t>を意味する</t>
    </r>
  </si>
  <si>
    <t>HP・攻撃力・Speed</t>
  </si>
  <si>
    <t>HP・攻撃力・Speed</t>
    <phoneticPr fontId="10"/>
  </si>
  <si>
    <t>180000/5000/2</t>
    <phoneticPr fontId="10"/>
  </si>
  <si>
    <t>200000/3500/1</t>
    <phoneticPr fontId="10"/>
  </si>
  <si>
    <t>オーズ</t>
    <phoneticPr fontId="10"/>
  </si>
  <si>
    <t>テマリ</t>
    <phoneticPr fontId="10"/>
  </si>
  <si>
    <t xml:space="preserve">
スキルターン2〜6
[USkill]
Cパネルを2つ生成する
[CSkill]
全体に特大ダメージ
</t>
    <phoneticPr fontId="10"/>
  </si>
  <si>
    <t xml:space="preserve">
スキルターン8〜12
[USkill]
出現しているCパネルを特大強化+3ターン種族アニマルの回復力特大UP
[CSkill]
1体に特大ダメージ+HP小回復
</t>
    <phoneticPr fontId="10"/>
  </si>
  <si>
    <t xml:space="preserve">
スキルターン10〜14
[USkill]
3ターンの間全ユニットの防御力と回復力を特大UP＋3ターンHPを小回復
[CSkill]
HPを大回復
</t>
    <phoneticPr fontId="10"/>
  </si>
  <si>
    <t>アスタロト</t>
    <phoneticPr fontId="10"/>
  </si>
  <si>
    <t xml:space="preserve">
スキルターン9〜13
[USkill]
1ターン敵の防御力を0にする+全体に防御力を無視した10000固定ダメージ
[CSkill]
2回単体に中ダメージ
</t>
    <phoneticPr fontId="10"/>
  </si>
  <si>
    <t>ー/ー/1</t>
    <phoneticPr fontId="10"/>
  </si>
  <si>
    <t>ニーズヘッグ</t>
    <phoneticPr fontId="10"/>
  </si>
  <si>
    <t>ビュグヴィルとベイラ</t>
    <phoneticPr fontId="10"/>
  </si>
  <si>
    <t>ユミル</t>
    <phoneticPr fontId="10"/>
  </si>
  <si>
    <t>ニーベル</t>
    <phoneticPr fontId="10"/>
  </si>
  <si>
    <t>ファフニール</t>
    <phoneticPr fontId="10"/>
  </si>
  <si>
    <t>赤</t>
    <phoneticPr fontId="10"/>
  </si>
  <si>
    <t>緑</t>
    <phoneticPr fontId="10"/>
  </si>
  <si>
    <t>緑</t>
    <phoneticPr fontId="10"/>
  </si>
  <si>
    <t>青</t>
    <phoneticPr fontId="10"/>
  </si>
  <si>
    <t>赤</t>
    <phoneticPr fontId="10"/>
  </si>
  <si>
    <t>赤</t>
    <phoneticPr fontId="10"/>
  </si>
  <si>
    <t>緑</t>
    <phoneticPr fontId="10"/>
  </si>
  <si>
    <t>フロア３</t>
    <phoneticPr fontId="10"/>
  </si>
  <si>
    <t>フロア４</t>
    <phoneticPr fontId="10"/>
  </si>
  <si>
    <t>ユミル</t>
    <phoneticPr fontId="10"/>
  </si>
  <si>
    <t>70000/4500/2</t>
    <phoneticPr fontId="10"/>
  </si>
  <si>
    <t>R3ニーズヘッグ（1ゲージ目)</t>
    <phoneticPr fontId="10"/>
  </si>
  <si>
    <t>R4ニーズヘッグ(2ゲージ目)</t>
    <phoneticPr fontId="10"/>
  </si>
  <si>
    <t>R4ファフニール(1ゲージ目)</t>
    <phoneticPr fontId="10"/>
  </si>
  <si>
    <t>R5ファフニール(2ゲージ目)</t>
    <phoneticPr fontId="10"/>
  </si>
  <si>
    <t>300000/ー/2</t>
    <phoneticPr fontId="10"/>
  </si>
  <si>
    <t xml:space="preserve">
ユミルがニーズヘッグの前に構えている設定。
ニーズヘッグには基本的に攻撃は通らない。ユミルを倒すとニーズが2ゲージ目に移行、ニーズに攻撃が通るようになる。
</t>
    <phoneticPr fontId="10"/>
  </si>
  <si>
    <t>【開幕】防御力UP（極大)
【1ターン毎】緑パネルを緑のダメージパネルに4個変換
【2ターン毎】2ターンユミルの攻撃力UP
【3ターン毎】2ターン回復力DOWN
【ユミル死亡】撤退（2ゲージ目移行)</t>
    <phoneticPr fontId="10"/>
  </si>
  <si>
    <t>80000/4000/2</t>
    <phoneticPr fontId="10"/>
  </si>
  <si>
    <t>【3ターン毎】クリティカル</t>
    <phoneticPr fontId="10"/>
  </si>
  <si>
    <t>80000/4500/2</t>
    <phoneticPr fontId="10"/>
  </si>
  <si>
    <t>【開幕】ランダムに緑のダメージパネルを3個変換
【1ターン目】ダメージパネル吸収攻撃
【3ターン毎】ランダムに緑のダメージパネルを5個変換
【4ターン毎】ダメージパネル吸収攻撃</t>
    <phoneticPr fontId="10"/>
  </si>
  <si>
    <t>【開幕】状態異常耐性
【2ターン目】4ターン回復力DOWN+単体攻撃
【3ターン毎】赤・黄・緑パネル吸収単体攻撃
【4ターン毎】青パネルをダメージパネルに5個変換（HPの3％ダメージ）
【死亡時】セリフ</t>
    <phoneticPr fontId="10"/>
  </si>
  <si>
    <t xml:space="preserve">
【開幕】青パネルドロップ率UP
【1ターン目】青パネルをダメージパネルに3個変換（HPの3％ダメージ）
【1ターン毎30%】6回連続攻撃
【3ターン毎】青パネルをダメージパネルに3個変換（HPの3％ダメージ）
【HP50%以下2ターン毎】青パネルをダメージパネルに3個変換（HPの3％ダメージ）
【HP25%以下1ターン毎】青パネルをダメージパネルに3個変換（HPの3％ダメージ）
</t>
    <phoneticPr fontId="10"/>
  </si>
  <si>
    <t>開幕で、ハートパネルで埋まった盤面の半分程度を青のダメージパネルに変換
ダメージパネルのダメージをハートパネルによって相殺できる事をプレイヤーに理解させたい。</t>
    <phoneticPr fontId="10"/>
  </si>
  <si>
    <t xml:space="preserve">
【開幕】ハートパネルの半分程度を青のダメージパネルに変換
（回復タイプだと相殺してノーダメ、回復力1000で7000程度のダメージは与えたい)
【1ターン毎50%】 青ユニットキラー単体攻撃
</t>
    <phoneticPr fontId="10"/>
  </si>
  <si>
    <t>ALICEの”電源”(仮)周りにで起きる混乱について調査を行っていたオーズがプレイヤーに注意を喚起して去る。
非戦闘。ハートパネルドロップ率をアップ、盤面をハート染めして撤退。</t>
    <phoneticPr fontId="10"/>
  </si>
  <si>
    <t xml:space="preserve">
開幕：1ターンアビリティ無効+スリープ(1ターン自動送り)
1ターン目:全パネルをハートパネルに変換+ハートパネルドロップ率UP+退却
※セリフでそれとなくダメパの脅威をハートで相殺、軽減できる事を伝えたい
</t>
    <phoneticPr fontId="10"/>
  </si>
  <si>
    <t>泉の水が湧いてくるイメージ
青ドロップ率UPなのでバリバリ割れる</t>
    <phoneticPr fontId="10"/>
  </si>
  <si>
    <t>【2ターン毎】 ハートパネルを5個青のダメージパネルに変換+単体攻撃
【HP30%以下】 攻撃力UP</t>
    <rPh sb="17" eb="18">
      <t>アオ</t>
    </rPh>
    <phoneticPr fontId="10"/>
  </si>
  <si>
    <t>PremiumS</t>
    <phoneticPr fontId="10"/>
  </si>
  <si>
    <t>3ターンの間全ユニットの防御力と回復力を特大UP＋3ターンHPを小回復</t>
    <phoneticPr fontId="10"/>
  </si>
  <si>
    <t>HPを大回復</t>
    <phoneticPr fontId="10"/>
  </si>
  <si>
    <t>操神の愛姫 スフィンクス</t>
    <phoneticPr fontId="10"/>
  </si>
  <si>
    <t>最幸運の妖童 テマリ</t>
    <phoneticPr fontId="10"/>
  </si>
  <si>
    <t>Cパネルを2つ生成する</t>
    <phoneticPr fontId="10"/>
  </si>
  <si>
    <t>全体に特大ダメージ</t>
    <phoneticPr fontId="10"/>
  </si>
  <si>
    <t>光喜の牧童 パーン</t>
    <phoneticPr fontId="10"/>
  </si>
  <si>
    <t>出現しているCパネルを特大強化+3ターン種族アニマルの回復力特大UP</t>
    <phoneticPr fontId="10"/>
  </si>
  <si>
    <t>1体に特大ダメージ+HP小回復</t>
    <phoneticPr fontId="10"/>
  </si>
  <si>
    <t>天眼の皇貴魔 アスタロト</t>
    <phoneticPr fontId="10"/>
  </si>
  <si>
    <t>PremiumSS</t>
    <phoneticPr fontId="10"/>
  </si>
  <si>
    <t>1ターン敵の防御力を0にする+全体に防御力を無視した10000固定ダメージ</t>
    <phoneticPr fontId="10"/>
  </si>
  <si>
    <t xml:space="preserve"> 2回単体に中ダメージ</t>
    <phoneticPr fontId="10"/>
  </si>
  <si>
    <t>PremiumW</t>
    <phoneticPr fontId="10"/>
  </si>
  <si>
    <t>電翔紫閃の雷刃 ハヤト</t>
    <phoneticPr fontId="10"/>
  </si>
  <si>
    <t>単体に大ダメージ、青属性に効果特大</t>
    <phoneticPr fontId="10"/>
  </si>
  <si>
    <t>4ターンの間黄属性のユニットの攻撃力を超大UP+3ターン黄属性のタップ回数を2増やす</t>
    <phoneticPr fontId="10"/>
  </si>
  <si>
    <t>弾丸多重奏 蝉丸</t>
    <phoneticPr fontId="10"/>
  </si>
  <si>
    <t>ランダムで8つ赤ボムパネル(小)に変換+1ターン赤パネルの出現率UP</t>
    <phoneticPr fontId="10"/>
  </si>
  <si>
    <t>1体に大ダメージ、サムライに効果特大</t>
    <phoneticPr fontId="10"/>
  </si>
  <si>
    <t>癒命の守蠍神 セルケト</t>
    <phoneticPr fontId="10"/>
  </si>
  <si>
    <t>ランダムで最大2つSCパネルに変換+2ターン赤属性の回復力を特大UP</t>
    <phoneticPr fontId="10"/>
  </si>
  <si>
    <t>1体に小ダメージ+HPを大回復</t>
    <phoneticPr fontId="10"/>
  </si>
  <si>
    <t>　</t>
    <phoneticPr fontId="10"/>
  </si>
  <si>
    <t>敵の火力も高いが、パーンの回復でなんとか立て直し攻略ができた。
全体的に敵のHPがそんなに高くないので、ハヤトのスキルを使用すれば２ターンほどでどのフロアも攻略できそう。
１フロア目
　ー
２フロア目
　通常攻撃を食らうと痛いが、火力で押し切ることができた。ダメージパネルの攻撃力も痛いが瀕死になることはなかった。2ゲージ目は手応えがないと感じたのでHPをあげてもいいと思う。
３フロア目
　ニーズヘッグが反対属性だったので、ユミルから倒したらニーズヘッグが2ゲージ目に遷移してラッキーと感じた。ユミルは２ターンほどでスキルを使わず撃破、2ゲージ目のニーズヘッグはハヤトのスキルを使ってから２ターンほどで撃破
４フロア目
　ギャラルホルンの攻撃に回復が若干追いつかなかったが、速攻倒すことで攻略できた。
　</t>
    <rPh sb="0" eb="1">
      <t>テキノカリョクm</t>
    </rPh>
    <rPh sb="13" eb="15">
      <t>カイフk</t>
    </rPh>
    <rPh sb="20" eb="21">
      <t>タテナオシ</t>
    </rPh>
    <rPh sb="24" eb="26">
      <t>コウリャk</t>
    </rPh>
    <rPh sb="32" eb="35">
      <t>ゼンタイt</t>
    </rPh>
    <rPh sb="36" eb="37">
      <t>テk</t>
    </rPh>
    <rPh sb="60" eb="62">
      <t>シヨ</t>
    </rPh>
    <rPh sb="78" eb="80">
      <t>コウリャk</t>
    </rPh>
    <rPh sb="102" eb="106">
      <t>ツウジョウコウゲキw</t>
    </rPh>
    <rPh sb="111" eb="112">
      <t>イタ</t>
    </rPh>
    <rPh sb="118" eb="119">
      <t>カリョk</t>
    </rPh>
    <rPh sb="137" eb="140">
      <t>コウゲキリョクモ</t>
    </rPh>
    <rPh sb="163" eb="165">
      <t>テゴタエg</t>
    </rPh>
    <rPh sb="170" eb="171">
      <t>カンj</t>
    </rPh>
    <rPh sb="203" eb="207">
      <t>ハンタ</t>
    </rPh>
    <rPh sb="218" eb="219">
      <t>タオs</t>
    </rPh>
    <rPh sb="235" eb="237">
      <t>セn</t>
    </rPh>
    <rPh sb="244" eb="245">
      <t>カn</t>
    </rPh>
    <rPh sb="302" eb="304">
      <t>ゲキh</t>
    </rPh>
    <rPh sb="320" eb="322">
      <t>コウゲk</t>
    </rPh>
    <rPh sb="323" eb="325">
      <t>カイフk</t>
    </rPh>
    <rPh sb="326" eb="328">
      <t>ジャッカn</t>
    </rPh>
    <rPh sb="328" eb="329">
      <t>オイツカn</t>
    </rPh>
    <rPh sb="338" eb="340">
      <t>ソッコ</t>
    </rPh>
    <rPh sb="340" eb="341">
      <t>タオs</t>
    </rPh>
    <rPh sb="345" eb="347">
      <t>コウリャクd</t>
    </rPh>
    <phoneticPr fontId="10"/>
  </si>
  <si>
    <t>1ゲージ目６回連続攻撃</t>
    <phoneticPr fontId="10"/>
  </si>
  <si>
    <t>1ゲージ目最初の通常攻撃３発目</t>
    <rPh sb="5" eb="7">
      <t>サイsy</t>
    </rPh>
    <rPh sb="14" eb="15">
      <t>m</t>
    </rPh>
    <phoneticPr fontId="10"/>
  </si>
  <si>
    <t>苦手ユニットが２体もいると攻略ほぼ不可能。体力タイプ、ダメパ対策がいればいけるかもしれない。
１フロア目
　ー
２フロア目
　通常攻撃が苦手属性に来るとHPの半分強のダメージを食らった。運よく回復パネルがくれば攻略が可能かもしれない。
３フロア目
　ニーズヘッグが緑で赤属性がいるととても楽勝に倒せる。
４フロア目
　1ゲージ目、６回連続攻撃を全て苦手属性で受け、最大HP+200ほどのダメージを受けた。火力不足でとてもきつい。フィーバーも1ゲージ目の半分ほどしか削れない。</t>
    <rPh sb="0" eb="2">
      <t>ニガt</t>
    </rPh>
    <rPh sb="13" eb="15">
      <t>コウリャk</t>
    </rPh>
    <rPh sb="17" eb="20">
      <t>フカノ</t>
    </rPh>
    <rPh sb="21" eb="23">
      <t>タイリョk</t>
    </rPh>
    <rPh sb="63" eb="67">
      <t>ツウジョ</t>
    </rPh>
    <rPh sb="68" eb="70">
      <t>ニガt</t>
    </rPh>
    <rPh sb="70" eb="72">
      <t>ハンタ</t>
    </rPh>
    <rPh sb="73" eb="74">
      <t>クルt</t>
    </rPh>
    <rPh sb="79" eb="81">
      <t>ハンブn</t>
    </rPh>
    <rPh sb="81" eb="82">
      <t>キョ</t>
    </rPh>
    <rPh sb="88" eb="89">
      <t>クラッt</t>
    </rPh>
    <rPh sb="93" eb="94">
      <t>ウンヨ</t>
    </rPh>
    <rPh sb="96" eb="98">
      <t>カイフk</t>
    </rPh>
    <rPh sb="105" eb="107">
      <t>コウリャk</t>
    </rPh>
    <rPh sb="132" eb="133">
      <t>ミドr</t>
    </rPh>
    <rPh sb="134" eb="137">
      <t>アカゾk</t>
    </rPh>
    <rPh sb="167" eb="171">
      <t>６k</t>
    </rPh>
    <rPh sb="174" eb="178">
      <t>ニガt</t>
    </rPh>
    <rPh sb="179" eb="180">
      <t>ウk</t>
    </rPh>
    <rPh sb="182" eb="184">
      <t>サイダ</t>
    </rPh>
    <rPh sb="202" eb="206">
      <t>カリョk</t>
    </rPh>
    <rPh sb="226" eb="228">
      <t>ハンブn</t>
    </rPh>
    <rPh sb="232" eb="233">
      <t>ケズr</t>
    </rPh>
    <phoneticPr fontId="10"/>
  </si>
  <si>
    <t>プレイレポート
基本戦術は想定PTと同じですが、全体的なステータスが低くなっているので
耐久とダメージパネル処理のタイミングなどのプレイヤースキルがかなり必要です。
想定PTの時よりもキャラクターのスキルを多用し、
2GのギャラルホルンはHPを30%程減らして、吸収攻撃をギリギリまで減らし生き残り、
フィーバーで倒すことが出来ました。
ギミックを知っていても、かなり難しいと感じました。</t>
    <phoneticPr fontId="10"/>
  </si>
  <si>
    <t>1フロア：
　演出の為、特に無し。
2フロア：
　オーズのセリフ通りにダメージパネルを割った後に、残りのハートを使って回復。
　その後はHPが低い為ハートパネルをなるべく残し、適切なタイミングで回復をすれば、
　スキルを貯めてクリア出来ました。
3フロア：
　ニーズヘッグがユミルの攻撃力を上げる為、Cパネルとフィーバーを使って先に倒しました。
　HPを維持したまま、ニーズヘッグ2Gに突入。
　こちらも攻撃力が高い為、ハートパネルの整地とスフィンクスのスキルで乗り越えました。
4フロア：
　ダメージパネル変換はありますが、溜めないように少しづつでも処理すれば脅威ではなく、
　2Gの3色吸収のダメージ量をできる限り抑え、スキル・フィーバーで早めに倒しました。
　この想定PTの場合は攻撃力も無いので、如何にパーンのCパネルを生成するかという
　プレイヤースキルを試されました。</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</si>
</sst>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333333"/>
      <name val="ＭＳ Ｐゴシック"/>
      <family val="3"/>
      <charset val="128"/>
    </font>
    <font>
      <b/>
      <sz val="12"/>
      <color rgb="FF007AB3"/>
      <name val="ＭＳ Ｐゴシック"/>
      <family val="3"/>
      <charset val="128"/>
    </font>
    <font>
      <b/>
      <sz val="12"/>
      <color rgb="FF333333"/>
      <name val="ＭＳ Ｐゴシック"/>
      <family val="3"/>
      <charset val="128"/>
    </font>
    <font>
      <u/>
      <sz val="12"/>
      <color theme="10"/>
      <name val="MS PGothic"/>
      <family val="3"/>
      <charset val="128"/>
    </font>
    <font>
      <u/>
      <sz val="12"/>
      <color theme="11"/>
      <name val="MS PGothic"/>
      <family val="3"/>
      <charset val="128"/>
    </font>
    <font>
      <sz val="12"/>
      <color rgb="FF0070C0"/>
      <name val="MS PGothic"/>
      <family val="3"/>
      <charset val="128"/>
    </font>
    <font>
      <sz val="13"/>
      <color rgb="FF222222"/>
      <name val="Meiryo"/>
      <family val="3"/>
      <charset val="128"/>
    </font>
    <font>
      <sz val="12"/>
      <color theme="1"/>
      <name val="MS PGothic"/>
      <family val="3"/>
      <charset val="128"/>
    </font>
    <font>
      <sz val="12"/>
      <color theme="4" tint="0.39997558519241921"/>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2"/>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auto="1"/>
      </right>
      <top style="thin">
        <color rgb="FF000000"/>
      </top>
      <bottom style="thin">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110">
    <xf numFmtId="0" fontId="0" fillId="0" borderId="0" xfId="0" applyFont="1" applyAlignment="1"/>
    <xf numFmtId="0" fontId="0" fillId="0" borderId="0" xfId="0" applyFont="1"/>
    <xf numFmtId="0" fontId="1"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9" borderId="1" xfId="0" applyFont="1" applyFill="1" applyBorder="1" applyAlignment="1">
      <alignment horizontal="left" vertical="top"/>
    </xf>
    <xf numFmtId="0" fontId="7" fillId="8" borderId="1" xfId="0" applyFont="1" applyFill="1" applyBorder="1" applyAlignment="1">
      <alignment horizontal="left" vertical="top"/>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0" xfId="0" applyFont="1" applyFill="1" applyBorder="1" applyAlignment="1">
      <alignment vertical="center"/>
    </xf>
    <xf numFmtId="0" fontId="0" fillId="0" borderId="0" xfId="0" applyFont="1" applyAlignment="1"/>
    <xf numFmtId="0" fontId="11" fillId="0" borderId="0" xfId="0" applyFont="1" applyAlignment="1"/>
    <xf numFmtId="0" fontId="0" fillId="0" borderId="9" xfId="0" applyFont="1" applyBorder="1" applyAlignment="1">
      <alignment vertical="center" wrapText="1"/>
    </xf>
    <xf numFmtId="0" fontId="0" fillId="0" borderId="9" xfId="0" applyFont="1" applyBorder="1" applyAlignment="1">
      <alignment vertical="center"/>
    </xf>
    <xf numFmtId="0" fontId="0" fillId="10" borderId="0" xfId="0" applyFont="1" applyFill="1" applyAlignment="1">
      <alignment vertical="center"/>
    </xf>
    <xf numFmtId="0" fontId="0" fillId="10" borderId="0" xfId="0" applyFont="1" applyFill="1" applyAlignment="1"/>
    <xf numFmtId="0" fontId="0" fillId="10" borderId="0" xfId="0" applyFont="1" applyFill="1"/>
    <xf numFmtId="0" fontId="0" fillId="10" borderId="0" xfId="0" applyFont="1" applyFill="1" applyBorder="1" applyAlignment="1">
      <alignment vertical="center"/>
    </xf>
    <xf numFmtId="0" fontId="16" fillId="7" borderId="1" xfId="0" applyFont="1" applyFill="1" applyBorder="1" applyAlignment="1">
      <alignment vertical="center" wrapText="1"/>
    </xf>
    <xf numFmtId="0" fontId="16" fillId="7" borderId="1" xfId="0" applyFont="1" applyFill="1" applyBorder="1" applyAlignment="1">
      <alignment vertical="top" wrapText="1"/>
    </xf>
    <xf numFmtId="0" fontId="16" fillId="0" borderId="1" xfId="0" applyFont="1" applyBorder="1" applyAlignment="1">
      <alignment vertical="center"/>
    </xf>
    <xf numFmtId="0" fontId="16" fillId="0" borderId="1" xfId="0" applyFont="1" applyBorder="1" applyAlignment="1">
      <alignment vertical="center" wrapText="1"/>
    </xf>
    <xf numFmtId="0" fontId="17" fillId="0" borderId="0" xfId="0" applyFont="1" applyAlignment="1"/>
    <xf numFmtId="0" fontId="16" fillId="0" borderId="0" xfId="0" applyFont="1" applyBorder="1" applyAlignment="1">
      <alignment vertical="center"/>
    </xf>
    <xf numFmtId="0" fontId="16" fillId="0" borderId="0" xfId="0" applyFont="1" applyBorder="1" applyAlignment="1">
      <alignment vertical="center" wrapText="1"/>
    </xf>
    <xf numFmtId="0" fontId="0" fillId="4" borderId="21" xfId="0" applyFont="1" applyFill="1" applyBorder="1" applyAlignment="1">
      <alignment vertical="center"/>
    </xf>
    <xf numFmtId="0" fontId="0" fillId="4" borderId="22" xfId="0" applyFont="1" applyFill="1" applyBorder="1" applyAlignment="1">
      <alignment vertical="center"/>
    </xf>
    <xf numFmtId="0" fontId="16" fillId="0" borderId="23" xfId="0" applyFont="1" applyBorder="1" applyAlignment="1">
      <alignment vertical="center"/>
    </xf>
    <xf numFmtId="0" fontId="16" fillId="0" borderId="24" xfId="0" applyFont="1" applyBorder="1" applyAlignment="1">
      <alignment vertical="center"/>
    </xf>
    <xf numFmtId="0" fontId="16" fillId="0" borderId="25" xfId="0" applyFont="1" applyBorder="1" applyAlignment="1">
      <alignment vertical="center" wrapText="1"/>
    </xf>
    <xf numFmtId="0" fontId="1" fillId="0" borderId="0" xfId="0" applyFont="1" applyFill="1" applyBorder="1" applyAlignment="1"/>
    <xf numFmtId="0" fontId="18" fillId="0" borderId="1" xfId="0" applyFont="1" applyFill="1" applyBorder="1" applyAlignment="1">
      <alignment vertical="center" wrapText="1"/>
    </xf>
    <xf numFmtId="0" fontId="8" fillId="0" borderId="1" xfId="0" applyFont="1" applyBorder="1" applyAlignment="1">
      <alignment vertical="center" wrapText="1"/>
    </xf>
    <xf numFmtId="0" fontId="19" fillId="0" borderId="1" xfId="0" applyFont="1" applyBorder="1" applyAlignment="1">
      <alignment horizontal="left" vertical="center"/>
    </xf>
    <xf numFmtId="0" fontId="19" fillId="0" borderId="1" xfId="0" applyFont="1" applyFill="1" applyBorder="1" applyAlignment="1">
      <alignment vertical="center" wrapText="1"/>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wrapText="1"/>
    </xf>
    <xf numFmtId="0" fontId="0" fillId="7" borderId="3" xfId="0" applyFont="1" applyFill="1" applyBorder="1" applyAlignment="1">
      <alignment vertical="center"/>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4" borderId="9"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0" fillId="4" borderId="6" xfId="0" applyFont="1" applyFill="1" applyBorder="1" applyAlignment="1">
      <alignment vertical="center"/>
    </xf>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2" xfId="0" applyFont="1" applyBorder="1"/>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wrapText="1"/>
    </xf>
    <xf numFmtId="0" fontId="1" fillId="4" borderId="3" xfId="0" applyFont="1" applyFill="1" applyBorder="1" applyAlignment="1">
      <alignment vertical="center"/>
    </xf>
    <xf numFmtId="0" fontId="1" fillId="4" borderId="6" xfId="0" applyFont="1" applyFill="1" applyBorder="1" applyAlignment="1">
      <alignment vertical="center"/>
    </xf>
    <xf numFmtId="0" fontId="16" fillId="0" borderId="19" xfId="0" applyFont="1" applyFill="1" applyBorder="1" applyAlignment="1">
      <alignment horizontal="left" vertical="center" wrapText="1"/>
    </xf>
    <xf numFmtId="0" fontId="16" fillId="0" borderId="4" xfId="0" applyFont="1" applyFill="1" applyBorder="1" applyAlignment="1">
      <alignment horizontal="left" vertical="center"/>
    </xf>
    <xf numFmtId="0" fontId="16" fillId="0" borderId="20" xfId="0" applyFont="1" applyFill="1" applyBorder="1" applyAlignment="1">
      <alignment horizontal="left" vertical="center"/>
    </xf>
    <xf numFmtId="0" fontId="16" fillId="0" borderId="3" xfId="0" applyFont="1" applyFill="1" applyBorder="1" applyAlignment="1">
      <alignment horizontal="left" vertical="center" wrapText="1"/>
    </xf>
    <xf numFmtId="0" fontId="16" fillId="0" borderId="5" xfId="0" applyFont="1" applyFill="1" applyBorder="1" applyAlignment="1">
      <alignment horizontal="left" vertical="center"/>
    </xf>
    <xf numFmtId="0" fontId="0" fillId="4" borderId="3" xfId="0" applyFont="1" applyFill="1" applyBorder="1" applyAlignment="1">
      <alignment vertical="top" wrapText="1"/>
    </xf>
    <xf numFmtId="0" fontId="0" fillId="4" borderId="16" xfId="0" applyFont="1" applyFill="1" applyBorder="1" applyAlignment="1">
      <alignment vertical="center"/>
    </xf>
    <xf numFmtId="0" fontId="3" fillId="0" borderId="17" xfId="0" applyFont="1" applyBorder="1"/>
    <xf numFmtId="0" fontId="3" fillId="0" borderId="18" xfId="0" applyFont="1" applyBorder="1"/>
    <xf numFmtId="0" fontId="0" fillId="7" borderId="3" xfId="0" applyFont="1" applyFill="1" applyBorder="1" applyAlignment="1">
      <alignment horizontal="left" vertical="center"/>
    </xf>
    <xf numFmtId="0" fontId="0" fillId="0" borderId="3" xfId="0" applyFont="1" applyBorder="1" applyAlignment="1">
      <alignment vertical="top" wrapText="1"/>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8" fillId="0" borderId="13"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7" fillId="8" borderId="2" xfId="0" applyFont="1" applyFill="1" applyBorder="1" applyAlignment="1">
      <alignment horizontal="left" vertical="top"/>
    </xf>
    <xf numFmtId="0" fontId="5" fillId="0" borderId="13" xfId="0" applyFont="1" applyBorder="1" applyAlignment="1">
      <alignment horizontal="left" vertical="top"/>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2</xdr:row>
      <xdr:rowOff>37714</xdr:rowOff>
    </xdr:from>
    <xdr:to>
      <xdr:col>13</xdr:col>
      <xdr:colOff>190500</xdr:colOff>
      <xdr:row>17</xdr:row>
      <xdr:rowOff>150518</xdr:rowOff>
    </xdr:to>
    <xdr:pic>
      <xdr:nvPicPr>
        <xdr:cNvPr id="2" name="図 1"/>
        <xdr:cNvPicPr>
          <a:picLocks noChangeAspect="1"/>
        </xdr:cNvPicPr>
      </xdr:nvPicPr>
      <xdr:blipFill>
        <a:blip xmlns:r="http://schemas.openxmlformats.org/officeDocument/2006/relationships" r:embed="rId1"/>
        <a:stretch>
          <a:fillRect/>
        </a:stretch>
      </xdr:blipFill>
      <xdr:spPr>
        <a:xfrm>
          <a:off x="10807700" y="418714"/>
          <a:ext cx="2768600" cy="2983004"/>
        </a:xfrm>
        <a:prstGeom prst="rect">
          <a:avLst/>
        </a:prstGeom>
      </xdr:spPr>
    </xdr:pic>
    <xdr:clientData/>
  </xdr:twoCellAnchor>
  <xdr:twoCellAnchor editAs="oneCell">
    <xdr:from>
      <xdr:col>7</xdr:col>
      <xdr:colOff>368301</xdr:colOff>
      <xdr:row>20</xdr:row>
      <xdr:rowOff>96982</xdr:rowOff>
    </xdr:from>
    <xdr:to>
      <xdr:col>14</xdr:col>
      <xdr:colOff>266700</xdr:colOff>
      <xdr:row>35</xdr:row>
      <xdr:rowOff>139699</xdr:rowOff>
    </xdr:to>
    <xdr:pic>
      <xdr:nvPicPr>
        <xdr:cNvPr id="3" name="図 2"/>
        <xdr:cNvPicPr>
          <a:picLocks noChangeAspect="1"/>
        </xdr:cNvPicPr>
      </xdr:nvPicPr>
      <xdr:blipFill>
        <a:blip xmlns:r="http://schemas.openxmlformats.org/officeDocument/2006/relationships" r:embed="rId2"/>
        <a:stretch>
          <a:fillRect/>
        </a:stretch>
      </xdr:blipFill>
      <xdr:spPr>
        <a:xfrm>
          <a:off x="10248901" y="3919682"/>
          <a:ext cx="3987799" cy="2900217"/>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C994"/>
  <sheetViews>
    <sheetView topLeftCell="A90" workbookViewId="0">
      <selection activeCell="H110" sqref="H110"/>
    </sheetView>
  </sheetViews>
  <sheetFormatPr baseColWidth="12" defaultColWidth="13.5" defaultRowHeight="15" customHeight="1" x14ac:dyDescent="0.15"/>
  <cols>
    <col min="1" max="2" width="1.6640625" customWidth="1"/>
    <col min="3" max="3" width="14.83203125" customWidth="1"/>
    <col min="4" max="4" width="26" customWidth="1"/>
    <col min="5" max="5" width="24" customWidth="1"/>
    <col min="6" max="6" width="62.83203125" customWidth="1"/>
    <col min="7" max="27" width="7.6640625" customWidth="1"/>
  </cols>
  <sheetData>
    <row r="1" spans="1:27" x14ac:dyDescent="0.15">
      <c r="A1" s="62" t="s">
        <v>1</v>
      </c>
      <c r="B1" s="63"/>
      <c r="C1" s="63"/>
      <c r="D1" s="63"/>
      <c r="E1" s="63"/>
      <c r="F1" s="63"/>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76" t="s">
        <v>90</v>
      </c>
      <c r="I2" s="77"/>
      <c r="J2" s="77"/>
      <c r="K2" s="77"/>
      <c r="L2" s="77"/>
      <c r="M2" s="77"/>
      <c r="N2" s="77"/>
      <c r="O2" s="77"/>
      <c r="P2" s="1"/>
      <c r="Y2" s="1"/>
      <c r="Z2" s="1"/>
      <c r="AA2" s="1"/>
    </row>
    <row r="3" spans="1:27" x14ac:dyDescent="0.15">
      <c r="A3" s="4"/>
      <c r="B3" s="64" t="s">
        <v>91</v>
      </c>
      <c r="C3" s="65"/>
      <c r="D3" s="65"/>
      <c r="E3" s="65"/>
      <c r="F3" s="66"/>
      <c r="G3" s="1"/>
      <c r="H3" s="78"/>
      <c r="I3" s="79"/>
      <c r="J3" s="79"/>
      <c r="K3" s="79"/>
      <c r="L3" s="79"/>
      <c r="M3" s="79"/>
      <c r="N3" s="79"/>
      <c r="O3" s="80"/>
      <c r="P3" s="1"/>
      <c r="Y3" s="1"/>
      <c r="Z3" s="1"/>
      <c r="AA3" s="1"/>
    </row>
    <row r="4" spans="1:27" x14ac:dyDescent="0.15">
      <c r="A4" s="4"/>
      <c r="B4" s="5"/>
      <c r="C4" s="5"/>
      <c r="D4" s="5"/>
      <c r="E4" s="5"/>
      <c r="F4" s="1"/>
      <c r="G4" s="1"/>
      <c r="H4" s="81"/>
      <c r="I4" s="82"/>
      <c r="J4" s="82"/>
      <c r="K4" s="82"/>
      <c r="L4" s="82"/>
      <c r="M4" s="82"/>
      <c r="N4" s="82"/>
      <c r="O4" s="83"/>
      <c r="P4" s="1"/>
      <c r="Y4" s="1"/>
      <c r="Z4" s="1"/>
      <c r="AA4" s="1"/>
    </row>
    <row r="5" spans="1:27" ht="16" x14ac:dyDescent="0.2">
      <c r="A5" s="4"/>
      <c r="B5" s="5"/>
      <c r="C5" s="64" t="s">
        <v>92</v>
      </c>
      <c r="D5" s="65"/>
      <c r="E5" s="87" t="s">
        <v>10</v>
      </c>
      <c r="F5" s="66"/>
      <c r="G5" s="1"/>
      <c r="H5" s="81"/>
      <c r="I5" s="82"/>
      <c r="J5" s="82"/>
      <c r="K5" s="82"/>
      <c r="L5" s="82"/>
      <c r="M5" s="82"/>
      <c r="N5" s="82"/>
      <c r="O5" s="83"/>
      <c r="P5" s="1"/>
      <c r="Y5" s="1"/>
      <c r="Z5" s="1"/>
      <c r="AA5" s="1"/>
    </row>
    <row r="6" spans="1:27" x14ac:dyDescent="0.15">
      <c r="A6" s="4"/>
      <c r="B6" s="5"/>
      <c r="C6" s="64" t="s">
        <v>15</v>
      </c>
      <c r="D6" s="65"/>
      <c r="E6" s="88" t="str">
        <f>VLOOKUP(E5,参照シート!A10:B15,2,FALSE)</f>
        <v>一番参加率の高い遊び場。初級〜中級者が戦力として新キャラを入手する所。また、上級者にとってはユニットの覚醒素材を手に入れるところ。</v>
      </c>
      <c r="F6" s="66"/>
      <c r="G6" s="1"/>
      <c r="H6" s="81"/>
      <c r="I6" s="82"/>
      <c r="J6" s="82"/>
      <c r="K6" s="82"/>
      <c r="L6" s="82"/>
      <c r="M6" s="82"/>
      <c r="N6" s="82"/>
      <c r="O6" s="83"/>
      <c r="P6" s="1"/>
      <c r="Y6" s="1"/>
      <c r="Z6" s="1"/>
      <c r="AA6" s="1"/>
    </row>
    <row r="7" spans="1:27" x14ac:dyDescent="0.15">
      <c r="A7" s="4"/>
      <c r="B7" s="5"/>
      <c r="C7" s="64" t="s">
        <v>50</v>
      </c>
      <c r="D7" s="65"/>
      <c r="E7" s="85" t="str">
        <f>VLOOKUP(E5,参照シート!A18:B23,2,FALSE)</f>
        <v>適度な速度で周回できるようにしましょう</v>
      </c>
      <c r="F7" s="66"/>
      <c r="G7" s="1"/>
      <c r="H7" s="81"/>
      <c r="I7" s="82"/>
      <c r="J7" s="82"/>
      <c r="K7" s="82"/>
      <c r="L7" s="82"/>
      <c r="M7" s="82"/>
      <c r="N7" s="82"/>
      <c r="O7" s="83"/>
      <c r="P7" s="1"/>
      <c r="Y7" s="1"/>
      <c r="Z7" s="1"/>
      <c r="AA7" s="1"/>
    </row>
    <row r="8" spans="1:27" x14ac:dyDescent="0.15">
      <c r="A8" s="4"/>
      <c r="B8" s="5"/>
      <c r="C8" s="5"/>
      <c r="D8" s="5"/>
      <c r="E8" s="5"/>
      <c r="F8" s="1"/>
      <c r="G8" s="1"/>
      <c r="H8" s="81"/>
      <c r="I8" s="82"/>
      <c r="J8" s="82"/>
      <c r="K8" s="82"/>
      <c r="L8" s="82"/>
      <c r="M8" s="82"/>
      <c r="N8" s="82"/>
      <c r="O8" s="83"/>
      <c r="P8" s="1"/>
      <c r="Y8" s="1"/>
      <c r="Z8" s="1"/>
      <c r="AA8" s="1"/>
    </row>
    <row r="9" spans="1:27" x14ac:dyDescent="0.15">
      <c r="A9" s="4"/>
      <c r="B9" s="5"/>
      <c r="C9" s="5"/>
      <c r="D9" s="5"/>
      <c r="E9" s="5"/>
      <c r="F9" s="1"/>
      <c r="G9" s="1"/>
      <c r="H9" s="81"/>
      <c r="I9" s="82"/>
      <c r="J9" s="82"/>
      <c r="K9" s="82"/>
      <c r="L9" s="82"/>
      <c r="M9" s="82"/>
      <c r="N9" s="82"/>
      <c r="O9" s="83"/>
      <c r="P9" s="1"/>
      <c r="Y9" s="1"/>
      <c r="Z9" s="1"/>
      <c r="AA9" s="1"/>
    </row>
    <row r="10" spans="1:27" x14ac:dyDescent="0.15">
      <c r="A10" s="4"/>
      <c r="B10" s="64" t="s">
        <v>93</v>
      </c>
      <c r="C10" s="65"/>
      <c r="D10" s="65"/>
      <c r="E10" s="65"/>
      <c r="F10" s="66"/>
      <c r="G10" s="1"/>
      <c r="H10" s="81"/>
      <c r="I10" s="82"/>
      <c r="J10" s="82"/>
      <c r="K10" s="82"/>
      <c r="L10" s="82"/>
      <c r="M10" s="82"/>
      <c r="N10" s="82"/>
      <c r="O10" s="83"/>
      <c r="P10" s="1"/>
      <c r="Y10" s="1"/>
      <c r="Z10" s="1"/>
      <c r="AA10" s="1"/>
    </row>
    <row r="11" spans="1:27" x14ac:dyDescent="0.15">
      <c r="A11" s="4"/>
      <c r="B11" s="5"/>
      <c r="C11" s="5"/>
      <c r="D11" s="5"/>
      <c r="E11" s="5"/>
      <c r="F11" s="1"/>
      <c r="G11" s="1"/>
      <c r="H11" s="81"/>
      <c r="I11" s="82"/>
      <c r="J11" s="82"/>
      <c r="K11" s="82"/>
      <c r="L11" s="82"/>
      <c r="M11" s="82"/>
      <c r="N11" s="82"/>
      <c r="O11" s="83"/>
      <c r="P11" s="1"/>
      <c r="Y11" s="1"/>
      <c r="Z11" s="1"/>
      <c r="AA11" s="1"/>
    </row>
    <row r="12" spans="1:27" x14ac:dyDescent="0.15">
      <c r="A12" s="4"/>
      <c r="B12" s="5"/>
      <c r="C12" s="89" t="s">
        <v>27</v>
      </c>
      <c r="D12" s="65"/>
      <c r="E12" s="85" t="str">
        <f>VLOOKUP($E$5,参照シート!$A$10:$O$15,15,FALSE)</f>
        <v>考案してください。</v>
      </c>
      <c r="F12" s="66"/>
      <c r="G12" s="1"/>
      <c r="H12" s="81"/>
      <c r="I12" s="82"/>
      <c r="J12" s="82"/>
      <c r="K12" s="82"/>
      <c r="L12" s="82"/>
      <c r="M12" s="82"/>
      <c r="N12" s="82"/>
      <c r="O12" s="83"/>
      <c r="P12" s="1"/>
      <c r="Y12" s="1"/>
      <c r="Z12" s="1"/>
      <c r="AA12" s="1"/>
    </row>
    <row r="13" spans="1:27" x14ac:dyDescent="0.15">
      <c r="A13" s="4"/>
      <c r="B13" s="5"/>
      <c r="C13" s="90" t="s">
        <v>94</v>
      </c>
      <c r="D13" s="6" t="s">
        <v>44</v>
      </c>
      <c r="E13" s="85" t="str">
        <f>VLOOKUP($E$5,参照シート!$A$10:$N$15,8,FALSE)</f>
        <v>ー</v>
      </c>
      <c r="F13" s="66"/>
      <c r="G13" s="2"/>
      <c r="H13" s="81"/>
      <c r="I13" s="82"/>
      <c r="J13" s="82"/>
      <c r="K13" s="82"/>
      <c r="L13" s="82"/>
      <c r="M13" s="82"/>
      <c r="N13" s="82"/>
      <c r="O13" s="83"/>
      <c r="P13" s="1"/>
      <c r="Y13" s="1"/>
      <c r="Z13" s="1"/>
      <c r="AA13" s="1"/>
    </row>
    <row r="14" spans="1:27" x14ac:dyDescent="0.15">
      <c r="A14" s="4"/>
      <c r="B14" s="5"/>
      <c r="C14" s="81"/>
      <c r="D14" s="6" t="s">
        <v>46</v>
      </c>
      <c r="E14" s="85" t="str">
        <f>VLOOKUP($E$5,参照シート!$A$10:$N$15,9,FALSE)</f>
        <v>ー</v>
      </c>
      <c r="F14" s="66"/>
      <c r="G14" s="2"/>
      <c r="H14" s="81"/>
      <c r="I14" s="82"/>
      <c r="J14" s="82"/>
      <c r="K14" s="82"/>
      <c r="L14" s="82"/>
      <c r="M14" s="82"/>
      <c r="N14" s="82"/>
      <c r="O14" s="83"/>
      <c r="P14" s="1"/>
      <c r="Y14" s="1"/>
      <c r="Z14" s="1"/>
      <c r="AA14" s="1"/>
    </row>
    <row r="15" spans="1:27" x14ac:dyDescent="0.15">
      <c r="A15" s="4"/>
      <c r="B15" s="5"/>
      <c r="C15" s="81"/>
      <c r="D15" s="6" t="s">
        <v>95</v>
      </c>
      <c r="E15" s="85" t="str">
        <f>VLOOKUP($E$5,参照シート!$A$10:$N$15,10,FALSE)</f>
        <v>ー</v>
      </c>
      <c r="F15" s="66"/>
      <c r="G15" s="2"/>
      <c r="H15" s="81"/>
      <c r="I15" s="82"/>
      <c r="J15" s="82"/>
      <c r="K15" s="82"/>
      <c r="L15" s="82"/>
      <c r="M15" s="82"/>
      <c r="N15" s="82"/>
      <c r="O15" s="83"/>
      <c r="P15" s="1"/>
      <c r="Y15" s="1"/>
      <c r="Z15" s="1"/>
      <c r="AA15" s="1"/>
    </row>
    <row r="16" spans="1:27" x14ac:dyDescent="0.15">
      <c r="A16" s="4"/>
      <c r="B16" s="5"/>
      <c r="C16" s="81"/>
      <c r="D16" s="6" t="s">
        <v>10</v>
      </c>
      <c r="E16" s="85" t="str">
        <f>VLOOKUP($E$5,参照シート!$A$10:$N$15,11,FALSE)</f>
        <v>◯</v>
      </c>
      <c r="F16" s="66"/>
      <c r="G16" s="2"/>
      <c r="H16" s="81"/>
      <c r="I16" s="82"/>
      <c r="J16" s="82"/>
      <c r="K16" s="82"/>
      <c r="L16" s="82"/>
      <c r="M16" s="82"/>
      <c r="N16" s="82"/>
      <c r="O16" s="83"/>
      <c r="P16" s="1"/>
      <c r="Y16" s="1"/>
      <c r="Z16" s="1"/>
      <c r="AA16" s="1"/>
    </row>
    <row r="17" spans="1:27" x14ac:dyDescent="0.15">
      <c r="A17" s="4"/>
      <c r="B17" s="5"/>
      <c r="C17" s="81"/>
      <c r="D17" s="6" t="s">
        <v>3</v>
      </c>
      <c r="E17" s="85" t="str">
        <f>VLOOKUP($E$5,参照シート!$A$10:$N$15,12,FALSE)</f>
        <v>◯</v>
      </c>
      <c r="F17" s="66"/>
      <c r="G17" s="2"/>
      <c r="H17" s="81"/>
      <c r="I17" s="82"/>
      <c r="J17" s="82"/>
      <c r="K17" s="82"/>
      <c r="L17" s="82"/>
      <c r="M17" s="82"/>
      <c r="N17" s="82"/>
      <c r="O17" s="83"/>
      <c r="P17" s="1"/>
      <c r="Y17" s="1"/>
      <c r="Z17" s="1"/>
      <c r="AA17" s="1"/>
    </row>
    <row r="18" spans="1:27" x14ac:dyDescent="0.15">
      <c r="A18" s="4"/>
      <c r="B18" s="5"/>
      <c r="C18" s="81"/>
      <c r="D18" s="6" t="s">
        <v>96</v>
      </c>
      <c r="E18" s="85" t="str">
        <f>VLOOKUP($E$5,参照シート!$A$10:$N$15,13,FALSE)</f>
        <v>◯</v>
      </c>
      <c r="F18" s="66"/>
      <c r="G18" s="2"/>
      <c r="H18" s="73"/>
      <c r="I18" s="77"/>
      <c r="J18" s="77"/>
      <c r="K18" s="77"/>
      <c r="L18" s="77"/>
      <c r="M18" s="77"/>
      <c r="N18" s="77"/>
      <c r="O18" s="84"/>
      <c r="P18" s="1"/>
      <c r="Y18" s="1"/>
      <c r="Z18" s="1"/>
      <c r="AA18" s="1"/>
    </row>
    <row r="19" spans="1:27" x14ac:dyDescent="0.15">
      <c r="A19" s="4"/>
      <c r="B19" s="5"/>
      <c r="C19" s="81"/>
      <c r="D19" s="6" t="s">
        <v>97</v>
      </c>
      <c r="E19" s="85" t="str">
        <f>VLOOKUP($E$5,参照シート!$A$10:$N$15,14,FALSE)</f>
        <v>ー</v>
      </c>
      <c r="F19" s="66"/>
      <c r="G19" s="2"/>
      <c r="H19" s="1"/>
      <c r="I19" s="1"/>
      <c r="J19" s="1"/>
      <c r="K19" s="1"/>
      <c r="L19" s="1"/>
      <c r="M19" s="1"/>
      <c r="N19" s="1"/>
      <c r="O19" s="1"/>
      <c r="P19" s="1"/>
      <c r="Y19" s="1"/>
      <c r="Z19" s="1"/>
      <c r="AA19" s="1"/>
    </row>
    <row r="20" spans="1:27" x14ac:dyDescent="0.15">
      <c r="A20" s="4"/>
      <c r="B20" s="5"/>
      <c r="C20" s="69" t="s">
        <v>98</v>
      </c>
      <c r="D20" s="6" t="s">
        <v>4</v>
      </c>
      <c r="E20" s="86"/>
      <c r="F20" s="66"/>
      <c r="G20" s="1"/>
      <c r="H20" s="76" t="s">
        <v>182</v>
      </c>
      <c r="I20" s="77"/>
      <c r="J20" s="77"/>
      <c r="K20" s="77"/>
      <c r="L20" s="77"/>
      <c r="M20" s="77"/>
      <c r="N20" s="77"/>
      <c r="O20" s="77"/>
      <c r="P20" s="1"/>
      <c r="Y20" s="1"/>
      <c r="Z20" s="1"/>
      <c r="AA20" s="1"/>
    </row>
    <row r="21" spans="1:27" x14ac:dyDescent="0.15">
      <c r="A21" s="4"/>
      <c r="B21" s="5"/>
      <c r="C21" s="70"/>
      <c r="D21" s="6" t="s">
        <v>5</v>
      </c>
      <c r="E21" s="68" t="s">
        <v>100</v>
      </c>
      <c r="F21" s="66"/>
      <c r="G21" s="4"/>
      <c r="H21" s="78"/>
      <c r="I21" s="79"/>
      <c r="J21" s="79"/>
      <c r="K21" s="79"/>
      <c r="L21" s="79"/>
      <c r="M21" s="79"/>
      <c r="N21" s="79"/>
      <c r="O21" s="80"/>
      <c r="P21" s="4"/>
      <c r="Y21" s="4"/>
      <c r="Z21" s="4"/>
      <c r="AA21" s="4"/>
    </row>
    <row r="22" spans="1:27" x14ac:dyDescent="0.15">
      <c r="A22" s="4"/>
      <c r="B22" s="5"/>
      <c r="C22" s="70"/>
      <c r="D22" s="6" t="s">
        <v>116</v>
      </c>
      <c r="E22" s="68" t="s">
        <v>68</v>
      </c>
      <c r="F22" s="66"/>
      <c r="G22" s="1"/>
      <c r="H22" s="81"/>
      <c r="I22" s="82"/>
      <c r="J22" s="82"/>
      <c r="K22" s="82"/>
      <c r="L22" s="82"/>
      <c r="M22" s="82"/>
      <c r="N22" s="82"/>
      <c r="O22" s="83"/>
      <c r="P22" s="1"/>
      <c r="Y22" s="1"/>
      <c r="Z22" s="1"/>
      <c r="AA22" s="1"/>
    </row>
    <row r="23" spans="1:27" x14ac:dyDescent="0.15">
      <c r="A23" s="4"/>
      <c r="B23" s="5"/>
      <c r="C23" s="70"/>
      <c r="D23" s="6" t="s">
        <v>117</v>
      </c>
      <c r="E23" s="68"/>
      <c r="F23" s="66"/>
      <c r="G23" s="1"/>
      <c r="H23" s="81"/>
      <c r="I23" s="82"/>
      <c r="J23" s="82"/>
      <c r="K23" s="82"/>
      <c r="L23" s="82"/>
      <c r="M23" s="82"/>
      <c r="N23" s="82"/>
      <c r="O23" s="83"/>
      <c r="P23" s="1"/>
      <c r="Y23" s="1"/>
      <c r="Z23" s="1"/>
      <c r="AA23" s="1"/>
    </row>
    <row r="24" spans="1:27" x14ac:dyDescent="0.15">
      <c r="A24" s="4"/>
      <c r="B24" s="5"/>
      <c r="C24" s="70"/>
      <c r="D24" s="6" t="s">
        <v>118</v>
      </c>
      <c r="E24" s="68"/>
      <c r="F24" s="66"/>
      <c r="G24" s="1"/>
      <c r="H24" s="81"/>
      <c r="I24" s="82"/>
      <c r="J24" s="82"/>
      <c r="K24" s="82"/>
      <c r="L24" s="82"/>
      <c r="M24" s="82"/>
      <c r="N24" s="82"/>
      <c r="O24" s="83"/>
      <c r="P24" s="1"/>
      <c r="Y24" s="1"/>
      <c r="Z24" s="1"/>
      <c r="AA24" s="1"/>
    </row>
    <row r="25" spans="1:27" x14ac:dyDescent="0.15">
      <c r="A25" s="4"/>
      <c r="B25" s="5"/>
      <c r="C25" s="71"/>
      <c r="D25" s="6" t="s">
        <v>123</v>
      </c>
      <c r="E25" s="68"/>
      <c r="F25" s="66"/>
      <c r="G25" s="1"/>
      <c r="H25" s="81"/>
      <c r="I25" s="82"/>
      <c r="J25" s="82"/>
      <c r="K25" s="82"/>
      <c r="L25" s="82"/>
      <c r="M25" s="82"/>
      <c r="N25" s="82"/>
      <c r="O25" s="83"/>
      <c r="P25" s="1"/>
      <c r="Y25" s="1"/>
      <c r="Z25" s="1"/>
      <c r="AA25" s="1"/>
    </row>
    <row r="26" spans="1:27" x14ac:dyDescent="0.15">
      <c r="A26" s="4"/>
      <c r="B26" s="5"/>
      <c r="C26" s="69" t="s">
        <v>126</v>
      </c>
      <c r="D26" s="6" t="s">
        <v>4</v>
      </c>
      <c r="E26" s="68"/>
      <c r="F26" s="65"/>
      <c r="G26" s="1"/>
      <c r="H26" s="81"/>
      <c r="I26" s="82"/>
      <c r="J26" s="82"/>
      <c r="K26" s="82"/>
      <c r="L26" s="82"/>
      <c r="M26" s="82"/>
      <c r="N26" s="82"/>
      <c r="O26" s="83"/>
      <c r="P26" s="1"/>
      <c r="Y26" s="1"/>
      <c r="Z26" s="1"/>
      <c r="AA26" s="1"/>
    </row>
    <row r="27" spans="1:27" x14ac:dyDescent="0.15">
      <c r="A27" s="4"/>
      <c r="B27" s="5"/>
      <c r="C27" s="71"/>
      <c r="D27" s="6" t="s">
        <v>5</v>
      </c>
      <c r="E27" s="68" t="s">
        <v>128</v>
      </c>
      <c r="F27" s="65"/>
      <c r="G27" s="4"/>
      <c r="H27" s="81"/>
      <c r="I27" s="82"/>
      <c r="J27" s="82"/>
      <c r="K27" s="82"/>
      <c r="L27" s="82"/>
      <c r="M27" s="82"/>
      <c r="N27" s="82"/>
      <c r="O27" s="83"/>
      <c r="P27" s="4"/>
      <c r="Y27" s="4"/>
      <c r="Z27" s="4"/>
      <c r="AA27" s="4"/>
    </row>
    <row r="28" spans="1:27" x14ac:dyDescent="0.15">
      <c r="A28" s="4"/>
      <c r="B28" s="5"/>
      <c r="C28" s="5"/>
      <c r="D28" s="5"/>
      <c r="E28" s="5"/>
      <c r="F28" s="1"/>
      <c r="G28" s="1"/>
      <c r="H28" s="81"/>
      <c r="I28" s="82"/>
      <c r="J28" s="82"/>
      <c r="K28" s="82"/>
      <c r="L28" s="82"/>
      <c r="M28" s="82"/>
      <c r="N28" s="82"/>
      <c r="O28" s="83"/>
      <c r="P28" s="1"/>
      <c r="Y28" s="1"/>
      <c r="Z28" s="1"/>
      <c r="AA28" s="1"/>
    </row>
    <row r="29" spans="1:27" x14ac:dyDescent="0.15">
      <c r="A29" s="4"/>
      <c r="B29" s="5"/>
      <c r="C29" s="74" t="s">
        <v>130</v>
      </c>
      <c r="D29" s="6" t="s">
        <v>131</v>
      </c>
      <c r="E29" s="68" t="s">
        <v>128</v>
      </c>
      <c r="F29" s="66"/>
      <c r="G29" s="1"/>
      <c r="H29" s="81"/>
      <c r="I29" s="82"/>
      <c r="J29" s="82"/>
      <c r="K29" s="82"/>
      <c r="L29" s="82"/>
      <c r="M29" s="82"/>
      <c r="N29" s="82"/>
      <c r="O29" s="83"/>
      <c r="P29" s="1"/>
      <c r="Y29" s="1"/>
      <c r="Z29" s="1"/>
      <c r="AA29" s="1"/>
    </row>
    <row r="30" spans="1:27" x14ac:dyDescent="0.15">
      <c r="A30" s="4"/>
      <c r="B30" s="5"/>
      <c r="C30" s="71"/>
      <c r="D30" s="6" t="s">
        <v>132</v>
      </c>
      <c r="E30" s="68" t="s">
        <v>128</v>
      </c>
      <c r="F30" s="66"/>
      <c r="G30" s="4"/>
      <c r="H30" s="81"/>
      <c r="I30" s="82"/>
      <c r="J30" s="82"/>
      <c r="K30" s="82"/>
      <c r="L30" s="82"/>
      <c r="M30" s="82"/>
      <c r="N30" s="82"/>
      <c r="O30" s="83"/>
      <c r="P30" s="4"/>
      <c r="Y30" s="4"/>
      <c r="Z30" s="4"/>
      <c r="AA30" s="4"/>
    </row>
    <row r="31" spans="1:27" x14ac:dyDescent="0.15">
      <c r="A31" s="4"/>
      <c r="B31" s="5"/>
      <c r="C31" s="72" t="s">
        <v>133</v>
      </c>
      <c r="D31" s="6" t="s">
        <v>134</v>
      </c>
      <c r="E31" s="68"/>
      <c r="F31" s="66"/>
      <c r="G31" s="1"/>
      <c r="H31" s="81"/>
      <c r="I31" s="82"/>
      <c r="J31" s="82"/>
      <c r="K31" s="82"/>
      <c r="L31" s="82"/>
      <c r="M31" s="82"/>
      <c r="N31" s="82"/>
      <c r="O31" s="83"/>
      <c r="P31" s="1"/>
      <c r="Y31" s="1"/>
      <c r="Z31" s="1"/>
      <c r="AA31" s="1"/>
    </row>
    <row r="32" spans="1:27" x14ac:dyDescent="0.15">
      <c r="A32" s="4"/>
      <c r="B32" s="5"/>
      <c r="C32" s="73"/>
      <c r="D32" s="6" t="s">
        <v>135</v>
      </c>
      <c r="E32" s="68"/>
      <c r="F32" s="66"/>
      <c r="G32" s="1"/>
      <c r="H32" s="81"/>
      <c r="I32" s="82"/>
      <c r="J32" s="82"/>
      <c r="K32" s="82"/>
      <c r="L32" s="82"/>
      <c r="M32" s="82"/>
      <c r="N32" s="82"/>
      <c r="O32" s="83"/>
      <c r="P32" s="1"/>
      <c r="Y32" s="1"/>
      <c r="Z32" s="1"/>
      <c r="AA32" s="1"/>
    </row>
    <row r="33" spans="1:27" x14ac:dyDescent="0.15">
      <c r="A33" s="4"/>
      <c r="B33" s="5"/>
      <c r="C33" s="75" t="s">
        <v>137</v>
      </c>
      <c r="D33" s="6" t="s">
        <v>134</v>
      </c>
      <c r="E33" s="68" t="s">
        <v>139</v>
      </c>
      <c r="F33" s="66"/>
      <c r="G33" s="1"/>
      <c r="H33" s="81"/>
      <c r="I33" s="82"/>
      <c r="J33" s="82"/>
      <c r="K33" s="82"/>
      <c r="L33" s="82"/>
      <c r="M33" s="82"/>
      <c r="N33" s="82"/>
      <c r="O33" s="83"/>
      <c r="P33" s="1"/>
      <c r="Y33" s="1"/>
      <c r="Z33" s="1"/>
      <c r="AA33" s="1"/>
    </row>
    <row r="34" spans="1:27" x14ac:dyDescent="0.15">
      <c r="A34" s="4"/>
      <c r="B34" s="5"/>
      <c r="C34" s="73"/>
      <c r="D34" s="6" t="s">
        <v>135</v>
      </c>
      <c r="E34" s="68"/>
      <c r="F34" s="66"/>
      <c r="G34" s="1"/>
      <c r="H34" s="81"/>
      <c r="I34" s="82"/>
      <c r="J34" s="82"/>
      <c r="K34" s="82"/>
      <c r="L34" s="82"/>
      <c r="M34" s="82"/>
      <c r="N34" s="82"/>
      <c r="O34" s="83"/>
      <c r="P34" s="1"/>
      <c r="Y34" s="1"/>
      <c r="Z34" s="1"/>
      <c r="AA34" s="1"/>
    </row>
    <row r="35" spans="1:27" x14ac:dyDescent="0.15">
      <c r="A35" s="4"/>
      <c r="B35" s="5"/>
      <c r="C35" s="75" t="s">
        <v>141</v>
      </c>
      <c r="D35" s="6" t="s">
        <v>142</v>
      </c>
      <c r="E35" s="68"/>
      <c r="F35" s="66"/>
      <c r="G35" s="1"/>
      <c r="H35" s="81"/>
      <c r="I35" s="82"/>
      <c r="J35" s="82"/>
      <c r="K35" s="82"/>
      <c r="L35" s="82"/>
      <c r="M35" s="82"/>
      <c r="N35" s="82"/>
      <c r="O35" s="83"/>
      <c r="P35" s="1"/>
      <c r="Y35" s="1"/>
      <c r="Z35" s="1"/>
      <c r="AA35" s="1"/>
    </row>
    <row r="36" spans="1:27" x14ac:dyDescent="0.15">
      <c r="A36" s="4"/>
      <c r="B36" s="5"/>
      <c r="C36" s="73"/>
      <c r="D36" s="6" t="s">
        <v>143</v>
      </c>
      <c r="E36" s="68"/>
      <c r="F36" s="66"/>
      <c r="G36" s="1"/>
      <c r="H36" s="73"/>
      <c r="I36" s="77"/>
      <c r="J36" s="77"/>
      <c r="K36" s="77"/>
      <c r="L36" s="77"/>
      <c r="M36" s="77"/>
      <c r="N36" s="77"/>
      <c r="O36" s="84"/>
      <c r="P36" s="1"/>
      <c r="Y36" s="1"/>
      <c r="Z36" s="1"/>
      <c r="AA36" s="1"/>
    </row>
    <row r="37" spans="1:27" x14ac:dyDescent="0.15">
      <c r="A37" s="4"/>
      <c r="B37" s="5"/>
      <c r="C37" s="21" t="s">
        <v>144</v>
      </c>
      <c r="D37" s="6"/>
      <c r="E37" s="68"/>
      <c r="F37" s="66"/>
      <c r="G37" s="1"/>
      <c r="H37" s="22"/>
      <c r="I37" s="22"/>
      <c r="J37" s="22"/>
      <c r="K37" s="22"/>
      <c r="L37" s="22"/>
      <c r="M37" s="22"/>
      <c r="N37" s="22"/>
      <c r="O37" s="22"/>
      <c r="P37" s="4"/>
      <c r="Q37" s="22"/>
      <c r="R37" s="22"/>
      <c r="S37" s="22"/>
      <c r="T37" s="22"/>
      <c r="U37" s="22"/>
      <c r="V37" s="22"/>
      <c r="W37" s="22"/>
      <c r="X37" s="22"/>
      <c r="Y37" s="1"/>
      <c r="Z37" s="1"/>
      <c r="AA37" s="1"/>
    </row>
    <row r="38" spans="1:27" x14ac:dyDescent="0.15">
      <c r="A38" s="4"/>
      <c r="B38" s="5"/>
      <c r="C38" s="64" t="s">
        <v>145</v>
      </c>
      <c r="D38" s="66"/>
      <c r="E38" s="100"/>
      <c r="F38" s="66"/>
      <c r="G38" s="1"/>
      <c r="H38" s="22"/>
      <c r="I38" s="22"/>
      <c r="J38" s="22"/>
      <c r="K38" s="22"/>
      <c r="L38" s="22"/>
      <c r="M38" s="22"/>
      <c r="N38" s="22"/>
      <c r="O38" s="22"/>
      <c r="P38" s="4"/>
      <c r="Q38" s="22"/>
      <c r="R38" s="22"/>
      <c r="S38" s="22"/>
      <c r="T38" s="22"/>
      <c r="U38" s="22"/>
      <c r="V38" s="22"/>
      <c r="W38" s="22"/>
      <c r="X38" s="22"/>
      <c r="Y38" s="1"/>
      <c r="Z38" s="1"/>
      <c r="AA38" s="1"/>
    </row>
    <row r="39" spans="1:27" x14ac:dyDescent="0.15">
      <c r="A39" s="4"/>
      <c r="B39" s="5"/>
      <c r="C39" s="21" t="s">
        <v>146</v>
      </c>
      <c r="D39" s="6" t="s">
        <v>147</v>
      </c>
      <c r="E39" s="68"/>
      <c r="F39" s="66"/>
      <c r="G39" s="1"/>
      <c r="H39" s="22"/>
      <c r="I39" s="22"/>
      <c r="J39" s="22"/>
      <c r="K39" s="22"/>
      <c r="L39" s="22"/>
      <c r="M39" s="22"/>
      <c r="N39" s="22"/>
      <c r="O39" s="22"/>
      <c r="P39" s="4"/>
      <c r="Q39" s="22"/>
      <c r="R39" s="22"/>
      <c r="S39" s="22"/>
      <c r="T39" s="22"/>
      <c r="U39" s="22"/>
      <c r="V39" s="22"/>
      <c r="W39" s="22"/>
      <c r="X39" s="22"/>
      <c r="Y39" s="1"/>
      <c r="Z39" s="1"/>
      <c r="AA39" s="1"/>
    </row>
    <row r="40" spans="1:27" ht="117.75" customHeight="1" x14ac:dyDescent="0.15">
      <c r="A40" s="4"/>
      <c r="B40" s="5"/>
      <c r="C40" s="23" t="s">
        <v>148</v>
      </c>
      <c r="D40" s="24" t="s">
        <v>149</v>
      </c>
      <c r="E40" s="68" t="s">
        <v>150</v>
      </c>
      <c r="F40" s="66"/>
      <c r="G40" s="4"/>
      <c r="H40" s="22"/>
      <c r="I40" s="22"/>
      <c r="J40" s="22"/>
      <c r="K40" s="22"/>
      <c r="L40" s="22"/>
      <c r="M40" s="22"/>
      <c r="N40" s="22"/>
      <c r="O40" s="22"/>
      <c r="P40" s="4"/>
      <c r="Q40" s="22"/>
      <c r="R40" s="22"/>
      <c r="S40" s="22"/>
      <c r="T40" s="22"/>
      <c r="U40" s="22"/>
      <c r="V40" s="22"/>
      <c r="W40" s="22"/>
      <c r="X40" s="22"/>
      <c r="Y40" s="4"/>
      <c r="Z40" s="4"/>
      <c r="AA40" s="4"/>
    </row>
    <row r="41" spans="1:27" ht="117.75" customHeight="1" x14ac:dyDescent="0.15">
      <c r="A41" s="4"/>
      <c r="B41" s="5"/>
      <c r="C41" s="25" t="s">
        <v>151</v>
      </c>
      <c r="D41" s="24" t="s">
        <v>152</v>
      </c>
      <c r="E41" s="68" t="s">
        <v>153</v>
      </c>
      <c r="F41" s="66"/>
      <c r="G41" s="4"/>
      <c r="H41" s="22"/>
      <c r="I41" s="22"/>
      <c r="J41" s="22"/>
      <c r="K41" s="22"/>
      <c r="L41" s="22"/>
      <c r="M41" s="22"/>
      <c r="N41" s="22"/>
      <c r="O41" s="22"/>
      <c r="P41" s="4"/>
      <c r="Q41" s="22"/>
      <c r="R41" s="22"/>
      <c r="S41" s="22"/>
      <c r="T41" s="22"/>
      <c r="U41" s="22"/>
      <c r="V41" s="22"/>
      <c r="W41" s="22"/>
      <c r="X41" s="22"/>
      <c r="Y41" s="4"/>
      <c r="Z41" s="4"/>
      <c r="AA41" s="4"/>
    </row>
    <row r="42" spans="1:27" ht="120" customHeight="1" x14ac:dyDescent="0.15">
      <c r="A42" s="4"/>
      <c r="B42" s="5"/>
      <c r="C42" s="69" t="s">
        <v>154</v>
      </c>
      <c r="D42" s="26" t="s">
        <v>155</v>
      </c>
      <c r="E42" s="67" t="s">
        <v>156</v>
      </c>
      <c r="F42" s="6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70"/>
      <c r="D43" s="26" t="s">
        <v>158</v>
      </c>
      <c r="E43" s="67" t="s">
        <v>159</v>
      </c>
      <c r="F43" s="6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70"/>
      <c r="D44" s="26" t="s">
        <v>160</v>
      </c>
      <c r="E44" s="67"/>
      <c r="F44" s="6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70"/>
      <c r="D45" s="27" t="s">
        <v>161</v>
      </c>
      <c r="E45" s="67"/>
      <c r="F45" s="6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70"/>
      <c r="D46" s="27" t="s">
        <v>162</v>
      </c>
      <c r="E46" s="67"/>
      <c r="F46" s="6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71"/>
      <c r="D47" s="26" t="s">
        <v>163</v>
      </c>
      <c r="E47" s="67"/>
      <c r="F47" s="66"/>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69" t="s">
        <v>164</v>
      </c>
      <c r="D48" s="6" t="s">
        <v>165</v>
      </c>
      <c r="E48" s="68"/>
      <c r="F48" s="66"/>
      <c r="G48" s="1"/>
      <c r="H48" s="1"/>
      <c r="I48" s="1"/>
      <c r="J48" s="1"/>
      <c r="K48" s="1"/>
      <c r="L48" s="1"/>
      <c r="M48" s="1"/>
      <c r="N48" s="1"/>
      <c r="O48" s="1"/>
      <c r="P48" s="1"/>
      <c r="Q48" s="1"/>
      <c r="R48" s="1"/>
      <c r="S48" s="1"/>
      <c r="T48" s="1"/>
      <c r="U48" s="1"/>
      <c r="V48" s="1"/>
      <c r="W48" s="1"/>
      <c r="X48" s="1"/>
      <c r="Y48" s="1"/>
      <c r="Z48" s="1"/>
      <c r="AA48" s="1"/>
    </row>
    <row r="49" spans="1:29" ht="15" customHeight="1" x14ac:dyDescent="0.15">
      <c r="A49" s="4"/>
      <c r="B49" s="5"/>
      <c r="C49" s="70"/>
      <c r="D49" s="6" t="s">
        <v>166</v>
      </c>
      <c r="E49" s="68"/>
      <c r="F49" s="66"/>
      <c r="G49" s="1"/>
      <c r="H49" s="1"/>
      <c r="I49" s="1"/>
      <c r="J49" s="1"/>
      <c r="K49" s="1"/>
      <c r="L49" s="1"/>
      <c r="M49" s="1"/>
      <c r="N49" s="1"/>
      <c r="O49" s="1"/>
      <c r="P49" s="1"/>
      <c r="Q49" s="1"/>
      <c r="R49" s="1"/>
      <c r="S49" s="1"/>
      <c r="T49" s="1"/>
      <c r="U49" s="1"/>
      <c r="V49" s="1"/>
      <c r="W49" s="1"/>
      <c r="X49" s="1"/>
      <c r="Y49" s="1"/>
      <c r="Z49" s="1"/>
      <c r="AA49" s="1"/>
    </row>
    <row r="50" spans="1:29" ht="15" customHeight="1" x14ac:dyDescent="0.15">
      <c r="A50" s="4"/>
      <c r="B50" s="5"/>
      <c r="C50" s="71"/>
      <c r="D50" s="6" t="s">
        <v>167</v>
      </c>
      <c r="E50" s="68"/>
      <c r="F50" s="66"/>
      <c r="G50" s="1"/>
      <c r="H50" s="1"/>
      <c r="I50" s="1"/>
      <c r="J50" s="1"/>
      <c r="K50" s="1"/>
      <c r="L50" s="1"/>
      <c r="M50" s="1"/>
      <c r="N50" s="1"/>
      <c r="O50" s="1"/>
      <c r="P50" s="1"/>
      <c r="Q50" s="1"/>
      <c r="R50" s="1"/>
      <c r="S50" s="1"/>
      <c r="T50" s="1"/>
      <c r="U50" s="1"/>
      <c r="V50" s="1"/>
      <c r="W50" s="1"/>
      <c r="X50" s="1"/>
      <c r="Y50" s="1"/>
      <c r="Z50" s="1"/>
      <c r="AA50" s="1"/>
    </row>
    <row r="51" spans="1:29" ht="120" customHeight="1" x14ac:dyDescent="0.15">
      <c r="A51" s="4"/>
      <c r="B51" s="5"/>
      <c r="C51" s="96" t="s">
        <v>168</v>
      </c>
      <c r="D51" s="65"/>
      <c r="E51" s="101" t="s">
        <v>169</v>
      </c>
      <c r="F51" s="66"/>
      <c r="G51" s="1"/>
      <c r="H51" s="1"/>
      <c r="I51" s="1"/>
      <c r="J51" s="1"/>
      <c r="K51" s="1"/>
      <c r="L51" s="1"/>
      <c r="M51" s="1"/>
      <c r="N51" s="1"/>
      <c r="O51" s="1"/>
      <c r="P51" s="1"/>
      <c r="Q51" s="1"/>
      <c r="R51" s="1"/>
      <c r="S51" s="1"/>
      <c r="T51" s="1"/>
      <c r="U51" s="1"/>
      <c r="V51" s="1"/>
      <c r="W51" s="1"/>
      <c r="X51" s="1"/>
      <c r="Y51" s="1"/>
      <c r="Z51" s="1"/>
      <c r="AA51" s="1"/>
    </row>
    <row r="52" spans="1:29" x14ac:dyDescent="0.15">
      <c r="A52" s="4"/>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9" x14ac:dyDescent="0.15">
      <c r="A53" s="4"/>
      <c r="B53" s="5"/>
      <c r="C53" s="64" t="s">
        <v>171</v>
      </c>
      <c r="D53" s="66"/>
      <c r="E53" s="68"/>
      <c r="F53" s="66"/>
      <c r="G53" s="1"/>
      <c r="H53" s="1"/>
      <c r="I53" s="1"/>
      <c r="J53" s="1"/>
      <c r="K53" s="1"/>
      <c r="L53" s="1"/>
      <c r="M53" s="1"/>
      <c r="N53" s="1"/>
      <c r="O53" s="1"/>
      <c r="P53" s="1"/>
      <c r="Q53" s="1"/>
      <c r="R53" s="1"/>
      <c r="S53" s="1"/>
      <c r="T53" s="1"/>
      <c r="U53" s="1"/>
      <c r="V53" s="1"/>
      <c r="W53" s="1"/>
      <c r="X53" s="1"/>
      <c r="Y53" s="1"/>
      <c r="Z53" s="1"/>
      <c r="AA53" s="1"/>
    </row>
    <row r="54" spans="1:29" x14ac:dyDescent="0.15">
      <c r="A54" s="4"/>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9" x14ac:dyDescent="0.15">
      <c r="A55" s="4"/>
      <c r="B55" s="5"/>
      <c r="C55" s="64" t="s">
        <v>172</v>
      </c>
      <c r="D55" s="66"/>
      <c r="E55" s="68"/>
      <c r="F55" s="66"/>
      <c r="G55" s="1"/>
      <c r="H55" s="1"/>
      <c r="I55" s="1"/>
      <c r="J55" s="1"/>
      <c r="K55" s="1"/>
      <c r="L55" s="1"/>
      <c r="M55" s="1"/>
      <c r="N55" s="1"/>
      <c r="O55" s="1"/>
      <c r="P55" s="1"/>
      <c r="Q55" s="1"/>
      <c r="R55" s="1"/>
      <c r="S55" s="1"/>
      <c r="T55" s="1"/>
      <c r="U55" s="1"/>
      <c r="V55" s="1"/>
      <c r="W55" s="1"/>
      <c r="X55" s="1"/>
      <c r="Y55" s="1"/>
      <c r="Z55" s="1"/>
      <c r="AA55" s="1"/>
    </row>
    <row r="56" spans="1:29"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9" x14ac:dyDescent="0.15">
      <c r="A57" s="4"/>
      <c r="B57" s="64" t="s">
        <v>173</v>
      </c>
      <c r="C57" s="65"/>
      <c r="D57" s="65"/>
      <c r="E57" s="65"/>
      <c r="F57" s="66"/>
      <c r="G57" s="1"/>
      <c r="H57" s="1"/>
      <c r="I57" s="1"/>
      <c r="J57" s="1"/>
      <c r="K57" s="1"/>
      <c r="L57" s="1"/>
      <c r="M57" s="1"/>
      <c r="N57" s="1"/>
      <c r="O57" s="1"/>
      <c r="P57" s="1"/>
      <c r="Q57" s="1"/>
      <c r="R57" s="1"/>
      <c r="S57" s="1"/>
      <c r="T57" s="1"/>
      <c r="U57" s="1"/>
      <c r="V57" s="1"/>
      <c r="W57" s="1"/>
      <c r="X57" s="1"/>
      <c r="Y57" s="1"/>
      <c r="Z57" s="1"/>
      <c r="AA57" s="1"/>
    </row>
    <row r="58" spans="1:29"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9" x14ac:dyDescent="0.15">
      <c r="A59" s="4"/>
      <c r="B59" s="5"/>
      <c r="C59" s="21" t="s">
        <v>174</v>
      </c>
      <c r="D59" s="21" t="s">
        <v>4</v>
      </c>
      <c r="E59" s="21" t="s">
        <v>5</v>
      </c>
      <c r="F59" s="21" t="s">
        <v>175</v>
      </c>
      <c r="G59" s="1"/>
      <c r="H59" s="2"/>
      <c r="I59" s="1"/>
      <c r="J59" s="1"/>
      <c r="K59" s="1"/>
      <c r="L59" s="1"/>
      <c r="M59" s="1"/>
      <c r="N59" s="1"/>
      <c r="O59" s="1"/>
      <c r="P59" s="1"/>
      <c r="Q59" s="1"/>
      <c r="R59" s="1"/>
      <c r="S59" s="1"/>
      <c r="T59" s="1"/>
      <c r="U59" s="1"/>
      <c r="V59" s="1"/>
      <c r="W59" s="1"/>
      <c r="X59" s="1"/>
      <c r="Y59" s="1"/>
      <c r="Z59" s="1"/>
      <c r="AA59" s="1"/>
    </row>
    <row r="60" spans="1:29" ht="105" x14ac:dyDescent="0.4">
      <c r="A60" s="4"/>
      <c r="B60" s="5"/>
      <c r="C60" s="28" t="str">
        <f>VLOOKUP($E$5,参照シート!$A$10:$G$15,4,FALSE)</f>
        <v>S(Level:60)</v>
      </c>
      <c r="D60" s="45">
        <v>667</v>
      </c>
      <c r="E60" s="45" t="s">
        <v>201</v>
      </c>
      <c r="F60" s="46" t="s">
        <v>202</v>
      </c>
      <c r="G60" s="1"/>
      <c r="H60" s="49"/>
      <c r="I60" s="49"/>
      <c r="J60" s="49"/>
      <c r="K60" s="49"/>
      <c r="L60" s="49"/>
      <c r="M60" s="49"/>
      <c r="N60" s="49"/>
      <c r="O60" s="49"/>
      <c r="P60" s="49"/>
      <c r="Q60" s="49"/>
      <c r="R60" s="49"/>
      <c r="S60" s="49"/>
      <c r="T60" s="49"/>
      <c r="U60" s="49"/>
      <c r="V60" s="49"/>
      <c r="W60" s="49"/>
      <c r="X60" s="49"/>
      <c r="Y60" s="49"/>
      <c r="Z60" s="49"/>
      <c r="AA60" s="49"/>
      <c r="AB60" s="49"/>
      <c r="AC60" s="49"/>
    </row>
    <row r="61" spans="1:29" ht="105" x14ac:dyDescent="0.15">
      <c r="A61" s="4"/>
      <c r="B61" s="5"/>
      <c r="C61" s="28" t="str">
        <f>VLOOKUP($E$5,参照シート!$A$10:$G$15,5,FALSE)</f>
        <v>S(Level:60)</v>
      </c>
      <c r="D61" s="29">
        <v>749</v>
      </c>
      <c r="E61" s="30" t="s">
        <v>176</v>
      </c>
      <c r="F61" s="31" t="s">
        <v>203</v>
      </c>
      <c r="G61" s="1"/>
      <c r="H61" s="5"/>
      <c r="I61" s="1"/>
      <c r="J61" s="1"/>
      <c r="K61" s="1"/>
      <c r="L61" s="1"/>
      <c r="M61" s="1"/>
      <c r="N61" s="1"/>
      <c r="O61" s="1"/>
      <c r="P61" s="1"/>
      <c r="Q61" s="1"/>
      <c r="R61" s="1"/>
      <c r="S61" s="1"/>
      <c r="T61" s="1"/>
      <c r="U61" s="1"/>
      <c r="V61" s="1"/>
      <c r="W61" s="1"/>
      <c r="X61" s="1"/>
      <c r="Y61" s="1"/>
      <c r="Z61" s="1"/>
      <c r="AA61" s="1"/>
    </row>
    <row r="62" spans="1:29" ht="105" x14ac:dyDescent="0.15">
      <c r="A62" s="4"/>
      <c r="B62" s="5"/>
      <c r="C62" s="28" t="str">
        <f>VLOOKUP($E$5,参照シート!$A$10:$G$15,6,FALSE)</f>
        <v>S(Level:60)</v>
      </c>
      <c r="D62" s="29">
        <v>389</v>
      </c>
      <c r="E62" s="30" t="s">
        <v>177</v>
      </c>
      <c r="F62" s="31" t="s">
        <v>204</v>
      </c>
      <c r="G62" s="1"/>
      <c r="H62" s="2"/>
      <c r="I62" s="1"/>
      <c r="J62" s="1"/>
      <c r="K62" s="1"/>
      <c r="L62" s="1"/>
      <c r="M62" s="1"/>
      <c r="N62" s="1"/>
      <c r="O62" s="1"/>
      <c r="P62" s="1"/>
      <c r="Q62" s="1"/>
      <c r="R62" s="1"/>
      <c r="S62" s="1"/>
      <c r="T62" s="1"/>
      <c r="U62" s="1"/>
      <c r="V62" s="1"/>
      <c r="W62" s="1"/>
      <c r="X62" s="1"/>
      <c r="Y62" s="1"/>
      <c r="Z62" s="1"/>
      <c r="AA62" s="1"/>
    </row>
    <row r="63" spans="1:29" ht="120" x14ac:dyDescent="0.15">
      <c r="A63" s="4"/>
      <c r="B63" s="5"/>
      <c r="C63" s="28" t="str">
        <f>VLOOKUP($E$5,参照シート!$A$10:$G$15,7,FALSE)</f>
        <v>SS(Level:60)</v>
      </c>
      <c r="D63" s="45">
        <v>409</v>
      </c>
      <c r="E63" s="45" t="s">
        <v>205</v>
      </c>
      <c r="F63" s="46" t="s">
        <v>206</v>
      </c>
      <c r="G63" s="1"/>
      <c r="H63" s="2"/>
      <c r="I63" s="1"/>
      <c r="J63" s="1"/>
      <c r="K63" s="1"/>
      <c r="L63" s="1"/>
      <c r="M63" s="1"/>
      <c r="N63" s="1"/>
      <c r="O63" s="1"/>
      <c r="P63" s="1"/>
      <c r="Q63" s="1"/>
      <c r="R63" s="1"/>
      <c r="S63" s="1"/>
      <c r="T63" s="1"/>
      <c r="U63" s="1"/>
      <c r="V63" s="1"/>
      <c r="W63" s="1"/>
      <c r="X63" s="1"/>
      <c r="Y63" s="1"/>
      <c r="Z63" s="1"/>
      <c r="AA63" s="1"/>
    </row>
    <row r="64" spans="1:29" x14ac:dyDescent="0.15">
      <c r="A64" s="4"/>
      <c r="B64" s="5"/>
      <c r="C64" s="32"/>
      <c r="D64" s="32"/>
      <c r="E64" s="32"/>
      <c r="F64" s="5"/>
      <c r="G64" s="1"/>
      <c r="H64" s="1"/>
      <c r="I64" s="1"/>
      <c r="J64" s="1"/>
      <c r="K64" s="1"/>
      <c r="L64" s="1"/>
      <c r="M64" s="1"/>
      <c r="N64" s="1"/>
      <c r="O64" s="1"/>
      <c r="P64" s="1"/>
      <c r="Q64" s="1"/>
      <c r="R64" s="1"/>
      <c r="S64" s="1"/>
      <c r="T64" s="1"/>
      <c r="U64" s="1"/>
      <c r="V64" s="1"/>
      <c r="W64" s="1"/>
      <c r="X64" s="1"/>
      <c r="Y64" s="1"/>
      <c r="Z64" s="1"/>
      <c r="AA64" s="1"/>
    </row>
    <row r="65" spans="1:27" x14ac:dyDescent="0.15">
      <c r="A65" s="4"/>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4"/>
      <c r="B66" s="33" t="s">
        <v>178</v>
      </c>
      <c r="C66" s="34"/>
      <c r="D66" s="34"/>
      <c r="E66" s="34"/>
      <c r="F66" s="35"/>
      <c r="G66" s="1"/>
      <c r="H66" s="1"/>
      <c r="I66" s="1"/>
      <c r="J66" s="1"/>
      <c r="K66" s="1"/>
      <c r="L66" s="1"/>
      <c r="M66" s="1"/>
      <c r="N66" s="1"/>
      <c r="O66" s="1"/>
      <c r="P66" s="1"/>
      <c r="Q66" s="1"/>
      <c r="R66" s="1"/>
      <c r="S66" s="1"/>
      <c r="T66" s="1"/>
      <c r="U66" s="1"/>
      <c r="V66" s="1"/>
      <c r="W66" s="1"/>
      <c r="X66" s="1"/>
      <c r="Y66" s="1"/>
      <c r="Z66" s="1"/>
      <c r="AA66" s="1"/>
    </row>
    <row r="67" spans="1:27" x14ac:dyDescent="0.15">
      <c r="A67" s="4"/>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4"/>
      <c r="B68" s="5"/>
      <c r="C68" s="97" t="s">
        <v>179</v>
      </c>
      <c r="D68" s="98"/>
      <c r="E68" s="98"/>
      <c r="F68" s="99"/>
      <c r="G68" s="1"/>
      <c r="H68" s="1"/>
      <c r="I68" s="1"/>
      <c r="J68" s="1"/>
      <c r="K68" s="1"/>
      <c r="L68" s="1"/>
      <c r="M68" s="1"/>
      <c r="N68" s="1"/>
      <c r="O68" s="1"/>
      <c r="P68" s="1"/>
      <c r="Q68" s="1"/>
      <c r="R68" s="1"/>
      <c r="S68" s="1"/>
      <c r="T68" s="1"/>
      <c r="U68" s="1"/>
      <c r="V68" s="1"/>
      <c r="W68" s="1"/>
      <c r="X68" s="1"/>
      <c r="Y68" s="1"/>
      <c r="Z68" s="1"/>
      <c r="AA68" s="1"/>
    </row>
    <row r="69" spans="1:27" s="37" customFormat="1" ht="67" customHeight="1" x14ac:dyDescent="0.15">
      <c r="A69" s="4"/>
      <c r="B69" s="5"/>
      <c r="C69" s="91" t="s">
        <v>239</v>
      </c>
      <c r="D69" s="92"/>
      <c r="E69" s="92"/>
      <c r="F69" s="93"/>
      <c r="G69" s="4"/>
      <c r="H69" s="4"/>
      <c r="I69" s="4"/>
      <c r="J69" s="4"/>
      <c r="K69" s="4"/>
      <c r="L69" s="4"/>
      <c r="M69" s="4"/>
      <c r="N69" s="4"/>
      <c r="O69" s="4"/>
      <c r="P69" s="4"/>
      <c r="Q69" s="4"/>
      <c r="R69" s="4"/>
      <c r="S69" s="4"/>
      <c r="T69" s="4"/>
      <c r="U69" s="4"/>
      <c r="V69" s="4"/>
      <c r="W69" s="4"/>
      <c r="X69" s="4"/>
      <c r="Y69" s="4"/>
      <c r="Z69" s="4"/>
      <c r="AA69" s="4"/>
    </row>
    <row r="70" spans="1:27" x14ac:dyDescent="0.15">
      <c r="A70" s="4"/>
      <c r="B70" s="5"/>
      <c r="C70" s="52" t="s">
        <v>4</v>
      </c>
      <c r="D70" s="21" t="s">
        <v>5</v>
      </c>
      <c r="E70" s="21" t="s">
        <v>196</v>
      </c>
      <c r="F70" s="53" t="s">
        <v>180</v>
      </c>
      <c r="G70" s="1"/>
      <c r="H70" s="1"/>
      <c r="I70" s="1"/>
      <c r="J70" s="1"/>
      <c r="K70" s="1"/>
      <c r="L70" s="1"/>
      <c r="M70" s="1"/>
      <c r="N70" s="1"/>
      <c r="O70" s="1"/>
      <c r="P70" s="1"/>
      <c r="Q70" s="1"/>
      <c r="R70" s="1"/>
      <c r="S70" s="1"/>
      <c r="T70" s="1"/>
      <c r="U70" s="1"/>
      <c r="V70" s="1"/>
      <c r="W70" s="1"/>
      <c r="X70" s="1"/>
      <c r="Y70" s="1"/>
      <c r="Z70" s="1"/>
      <c r="AA70" s="1"/>
    </row>
    <row r="71" spans="1:27" ht="88" customHeight="1" x14ac:dyDescent="0.15">
      <c r="A71" s="4"/>
      <c r="B71" s="5"/>
      <c r="C71" s="54">
        <v>579</v>
      </c>
      <c r="D71" s="55" t="s">
        <v>200</v>
      </c>
      <c r="E71" s="55" t="s">
        <v>207</v>
      </c>
      <c r="F71" s="56" t="s">
        <v>240</v>
      </c>
      <c r="G71" s="57"/>
      <c r="H71" s="1"/>
      <c r="I71" s="1"/>
      <c r="J71" s="1"/>
      <c r="K71" s="1"/>
      <c r="L71" s="1"/>
      <c r="M71" s="1"/>
      <c r="N71" s="1"/>
      <c r="O71" s="1"/>
      <c r="P71" s="1"/>
      <c r="Q71" s="1"/>
      <c r="R71" s="1"/>
      <c r="S71" s="1"/>
      <c r="T71" s="1"/>
      <c r="U71" s="1"/>
      <c r="V71" s="1"/>
      <c r="W71" s="1"/>
      <c r="X71" s="1"/>
      <c r="Y71" s="1"/>
      <c r="Z71" s="1"/>
      <c r="AA71" s="1"/>
    </row>
    <row r="72" spans="1:27" s="37" customFormat="1" x14ac:dyDescent="0.15">
      <c r="A72" s="4"/>
      <c r="B72" s="5"/>
      <c r="C72" s="50"/>
      <c r="D72" s="50"/>
      <c r="E72" s="50"/>
      <c r="F72" s="51"/>
      <c r="G72" s="4"/>
      <c r="H72" s="4"/>
      <c r="I72" s="4"/>
      <c r="J72" s="4"/>
      <c r="K72" s="4"/>
      <c r="L72" s="4"/>
      <c r="M72" s="4"/>
      <c r="N72" s="4"/>
      <c r="O72" s="4"/>
      <c r="P72" s="4"/>
      <c r="Q72" s="4"/>
      <c r="R72" s="4"/>
      <c r="S72" s="4"/>
      <c r="T72" s="4"/>
      <c r="U72" s="4"/>
      <c r="V72" s="4"/>
      <c r="W72" s="4"/>
      <c r="X72" s="4"/>
      <c r="Y72" s="4"/>
      <c r="Z72" s="4"/>
      <c r="AA72" s="4"/>
    </row>
    <row r="73" spans="1:27" ht="18" customHeight="1" x14ac:dyDescent="0.15">
      <c r="A73" s="4"/>
      <c r="B73" s="5"/>
      <c r="C73" s="5"/>
      <c r="D73" s="5"/>
      <c r="E73" s="5"/>
      <c r="F73" s="5"/>
      <c r="G73" s="1"/>
      <c r="H73" s="1"/>
      <c r="I73" s="1"/>
      <c r="J73" s="1"/>
      <c r="K73" s="1"/>
      <c r="L73" s="1"/>
      <c r="M73" s="1"/>
      <c r="N73" s="1"/>
      <c r="O73" s="1"/>
      <c r="P73" s="1"/>
      <c r="Q73" s="1"/>
      <c r="R73" s="1"/>
      <c r="S73" s="1"/>
      <c r="T73" s="1"/>
      <c r="U73" s="1"/>
      <c r="V73" s="1"/>
      <c r="W73" s="1"/>
      <c r="X73" s="1"/>
      <c r="Y73" s="1"/>
      <c r="Z73" s="1"/>
      <c r="AA73" s="1"/>
    </row>
    <row r="74" spans="1:27" x14ac:dyDescent="0.15">
      <c r="A74" s="4"/>
      <c r="B74" s="5"/>
      <c r="C74" s="64" t="s">
        <v>181</v>
      </c>
      <c r="D74" s="65"/>
      <c r="E74" s="65"/>
      <c r="F74" s="66"/>
      <c r="G74" s="1"/>
      <c r="H74" s="1"/>
      <c r="I74" s="1"/>
      <c r="J74" s="1"/>
      <c r="K74" s="1"/>
      <c r="L74" s="1"/>
      <c r="M74" s="1"/>
      <c r="N74" s="1"/>
      <c r="O74" s="1"/>
      <c r="P74" s="1"/>
      <c r="Q74" s="1"/>
      <c r="R74" s="1"/>
      <c r="S74" s="1"/>
      <c r="T74" s="1"/>
      <c r="U74" s="1"/>
      <c r="V74" s="1"/>
      <c r="W74" s="1"/>
      <c r="X74" s="1"/>
      <c r="Y74" s="1"/>
      <c r="Z74" s="1"/>
      <c r="AA74" s="1"/>
    </row>
    <row r="75" spans="1:27" s="37" customFormat="1" ht="81" customHeight="1" x14ac:dyDescent="0.15">
      <c r="A75" s="4"/>
      <c r="B75" s="5"/>
      <c r="C75" s="94" t="s">
        <v>237</v>
      </c>
      <c r="D75" s="92"/>
      <c r="E75" s="92"/>
      <c r="F75" s="95"/>
      <c r="H75" s="4"/>
      <c r="I75" s="4"/>
      <c r="J75" s="4"/>
      <c r="K75" s="4"/>
      <c r="L75" s="4"/>
      <c r="M75" s="4"/>
      <c r="N75" s="4"/>
      <c r="O75" s="4"/>
      <c r="P75" s="4"/>
      <c r="Q75" s="4"/>
      <c r="R75" s="4"/>
      <c r="S75" s="4"/>
      <c r="T75" s="4"/>
      <c r="U75" s="4"/>
      <c r="V75" s="4"/>
      <c r="W75" s="4"/>
      <c r="X75" s="4"/>
      <c r="Y75" s="4"/>
      <c r="Z75" s="4"/>
      <c r="AA75" s="4"/>
    </row>
    <row r="76" spans="1:27" x14ac:dyDescent="0.15">
      <c r="A76" s="4"/>
      <c r="B76" s="5"/>
      <c r="C76" s="21" t="s">
        <v>4</v>
      </c>
      <c r="D76" s="21" t="s">
        <v>5</v>
      </c>
      <c r="E76" s="21" t="s">
        <v>196</v>
      </c>
      <c r="F76" s="21" t="s">
        <v>180</v>
      </c>
      <c r="G76" s="1"/>
      <c r="H76" s="1"/>
      <c r="I76" s="1"/>
      <c r="J76" s="1"/>
      <c r="K76" s="1"/>
      <c r="L76" s="1"/>
      <c r="M76" s="1"/>
      <c r="N76" s="1"/>
      <c r="O76" s="1"/>
      <c r="P76" s="1"/>
      <c r="Q76" s="1"/>
      <c r="R76" s="1"/>
      <c r="S76" s="1"/>
      <c r="T76" s="1"/>
      <c r="U76" s="1"/>
      <c r="V76" s="1"/>
      <c r="W76" s="1"/>
      <c r="X76" s="1"/>
      <c r="Y76" s="1"/>
      <c r="Z76" s="1"/>
      <c r="AA76" s="1"/>
    </row>
    <row r="77" spans="1:27" ht="102" customHeight="1" x14ac:dyDescent="0.15">
      <c r="A77" s="4"/>
      <c r="B77" s="5"/>
      <c r="C77" s="47">
        <v>592</v>
      </c>
      <c r="D77" s="47" t="s">
        <v>226</v>
      </c>
      <c r="E77" s="47" t="s">
        <v>223</v>
      </c>
      <c r="F77" s="48" t="s">
        <v>238</v>
      </c>
      <c r="G77" s="1"/>
      <c r="H77" s="1"/>
      <c r="I77" s="1"/>
      <c r="J77" s="1"/>
      <c r="K77" s="1"/>
      <c r="L77" s="1"/>
      <c r="M77" s="1"/>
      <c r="N77" s="1"/>
      <c r="O77" s="1"/>
      <c r="P77" s="1"/>
      <c r="Q77" s="1"/>
      <c r="R77" s="1"/>
      <c r="S77" s="1"/>
      <c r="T77" s="1"/>
      <c r="U77" s="1"/>
      <c r="V77" s="1"/>
      <c r="W77" s="1"/>
      <c r="X77" s="1"/>
      <c r="Y77" s="1"/>
      <c r="Z77" s="1"/>
      <c r="AA77" s="1"/>
    </row>
    <row r="78" spans="1:27" s="37" customFormat="1" ht="65" customHeight="1" x14ac:dyDescent="0.15">
      <c r="A78" s="4"/>
      <c r="B78" s="5"/>
      <c r="C78" s="47">
        <v>593</v>
      </c>
      <c r="D78" s="47" t="s">
        <v>227</v>
      </c>
      <c r="E78" s="47" t="s">
        <v>223</v>
      </c>
      <c r="F78" s="48" t="s">
        <v>242</v>
      </c>
      <c r="G78" s="4"/>
      <c r="H78" s="4"/>
      <c r="I78" s="4"/>
      <c r="J78" s="4"/>
      <c r="K78" s="4"/>
      <c r="L78" s="4"/>
      <c r="M78" s="4"/>
      <c r="N78" s="4"/>
      <c r="O78" s="4"/>
      <c r="P78" s="4"/>
      <c r="Q78" s="4"/>
      <c r="R78" s="4"/>
      <c r="S78" s="4"/>
      <c r="T78" s="4"/>
      <c r="U78" s="4"/>
      <c r="V78" s="4"/>
      <c r="W78" s="4"/>
      <c r="X78" s="4"/>
      <c r="Y78" s="4"/>
      <c r="Z78" s="4"/>
      <c r="AA78" s="4"/>
    </row>
    <row r="79" spans="1:27" s="37" customFormat="1" ht="16" customHeight="1" x14ac:dyDescent="0.15">
      <c r="A79" s="4"/>
      <c r="B79" s="5"/>
      <c r="C79" s="50"/>
      <c r="D79" s="50"/>
      <c r="E79" s="50"/>
      <c r="F79" s="51"/>
      <c r="G79" s="4"/>
      <c r="H79" s="4"/>
      <c r="I79" s="4"/>
      <c r="J79" s="4"/>
      <c r="K79" s="4"/>
      <c r="L79" s="4"/>
      <c r="M79" s="4"/>
      <c r="N79" s="4"/>
      <c r="O79" s="4"/>
      <c r="P79" s="4"/>
      <c r="Q79" s="4"/>
      <c r="R79" s="4"/>
      <c r="S79" s="4"/>
      <c r="T79" s="4"/>
      <c r="U79" s="4"/>
      <c r="V79" s="4"/>
      <c r="W79" s="4"/>
      <c r="X79" s="4"/>
      <c r="Y79" s="4"/>
      <c r="Z79" s="4"/>
      <c r="AA79" s="4"/>
    </row>
    <row r="80" spans="1:27" ht="18" customHeight="1" x14ac:dyDescent="0.15">
      <c r="A80" s="4"/>
      <c r="B80" s="5"/>
      <c r="C80" s="5"/>
      <c r="D80" s="5"/>
      <c r="E80" s="5"/>
      <c r="F80" s="5"/>
      <c r="G80" s="1"/>
      <c r="H80" s="1"/>
      <c r="I80" s="1"/>
      <c r="J80" s="1"/>
      <c r="K80" s="1"/>
      <c r="L80" s="1"/>
      <c r="M80" s="1"/>
      <c r="N80" s="1"/>
      <c r="O80" s="1"/>
      <c r="P80" s="1"/>
      <c r="Q80" s="1"/>
      <c r="R80" s="1"/>
      <c r="S80" s="1"/>
      <c r="T80" s="1"/>
      <c r="U80" s="1"/>
      <c r="V80" s="1"/>
      <c r="W80" s="1"/>
      <c r="X80" s="1"/>
      <c r="Y80" s="1"/>
      <c r="Z80" s="1"/>
      <c r="AA80" s="1"/>
    </row>
    <row r="81" spans="1:27" s="37" customFormat="1" x14ac:dyDescent="0.15">
      <c r="A81" s="4"/>
      <c r="B81" s="5"/>
      <c r="C81" s="64" t="s">
        <v>220</v>
      </c>
      <c r="D81" s="65"/>
      <c r="E81" s="65"/>
      <c r="F81" s="66"/>
      <c r="G81" s="4"/>
      <c r="H81" s="4"/>
      <c r="I81" s="4"/>
      <c r="J81" s="4"/>
      <c r="K81" s="4"/>
      <c r="L81" s="4"/>
      <c r="M81" s="4"/>
      <c r="N81" s="4"/>
      <c r="O81" s="4"/>
      <c r="P81" s="4"/>
      <c r="Q81" s="4"/>
      <c r="R81" s="4"/>
      <c r="S81" s="4"/>
      <c r="T81" s="4"/>
      <c r="U81" s="4"/>
      <c r="V81" s="4"/>
      <c r="W81" s="4"/>
      <c r="X81" s="4"/>
      <c r="Y81" s="4"/>
      <c r="Z81" s="4"/>
      <c r="AA81" s="4"/>
    </row>
    <row r="82" spans="1:27" s="37" customFormat="1" ht="86" customHeight="1" x14ac:dyDescent="0.15">
      <c r="A82" s="4"/>
      <c r="B82" s="5"/>
      <c r="C82" s="94" t="s">
        <v>229</v>
      </c>
      <c r="D82" s="92"/>
      <c r="E82" s="92"/>
      <c r="F82" s="95"/>
      <c r="G82" s="4"/>
      <c r="H82" s="4"/>
      <c r="I82" s="4"/>
      <c r="J82" s="4"/>
      <c r="K82" s="4"/>
      <c r="L82" s="4"/>
      <c r="M82" s="4"/>
      <c r="N82" s="4"/>
      <c r="O82" s="4"/>
      <c r="P82" s="4"/>
      <c r="Q82" s="4"/>
      <c r="R82" s="4"/>
      <c r="S82" s="4"/>
      <c r="T82" s="4"/>
      <c r="U82" s="4"/>
      <c r="V82" s="4"/>
      <c r="W82" s="4"/>
      <c r="X82" s="4"/>
      <c r="Y82" s="4"/>
      <c r="Z82" s="4"/>
      <c r="AA82" s="4"/>
    </row>
    <row r="83" spans="1:27" s="37" customFormat="1" x14ac:dyDescent="0.15">
      <c r="A83" s="4"/>
      <c r="B83" s="5"/>
      <c r="C83" s="21" t="s">
        <v>4</v>
      </c>
      <c r="D83" s="21" t="s">
        <v>5</v>
      </c>
      <c r="E83" s="21" t="s">
        <v>196</v>
      </c>
      <c r="F83" s="21" t="s">
        <v>180</v>
      </c>
      <c r="G83" s="4"/>
      <c r="H83" s="4"/>
      <c r="I83" s="4"/>
      <c r="J83" s="4"/>
      <c r="K83" s="4"/>
      <c r="L83" s="4"/>
      <c r="M83" s="4"/>
      <c r="N83" s="4"/>
      <c r="O83" s="4"/>
      <c r="P83" s="4"/>
      <c r="Q83" s="4"/>
      <c r="R83" s="4"/>
      <c r="S83" s="4"/>
      <c r="T83" s="4"/>
      <c r="U83" s="4"/>
      <c r="V83" s="4"/>
      <c r="W83" s="4"/>
      <c r="X83" s="4"/>
      <c r="Y83" s="4"/>
      <c r="Z83" s="4"/>
      <c r="AA83" s="4"/>
    </row>
    <row r="84" spans="1:27" s="37" customFormat="1" ht="57" customHeight="1" x14ac:dyDescent="0.15">
      <c r="A84" s="4"/>
      <c r="B84" s="5"/>
      <c r="C84" s="47">
        <v>586</v>
      </c>
      <c r="D84" s="47" t="s">
        <v>222</v>
      </c>
      <c r="E84" s="47" t="s">
        <v>231</v>
      </c>
      <c r="F84" s="47" t="s">
        <v>232</v>
      </c>
      <c r="G84" s="4"/>
      <c r="H84" s="4"/>
      <c r="I84" s="4"/>
      <c r="J84" s="4"/>
      <c r="K84" s="4"/>
      <c r="L84" s="4"/>
      <c r="M84" s="4"/>
      <c r="N84" s="4"/>
      <c r="O84" s="4"/>
      <c r="P84" s="4"/>
      <c r="Q84" s="4"/>
      <c r="R84" s="4"/>
      <c r="S84" s="4"/>
      <c r="T84" s="4"/>
      <c r="U84" s="4"/>
      <c r="V84" s="4"/>
      <c r="W84" s="4"/>
      <c r="X84" s="4"/>
      <c r="Y84" s="4"/>
      <c r="Z84" s="4"/>
      <c r="AA84" s="4"/>
    </row>
    <row r="85" spans="1:27" s="37" customFormat="1" ht="99" customHeight="1" x14ac:dyDescent="0.15">
      <c r="A85" s="4"/>
      <c r="B85" s="5"/>
      <c r="C85" s="47">
        <v>599</v>
      </c>
      <c r="D85" s="47" t="s">
        <v>224</v>
      </c>
      <c r="E85" s="47" t="s">
        <v>228</v>
      </c>
      <c r="F85" s="48" t="s">
        <v>230</v>
      </c>
      <c r="G85" s="4"/>
      <c r="H85" s="4"/>
      <c r="I85" s="4"/>
      <c r="J85" s="4"/>
      <c r="K85" s="4"/>
      <c r="L85" s="4"/>
      <c r="M85" s="4"/>
      <c r="N85" s="4"/>
      <c r="O85" s="4"/>
      <c r="P85" s="4"/>
      <c r="Q85" s="4"/>
      <c r="R85" s="4"/>
      <c r="S85" s="4"/>
      <c r="T85" s="4"/>
      <c r="U85" s="4"/>
      <c r="V85" s="4"/>
      <c r="W85" s="4"/>
      <c r="X85" s="4"/>
      <c r="Y85" s="4"/>
      <c r="Z85" s="4"/>
      <c r="AA85" s="4"/>
    </row>
    <row r="86" spans="1:27" s="37" customFormat="1" ht="97" customHeight="1" x14ac:dyDescent="0.15">
      <c r="A86" s="4"/>
      <c r="B86" s="5"/>
      <c r="C86" s="47">
        <v>600</v>
      </c>
      <c r="D86" s="47" t="s">
        <v>225</v>
      </c>
      <c r="E86" s="47" t="s">
        <v>233</v>
      </c>
      <c r="F86" s="48" t="s">
        <v>234</v>
      </c>
      <c r="G86" s="4"/>
      <c r="H86" s="4"/>
      <c r="I86" s="4"/>
      <c r="J86" s="4"/>
      <c r="K86" s="4"/>
      <c r="L86" s="4"/>
      <c r="M86" s="4"/>
      <c r="N86" s="4"/>
      <c r="O86" s="4"/>
      <c r="P86" s="4"/>
      <c r="Q86" s="4"/>
      <c r="R86" s="4"/>
      <c r="S86" s="4"/>
      <c r="T86" s="4"/>
      <c r="U86" s="4"/>
      <c r="V86" s="4"/>
      <c r="W86" s="4"/>
      <c r="X86" s="4"/>
      <c r="Y86" s="4"/>
      <c r="Z86" s="4"/>
      <c r="AA86" s="4"/>
    </row>
    <row r="87" spans="1:27" s="37" customFormat="1" x14ac:dyDescent="0.15">
      <c r="A87" s="4"/>
      <c r="B87" s="5"/>
      <c r="C87" s="50"/>
      <c r="D87" s="50"/>
      <c r="E87" s="50"/>
      <c r="F87" s="50"/>
      <c r="G87" s="4"/>
      <c r="H87" s="4"/>
      <c r="I87" s="4"/>
      <c r="J87" s="4"/>
      <c r="K87" s="4"/>
      <c r="L87" s="4"/>
      <c r="M87" s="4"/>
      <c r="N87" s="4"/>
      <c r="O87" s="4"/>
      <c r="P87" s="4"/>
      <c r="Q87" s="4"/>
      <c r="R87" s="4"/>
      <c r="S87" s="4"/>
      <c r="T87" s="4"/>
      <c r="U87" s="4"/>
      <c r="V87" s="4"/>
      <c r="W87" s="4"/>
      <c r="X87" s="4"/>
      <c r="Y87" s="4"/>
      <c r="Z87" s="4"/>
      <c r="AA87" s="4"/>
    </row>
    <row r="88" spans="1:27" s="37" customFormat="1" ht="18" customHeight="1" x14ac:dyDescent="0.15">
      <c r="A88" s="4"/>
      <c r="B88" s="5"/>
      <c r="C88" s="5"/>
      <c r="D88" s="5"/>
      <c r="E88" s="5"/>
      <c r="F88" s="5"/>
      <c r="G88" s="4"/>
      <c r="H88" s="4"/>
      <c r="I88" s="4"/>
      <c r="J88" s="4"/>
      <c r="K88" s="4"/>
      <c r="L88" s="4"/>
      <c r="M88" s="4"/>
      <c r="N88" s="4"/>
      <c r="O88" s="4"/>
      <c r="P88" s="4"/>
      <c r="Q88" s="4"/>
      <c r="R88" s="4"/>
      <c r="S88" s="4"/>
      <c r="T88" s="4"/>
      <c r="U88" s="4"/>
      <c r="V88" s="4"/>
      <c r="W88" s="4"/>
      <c r="X88" s="4"/>
      <c r="Y88" s="4"/>
      <c r="Z88" s="4"/>
      <c r="AA88" s="4"/>
    </row>
    <row r="89" spans="1:27" x14ac:dyDescent="0.15">
      <c r="A89" s="4"/>
      <c r="B89" s="5"/>
      <c r="C89" s="64" t="s">
        <v>221</v>
      </c>
      <c r="D89" s="65"/>
      <c r="E89" s="65"/>
      <c r="F89" s="66"/>
      <c r="G89" s="1"/>
      <c r="H89" s="1"/>
      <c r="I89" s="1"/>
      <c r="J89" s="1"/>
      <c r="K89" s="1"/>
      <c r="L89" s="1"/>
      <c r="M89" s="1"/>
      <c r="N89" s="1"/>
      <c r="O89" s="1"/>
      <c r="P89" s="1"/>
      <c r="Q89" s="1"/>
      <c r="R89" s="1"/>
      <c r="S89" s="1"/>
      <c r="T89" s="1"/>
      <c r="U89" s="1"/>
      <c r="V89" s="1"/>
      <c r="W89" s="1"/>
      <c r="X89" s="1"/>
      <c r="Y89" s="1"/>
      <c r="Z89" s="1"/>
      <c r="AA89" s="1"/>
    </row>
    <row r="90" spans="1:27" s="37" customFormat="1" ht="80" customHeight="1" x14ac:dyDescent="0.15">
      <c r="A90" s="4"/>
      <c r="B90" s="5"/>
      <c r="C90" s="94" t="s">
        <v>241</v>
      </c>
      <c r="D90" s="92"/>
      <c r="E90" s="92"/>
      <c r="F90" s="95"/>
      <c r="H90" s="4"/>
      <c r="I90" s="4"/>
      <c r="J90" s="4"/>
      <c r="K90" s="4"/>
      <c r="L90" s="4"/>
      <c r="M90" s="4"/>
      <c r="N90" s="4"/>
      <c r="O90" s="4"/>
      <c r="P90" s="4"/>
      <c r="Q90" s="4"/>
      <c r="R90" s="4"/>
      <c r="S90" s="4"/>
      <c r="T90" s="4"/>
      <c r="U90" s="4"/>
      <c r="V90" s="4"/>
      <c r="W90" s="4"/>
      <c r="X90" s="4"/>
      <c r="Y90" s="4"/>
      <c r="Z90" s="4"/>
      <c r="AA90" s="4"/>
    </row>
    <row r="91" spans="1:27" x14ac:dyDescent="0.15">
      <c r="A91" s="4"/>
      <c r="B91" s="5"/>
      <c r="C91" s="21" t="s">
        <v>4</v>
      </c>
      <c r="D91" s="21" t="s">
        <v>5</v>
      </c>
      <c r="E91" s="21" t="s">
        <v>197</v>
      </c>
      <c r="F91" s="21" t="s">
        <v>180</v>
      </c>
      <c r="G91" s="1"/>
      <c r="H91" s="1"/>
      <c r="I91" s="1"/>
      <c r="J91" s="1"/>
      <c r="K91" s="1"/>
      <c r="L91" s="1"/>
      <c r="M91" s="1"/>
      <c r="N91" s="1"/>
      <c r="O91" s="1"/>
      <c r="P91" s="1"/>
      <c r="Q91" s="1"/>
      <c r="R91" s="1"/>
      <c r="S91" s="1"/>
      <c r="T91" s="1"/>
      <c r="U91" s="1"/>
      <c r="V91" s="1"/>
      <c r="W91" s="1"/>
      <c r="X91" s="1"/>
      <c r="Y91" s="1"/>
      <c r="Z91" s="1"/>
      <c r="AA91" s="1"/>
    </row>
    <row r="92" spans="1:27" ht="165" customHeight="1" x14ac:dyDescent="0.15">
      <c r="A92" s="4"/>
      <c r="B92" s="5"/>
      <c r="C92" s="47">
        <v>1252</v>
      </c>
      <c r="D92" s="47" t="s">
        <v>193</v>
      </c>
      <c r="E92" s="47" t="s">
        <v>198</v>
      </c>
      <c r="F92" s="48" t="s">
        <v>236</v>
      </c>
      <c r="G92" s="39"/>
      <c r="H92" s="32"/>
      <c r="I92" s="32"/>
      <c r="J92" s="32"/>
      <c r="K92" s="32"/>
      <c r="L92" s="32"/>
      <c r="M92" s="1"/>
      <c r="N92" s="1"/>
      <c r="O92" s="1"/>
      <c r="P92" s="1"/>
      <c r="Q92" s="1"/>
      <c r="R92" s="1"/>
      <c r="S92" s="1"/>
      <c r="T92" s="1"/>
      <c r="U92" s="1"/>
      <c r="V92" s="1"/>
      <c r="W92" s="1"/>
      <c r="X92" s="1"/>
      <c r="Y92" s="1"/>
      <c r="Z92" s="1"/>
      <c r="AA92" s="1"/>
    </row>
    <row r="93" spans="1:27" ht="114" customHeight="1" x14ac:dyDescent="0.15">
      <c r="A93" s="4"/>
      <c r="B93" s="5"/>
      <c r="C93" s="48">
        <v>1253</v>
      </c>
      <c r="D93" s="48" t="s">
        <v>194</v>
      </c>
      <c r="E93" s="47" t="s">
        <v>199</v>
      </c>
      <c r="F93" s="48" t="s">
        <v>235</v>
      </c>
      <c r="G93" s="40"/>
      <c r="H93" s="5"/>
      <c r="I93" s="5"/>
      <c r="J93" s="5"/>
      <c r="K93" s="5"/>
      <c r="L93" s="5"/>
      <c r="M93" s="1"/>
      <c r="N93" s="1"/>
      <c r="O93" s="1"/>
      <c r="P93" s="1"/>
      <c r="Q93" s="1"/>
      <c r="R93" s="1"/>
      <c r="S93" s="1"/>
      <c r="T93" s="1"/>
      <c r="U93" s="1"/>
      <c r="V93" s="1"/>
      <c r="W93" s="1"/>
      <c r="X93" s="1"/>
      <c r="Y93" s="1"/>
      <c r="Z93" s="1"/>
      <c r="AA93" s="1"/>
    </row>
    <row r="94" spans="1:27" ht="18" customHeight="1" x14ac:dyDescent="0.15">
      <c r="A94" s="4"/>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ht="18" customHeight="1" x14ac:dyDescent="0.15">
      <c r="A95" s="4"/>
      <c r="B95" s="5"/>
      <c r="C95" s="5"/>
      <c r="D95" s="5"/>
      <c r="E95" s="41" t="s">
        <v>183</v>
      </c>
      <c r="F95" s="5"/>
      <c r="G95" s="1"/>
      <c r="H95" s="1"/>
      <c r="I95" s="1"/>
      <c r="J95" s="1"/>
      <c r="K95" s="1"/>
      <c r="L95" s="1"/>
      <c r="M95" s="1"/>
      <c r="N95" s="1"/>
      <c r="O95" s="1"/>
      <c r="P95" s="1"/>
      <c r="Q95" s="1"/>
      <c r="R95" s="1"/>
      <c r="S95" s="1"/>
      <c r="T95" s="1"/>
      <c r="U95" s="1"/>
      <c r="V95" s="1"/>
      <c r="W95" s="1"/>
      <c r="X95" s="1"/>
      <c r="Y95" s="1"/>
      <c r="Z95" s="1"/>
      <c r="AA95" s="1"/>
    </row>
    <row r="96" spans="1:27" ht="16" customHeight="1" x14ac:dyDescent="0.15">
      <c r="A96" s="4"/>
      <c r="B96" s="4"/>
      <c r="C96" s="4"/>
      <c r="D96" s="4"/>
      <c r="E96" s="41" t="s">
        <v>189</v>
      </c>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42" t="s">
        <v>190</v>
      </c>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44" t="s">
        <v>191</v>
      </c>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43" t="s">
        <v>184</v>
      </c>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43" t="s">
        <v>185</v>
      </c>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36" t="s">
        <v>186</v>
      </c>
      <c r="F101" s="1" t="s">
        <v>216</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36" t="s">
        <v>187</v>
      </c>
      <c r="F102" s="1" t="s">
        <v>215</v>
      </c>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36" t="s">
        <v>188</v>
      </c>
      <c r="F103" s="1" t="s">
        <v>217</v>
      </c>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36" t="s">
        <v>192</v>
      </c>
      <c r="F104" s="4"/>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36" t="s">
        <v>208</v>
      </c>
      <c r="F105" s="1" t="s">
        <v>214</v>
      </c>
      <c r="G105" s="1"/>
      <c r="H105" s="1"/>
      <c r="I105" s="1"/>
      <c r="J105" s="1"/>
      <c r="K105" s="1"/>
      <c r="L105" s="1"/>
      <c r="M105" s="1"/>
      <c r="N105" s="1"/>
      <c r="O105" s="1"/>
      <c r="P105" s="1"/>
      <c r="Q105" s="1"/>
      <c r="R105" s="1"/>
      <c r="S105" s="1"/>
      <c r="T105" s="1"/>
      <c r="U105" s="1"/>
      <c r="V105" s="1"/>
      <c r="W105" s="1"/>
      <c r="X105" s="1"/>
      <c r="Y105" s="1"/>
      <c r="Z105" s="1"/>
      <c r="AA105" s="1"/>
    </row>
    <row r="106" spans="1:27" s="37" customFormat="1" x14ac:dyDescent="0.15">
      <c r="A106" s="4"/>
      <c r="B106" s="4"/>
      <c r="C106" s="4"/>
      <c r="D106" s="4"/>
      <c r="E106" s="36" t="s">
        <v>209</v>
      </c>
      <c r="F106" s="4" t="s">
        <v>213</v>
      </c>
      <c r="G106" s="4"/>
      <c r="H106" s="4"/>
      <c r="I106" s="4"/>
      <c r="J106" s="4"/>
      <c r="K106" s="4"/>
      <c r="L106" s="4"/>
      <c r="M106" s="4"/>
      <c r="N106" s="4"/>
      <c r="O106" s="4"/>
      <c r="P106" s="4"/>
      <c r="Q106" s="4"/>
      <c r="R106" s="4"/>
      <c r="S106" s="4"/>
      <c r="T106" s="4"/>
      <c r="U106" s="4"/>
      <c r="V106" s="4"/>
      <c r="W106" s="4"/>
      <c r="X106" s="4"/>
      <c r="Y106" s="4"/>
      <c r="Z106" s="4"/>
      <c r="AA106" s="4"/>
    </row>
    <row r="107" spans="1:27" s="37" customFormat="1" x14ac:dyDescent="0.15">
      <c r="A107" s="4"/>
      <c r="B107" s="4"/>
      <c r="C107" s="4"/>
      <c r="D107" s="4">
        <v>586</v>
      </c>
      <c r="E107" s="36" t="s">
        <v>210</v>
      </c>
      <c r="F107" s="4" t="s">
        <v>218</v>
      </c>
      <c r="G107" s="4"/>
      <c r="H107" s="4"/>
      <c r="I107" s="4"/>
      <c r="J107" s="4"/>
      <c r="K107" s="4"/>
      <c r="L107" s="4"/>
      <c r="M107" s="4"/>
      <c r="N107" s="4"/>
      <c r="O107" s="4"/>
      <c r="P107" s="4"/>
      <c r="Q107" s="4"/>
      <c r="R107" s="4"/>
      <c r="S107" s="4"/>
      <c r="T107" s="4"/>
      <c r="U107" s="4"/>
      <c r="V107" s="4"/>
      <c r="W107" s="4"/>
      <c r="X107" s="4"/>
      <c r="Y107" s="4"/>
      <c r="Z107" s="4"/>
      <c r="AA107" s="4"/>
    </row>
    <row r="108" spans="1:27" s="37" customFormat="1" x14ac:dyDescent="0.15">
      <c r="A108" s="4"/>
      <c r="B108" s="4"/>
      <c r="C108" s="4"/>
      <c r="D108" s="4">
        <v>589</v>
      </c>
      <c r="E108" s="36" t="s">
        <v>211</v>
      </c>
      <c r="F108" s="4" t="s">
        <v>219</v>
      </c>
      <c r="G108" s="4"/>
      <c r="H108" s="4"/>
      <c r="I108" s="4"/>
      <c r="J108" s="4"/>
      <c r="K108" s="4"/>
      <c r="L108" s="4"/>
      <c r="M108" s="4"/>
      <c r="N108" s="4"/>
      <c r="O108" s="4"/>
      <c r="P108" s="4"/>
      <c r="Q108" s="4"/>
      <c r="R108" s="4"/>
      <c r="S108" s="4"/>
      <c r="T108" s="4"/>
      <c r="U108" s="4"/>
      <c r="V108" s="4"/>
      <c r="W108" s="4"/>
      <c r="X108" s="4"/>
      <c r="Y108" s="4"/>
      <c r="Z108" s="4"/>
      <c r="AA108" s="4"/>
    </row>
    <row r="109" spans="1:27" s="37" customFormat="1" x14ac:dyDescent="0.15">
      <c r="A109" s="4"/>
      <c r="B109" s="4"/>
      <c r="C109" s="4"/>
      <c r="D109" s="4">
        <v>592</v>
      </c>
      <c r="E109" s="36" t="s">
        <v>212</v>
      </c>
      <c r="F109" s="4" t="s">
        <v>216</v>
      </c>
      <c r="G109" s="4"/>
      <c r="H109" s="4"/>
      <c r="I109" s="4"/>
      <c r="J109" s="4"/>
      <c r="K109" s="4"/>
      <c r="L109" s="4"/>
      <c r="M109" s="4"/>
      <c r="N109" s="4"/>
      <c r="O109" s="4"/>
      <c r="P109" s="4"/>
      <c r="Q109" s="4"/>
      <c r="R109" s="4"/>
      <c r="S109" s="4"/>
      <c r="T109" s="4"/>
      <c r="U109" s="4"/>
      <c r="V109" s="4"/>
      <c r="W109" s="4"/>
      <c r="X109" s="4"/>
      <c r="Y109" s="4"/>
      <c r="Z109" s="4"/>
      <c r="AA109" s="4"/>
    </row>
    <row r="110" spans="1:27" s="37" customForma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s="37" customForma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15">
      <c r="A112" s="1"/>
      <c r="B112" s="1"/>
      <c r="C112" s="1"/>
      <c r="D112" s="1"/>
      <c r="E112" s="38" t="s">
        <v>195</v>
      </c>
      <c r="F112" s="4"/>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sheetData>
  <mergeCells count="77">
    <mergeCell ref="C90:F90"/>
    <mergeCell ref="C81:F81"/>
    <mergeCell ref="C82:F82"/>
    <mergeCell ref="E49:F49"/>
    <mergeCell ref="C48:C50"/>
    <mergeCell ref="E48:F48"/>
    <mergeCell ref="E55:F55"/>
    <mergeCell ref="E51:F51"/>
    <mergeCell ref="E53:F53"/>
    <mergeCell ref="B57:F57"/>
    <mergeCell ref="C53:D53"/>
    <mergeCell ref="C55:D55"/>
    <mergeCell ref="C89:F89"/>
    <mergeCell ref="E50:F50"/>
    <mergeCell ref="C69:F69"/>
    <mergeCell ref="C75:F75"/>
    <mergeCell ref="E46:F46"/>
    <mergeCell ref="E45:F45"/>
    <mergeCell ref="C35:C36"/>
    <mergeCell ref="C74:F74"/>
    <mergeCell ref="C51:D51"/>
    <mergeCell ref="C68:F68"/>
    <mergeCell ref="E38:F38"/>
    <mergeCell ref="E35:F35"/>
    <mergeCell ref="C5:D5"/>
    <mergeCell ref="E5:F5"/>
    <mergeCell ref="E14:F14"/>
    <mergeCell ref="E7:F7"/>
    <mergeCell ref="E6:F6"/>
    <mergeCell ref="C6:D6"/>
    <mergeCell ref="B10:F10"/>
    <mergeCell ref="C12:D12"/>
    <mergeCell ref="C7:D7"/>
    <mergeCell ref="E12:F12"/>
    <mergeCell ref="C13:C19"/>
    <mergeCell ref="E16:F16"/>
    <mergeCell ref="E17:F17"/>
    <mergeCell ref="E18:F18"/>
    <mergeCell ref="E37:F37"/>
    <mergeCell ref="E34:F34"/>
    <mergeCell ref="E33:F33"/>
    <mergeCell ref="E32:F32"/>
    <mergeCell ref="C20:C25"/>
    <mergeCell ref="E24:F24"/>
    <mergeCell ref="E23:F23"/>
    <mergeCell ref="E25:F25"/>
    <mergeCell ref="E20:F20"/>
    <mergeCell ref="E22:F22"/>
    <mergeCell ref="E21:F21"/>
    <mergeCell ref="E31:F31"/>
    <mergeCell ref="H2:O2"/>
    <mergeCell ref="H3:O18"/>
    <mergeCell ref="H21:O36"/>
    <mergeCell ref="H20:O20"/>
    <mergeCell ref="E29:F29"/>
    <mergeCell ref="E26:F26"/>
    <mergeCell ref="E15:F15"/>
    <mergeCell ref="E13:F13"/>
    <mergeCell ref="E27:F27"/>
    <mergeCell ref="E36:F36"/>
    <mergeCell ref="E19:F19"/>
    <mergeCell ref="A1:F1"/>
    <mergeCell ref="B3:F3"/>
    <mergeCell ref="E42:F42"/>
    <mergeCell ref="E47:F47"/>
    <mergeCell ref="E40:F40"/>
    <mergeCell ref="E44:F44"/>
    <mergeCell ref="E43:F43"/>
    <mergeCell ref="C42:C47"/>
    <mergeCell ref="C31:C32"/>
    <mergeCell ref="C29:C30"/>
    <mergeCell ref="C26:C27"/>
    <mergeCell ref="C33:C34"/>
    <mergeCell ref="C38:D38"/>
    <mergeCell ref="E39:F39"/>
    <mergeCell ref="E41:F41"/>
    <mergeCell ref="E30:F30"/>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2</v>
      </c>
      <c r="C2" s="3" t="s">
        <v>4</v>
      </c>
      <c r="D2" s="3" t="s">
        <v>5</v>
      </c>
      <c r="E2" s="3" t="s">
        <v>6</v>
      </c>
      <c r="F2" s="3" t="s">
        <v>7</v>
      </c>
      <c r="G2" s="3" t="s">
        <v>8</v>
      </c>
      <c r="H2" s="3" t="s">
        <v>9</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3</v>
      </c>
      <c r="B2" s="1"/>
      <c r="C2" s="1"/>
      <c r="D2" s="1"/>
      <c r="E2" s="4"/>
      <c r="F2" s="4"/>
      <c r="G2" s="4"/>
      <c r="I2" s="4"/>
      <c r="J2" s="4"/>
    </row>
    <row r="3" spans="1:15" ht="15" customHeight="1" x14ac:dyDescent="0.15">
      <c r="A3" s="2" t="s">
        <v>10</v>
      </c>
      <c r="B3" s="1"/>
      <c r="C3" s="1"/>
      <c r="D3" s="4"/>
      <c r="E3" s="4"/>
      <c r="F3" s="4"/>
      <c r="G3" s="4"/>
      <c r="H3" s="4"/>
      <c r="I3" s="4"/>
      <c r="J3" s="4"/>
    </row>
    <row r="4" spans="1:15" ht="15" customHeight="1" x14ac:dyDescent="0.15">
      <c r="A4" s="2" t="s">
        <v>11</v>
      </c>
      <c r="B4" s="1"/>
      <c r="C4" s="1"/>
      <c r="D4" s="4"/>
      <c r="E4" s="4"/>
      <c r="F4" s="4"/>
      <c r="G4" s="4"/>
      <c r="H4" s="4"/>
      <c r="I4" s="4"/>
      <c r="J4" s="4"/>
    </row>
    <row r="5" spans="1:15" ht="15" customHeight="1" x14ac:dyDescent="0.15">
      <c r="A5" s="2" t="s">
        <v>12</v>
      </c>
      <c r="B5" s="1"/>
      <c r="C5" s="1"/>
      <c r="D5" s="4"/>
      <c r="E5" s="4"/>
      <c r="F5" s="4"/>
      <c r="G5" s="4"/>
      <c r="H5" s="4"/>
      <c r="I5" s="4"/>
      <c r="J5" s="4"/>
    </row>
    <row r="6" spans="1:15" ht="15" customHeight="1" x14ac:dyDescent="0.15">
      <c r="A6" s="2" t="s">
        <v>13</v>
      </c>
      <c r="B6" s="1"/>
      <c r="C6" s="1"/>
      <c r="D6" s="4"/>
      <c r="E6" s="4"/>
      <c r="F6" s="4"/>
      <c r="G6" s="4"/>
      <c r="H6" s="4"/>
      <c r="I6" s="4"/>
      <c r="J6" s="4"/>
    </row>
    <row r="7" spans="1:15" ht="15" customHeight="1" x14ac:dyDescent="0.15">
      <c r="A7" s="2" t="s">
        <v>14</v>
      </c>
      <c r="B7" s="1"/>
      <c r="C7" s="1"/>
      <c r="D7" s="4"/>
      <c r="E7" s="4"/>
      <c r="F7" s="4"/>
      <c r="G7" s="4"/>
      <c r="H7" s="4"/>
      <c r="I7" s="4"/>
      <c r="J7" s="4"/>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3</v>
      </c>
      <c r="B10" s="2" t="s">
        <v>28</v>
      </c>
      <c r="C10" s="2" t="s">
        <v>29</v>
      </c>
      <c r="D10" s="2" t="s">
        <v>30</v>
      </c>
      <c r="E10" s="2" t="s">
        <v>30</v>
      </c>
      <c r="F10" s="2" t="s">
        <v>31</v>
      </c>
      <c r="G10" s="2" t="s">
        <v>32</v>
      </c>
      <c r="H10" s="4" t="s">
        <v>33</v>
      </c>
      <c r="I10" s="4" t="s">
        <v>33</v>
      </c>
      <c r="J10" s="4" t="s">
        <v>33</v>
      </c>
      <c r="K10" s="4" t="s">
        <v>33</v>
      </c>
      <c r="L10" s="4" t="s">
        <v>34</v>
      </c>
      <c r="M10" s="4" t="s">
        <v>34</v>
      </c>
      <c r="N10" s="4" t="s">
        <v>34</v>
      </c>
      <c r="O10" s="4" t="s">
        <v>35</v>
      </c>
    </row>
    <row r="11" spans="1:15" ht="15" customHeight="1" x14ac:dyDescent="0.15">
      <c r="A11" s="2" t="s">
        <v>10</v>
      </c>
      <c r="B11" s="2" t="s">
        <v>28</v>
      </c>
      <c r="C11" s="2" t="s">
        <v>36</v>
      </c>
      <c r="D11" s="2" t="s">
        <v>32</v>
      </c>
      <c r="E11" s="2" t="s">
        <v>32</v>
      </c>
      <c r="F11" s="2" t="s">
        <v>32</v>
      </c>
      <c r="G11" s="2" t="s">
        <v>37</v>
      </c>
      <c r="H11" s="4" t="s">
        <v>33</v>
      </c>
      <c r="I11" s="4" t="s">
        <v>33</v>
      </c>
      <c r="J11" s="4" t="s">
        <v>33</v>
      </c>
      <c r="K11" s="4" t="s">
        <v>34</v>
      </c>
      <c r="L11" s="4" t="s">
        <v>34</v>
      </c>
      <c r="M11" s="4" t="s">
        <v>34</v>
      </c>
      <c r="N11" s="4" t="s">
        <v>33</v>
      </c>
      <c r="O11" s="4" t="s">
        <v>35</v>
      </c>
    </row>
    <row r="12" spans="1:15" ht="15" customHeight="1" x14ac:dyDescent="0.15">
      <c r="A12" s="2" t="s">
        <v>11</v>
      </c>
      <c r="B12" s="2" t="s">
        <v>38</v>
      </c>
      <c r="C12" s="2" t="s">
        <v>39</v>
      </c>
      <c r="D12" s="2" t="s">
        <v>40</v>
      </c>
      <c r="E12" s="2" t="s">
        <v>41</v>
      </c>
      <c r="F12" s="2" t="s">
        <v>41</v>
      </c>
      <c r="G12" s="2" t="s">
        <v>42</v>
      </c>
      <c r="H12" s="4" t="s">
        <v>33</v>
      </c>
      <c r="I12" s="4" t="s">
        <v>34</v>
      </c>
      <c r="J12" s="4" t="s">
        <v>34</v>
      </c>
      <c r="K12" s="4" t="s">
        <v>33</v>
      </c>
      <c r="L12" s="4" t="s">
        <v>33</v>
      </c>
      <c r="M12" s="4" t="s">
        <v>33</v>
      </c>
      <c r="N12" s="4" t="s">
        <v>33</v>
      </c>
      <c r="O12" s="4" t="str">
        <f>CONCATENATE(基礎設計!E21,"襲来！")</f>
        <v>ギャラルホルン襲来！</v>
      </c>
    </row>
    <row r="13" spans="1:15" ht="15" customHeight="1" x14ac:dyDescent="0.15">
      <c r="A13" s="2" t="s">
        <v>12</v>
      </c>
      <c r="B13" s="2" t="s">
        <v>43</v>
      </c>
      <c r="C13" s="2" t="s">
        <v>44</v>
      </c>
      <c r="D13" s="2" t="s">
        <v>42</v>
      </c>
      <c r="E13" s="2" t="s">
        <v>41</v>
      </c>
      <c r="F13" s="2" t="s">
        <v>40</v>
      </c>
      <c r="G13" s="2" t="s">
        <v>42</v>
      </c>
      <c r="H13" s="4" t="s">
        <v>34</v>
      </c>
      <c r="I13" s="4" t="s">
        <v>33</v>
      </c>
      <c r="J13" s="4" t="s">
        <v>33</v>
      </c>
      <c r="K13" s="4" t="s">
        <v>33</v>
      </c>
      <c r="L13" s="4" t="s">
        <v>33</v>
      </c>
      <c r="M13" s="4" t="s">
        <v>33</v>
      </c>
      <c r="N13" s="4" t="s">
        <v>33</v>
      </c>
      <c r="O13" s="4" t="str">
        <f>CONCATENATE(基礎設計!E21,"襲来！")</f>
        <v>ギャラルホルン襲来！</v>
      </c>
    </row>
    <row r="14" spans="1:15" ht="15" customHeight="1" x14ac:dyDescent="0.15">
      <c r="A14" s="2" t="s">
        <v>13</v>
      </c>
      <c r="B14" s="2" t="s">
        <v>45</v>
      </c>
      <c r="C14" s="2" t="s">
        <v>46</v>
      </c>
      <c r="D14" s="2" t="s">
        <v>42</v>
      </c>
      <c r="E14" s="2" t="s">
        <v>42</v>
      </c>
      <c r="F14" s="2" t="s">
        <v>42</v>
      </c>
      <c r="G14" s="2" t="s">
        <v>42</v>
      </c>
      <c r="H14" s="4" t="s">
        <v>33</v>
      </c>
      <c r="I14" s="4" t="s">
        <v>34</v>
      </c>
      <c r="J14" s="4" t="s">
        <v>33</v>
      </c>
      <c r="K14" s="4" t="s">
        <v>33</v>
      </c>
      <c r="L14" s="4" t="s">
        <v>33</v>
      </c>
      <c r="M14" s="4" t="s">
        <v>33</v>
      </c>
      <c r="N14" s="4" t="s">
        <v>33</v>
      </c>
      <c r="O14" s="4" t="str">
        <f>CONCATENATE(基礎設計!E21,"チャレンジ")</f>
        <v>ギャラルホルンチャレンジ</v>
      </c>
    </row>
    <row r="15" spans="1:15" ht="15" customHeight="1" x14ac:dyDescent="0.15">
      <c r="A15" s="2" t="s">
        <v>14</v>
      </c>
      <c r="B15" s="2" t="s">
        <v>47</v>
      </c>
      <c r="C15" s="2" t="s">
        <v>48</v>
      </c>
      <c r="D15" s="2" t="s">
        <v>49</v>
      </c>
      <c r="E15" s="2" t="s">
        <v>49</v>
      </c>
      <c r="F15" s="2" t="s">
        <v>49</v>
      </c>
      <c r="G15" s="2" t="s">
        <v>49</v>
      </c>
      <c r="H15" s="2" t="s">
        <v>49</v>
      </c>
      <c r="I15" s="2" t="s">
        <v>49</v>
      </c>
      <c r="J15" s="2" t="s">
        <v>49</v>
      </c>
      <c r="K15" s="2" t="s">
        <v>49</v>
      </c>
      <c r="L15" s="2" t="s">
        <v>49</v>
      </c>
      <c r="M15" s="2" t="s">
        <v>49</v>
      </c>
      <c r="N15" s="2" t="s">
        <v>49</v>
      </c>
      <c r="O15" s="2" t="s">
        <v>49</v>
      </c>
    </row>
    <row r="16" spans="1:15" x14ac:dyDescent="0.15">
      <c r="A16" s="1"/>
      <c r="B16" s="1"/>
      <c r="C16" s="1"/>
      <c r="D16" s="1"/>
      <c r="E16" s="1"/>
      <c r="F16" s="1"/>
      <c r="G16" s="1"/>
    </row>
    <row r="17" spans="1:26" ht="15" customHeight="1" x14ac:dyDescent="0.15">
      <c r="A17" s="2" t="s">
        <v>50</v>
      </c>
      <c r="B17" s="1"/>
      <c r="C17" s="1"/>
      <c r="D17" s="1"/>
      <c r="E17" s="1"/>
      <c r="F17" s="1"/>
      <c r="G17" s="1"/>
    </row>
    <row r="18" spans="1:26" ht="15" customHeight="1" x14ac:dyDescent="0.15">
      <c r="A18" s="2" t="s">
        <v>3</v>
      </c>
      <c r="B18" s="2" t="s">
        <v>51</v>
      </c>
      <c r="C18" s="1"/>
      <c r="D18" s="1"/>
      <c r="E18" s="1"/>
      <c r="F18" s="1"/>
      <c r="G18" s="1"/>
    </row>
    <row r="19" spans="1:26" ht="15" customHeight="1" x14ac:dyDescent="0.15">
      <c r="A19" s="2" t="s">
        <v>10</v>
      </c>
      <c r="B19" s="2" t="s">
        <v>51</v>
      </c>
      <c r="C19" s="1"/>
      <c r="D19" s="1"/>
      <c r="E19" s="1"/>
      <c r="F19" s="1"/>
      <c r="G19" s="1"/>
    </row>
    <row r="20" spans="1:26" ht="15" customHeight="1" x14ac:dyDescent="0.15">
      <c r="A20" s="2" t="s">
        <v>11</v>
      </c>
      <c r="B20" s="2" t="s">
        <v>52</v>
      </c>
      <c r="C20" s="1"/>
      <c r="D20" s="1"/>
      <c r="E20" s="1"/>
      <c r="F20" s="1"/>
      <c r="G20" s="1"/>
    </row>
    <row r="21" spans="1:26" ht="15" customHeight="1" x14ac:dyDescent="0.15">
      <c r="A21" s="2" t="s">
        <v>12</v>
      </c>
      <c r="B21" s="2" t="s">
        <v>53</v>
      </c>
      <c r="C21" s="1"/>
      <c r="D21" s="1"/>
      <c r="E21" s="1"/>
      <c r="F21" s="1"/>
      <c r="G21" s="1"/>
    </row>
    <row r="22" spans="1:26" ht="15" customHeight="1" x14ac:dyDescent="0.15">
      <c r="A22" s="2" t="s">
        <v>13</v>
      </c>
      <c r="B22" s="2" t="s">
        <v>54</v>
      </c>
      <c r="C22" s="1"/>
      <c r="D22" s="1"/>
      <c r="E22" s="1"/>
      <c r="F22" s="1"/>
      <c r="G22" s="1"/>
    </row>
    <row r="23" spans="1:26" ht="15" customHeight="1" x14ac:dyDescent="0.15">
      <c r="A23" s="2" t="s">
        <v>14</v>
      </c>
      <c r="B23" s="2" t="s">
        <v>55</v>
      </c>
      <c r="C23" s="1"/>
      <c r="D23" s="1"/>
      <c r="E23" s="1"/>
      <c r="F23" s="1"/>
      <c r="G23" s="1"/>
    </row>
    <row r="24" spans="1:26" x14ac:dyDescent="0.15">
      <c r="A24" s="1"/>
      <c r="B24" s="1"/>
      <c r="C24" s="1"/>
      <c r="D24" s="1"/>
      <c r="E24" s="1"/>
      <c r="F24" s="1"/>
      <c r="G24" s="1"/>
    </row>
    <row r="25" spans="1:26" ht="15" customHeight="1" x14ac:dyDescent="0.15">
      <c r="A25" s="2" t="s">
        <v>56</v>
      </c>
      <c r="B25" s="1"/>
      <c r="C25" s="1"/>
      <c r="D25" s="1"/>
      <c r="E25" s="1"/>
      <c r="F25" s="1"/>
      <c r="G25" s="1"/>
    </row>
    <row r="26" spans="1:26" ht="15" customHeight="1" x14ac:dyDescent="0.15">
      <c r="A26" s="4" t="s">
        <v>57</v>
      </c>
      <c r="B26" s="1"/>
      <c r="C26" s="1"/>
      <c r="D26" s="1"/>
      <c r="E26" s="1"/>
      <c r="F26" s="1"/>
      <c r="G26" s="1"/>
    </row>
    <row r="27" spans="1:26" ht="15" customHeight="1" x14ac:dyDescent="0.15">
      <c r="A27" s="2" t="s">
        <v>58</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59</v>
      </c>
      <c r="B28" s="1"/>
      <c r="C28" s="1"/>
      <c r="D28" s="1"/>
      <c r="E28" s="1"/>
      <c r="F28" s="1"/>
      <c r="G28" s="1"/>
    </row>
    <row r="29" spans="1:26" ht="15" customHeight="1" x14ac:dyDescent="0.15">
      <c r="A29" s="4" t="s">
        <v>60</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61</v>
      </c>
      <c r="B30" s="1"/>
      <c r="C30" s="1"/>
      <c r="D30" s="1"/>
      <c r="E30" s="1"/>
      <c r="F30" s="1"/>
      <c r="G30" s="1"/>
    </row>
    <row r="31" spans="1:26" ht="15" customHeight="1" x14ac:dyDescent="0.15">
      <c r="A31" s="4" t="s">
        <v>62</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63</v>
      </c>
      <c r="B32" s="1"/>
      <c r="C32" s="1"/>
      <c r="D32" s="1"/>
      <c r="E32" s="1"/>
      <c r="F32" s="1"/>
      <c r="G32" s="1"/>
    </row>
    <row r="33" spans="1:26" ht="15" customHeight="1" x14ac:dyDescent="0.15">
      <c r="A33" s="4" t="s">
        <v>64</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65</v>
      </c>
      <c r="B34" s="1"/>
      <c r="C34" s="1"/>
      <c r="D34" s="1"/>
      <c r="E34" s="1"/>
      <c r="F34" s="1"/>
      <c r="G34" s="1"/>
    </row>
    <row r="35" spans="1:26" x14ac:dyDescent="0.15">
      <c r="A35" s="1"/>
      <c r="B35" s="1"/>
      <c r="C35" s="1"/>
      <c r="D35" s="1"/>
      <c r="E35" s="1"/>
      <c r="F35" s="1"/>
      <c r="G35" s="1"/>
    </row>
    <row r="36" spans="1:26" ht="15" customHeight="1" x14ac:dyDescent="0.15">
      <c r="A36" s="4" t="s">
        <v>6</v>
      </c>
      <c r="B36" s="1"/>
      <c r="C36" s="1"/>
      <c r="D36" s="1"/>
      <c r="E36" s="1"/>
      <c r="F36" s="1"/>
      <c r="G36" s="1"/>
    </row>
    <row r="37" spans="1:26" ht="15" customHeight="1" x14ac:dyDescent="0.15">
      <c r="A37" s="4" t="s">
        <v>66</v>
      </c>
      <c r="B37" s="1"/>
      <c r="C37" s="1"/>
      <c r="D37" s="1"/>
      <c r="E37" s="1"/>
      <c r="F37" s="1"/>
      <c r="G37" s="1"/>
    </row>
    <row r="38" spans="1:26" ht="15" customHeight="1" x14ac:dyDescent="0.15">
      <c r="A38" s="4" t="s">
        <v>67</v>
      </c>
      <c r="B38" s="1"/>
      <c r="C38" s="1"/>
      <c r="D38" s="1"/>
      <c r="E38" s="1"/>
      <c r="F38" s="1"/>
      <c r="G38" s="1"/>
    </row>
    <row r="39" spans="1:26" ht="15" customHeight="1" x14ac:dyDescent="0.15">
      <c r="A39" s="4" t="s">
        <v>68</v>
      </c>
      <c r="B39" s="1"/>
      <c r="C39" s="1"/>
      <c r="D39" s="1"/>
      <c r="E39" s="1"/>
      <c r="F39" s="1"/>
      <c r="G39" s="1"/>
    </row>
    <row r="40" spans="1:26" ht="15" customHeight="1" x14ac:dyDescent="0.15">
      <c r="A40" s="4" t="s">
        <v>69</v>
      </c>
      <c r="B40" s="1"/>
      <c r="C40" s="1"/>
      <c r="D40" s="1"/>
      <c r="E40" s="1"/>
      <c r="F40" s="1"/>
      <c r="G40" s="1"/>
    </row>
    <row r="41" spans="1:26" x14ac:dyDescent="0.15">
      <c r="A41" s="1"/>
      <c r="B41" s="1"/>
      <c r="C41" s="1"/>
      <c r="D41" s="1"/>
      <c r="E41" s="1"/>
      <c r="F41" s="1"/>
      <c r="G41" s="1"/>
    </row>
    <row r="42" spans="1:26" ht="15" customHeight="1" x14ac:dyDescent="0.15">
      <c r="A42" s="1" t="s">
        <v>70</v>
      </c>
      <c r="B42" s="1"/>
      <c r="C42" s="1"/>
      <c r="D42" s="1"/>
      <c r="E42" s="1"/>
      <c r="F42" s="1"/>
      <c r="G42" s="1"/>
    </row>
    <row r="43" spans="1:26" ht="15" customHeight="1" x14ac:dyDescent="0.15">
      <c r="A43" s="1" t="s">
        <v>71</v>
      </c>
      <c r="B43" s="1"/>
      <c r="C43" s="1"/>
      <c r="D43" s="1"/>
      <c r="E43" s="1"/>
      <c r="F43" s="1"/>
      <c r="G43" s="1"/>
    </row>
    <row r="44" spans="1:26" ht="15" customHeight="1" x14ac:dyDescent="0.15">
      <c r="A44" s="1" t="s">
        <v>72</v>
      </c>
      <c r="B44" s="1"/>
      <c r="C44" s="1"/>
      <c r="D44" s="1"/>
      <c r="E44" s="1"/>
      <c r="F44" s="1"/>
      <c r="G44" s="1"/>
    </row>
    <row r="45" spans="1:26" ht="15" customHeight="1" x14ac:dyDescent="0.15">
      <c r="A45" s="1" t="s">
        <v>73</v>
      </c>
      <c r="B45" s="1"/>
      <c r="C45" s="1"/>
      <c r="D45" s="1"/>
      <c r="E45" s="1"/>
      <c r="F45" s="1"/>
      <c r="G45" s="1"/>
    </row>
    <row r="46" spans="1:26" ht="15" customHeight="1" x14ac:dyDescent="0.15">
      <c r="A46" s="1" t="s">
        <v>74</v>
      </c>
      <c r="B46" s="1"/>
      <c r="C46" s="1"/>
      <c r="D46" s="1"/>
      <c r="E46" s="1"/>
      <c r="F46" s="1"/>
      <c r="G46" s="1"/>
    </row>
    <row r="47" spans="1:26" ht="15" customHeight="1" x14ac:dyDescent="0.15">
      <c r="A47" s="1" t="s">
        <v>75</v>
      </c>
      <c r="B47" s="1"/>
      <c r="C47" s="1"/>
      <c r="D47" s="1"/>
      <c r="E47" s="1"/>
      <c r="F47" s="1"/>
      <c r="G47" s="1"/>
    </row>
    <row r="48" spans="1:26" ht="15" customHeight="1" x14ac:dyDescent="0.15">
      <c r="A48" s="1" t="s">
        <v>76</v>
      </c>
      <c r="B48" s="1"/>
      <c r="C48" s="1"/>
      <c r="D48" s="1"/>
      <c r="E48" s="1"/>
      <c r="F48" s="1"/>
      <c r="G48" s="1"/>
    </row>
    <row r="49" spans="1:7" x14ac:dyDescent="0.15">
      <c r="A49" s="1"/>
      <c r="B49" s="1"/>
      <c r="C49" s="1"/>
      <c r="D49" s="1"/>
      <c r="E49" s="1"/>
      <c r="F49" s="1"/>
      <c r="G49" s="1"/>
    </row>
    <row r="50" spans="1:7" ht="15" customHeight="1" x14ac:dyDescent="0.15">
      <c r="A50" s="1" t="s">
        <v>77</v>
      </c>
      <c r="B50" s="1"/>
      <c r="C50" s="1"/>
      <c r="D50" s="1"/>
      <c r="E50" s="1"/>
      <c r="F50" s="1"/>
      <c r="G50" s="1"/>
    </row>
    <row r="51" spans="1:7" ht="15" customHeight="1" x14ac:dyDescent="0.15">
      <c r="A51" s="1" t="s">
        <v>78</v>
      </c>
      <c r="B51" s="1"/>
      <c r="C51" s="1"/>
      <c r="D51" s="1"/>
      <c r="E51" s="1"/>
      <c r="F51" s="1"/>
      <c r="G51" s="1"/>
    </row>
    <row r="52" spans="1:7" ht="15" customHeight="1" x14ac:dyDescent="0.15">
      <c r="A52" s="1" t="s">
        <v>79</v>
      </c>
      <c r="B52" s="1"/>
      <c r="C52" s="1"/>
      <c r="D52" s="1"/>
      <c r="E52" s="1"/>
      <c r="F52" s="1"/>
      <c r="G52" s="1"/>
    </row>
    <row r="53" spans="1:7" ht="15" customHeight="1" x14ac:dyDescent="0.15">
      <c r="A53" s="1" t="s">
        <v>80</v>
      </c>
      <c r="B53" s="1"/>
      <c r="C53" s="1"/>
      <c r="D53" s="1"/>
      <c r="E53" s="1"/>
      <c r="F53" s="1"/>
      <c r="G53" s="1"/>
    </row>
    <row r="54" spans="1:7" ht="15" customHeight="1" x14ac:dyDescent="0.15">
      <c r="A54" s="1" t="s">
        <v>81</v>
      </c>
      <c r="B54" s="1"/>
      <c r="C54" s="1"/>
      <c r="D54" s="1"/>
      <c r="E54" s="1"/>
      <c r="F54" s="1"/>
      <c r="G54" s="1"/>
    </row>
    <row r="55" spans="1:7" ht="15" customHeight="1" x14ac:dyDescent="0.15">
      <c r="A55" s="1" t="s">
        <v>82</v>
      </c>
      <c r="B55" s="1"/>
      <c r="C55" s="1"/>
      <c r="D55" s="1"/>
      <c r="E55" s="1"/>
      <c r="F55" s="1"/>
      <c r="G55" s="1"/>
    </row>
    <row r="56" spans="1:7" ht="15" customHeight="1" x14ac:dyDescent="0.15">
      <c r="A56" s="1" t="s">
        <v>83</v>
      </c>
      <c r="B56" s="1"/>
      <c r="C56" s="1"/>
      <c r="D56" s="1"/>
      <c r="E56" s="1"/>
      <c r="F56" s="1"/>
      <c r="G56" s="1"/>
    </row>
    <row r="57" spans="1:7" ht="15" customHeight="1" x14ac:dyDescent="0.15">
      <c r="A57" s="1" t="s">
        <v>84</v>
      </c>
      <c r="B57" s="1"/>
      <c r="C57" s="1"/>
      <c r="D57" s="1"/>
      <c r="E57" s="1"/>
      <c r="F57" s="1"/>
      <c r="G57" s="1"/>
    </row>
    <row r="58" spans="1:7" ht="15" customHeight="1" x14ac:dyDescent="0.15">
      <c r="A58" s="1" t="s">
        <v>85</v>
      </c>
      <c r="B58" s="1"/>
      <c r="C58" s="1"/>
      <c r="D58" s="1"/>
      <c r="E58" s="1"/>
      <c r="F58" s="1"/>
      <c r="G58" s="1"/>
    </row>
    <row r="59" spans="1:7" ht="15" customHeight="1" x14ac:dyDescent="0.15">
      <c r="A59" s="1" t="s">
        <v>86</v>
      </c>
      <c r="B59" s="1"/>
      <c r="C59" s="1"/>
      <c r="D59" s="1"/>
      <c r="E59" s="1"/>
      <c r="F59" s="1"/>
      <c r="G59" s="1"/>
    </row>
    <row r="60" spans="1:7" ht="15" customHeight="1" x14ac:dyDescent="0.15">
      <c r="A60" s="1" t="s">
        <v>87</v>
      </c>
      <c r="B60" s="1"/>
      <c r="C60" s="1"/>
      <c r="D60" s="1"/>
      <c r="E60" s="1"/>
      <c r="F60" s="1"/>
      <c r="G60" s="1"/>
    </row>
    <row r="61" spans="1:7" ht="15" customHeight="1" x14ac:dyDescent="0.15">
      <c r="A61" s="1" t="s">
        <v>88</v>
      </c>
      <c r="B61" s="1"/>
      <c r="C61" s="1"/>
      <c r="D61" s="1"/>
      <c r="E61" s="1"/>
      <c r="F61" s="1"/>
      <c r="G61" s="1"/>
    </row>
    <row r="62" spans="1:7" ht="15" customHeight="1" x14ac:dyDescent="0.15">
      <c r="A62" s="1" t="s">
        <v>89</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B1" sqref="B1"/>
    </sheetView>
  </sheetViews>
  <sheetFormatPr baseColWidth="12" defaultColWidth="13.5" defaultRowHeight="15" customHeight="1" x14ac:dyDescent="0.15"/>
  <cols>
    <col min="1" max="1" width="1.83203125" customWidth="1"/>
    <col min="2" max="2" width="7.1640625" customWidth="1"/>
    <col min="3" max="3" width="12.33203125" customWidth="1"/>
    <col min="4" max="4" width="23.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102" t="s">
        <v>99</v>
      </c>
      <c r="C2" s="63"/>
      <c r="D2" s="63"/>
      <c r="E2" s="63"/>
      <c r="F2" s="63"/>
      <c r="G2" s="63"/>
      <c r="H2" s="63"/>
      <c r="I2" s="63"/>
      <c r="J2" s="63"/>
      <c r="K2" s="63"/>
      <c r="L2" s="63"/>
      <c r="M2" s="63"/>
      <c r="N2" s="63"/>
      <c r="O2" s="63"/>
      <c r="P2" s="9"/>
      <c r="Q2" s="9"/>
      <c r="R2" s="7"/>
      <c r="S2" s="7"/>
      <c r="T2" s="7"/>
      <c r="U2" s="7"/>
      <c r="V2" s="7"/>
      <c r="W2" s="7"/>
      <c r="X2" s="7"/>
      <c r="Y2" s="7"/>
      <c r="Z2" s="7"/>
    </row>
    <row r="3" spans="1:26" ht="22.5" customHeight="1" x14ac:dyDescent="0.15">
      <c r="A3" s="7"/>
      <c r="B3" s="10" t="s">
        <v>101</v>
      </c>
      <c r="C3" s="10" t="s">
        <v>102</v>
      </c>
      <c r="D3" s="10" t="s">
        <v>5</v>
      </c>
      <c r="E3" s="10" t="s">
        <v>103</v>
      </c>
      <c r="F3" s="10" t="s">
        <v>104</v>
      </c>
      <c r="G3" s="10" t="s">
        <v>105</v>
      </c>
      <c r="H3" s="10" t="s">
        <v>106</v>
      </c>
      <c r="I3" s="10" t="s">
        <v>107</v>
      </c>
      <c r="J3" s="10" t="s">
        <v>108</v>
      </c>
      <c r="K3" s="10" t="s">
        <v>109</v>
      </c>
      <c r="L3" s="10" t="s">
        <v>110</v>
      </c>
      <c r="M3" s="10" t="s">
        <v>111</v>
      </c>
      <c r="N3" s="10" t="s">
        <v>112</v>
      </c>
      <c r="O3" s="10" t="s">
        <v>113</v>
      </c>
      <c r="P3" s="10" t="s">
        <v>114</v>
      </c>
      <c r="Q3" s="10" t="s">
        <v>115</v>
      </c>
      <c r="R3" s="7"/>
      <c r="S3" s="7"/>
      <c r="T3" s="7"/>
      <c r="U3" s="7"/>
      <c r="V3" s="7"/>
      <c r="W3" s="7"/>
      <c r="X3" s="7"/>
      <c r="Y3" s="7"/>
      <c r="Z3" s="7"/>
    </row>
    <row r="4" spans="1:26" ht="22.5" customHeight="1" x14ac:dyDescent="0.15">
      <c r="A4" s="7"/>
      <c r="B4" s="11">
        <v>3</v>
      </c>
      <c r="C4" s="58">
        <v>667</v>
      </c>
      <c r="D4" s="58" t="s">
        <v>247</v>
      </c>
      <c r="E4" s="12" t="s">
        <v>243</v>
      </c>
      <c r="F4" s="12">
        <v>30</v>
      </c>
      <c r="G4" s="12">
        <v>60</v>
      </c>
      <c r="H4" s="12">
        <v>3909</v>
      </c>
      <c r="I4" s="12"/>
      <c r="J4" s="12">
        <v>2762</v>
      </c>
      <c r="K4" s="12"/>
      <c r="L4" s="12">
        <v>2056</v>
      </c>
      <c r="M4" s="12"/>
      <c r="N4" s="12"/>
      <c r="O4" s="105">
        <f>SUM(H4:H7)</f>
        <v>15060</v>
      </c>
      <c r="P4" s="12" t="s">
        <v>248</v>
      </c>
      <c r="Q4" s="12" t="s">
        <v>249</v>
      </c>
      <c r="R4" s="7"/>
      <c r="S4" s="7"/>
      <c r="T4" s="7"/>
      <c r="U4" s="7"/>
      <c r="V4" s="7"/>
      <c r="W4" s="7"/>
      <c r="X4" s="7"/>
      <c r="Y4" s="7"/>
      <c r="Z4" s="7"/>
    </row>
    <row r="5" spans="1:26" ht="22.5" customHeight="1" x14ac:dyDescent="0.15">
      <c r="A5" s="7"/>
      <c r="B5" s="11">
        <v>1</v>
      </c>
      <c r="C5" s="58">
        <v>749</v>
      </c>
      <c r="D5" s="58" t="s">
        <v>250</v>
      </c>
      <c r="E5" s="12" t="s">
        <v>243</v>
      </c>
      <c r="F5" s="12">
        <v>30</v>
      </c>
      <c r="G5" s="12">
        <v>60</v>
      </c>
      <c r="H5" s="12">
        <v>3191</v>
      </c>
      <c r="I5" s="12"/>
      <c r="J5" s="12">
        <v>1905</v>
      </c>
      <c r="K5" s="12"/>
      <c r="L5" s="12">
        <v>3021</v>
      </c>
      <c r="M5" s="12"/>
      <c r="N5" s="12"/>
      <c r="O5" s="70"/>
      <c r="P5" s="12" t="s">
        <v>251</v>
      </c>
      <c r="Q5" s="59" t="s">
        <v>252</v>
      </c>
      <c r="R5" s="7"/>
      <c r="S5" s="7"/>
      <c r="T5" s="7"/>
      <c r="U5" s="7"/>
      <c r="V5" s="7"/>
      <c r="W5" s="7"/>
      <c r="X5" s="7"/>
      <c r="Y5" s="7"/>
      <c r="Z5" s="7"/>
    </row>
    <row r="6" spans="1:26" ht="22.5" customHeight="1" x14ac:dyDescent="0.15">
      <c r="A6" s="7"/>
      <c r="B6" s="11">
        <v>1</v>
      </c>
      <c r="C6" s="58">
        <v>389</v>
      </c>
      <c r="D6" s="58" t="s">
        <v>246</v>
      </c>
      <c r="E6" s="12" t="s">
        <v>243</v>
      </c>
      <c r="F6" s="12">
        <v>30</v>
      </c>
      <c r="G6" s="12">
        <v>60</v>
      </c>
      <c r="H6" s="12">
        <v>2553</v>
      </c>
      <c r="I6" s="12"/>
      <c r="J6" s="12">
        <v>1694</v>
      </c>
      <c r="K6" s="12"/>
      <c r="L6" s="12">
        <v>3152</v>
      </c>
      <c r="M6" s="12"/>
      <c r="N6" s="12"/>
      <c r="O6" s="70"/>
      <c r="P6" s="12" t="s">
        <v>244</v>
      </c>
      <c r="Q6" s="12" t="s">
        <v>245</v>
      </c>
      <c r="R6" s="7"/>
      <c r="S6" s="7"/>
      <c r="T6" s="7"/>
      <c r="U6" s="7"/>
      <c r="V6" s="7"/>
      <c r="W6" s="7"/>
      <c r="X6" s="7"/>
      <c r="Y6" s="7"/>
      <c r="Z6" s="7"/>
    </row>
    <row r="7" spans="1:26" ht="22.5" customHeight="1" x14ac:dyDescent="0.15">
      <c r="A7" s="7"/>
      <c r="B7" s="11">
        <v>1</v>
      </c>
      <c r="C7" s="58">
        <v>409</v>
      </c>
      <c r="D7" s="58" t="s">
        <v>253</v>
      </c>
      <c r="E7" s="12" t="s">
        <v>254</v>
      </c>
      <c r="F7" s="12">
        <v>30</v>
      </c>
      <c r="G7" s="12">
        <v>80</v>
      </c>
      <c r="H7" s="12">
        <v>5407</v>
      </c>
      <c r="I7" s="12"/>
      <c r="J7" s="12">
        <v>4007</v>
      </c>
      <c r="K7" s="12"/>
      <c r="L7" s="12">
        <v>1934</v>
      </c>
      <c r="M7" s="12"/>
      <c r="N7" s="12"/>
      <c r="O7" s="71"/>
      <c r="P7" s="12" t="s">
        <v>255</v>
      </c>
      <c r="Q7" s="59" t="s">
        <v>256</v>
      </c>
      <c r="R7" s="7"/>
      <c r="S7" s="7"/>
      <c r="T7" s="7"/>
      <c r="U7" s="7"/>
      <c r="V7" s="7"/>
      <c r="W7" s="7"/>
      <c r="X7" s="7"/>
      <c r="Y7" s="7"/>
      <c r="Z7" s="7"/>
    </row>
    <row r="8" spans="1:26" ht="22.5" customHeight="1" x14ac:dyDescent="0.15">
      <c r="A8" s="7"/>
      <c r="B8" s="7"/>
      <c r="C8" s="13"/>
      <c r="D8" s="13"/>
      <c r="E8" s="14" t="s">
        <v>119</v>
      </c>
      <c r="F8" s="14">
        <f>SUM(F4:F7)</f>
        <v>120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121</v>
      </c>
      <c r="C10" s="9"/>
      <c r="D10" s="9"/>
      <c r="E10" s="9" t="s">
        <v>122</v>
      </c>
      <c r="F10" s="9"/>
      <c r="G10" s="9"/>
      <c r="H10" s="9"/>
      <c r="I10" s="9"/>
      <c r="J10" s="9"/>
      <c r="K10" s="9"/>
      <c r="L10" s="9"/>
      <c r="M10" s="9"/>
      <c r="N10" s="9"/>
      <c r="O10" s="7"/>
      <c r="P10" s="9" t="s">
        <v>124</v>
      </c>
      <c r="Q10" s="9"/>
      <c r="R10" s="7"/>
      <c r="S10" s="7"/>
      <c r="T10" s="7"/>
      <c r="U10" s="7"/>
      <c r="V10" s="7"/>
      <c r="W10" s="7"/>
      <c r="X10" s="7"/>
      <c r="Y10" s="7"/>
      <c r="Z10" s="7"/>
    </row>
    <row r="11" spans="1:26" ht="22.5" customHeight="1" x14ac:dyDescent="0.15">
      <c r="A11" s="7"/>
      <c r="B11" s="15" t="s">
        <v>125</v>
      </c>
      <c r="C11" s="15" t="s">
        <v>127</v>
      </c>
      <c r="D11" s="16"/>
      <c r="E11" s="104" t="s">
        <v>129</v>
      </c>
      <c r="F11" s="65"/>
      <c r="G11" s="65"/>
      <c r="H11" s="65"/>
      <c r="I11" s="65"/>
      <c r="J11" s="65"/>
      <c r="K11" s="65"/>
      <c r="L11" s="65"/>
      <c r="M11" s="65"/>
      <c r="N11" s="66"/>
      <c r="O11" s="7"/>
      <c r="P11" s="106" t="s">
        <v>273</v>
      </c>
      <c r="Q11" s="79"/>
      <c r="R11" s="7"/>
      <c r="S11" s="7"/>
      <c r="T11" s="7"/>
      <c r="U11" s="7"/>
      <c r="V11" s="7"/>
      <c r="W11" s="7"/>
      <c r="X11" s="7"/>
      <c r="Y11" s="7"/>
      <c r="Z11" s="7"/>
    </row>
    <row r="12" spans="1:26" ht="22.5" customHeight="1" x14ac:dyDescent="0.15">
      <c r="A12" s="7"/>
      <c r="B12" s="17">
        <v>1</v>
      </c>
      <c r="C12" s="17">
        <v>0</v>
      </c>
      <c r="D12" s="18"/>
      <c r="E12" s="103"/>
      <c r="F12" s="65"/>
      <c r="G12" s="65"/>
      <c r="H12" s="65"/>
      <c r="I12" s="65"/>
      <c r="J12" s="65"/>
      <c r="K12" s="65"/>
      <c r="L12" s="65"/>
      <c r="M12" s="65"/>
      <c r="N12" s="66"/>
      <c r="O12" s="7"/>
      <c r="P12" s="81"/>
      <c r="Q12" s="82"/>
      <c r="R12" s="7"/>
      <c r="S12" s="7"/>
      <c r="T12" s="7"/>
      <c r="U12" s="7"/>
      <c r="V12" s="7"/>
      <c r="W12" s="7"/>
      <c r="X12" s="7"/>
      <c r="Y12" s="7"/>
      <c r="Z12" s="7"/>
    </row>
    <row r="13" spans="1:26" ht="22.5" customHeight="1" x14ac:dyDescent="0.15">
      <c r="A13" s="7"/>
      <c r="B13" s="17">
        <v>2</v>
      </c>
      <c r="C13" s="17">
        <v>0</v>
      </c>
      <c r="D13" s="18"/>
      <c r="E13" s="103"/>
      <c r="F13" s="65"/>
      <c r="G13" s="65"/>
      <c r="H13" s="65"/>
      <c r="I13" s="65"/>
      <c r="J13" s="65"/>
      <c r="K13" s="65"/>
      <c r="L13" s="65"/>
      <c r="M13" s="65"/>
      <c r="N13" s="66"/>
      <c r="O13" s="7"/>
      <c r="P13" s="81"/>
      <c r="Q13" s="82"/>
      <c r="R13" s="7"/>
      <c r="S13" s="7"/>
      <c r="T13" s="7"/>
      <c r="U13" s="7"/>
      <c r="V13" s="7"/>
      <c r="W13" s="7"/>
      <c r="X13" s="7"/>
      <c r="Y13" s="7"/>
      <c r="Z13" s="7"/>
    </row>
    <row r="14" spans="1:26" ht="22.5" customHeight="1" x14ac:dyDescent="0.15">
      <c r="A14" s="7"/>
      <c r="B14" s="17">
        <v>3</v>
      </c>
      <c r="C14" s="17">
        <v>0</v>
      </c>
      <c r="D14" s="18"/>
      <c r="E14" s="103"/>
      <c r="F14" s="65"/>
      <c r="G14" s="65"/>
      <c r="H14" s="65"/>
      <c r="I14" s="65"/>
      <c r="J14" s="65"/>
      <c r="K14" s="65"/>
      <c r="L14" s="65"/>
      <c r="M14" s="65"/>
      <c r="N14" s="66"/>
      <c r="O14" s="7"/>
      <c r="P14" s="81"/>
      <c r="Q14" s="82"/>
      <c r="R14" s="7"/>
      <c r="S14" s="7"/>
      <c r="T14" s="7"/>
      <c r="U14" s="7"/>
      <c r="V14" s="7"/>
      <c r="W14" s="7"/>
      <c r="X14" s="7"/>
      <c r="Y14" s="7"/>
      <c r="Z14" s="7"/>
    </row>
    <row r="15" spans="1:26" ht="22.5" customHeight="1" x14ac:dyDescent="0.15">
      <c r="A15" s="7"/>
      <c r="B15" s="17">
        <v>4</v>
      </c>
      <c r="C15" s="17">
        <v>0</v>
      </c>
      <c r="D15" s="18"/>
      <c r="E15" s="103"/>
      <c r="F15" s="65"/>
      <c r="G15" s="65"/>
      <c r="H15" s="65"/>
      <c r="I15" s="65"/>
      <c r="J15" s="65"/>
      <c r="K15" s="65"/>
      <c r="L15" s="65"/>
      <c r="M15" s="65"/>
      <c r="N15" s="66"/>
      <c r="O15" s="7"/>
      <c r="P15" s="81"/>
      <c r="Q15" s="82"/>
      <c r="R15" s="7"/>
      <c r="S15" s="7"/>
      <c r="T15" s="7"/>
      <c r="U15" s="7"/>
      <c r="V15" s="7"/>
      <c r="W15" s="7"/>
      <c r="X15" s="7"/>
      <c r="Y15" s="7"/>
      <c r="Z15" s="7"/>
    </row>
    <row r="16" spans="1:26" ht="216" customHeight="1" x14ac:dyDescent="0.15">
      <c r="A16" s="7"/>
      <c r="B16" s="17" t="s">
        <v>136</v>
      </c>
      <c r="C16" s="17" t="s">
        <v>136</v>
      </c>
      <c r="D16" s="18"/>
      <c r="E16" s="103"/>
      <c r="F16" s="65"/>
      <c r="G16" s="65"/>
      <c r="H16" s="65"/>
      <c r="I16" s="65"/>
      <c r="J16" s="65"/>
      <c r="K16" s="65"/>
      <c r="L16" s="65"/>
      <c r="M16" s="65"/>
      <c r="N16" s="66"/>
      <c r="O16" s="7"/>
      <c r="P16" s="73"/>
      <c r="Q16" s="7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0" t="s">
        <v>140</v>
      </c>
      <c r="C18" s="20"/>
      <c r="D18" s="20"/>
      <c r="E18" s="20"/>
      <c r="F18" s="20"/>
      <c r="G18" s="20"/>
      <c r="H18" s="20"/>
      <c r="I18" s="20"/>
      <c r="J18" s="20"/>
      <c r="K18" s="20"/>
      <c r="L18" s="20"/>
      <c r="M18" s="20"/>
      <c r="N18" s="20"/>
      <c r="O18" s="8"/>
      <c r="P18" s="7"/>
      <c r="Q18" s="7"/>
      <c r="R18" s="7"/>
      <c r="S18" s="7"/>
      <c r="T18" s="7"/>
      <c r="U18" s="7"/>
      <c r="V18" s="7"/>
      <c r="W18" s="7"/>
      <c r="X18" s="7"/>
      <c r="Y18" s="7"/>
      <c r="Z18" s="7"/>
    </row>
    <row r="19" spans="1:26" ht="21" customHeight="1" x14ac:dyDescent="0.15">
      <c r="A19" s="7"/>
      <c r="B19" s="107"/>
      <c r="C19" s="79"/>
      <c r="D19" s="79"/>
      <c r="E19" s="79"/>
      <c r="F19" s="79"/>
      <c r="G19" s="79"/>
      <c r="H19" s="79"/>
      <c r="I19" s="79"/>
      <c r="J19" s="79"/>
      <c r="K19" s="79"/>
      <c r="L19" s="79"/>
      <c r="M19" s="79"/>
      <c r="N19" s="80"/>
      <c r="O19" s="7"/>
      <c r="P19" s="7"/>
      <c r="Q19" s="7"/>
      <c r="R19" s="7"/>
      <c r="S19" s="7"/>
      <c r="T19" s="7"/>
      <c r="U19" s="7"/>
      <c r="V19" s="7"/>
      <c r="W19" s="7"/>
      <c r="X19" s="7"/>
      <c r="Y19" s="7"/>
      <c r="Z19" s="7"/>
    </row>
    <row r="20" spans="1:26" ht="21" customHeight="1" x14ac:dyDescent="0.15">
      <c r="A20" s="7"/>
      <c r="B20" s="81"/>
      <c r="C20" s="82"/>
      <c r="D20" s="82"/>
      <c r="E20" s="82"/>
      <c r="F20" s="82"/>
      <c r="G20" s="82"/>
      <c r="H20" s="82"/>
      <c r="I20" s="82"/>
      <c r="J20" s="82"/>
      <c r="K20" s="82"/>
      <c r="L20" s="82"/>
      <c r="M20" s="82"/>
      <c r="N20" s="83"/>
      <c r="O20" s="7"/>
      <c r="P20" s="7"/>
      <c r="Q20" s="7"/>
      <c r="R20" s="7"/>
      <c r="S20" s="7"/>
      <c r="T20" s="7"/>
      <c r="U20" s="7"/>
      <c r="V20" s="7"/>
      <c r="W20" s="7"/>
      <c r="X20" s="7"/>
      <c r="Y20" s="7"/>
      <c r="Z20" s="7"/>
    </row>
    <row r="21" spans="1:26" ht="21" customHeight="1" x14ac:dyDescent="0.15">
      <c r="A21" s="7"/>
      <c r="B21" s="81"/>
      <c r="C21" s="82"/>
      <c r="D21" s="82"/>
      <c r="E21" s="82"/>
      <c r="F21" s="82"/>
      <c r="G21" s="82"/>
      <c r="H21" s="82"/>
      <c r="I21" s="82"/>
      <c r="J21" s="82"/>
      <c r="K21" s="82"/>
      <c r="L21" s="82"/>
      <c r="M21" s="82"/>
      <c r="N21" s="83"/>
      <c r="O21" s="7"/>
      <c r="P21" s="7"/>
      <c r="Q21" s="7"/>
      <c r="R21" s="7"/>
      <c r="S21" s="7"/>
      <c r="T21" s="7"/>
      <c r="U21" s="7"/>
      <c r="V21" s="7"/>
      <c r="W21" s="7"/>
      <c r="X21" s="7"/>
      <c r="Y21" s="7"/>
      <c r="Z21" s="7"/>
    </row>
    <row r="22" spans="1:26" ht="21" customHeight="1" x14ac:dyDescent="0.15">
      <c r="A22" s="7"/>
      <c r="B22" s="81"/>
      <c r="C22" s="82"/>
      <c r="D22" s="82"/>
      <c r="E22" s="82"/>
      <c r="F22" s="82"/>
      <c r="G22" s="82"/>
      <c r="H22" s="82"/>
      <c r="I22" s="82"/>
      <c r="J22" s="82"/>
      <c r="K22" s="82"/>
      <c r="L22" s="82"/>
      <c r="M22" s="82"/>
      <c r="N22" s="83"/>
      <c r="O22" s="7"/>
      <c r="P22" s="7"/>
      <c r="Q22" s="7"/>
      <c r="R22" s="7"/>
      <c r="S22" s="7"/>
      <c r="T22" s="7"/>
      <c r="U22" s="7"/>
      <c r="V22" s="7"/>
      <c r="W22" s="7"/>
      <c r="X22" s="7"/>
      <c r="Y22" s="7"/>
      <c r="Z22" s="7"/>
    </row>
    <row r="23" spans="1:26" ht="21" customHeight="1" x14ac:dyDescent="0.15">
      <c r="A23" s="7"/>
      <c r="B23" s="81"/>
      <c r="C23" s="82"/>
      <c r="D23" s="82"/>
      <c r="E23" s="82"/>
      <c r="F23" s="82"/>
      <c r="G23" s="82"/>
      <c r="H23" s="82"/>
      <c r="I23" s="82"/>
      <c r="J23" s="82"/>
      <c r="K23" s="82"/>
      <c r="L23" s="82"/>
      <c r="M23" s="82"/>
      <c r="N23" s="83"/>
      <c r="O23" s="7"/>
      <c r="P23" s="7"/>
      <c r="Q23" s="7"/>
      <c r="R23" s="7"/>
      <c r="S23" s="7"/>
      <c r="T23" s="7"/>
      <c r="U23" s="7"/>
      <c r="V23" s="7"/>
      <c r="W23" s="7"/>
      <c r="X23" s="7"/>
      <c r="Y23" s="7"/>
      <c r="Z23" s="7"/>
    </row>
    <row r="24" spans="1:26" ht="21" customHeight="1" x14ac:dyDescent="0.15">
      <c r="A24" s="7"/>
      <c r="B24" s="73"/>
      <c r="C24" s="77"/>
      <c r="D24" s="77"/>
      <c r="E24" s="77"/>
      <c r="F24" s="77"/>
      <c r="G24" s="77"/>
      <c r="H24" s="77"/>
      <c r="I24" s="77"/>
      <c r="J24" s="77"/>
      <c r="K24" s="77"/>
      <c r="L24" s="77"/>
      <c r="M24" s="77"/>
      <c r="N24" s="84"/>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P11:Q16"/>
    <mergeCell ref="E13:N13"/>
    <mergeCell ref="E15:N15"/>
    <mergeCell ref="B19:N24"/>
    <mergeCell ref="E16:N16"/>
    <mergeCell ref="B2:O2"/>
    <mergeCell ref="E14:N14"/>
    <mergeCell ref="E12:N12"/>
    <mergeCell ref="E11:N11"/>
    <mergeCell ref="O4:O7"/>
  </mergeCells>
  <phoneticPr fontId="10"/>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abSelected="1" workbookViewId="0">
      <selection activeCell="B1" sqref="B1"/>
    </sheetView>
  </sheetViews>
  <sheetFormatPr baseColWidth="12" defaultColWidth="13.5" defaultRowHeight="15" customHeight="1" x14ac:dyDescent="0.15"/>
  <cols>
    <col min="1" max="1" width="1.83203125" customWidth="1"/>
    <col min="2" max="2" width="7.1640625" customWidth="1"/>
    <col min="3" max="3" width="12.33203125" customWidth="1"/>
    <col min="4" max="4" width="23.332031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102" t="s">
        <v>120</v>
      </c>
      <c r="C2" s="63"/>
      <c r="D2" s="63"/>
      <c r="E2" s="63"/>
      <c r="F2" s="63"/>
      <c r="G2" s="63"/>
      <c r="H2" s="63"/>
      <c r="I2" s="63"/>
      <c r="J2" s="63"/>
      <c r="K2" s="63"/>
      <c r="L2" s="63"/>
      <c r="M2" s="63"/>
      <c r="N2" s="63"/>
      <c r="O2" s="63"/>
      <c r="P2" s="9"/>
      <c r="Q2" s="9"/>
      <c r="R2" s="7"/>
      <c r="S2" s="7"/>
      <c r="T2" s="7"/>
      <c r="U2" s="7"/>
      <c r="V2" s="7"/>
      <c r="W2" s="7"/>
      <c r="X2" s="7"/>
      <c r="Y2" s="7"/>
      <c r="Z2" s="7"/>
    </row>
    <row r="3" spans="1:26" ht="22.5" customHeight="1" x14ac:dyDescent="0.15">
      <c r="A3" s="7"/>
      <c r="B3" s="10" t="s">
        <v>101</v>
      </c>
      <c r="C3" s="10" t="s">
        <v>102</v>
      </c>
      <c r="D3" s="10" t="s">
        <v>5</v>
      </c>
      <c r="E3" s="10" t="s">
        <v>103</v>
      </c>
      <c r="F3" s="10" t="s">
        <v>104</v>
      </c>
      <c r="G3" s="10" t="s">
        <v>105</v>
      </c>
      <c r="H3" s="10" t="s">
        <v>106</v>
      </c>
      <c r="I3" s="10" t="s">
        <v>107</v>
      </c>
      <c r="J3" s="10" t="s">
        <v>108</v>
      </c>
      <c r="K3" s="10" t="s">
        <v>109</v>
      </c>
      <c r="L3" s="10" t="s">
        <v>110</v>
      </c>
      <c r="M3" s="10" t="s">
        <v>111</v>
      </c>
      <c r="N3" s="10" t="s">
        <v>112</v>
      </c>
      <c r="O3" s="10" t="s">
        <v>113</v>
      </c>
      <c r="P3" s="10" t="s">
        <v>114</v>
      </c>
      <c r="Q3" s="10" t="s">
        <v>115</v>
      </c>
      <c r="R3" s="7"/>
      <c r="S3" s="7"/>
      <c r="T3" s="7"/>
      <c r="U3" s="7"/>
      <c r="V3" s="7"/>
      <c r="W3" s="7"/>
      <c r="X3" s="7"/>
      <c r="Y3" s="7"/>
      <c r="Z3" s="7"/>
    </row>
    <row r="4" spans="1:26" ht="22.5" customHeight="1" x14ac:dyDescent="0.15">
      <c r="A4" s="7"/>
      <c r="B4" s="11">
        <v>1</v>
      </c>
      <c r="C4" s="58">
        <v>667</v>
      </c>
      <c r="D4" s="58" t="s">
        <v>247</v>
      </c>
      <c r="E4" s="12" t="s">
        <v>243</v>
      </c>
      <c r="F4" s="12">
        <v>30</v>
      </c>
      <c r="G4" s="12">
        <v>40</v>
      </c>
      <c r="H4" s="12"/>
      <c r="I4" s="12"/>
      <c r="J4" s="12"/>
      <c r="K4" s="12"/>
      <c r="L4" s="12"/>
      <c r="M4" s="12"/>
      <c r="N4" s="12"/>
      <c r="O4" s="105">
        <f>SUM(H4:H7)</f>
        <v>0</v>
      </c>
      <c r="P4" s="12" t="s">
        <v>248</v>
      </c>
      <c r="Q4" s="12" t="s">
        <v>249</v>
      </c>
      <c r="R4" s="7"/>
      <c r="S4" s="7"/>
      <c r="T4" s="7"/>
      <c r="U4" s="7"/>
      <c r="V4" s="7"/>
      <c r="W4" s="7"/>
      <c r="X4" s="7"/>
      <c r="Y4" s="7"/>
      <c r="Z4" s="7"/>
    </row>
    <row r="5" spans="1:26" ht="22.5" customHeight="1" x14ac:dyDescent="0.15">
      <c r="A5" s="7"/>
      <c r="B5" s="11">
        <v>1</v>
      </c>
      <c r="C5" s="58">
        <v>749</v>
      </c>
      <c r="D5" s="58" t="s">
        <v>250</v>
      </c>
      <c r="E5" s="12" t="s">
        <v>243</v>
      </c>
      <c r="F5" s="12">
        <v>30</v>
      </c>
      <c r="G5" s="12">
        <v>40</v>
      </c>
      <c r="H5" s="12"/>
      <c r="I5" s="12"/>
      <c r="J5" s="12"/>
      <c r="K5" s="12"/>
      <c r="L5" s="12"/>
      <c r="M5" s="12"/>
      <c r="N5" s="12"/>
      <c r="O5" s="70"/>
      <c r="P5" s="12" t="s">
        <v>251</v>
      </c>
      <c r="Q5" s="59" t="s">
        <v>252</v>
      </c>
      <c r="R5" s="7"/>
      <c r="S5" s="7"/>
      <c r="T5" s="7"/>
      <c r="U5" s="7"/>
      <c r="V5" s="7"/>
      <c r="W5" s="7"/>
      <c r="X5" s="7"/>
      <c r="Y5" s="7"/>
      <c r="Z5" s="7"/>
    </row>
    <row r="6" spans="1:26" ht="22.5" customHeight="1" x14ac:dyDescent="0.15">
      <c r="A6" s="7"/>
      <c r="B6" s="11">
        <v>1</v>
      </c>
      <c r="C6" s="58">
        <v>389</v>
      </c>
      <c r="D6" s="58" t="s">
        <v>246</v>
      </c>
      <c r="E6" s="12" t="s">
        <v>243</v>
      </c>
      <c r="F6" s="12">
        <v>30</v>
      </c>
      <c r="G6" s="12">
        <v>40</v>
      </c>
      <c r="H6" s="12"/>
      <c r="I6" s="12"/>
      <c r="J6" s="12"/>
      <c r="K6" s="12"/>
      <c r="L6" s="12"/>
      <c r="M6" s="12"/>
      <c r="N6" s="12"/>
      <c r="O6" s="70"/>
      <c r="P6" s="12" t="s">
        <v>244</v>
      </c>
      <c r="Q6" s="12" t="s">
        <v>245</v>
      </c>
      <c r="R6" s="7"/>
      <c r="S6" s="7"/>
      <c r="T6" s="7"/>
      <c r="U6" s="7"/>
      <c r="V6" s="7"/>
      <c r="W6" s="7"/>
      <c r="X6" s="7"/>
      <c r="Y6" s="7"/>
      <c r="Z6" s="7"/>
    </row>
    <row r="7" spans="1:26" ht="22.5" customHeight="1" x14ac:dyDescent="0.15">
      <c r="A7" s="7"/>
      <c r="B7" s="11">
        <v>3</v>
      </c>
      <c r="C7" s="58">
        <v>409</v>
      </c>
      <c r="D7" s="58" t="s">
        <v>253</v>
      </c>
      <c r="E7" s="12" t="s">
        <v>254</v>
      </c>
      <c r="F7" s="12">
        <v>30</v>
      </c>
      <c r="G7" s="12">
        <v>60</v>
      </c>
      <c r="H7" s="12"/>
      <c r="I7" s="12"/>
      <c r="J7" s="12"/>
      <c r="K7" s="12"/>
      <c r="L7" s="12"/>
      <c r="M7" s="12"/>
      <c r="N7" s="12"/>
      <c r="O7" s="71"/>
      <c r="P7" s="12" t="s">
        <v>255</v>
      </c>
      <c r="Q7" s="59" t="s">
        <v>256</v>
      </c>
      <c r="R7" s="7"/>
      <c r="S7" s="7"/>
      <c r="T7" s="7"/>
      <c r="U7" s="7"/>
      <c r="V7" s="7"/>
      <c r="W7" s="7"/>
      <c r="X7" s="7"/>
      <c r="Y7" s="7"/>
      <c r="Z7" s="7"/>
    </row>
    <row r="8" spans="1:26" ht="22.5" customHeight="1" x14ac:dyDescent="0.15">
      <c r="A8" s="7"/>
      <c r="B8" s="7"/>
      <c r="C8" s="13"/>
      <c r="D8" s="13"/>
      <c r="E8" s="14" t="s">
        <v>119</v>
      </c>
      <c r="F8" s="14">
        <f>SUM(F4:F7)</f>
        <v>120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121</v>
      </c>
      <c r="C10" s="9"/>
      <c r="D10" s="9"/>
      <c r="E10" s="9" t="s">
        <v>122</v>
      </c>
      <c r="F10" s="9"/>
      <c r="G10" s="9"/>
      <c r="H10" s="9"/>
      <c r="I10" s="9"/>
      <c r="J10" s="9"/>
      <c r="K10" s="9"/>
      <c r="L10" s="9"/>
      <c r="M10" s="9"/>
      <c r="N10" s="9"/>
      <c r="O10" s="7"/>
      <c r="P10" s="9" t="s">
        <v>124</v>
      </c>
      <c r="Q10" s="9"/>
      <c r="R10" s="7"/>
      <c r="S10" s="7"/>
      <c r="T10" s="7"/>
      <c r="U10" s="7"/>
      <c r="V10" s="7"/>
      <c r="W10" s="7"/>
      <c r="X10" s="7"/>
      <c r="Y10" s="7"/>
      <c r="Z10" s="7"/>
    </row>
    <row r="11" spans="1:26" ht="22.5" customHeight="1" x14ac:dyDescent="0.15">
      <c r="A11" s="7"/>
      <c r="B11" s="15" t="s">
        <v>125</v>
      </c>
      <c r="C11" s="15" t="s">
        <v>127</v>
      </c>
      <c r="D11" s="16"/>
      <c r="E11" s="104" t="s">
        <v>129</v>
      </c>
      <c r="F11" s="65"/>
      <c r="G11" s="65"/>
      <c r="H11" s="65"/>
      <c r="I11" s="65"/>
      <c r="J11" s="65"/>
      <c r="K11" s="65"/>
      <c r="L11" s="65"/>
      <c r="M11" s="65"/>
      <c r="N11" s="66"/>
      <c r="O11" s="7"/>
      <c r="P11" s="106" t="s">
        <v>272</v>
      </c>
      <c r="Q11" s="79"/>
      <c r="R11" s="7"/>
      <c r="S11" s="7"/>
      <c r="T11" s="7"/>
      <c r="U11" s="7"/>
      <c r="V11" s="7"/>
      <c r="W11" s="7"/>
      <c r="X11" s="7"/>
      <c r="Y11" s="7"/>
      <c r="Z11" s="7"/>
    </row>
    <row r="12" spans="1:26" ht="22.5" customHeight="1" x14ac:dyDescent="0.15">
      <c r="A12" s="7"/>
      <c r="B12" s="17">
        <v>1</v>
      </c>
      <c r="C12" s="17">
        <v>0</v>
      </c>
      <c r="D12" s="18"/>
      <c r="E12" s="103"/>
      <c r="F12" s="65"/>
      <c r="G12" s="65"/>
      <c r="H12" s="65"/>
      <c r="I12" s="65"/>
      <c r="J12" s="65"/>
      <c r="K12" s="65"/>
      <c r="L12" s="65"/>
      <c r="M12" s="65"/>
      <c r="N12" s="66"/>
      <c r="O12" s="7"/>
      <c r="P12" s="81"/>
      <c r="Q12" s="82"/>
      <c r="R12" s="7"/>
      <c r="S12" s="7"/>
      <c r="T12" s="7"/>
      <c r="U12" s="7"/>
      <c r="V12" s="7"/>
      <c r="W12" s="7"/>
      <c r="X12" s="7"/>
      <c r="Y12" s="7"/>
      <c r="Z12" s="7"/>
    </row>
    <row r="13" spans="1:26" ht="22.5" customHeight="1" x14ac:dyDescent="0.15">
      <c r="A13" s="7"/>
      <c r="B13" s="17">
        <v>2</v>
      </c>
      <c r="C13" s="17">
        <v>0</v>
      </c>
      <c r="D13" s="18"/>
      <c r="E13" s="103"/>
      <c r="F13" s="65"/>
      <c r="G13" s="65"/>
      <c r="H13" s="65"/>
      <c r="I13" s="65"/>
      <c r="J13" s="65"/>
      <c r="K13" s="65"/>
      <c r="L13" s="65"/>
      <c r="M13" s="65"/>
      <c r="N13" s="66"/>
      <c r="O13" s="7"/>
      <c r="P13" s="81"/>
      <c r="Q13" s="82"/>
      <c r="R13" s="7"/>
      <c r="S13" s="7"/>
      <c r="T13" s="7"/>
      <c r="U13" s="7"/>
      <c r="V13" s="7"/>
      <c r="W13" s="7"/>
      <c r="X13" s="7"/>
      <c r="Y13" s="7"/>
      <c r="Z13" s="7"/>
    </row>
    <row r="14" spans="1:26" ht="22.5" customHeight="1" x14ac:dyDescent="0.15">
      <c r="A14" s="7"/>
      <c r="B14" s="17">
        <v>3</v>
      </c>
      <c r="C14" s="17">
        <v>0</v>
      </c>
      <c r="D14" s="18"/>
      <c r="E14" s="103"/>
      <c r="F14" s="65"/>
      <c r="G14" s="65"/>
      <c r="H14" s="65"/>
      <c r="I14" s="65"/>
      <c r="J14" s="65"/>
      <c r="K14" s="65"/>
      <c r="L14" s="65"/>
      <c r="M14" s="65"/>
      <c r="N14" s="66"/>
      <c r="O14" s="7"/>
      <c r="P14" s="81"/>
      <c r="Q14" s="82"/>
      <c r="R14" s="7"/>
      <c r="S14" s="7"/>
      <c r="T14" s="7"/>
      <c r="U14" s="7"/>
      <c r="V14" s="7"/>
      <c r="W14" s="7"/>
      <c r="X14" s="7"/>
      <c r="Y14" s="7"/>
      <c r="Z14" s="7"/>
    </row>
    <row r="15" spans="1:26" ht="22.5" customHeight="1" x14ac:dyDescent="0.15">
      <c r="A15" s="7"/>
      <c r="B15" s="17">
        <v>4</v>
      </c>
      <c r="C15" s="17">
        <v>0</v>
      </c>
      <c r="D15" s="18"/>
      <c r="E15" s="103"/>
      <c r="F15" s="65"/>
      <c r="G15" s="65"/>
      <c r="H15" s="65"/>
      <c r="I15" s="65"/>
      <c r="J15" s="65"/>
      <c r="K15" s="65"/>
      <c r="L15" s="65"/>
      <c r="M15" s="65"/>
      <c r="N15" s="66"/>
      <c r="O15" s="7"/>
      <c r="P15" s="81"/>
      <c r="Q15" s="82"/>
      <c r="R15" s="7"/>
      <c r="S15" s="7"/>
      <c r="T15" s="7"/>
      <c r="U15" s="7"/>
      <c r="V15" s="7"/>
      <c r="W15" s="7"/>
      <c r="X15" s="7"/>
      <c r="Y15" s="7"/>
      <c r="Z15" s="7"/>
    </row>
    <row r="16" spans="1:26" ht="63" customHeight="1" x14ac:dyDescent="0.15">
      <c r="A16" s="7"/>
      <c r="B16" s="17" t="s">
        <v>136</v>
      </c>
      <c r="C16" s="17" t="s">
        <v>136</v>
      </c>
      <c r="D16" s="18"/>
      <c r="E16" s="103"/>
      <c r="F16" s="65"/>
      <c r="G16" s="65"/>
      <c r="H16" s="65"/>
      <c r="I16" s="65"/>
      <c r="J16" s="65"/>
      <c r="K16" s="65"/>
      <c r="L16" s="65"/>
      <c r="M16" s="65"/>
      <c r="N16" s="66"/>
      <c r="O16" s="7"/>
      <c r="P16" s="73"/>
      <c r="Q16" s="7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102" t="s">
        <v>138</v>
      </c>
      <c r="C19" s="63"/>
      <c r="D19" s="63"/>
      <c r="E19" s="63"/>
      <c r="F19" s="63"/>
      <c r="G19" s="63"/>
      <c r="H19" s="63"/>
      <c r="I19" s="63"/>
      <c r="J19" s="63"/>
      <c r="K19" s="63"/>
      <c r="L19" s="63"/>
      <c r="M19" s="63"/>
      <c r="N19" s="63"/>
      <c r="O19" s="63"/>
      <c r="P19" s="9"/>
      <c r="Q19" s="9"/>
      <c r="R19" s="7"/>
      <c r="S19" s="7"/>
      <c r="T19" s="7"/>
      <c r="U19" s="7"/>
      <c r="V19" s="7"/>
      <c r="W19" s="7"/>
      <c r="X19" s="7"/>
      <c r="Y19" s="7"/>
      <c r="Z19" s="7"/>
    </row>
    <row r="20" spans="1:26" ht="21" customHeight="1" x14ac:dyDescent="0.15">
      <c r="A20" s="7"/>
      <c r="B20" s="19" t="s">
        <v>101</v>
      </c>
      <c r="C20" s="19" t="s">
        <v>102</v>
      </c>
      <c r="D20" s="19" t="s">
        <v>5</v>
      </c>
      <c r="E20" s="19" t="s">
        <v>103</v>
      </c>
      <c r="F20" s="19" t="s">
        <v>104</v>
      </c>
      <c r="G20" s="19" t="s">
        <v>105</v>
      </c>
      <c r="H20" s="19" t="s">
        <v>106</v>
      </c>
      <c r="I20" s="19" t="s">
        <v>107</v>
      </c>
      <c r="J20" s="19" t="s">
        <v>108</v>
      </c>
      <c r="K20" s="19" t="s">
        <v>109</v>
      </c>
      <c r="L20" s="19" t="s">
        <v>110</v>
      </c>
      <c r="M20" s="19" t="s">
        <v>111</v>
      </c>
      <c r="N20" s="19" t="s">
        <v>112</v>
      </c>
      <c r="O20" s="19" t="s">
        <v>113</v>
      </c>
      <c r="P20" s="19" t="s">
        <v>114</v>
      </c>
      <c r="Q20" s="19" t="s">
        <v>115</v>
      </c>
      <c r="R20" s="7"/>
      <c r="S20" s="7"/>
      <c r="T20" s="7"/>
      <c r="U20" s="7"/>
      <c r="V20" s="7"/>
      <c r="W20" s="7"/>
      <c r="X20" s="7"/>
      <c r="Y20" s="7"/>
      <c r="Z20" s="7"/>
    </row>
    <row r="21" spans="1:26" ht="21" customHeight="1" x14ac:dyDescent="0.15">
      <c r="A21" s="7"/>
      <c r="B21" s="11">
        <v>3</v>
      </c>
      <c r="C21" s="58">
        <v>667</v>
      </c>
      <c r="D21" s="58" t="s">
        <v>247</v>
      </c>
      <c r="E21" s="12" t="s">
        <v>243</v>
      </c>
      <c r="F21" s="12">
        <v>30</v>
      </c>
      <c r="G21" s="12">
        <v>60</v>
      </c>
      <c r="H21" s="12">
        <v>3909</v>
      </c>
      <c r="I21" s="12"/>
      <c r="J21" s="12">
        <v>2762</v>
      </c>
      <c r="K21" s="12"/>
      <c r="L21" s="12">
        <v>2056</v>
      </c>
      <c r="M21" s="12"/>
      <c r="N21" s="12"/>
      <c r="O21" s="105">
        <f>SUM(H21:H24)</f>
        <v>12507</v>
      </c>
      <c r="P21" s="12" t="s">
        <v>248</v>
      </c>
      <c r="Q21" s="12" t="s">
        <v>249</v>
      </c>
      <c r="R21" s="7"/>
      <c r="S21" s="7"/>
      <c r="T21" s="7"/>
      <c r="U21" s="7"/>
      <c r="V21" s="7"/>
      <c r="W21" s="7"/>
      <c r="X21" s="7"/>
      <c r="Y21" s="7"/>
      <c r="Z21" s="7"/>
    </row>
    <row r="22" spans="1:26" ht="21" customHeight="1" x14ac:dyDescent="0.15">
      <c r="A22" s="7"/>
      <c r="B22" s="11">
        <v>1</v>
      </c>
      <c r="C22" s="58">
        <v>749</v>
      </c>
      <c r="D22" s="58" t="s">
        <v>250</v>
      </c>
      <c r="E22" s="12" t="s">
        <v>243</v>
      </c>
      <c r="F22" s="12">
        <v>30</v>
      </c>
      <c r="G22" s="12">
        <v>60</v>
      </c>
      <c r="H22" s="12">
        <v>3191</v>
      </c>
      <c r="I22" s="12"/>
      <c r="J22" s="12">
        <v>1905</v>
      </c>
      <c r="K22" s="12"/>
      <c r="L22" s="12">
        <v>3021</v>
      </c>
      <c r="M22" s="12"/>
      <c r="N22" s="12"/>
      <c r="O22" s="70"/>
      <c r="P22" s="12" t="s">
        <v>251</v>
      </c>
      <c r="Q22" s="59" t="s">
        <v>252</v>
      </c>
      <c r="R22" s="7"/>
      <c r="S22" s="7"/>
      <c r="T22" s="7"/>
      <c r="U22" s="7"/>
      <c r="V22" s="7"/>
      <c r="W22" s="7"/>
      <c r="X22" s="7"/>
      <c r="Y22" s="7"/>
      <c r="Z22" s="7"/>
    </row>
    <row r="23" spans="1:26" ht="21" customHeight="1" x14ac:dyDescent="0.15">
      <c r="A23" s="7"/>
      <c r="B23" s="60">
        <v>1</v>
      </c>
      <c r="C23" s="61">
        <v>563</v>
      </c>
      <c r="D23" s="61" t="s">
        <v>258</v>
      </c>
      <c r="E23" s="12" t="s">
        <v>257</v>
      </c>
      <c r="F23" s="12">
        <v>30</v>
      </c>
      <c r="G23" s="12">
        <v>60</v>
      </c>
      <c r="H23" s="12"/>
      <c r="I23" s="12"/>
      <c r="J23" s="12"/>
      <c r="K23" s="12"/>
      <c r="L23" s="12"/>
      <c r="M23" s="12"/>
      <c r="N23" s="12"/>
      <c r="O23" s="70"/>
      <c r="P23" s="12" t="s">
        <v>260</v>
      </c>
      <c r="Q23" s="12" t="s">
        <v>259</v>
      </c>
      <c r="R23" s="7"/>
      <c r="S23" s="7"/>
      <c r="T23" s="7"/>
      <c r="U23" s="7"/>
      <c r="V23" s="7"/>
      <c r="W23" s="7"/>
      <c r="X23" s="7"/>
      <c r="Y23" s="7"/>
      <c r="Z23" s="7"/>
    </row>
    <row r="24" spans="1:26" ht="21" customHeight="1" x14ac:dyDescent="0.15">
      <c r="A24" s="7"/>
      <c r="B24" s="11">
        <v>1</v>
      </c>
      <c r="C24" s="58">
        <v>409</v>
      </c>
      <c r="D24" s="58" t="s">
        <v>253</v>
      </c>
      <c r="E24" s="12" t="s">
        <v>254</v>
      </c>
      <c r="F24" s="12">
        <v>30</v>
      </c>
      <c r="G24" s="12">
        <v>80</v>
      </c>
      <c r="H24" s="12">
        <v>5407</v>
      </c>
      <c r="I24" s="12"/>
      <c r="J24" s="12">
        <v>4007</v>
      </c>
      <c r="K24" s="12"/>
      <c r="L24" s="12">
        <v>1934</v>
      </c>
      <c r="M24" s="12"/>
      <c r="N24" s="12"/>
      <c r="O24" s="71"/>
      <c r="P24" s="12" t="s">
        <v>255</v>
      </c>
      <c r="Q24" s="59" t="s">
        <v>256</v>
      </c>
      <c r="R24" s="7"/>
      <c r="S24" s="7"/>
      <c r="T24" s="7"/>
      <c r="U24" s="7"/>
      <c r="V24" s="7"/>
      <c r="W24" s="7"/>
      <c r="X24" s="7"/>
      <c r="Y24" s="7"/>
      <c r="Z24" s="7"/>
    </row>
    <row r="25" spans="1:26" ht="21" customHeight="1" x14ac:dyDescent="0.15">
      <c r="A25" s="7"/>
      <c r="B25" s="7"/>
      <c r="C25" s="13"/>
      <c r="D25" s="13"/>
      <c r="E25" s="14" t="s">
        <v>119</v>
      </c>
      <c r="F25" s="14">
        <f>SUM(F21:F24)</f>
        <v>120</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3"/>
      <c r="D26" s="13"/>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121</v>
      </c>
      <c r="C27" s="9"/>
      <c r="D27" s="9"/>
      <c r="E27" s="9" t="s">
        <v>122</v>
      </c>
      <c r="F27" s="9"/>
      <c r="G27" s="9"/>
      <c r="H27" s="9"/>
      <c r="I27" s="9"/>
      <c r="J27" s="9"/>
      <c r="K27" s="9"/>
      <c r="L27" s="9"/>
      <c r="M27" s="9"/>
      <c r="N27" s="9"/>
      <c r="O27" s="7"/>
      <c r="P27" s="9" t="s">
        <v>124</v>
      </c>
      <c r="Q27" s="9"/>
      <c r="R27" s="7"/>
      <c r="S27" s="7"/>
      <c r="T27" s="7"/>
      <c r="U27" s="7"/>
      <c r="V27" s="7"/>
      <c r="W27" s="7"/>
      <c r="X27" s="7"/>
      <c r="Y27" s="7"/>
      <c r="Z27" s="7"/>
    </row>
    <row r="28" spans="1:26" ht="21" customHeight="1" x14ac:dyDescent="0.15">
      <c r="A28" s="7"/>
      <c r="B28" s="15" t="s">
        <v>125</v>
      </c>
      <c r="C28" s="15" t="s">
        <v>127</v>
      </c>
      <c r="D28" s="16"/>
      <c r="E28" s="104" t="s">
        <v>129</v>
      </c>
      <c r="F28" s="65"/>
      <c r="G28" s="65"/>
      <c r="H28" s="65"/>
      <c r="I28" s="65"/>
      <c r="J28" s="65"/>
      <c r="K28" s="65"/>
      <c r="L28" s="65"/>
      <c r="M28" s="65"/>
      <c r="N28" s="66"/>
      <c r="O28" s="7"/>
      <c r="P28" s="106" t="s">
        <v>268</v>
      </c>
      <c r="Q28" s="79"/>
      <c r="R28" s="7"/>
      <c r="S28" s="7"/>
      <c r="T28" s="7"/>
      <c r="U28" s="7"/>
      <c r="V28" s="7"/>
      <c r="W28" s="7"/>
      <c r="X28" s="7"/>
      <c r="Y28" s="7"/>
      <c r="Z28" s="7"/>
    </row>
    <row r="29" spans="1:26" ht="21" customHeight="1" x14ac:dyDescent="0.15">
      <c r="A29" s="7"/>
      <c r="B29" s="17">
        <v>1</v>
      </c>
      <c r="C29" s="17">
        <v>0</v>
      </c>
      <c r="D29" s="18"/>
      <c r="E29" s="103"/>
      <c r="F29" s="65"/>
      <c r="G29" s="65"/>
      <c r="H29" s="65"/>
      <c r="I29" s="65"/>
      <c r="J29" s="65"/>
      <c r="K29" s="65"/>
      <c r="L29" s="65"/>
      <c r="M29" s="65"/>
      <c r="N29" s="66"/>
      <c r="O29" s="7"/>
      <c r="P29" s="81"/>
      <c r="Q29" s="82"/>
      <c r="R29" s="7"/>
      <c r="S29" s="7"/>
      <c r="T29" s="7"/>
      <c r="U29" s="7"/>
      <c r="V29" s="7"/>
      <c r="W29" s="7"/>
      <c r="X29" s="7"/>
      <c r="Y29" s="7"/>
      <c r="Z29" s="7"/>
    </row>
    <row r="30" spans="1:26" ht="21" customHeight="1" x14ac:dyDescent="0.15">
      <c r="A30" s="7"/>
      <c r="B30" s="17">
        <v>2</v>
      </c>
      <c r="C30" s="17">
        <v>0</v>
      </c>
      <c r="D30" s="18"/>
      <c r="E30" s="103"/>
      <c r="F30" s="65"/>
      <c r="G30" s="65"/>
      <c r="H30" s="65"/>
      <c r="I30" s="65"/>
      <c r="J30" s="65"/>
      <c r="K30" s="65"/>
      <c r="L30" s="65"/>
      <c r="M30" s="65"/>
      <c r="N30" s="66"/>
      <c r="O30" s="7"/>
      <c r="P30" s="81"/>
      <c r="Q30" s="82"/>
      <c r="R30" s="7"/>
      <c r="S30" s="7"/>
      <c r="T30" s="7"/>
      <c r="U30" s="7"/>
      <c r="V30" s="7"/>
      <c r="W30" s="7"/>
      <c r="X30" s="7"/>
      <c r="Y30" s="7"/>
      <c r="Z30" s="7"/>
    </row>
    <row r="31" spans="1:26" ht="21" customHeight="1" x14ac:dyDescent="0.15">
      <c r="A31" s="7"/>
      <c r="B31" s="17">
        <v>3</v>
      </c>
      <c r="C31" s="17">
        <v>0</v>
      </c>
      <c r="D31" s="18"/>
      <c r="E31" s="103"/>
      <c r="F31" s="65"/>
      <c r="G31" s="65"/>
      <c r="H31" s="65"/>
      <c r="I31" s="65"/>
      <c r="J31" s="65"/>
      <c r="K31" s="65"/>
      <c r="L31" s="65"/>
      <c r="M31" s="65"/>
      <c r="N31" s="66"/>
      <c r="O31" s="7"/>
      <c r="P31" s="81"/>
      <c r="Q31" s="82"/>
      <c r="R31" s="7"/>
      <c r="S31" s="7"/>
      <c r="T31" s="7"/>
      <c r="U31" s="7"/>
      <c r="V31" s="7"/>
      <c r="W31" s="7"/>
      <c r="X31" s="7"/>
      <c r="Y31" s="7"/>
      <c r="Z31" s="7"/>
    </row>
    <row r="32" spans="1:26" ht="21" customHeight="1" x14ac:dyDescent="0.15">
      <c r="A32" s="7"/>
      <c r="B32" s="17">
        <v>4</v>
      </c>
      <c r="C32" s="17">
        <v>0</v>
      </c>
      <c r="D32" s="18"/>
      <c r="E32" s="103"/>
      <c r="F32" s="65"/>
      <c r="G32" s="65"/>
      <c r="H32" s="65"/>
      <c r="I32" s="65"/>
      <c r="J32" s="65"/>
      <c r="K32" s="65"/>
      <c r="L32" s="65"/>
      <c r="M32" s="65"/>
      <c r="N32" s="66"/>
      <c r="O32" s="7"/>
      <c r="P32" s="81"/>
      <c r="Q32" s="82"/>
      <c r="R32" s="7"/>
      <c r="S32" s="7"/>
      <c r="T32" s="7"/>
      <c r="U32" s="7"/>
      <c r="V32" s="7"/>
      <c r="W32" s="7"/>
      <c r="X32" s="7"/>
      <c r="Y32" s="7"/>
      <c r="Z32" s="7"/>
    </row>
    <row r="33" spans="1:26" ht="144" customHeight="1" x14ac:dyDescent="0.15">
      <c r="A33" s="7"/>
      <c r="B33" s="17" t="s">
        <v>136</v>
      </c>
      <c r="C33" s="17" t="s">
        <v>136</v>
      </c>
      <c r="D33" s="18"/>
      <c r="E33" s="103"/>
      <c r="F33" s="65"/>
      <c r="G33" s="65"/>
      <c r="H33" s="65"/>
      <c r="I33" s="65"/>
      <c r="J33" s="65"/>
      <c r="K33" s="65"/>
      <c r="L33" s="65"/>
      <c r="M33" s="65"/>
      <c r="N33" s="66"/>
      <c r="O33" s="7"/>
      <c r="P33" s="73"/>
      <c r="Q33" s="77"/>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102" t="s">
        <v>157</v>
      </c>
      <c r="C36" s="63"/>
      <c r="D36" s="63"/>
      <c r="E36" s="63"/>
      <c r="F36" s="63"/>
      <c r="G36" s="63"/>
      <c r="H36" s="63"/>
      <c r="I36" s="63"/>
      <c r="J36" s="63"/>
      <c r="K36" s="63"/>
      <c r="L36" s="63"/>
      <c r="M36" s="63"/>
      <c r="N36" s="63"/>
      <c r="O36" s="63"/>
      <c r="P36" s="9"/>
      <c r="Q36" s="9"/>
      <c r="R36" s="7"/>
      <c r="S36" s="7"/>
      <c r="T36" s="7"/>
      <c r="U36" s="7"/>
      <c r="V36" s="7"/>
      <c r="W36" s="7"/>
      <c r="X36" s="7"/>
      <c r="Y36" s="7"/>
      <c r="Z36" s="7"/>
    </row>
    <row r="37" spans="1:26" ht="21" customHeight="1" x14ac:dyDescent="0.15">
      <c r="A37" s="7"/>
      <c r="B37" s="10" t="s">
        <v>101</v>
      </c>
      <c r="C37" s="10" t="s">
        <v>102</v>
      </c>
      <c r="D37" s="10" t="s">
        <v>5</v>
      </c>
      <c r="E37" s="10" t="s">
        <v>103</v>
      </c>
      <c r="F37" s="10" t="s">
        <v>104</v>
      </c>
      <c r="G37" s="10" t="s">
        <v>105</v>
      </c>
      <c r="H37" s="10" t="s">
        <v>106</v>
      </c>
      <c r="I37" s="10" t="s">
        <v>107</v>
      </c>
      <c r="J37" s="10" t="s">
        <v>108</v>
      </c>
      <c r="K37" s="10" t="s">
        <v>109</v>
      </c>
      <c r="L37" s="10" t="s">
        <v>110</v>
      </c>
      <c r="M37" s="10" t="s">
        <v>111</v>
      </c>
      <c r="N37" s="10" t="s">
        <v>112</v>
      </c>
      <c r="O37" s="10" t="s">
        <v>113</v>
      </c>
      <c r="P37" s="10" t="s">
        <v>114</v>
      </c>
      <c r="Q37" s="10" t="s">
        <v>115</v>
      </c>
      <c r="R37" s="7"/>
      <c r="S37" s="7"/>
      <c r="T37" s="7"/>
      <c r="U37" s="7"/>
      <c r="V37" s="7"/>
      <c r="W37" s="7"/>
      <c r="X37" s="7"/>
      <c r="Y37" s="7"/>
      <c r="Z37" s="7"/>
    </row>
    <row r="38" spans="1:26" ht="21" customHeight="1" x14ac:dyDescent="0.15">
      <c r="A38" s="7"/>
      <c r="B38" s="11">
        <v>3</v>
      </c>
      <c r="C38" s="58">
        <v>1027</v>
      </c>
      <c r="D38" s="58" t="s">
        <v>261</v>
      </c>
      <c r="E38" s="12" t="s">
        <v>243</v>
      </c>
      <c r="F38" s="12">
        <v>30</v>
      </c>
      <c r="G38" s="12">
        <v>60</v>
      </c>
      <c r="H38" s="12"/>
      <c r="I38" s="12"/>
      <c r="J38" s="12"/>
      <c r="K38" s="12"/>
      <c r="L38" s="12"/>
      <c r="M38" s="12"/>
      <c r="N38" s="12"/>
      <c r="O38" s="105">
        <f>SUM(H38:H41)</f>
        <v>7960</v>
      </c>
      <c r="P38" s="12" t="s">
        <v>262</v>
      </c>
      <c r="Q38" s="12" t="s">
        <v>263</v>
      </c>
      <c r="R38" s="7"/>
      <c r="S38" s="7"/>
      <c r="T38" s="7"/>
      <c r="U38" s="7"/>
      <c r="V38" s="7"/>
      <c r="W38" s="7"/>
      <c r="X38" s="7"/>
      <c r="Y38" s="7"/>
      <c r="Z38" s="7"/>
    </row>
    <row r="39" spans="1:26" ht="21" customHeight="1" x14ac:dyDescent="0.15">
      <c r="A39" s="7"/>
      <c r="B39" s="11">
        <v>1</v>
      </c>
      <c r="C39" s="58">
        <v>1007</v>
      </c>
      <c r="D39" s="58" t="s">
        <v>264</v>
      </c>
      <c r="E39" s="12" t="s">
        <v>243</v>
      </c>
      <c r="F39" s="12">
        <v>30</v>
      </c>
      <c r="G39" s="12">
        <v>60</v>
      </c>
      <c r="H39" s="12"/>
      <c r="I39" s="12"/>
      <c r="J39" s="12"/>
      <c r="K39" s="12"/>
      <c r="L39" s="12"/>
      <c r="M39" s="12"/>
      <c r="N39" s="12"/>
      <c r="O39" s="70"/>
      <c r="P39" s="12" t="s">
        <v>265</v>
      </c>
      <c r="Q39" s="59" t="s">
        <v>266</v>
      </c>
      <c r="R39" s="7"/>
      <c r="S39" s="7"/>
      <c r="T39" s="7"/>
      <c r="U39" s="7"/>
      <c r="V39" s="7"/>
      <c r="W39" s="7"/>
      <c r="X39" s="7"/>
      <c r="Y39" s="7"/>
      <c r="Z39" s="7"/>
    </row>
    <row r="40" spans="1:26" ht="21" customHeight="1" x14ac:dyDescent="0.15">
      <c r="A40" s="7"/>
      <c r="B40" s="11">
        <v>1</v>
      </c>
      <c r="C40" s="58">
        <v>389</v>
      </c>
      <c r="D40" s="58" t="s">
        <v>246</v>
      </c>
      <c r="E40" s="12" t="s">
        <v>243</v>
      </c>
      <c r="F40" s="12">
        <v>30</v>
      </c>
      <c r="G40" s="12">
        <v>60</v>
      </c>
      <c r="H40" s="12">
        <v>2553</v>
      </c>
      <c r="I40" s="12"/>
      <c r="J40" s="12">
        <v>1694</v>
      </c>
      <c r="K40" s="12"/>
      <c r="L40" s="12">
        <v>3152</v>
      </c>
      <c r="M40" s="12"/>
      <c r="N40" s="12"/>
      <c r="O40" s="70"/>
      <c r="P40" s="12" t="s">
        <v>244</v>
      </c>
      <c r="Q40" s="12" t="s">
        <v>245</v>
      </c>
      <c r="R40" s="7"/>
      <c r="S40" s="7"/>
      <c r="T40" s="7"/>
      <c r="U40" s="7"/>
      <c r="V40" s="7"/>
      <c r="W40" s="7"/>
      <c r="X40" s="7"/>
      <c r="Y40" s="7"/>
      <c r="Z40" s="7"/>
    </row>
    <row r="41" spans="1:26" ht="21" customHeight="1" x14ac:dyDescent="0.15">
      <c r="A41" s="7"/>
      <c r="B41" s="11">
        <v>1</v>
      </c>
      <c r="C41" s="58">
        <v>409</v>
      </c>
      <c r="D41" s="58" t="s">
        <v>253</v>
      </c>
      <c r="E41" s="12" t="s">
        <v>254</v>
      </c>
      <c r="F41" s="12">
        <v>30</v>
      </c>
      <c r="G41" s="12">
        <v>80</v>
      </c>
      <c r="H41" s="12">
        <v>5407</v>
      </c>
      <c r="I41" s="12"/>
      <c r="J41" s="12">
        <v>4007</v>
      </c>
      <c r="K41" s="12"/>
      <c r="L41" s="12">
        <v>1934</v>
      </c>
      <c r="M41" s="12"/>
      <c r="N41" s="12"/>
      <c r="O41" s="71"/>
      <c r="P41" s="12" t="s">
        <v>255</v>
      </c>
      <c r="Q41" s="59" t="s">
        <v>256</v>
      </c>
      <c r="R41" s="7"/>
      <c r="S41" s="7"/>
      <c r="T41" s="7"/>
      <c r="U41" s="7"/>
      <c r="V41" s="7"/>
      <c r="W41" s="7"/>
      <c r="X41" s="7"/>
      <c r="Y41" s="7"/>
      <c r="Z41" s="7"/>
    </row>
    <row r="42" spans="1:26" ht="21" customHeight="1" x14ac:dyDescent="0.15">
      <c r="A42" s="7"/>
      <c r="B42" s="7"/>
      <c r="C42" s="13"/>
      <c r="D42" s="13"/>
      <c r="E42" s="14" t="s">
        <v>119</v>
      </c>
      <c r="F42" s="14">
        <f>SUM(F38:F41)</f>
        <v>120</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3"/>
      <c r="D43" s="13"/>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121</v>
      </c>
      <c r="C44" s="9"/>
      <c r="D44" s="9"/>
      <c r="E44" s="9" t="s">
        <v>122</v>
      </c>
      <c r="F44" s="9"/>
      <c r="G44" s="9"/>
      <c r="H44" s="9"/>
      <c r="I44" s="9"/>
      <c r="J44" s="9"/>
      <c r="K44" s="9"/>
      <c r="L44" s="9"/>
      <c r="M44" s="9"/>
      <c r="N44" s="9"/>
      <c r="O44" s="7"/>
      <c r="P44" s="9" t="s">
        <v>124</v>
      </c>
      <c r="Q44" s="9"/>
      <c r="R44" s="7"/>
      <c r="S44" s="7"/>
      <c r="T44" s="7"/>
      <c r="U44" s="7"/>
      <c r="V44" s="7"/>
      <c r="W44" s="7"/>
      <c r="X44" s="7"/>
      <c r="Y44" s="7"/>
      <c r="Z44" s="7"/>
    </row>
    <row r="45" spans="1:26" ht="21" customHeight="1" x14ac:dyDescent="0.15">
      <c r="A45" s="7"/>
      <c r="B45" s="15" t="s">
        <v>125</v>
      </c>
      <c r="C45" s="15" t="s">
        <v>127</v>
      </c>
      <c r="D45" s="16"/>
      <c r="E45" s="104" t="s">
        <v>129</v>
      </c>
      <c r="F45" s="65"/>
      <c r="G45" s="65"/>
      <c r="H45" s="65"/>
      <c r="I45" s="65"/>
      <c r="J45" s="65"/>
      <c r="K45" s="65"/>
      <c r="L45" s="65"/>
      <c r="M45" s="65"/>
      <c r="N45" s="66"/>
      <c r="O45" s="7"/>
      <c r="P45" s="106" t="s">
        <v>271</v>
      </c>
      <c r="Q45" s="79"/>
      <c r="R45" s="7"/>
      <c r="S45" s="7"/>
      <c r="T45" s="7"/>
      <c r="U45" s="7"/>
      <c r="V45" s="7"/>
      <c r="W45" s="7"/>
      <c r="X45" s="7"/>
      <c r="Y45" s="7"/>
      <c r="Z45" s="7"/>
    </row>
    <row r="46" spans="1:26" ht="21" customHeight="1" x14ac:dyDescent="0.15">
      <c r="A46" s="7"/>
      <c r="B46" s="17">
        <v>1</v>
      </c>
      <c r="C46" s="17">
        <v>0</v>
      </c>
      <c r="D46" s="18"/>
      <c r="E46" s="103"/>
      <c r="F46" s="65"/>
      <c r="G46" s="65"/>
      <c r="H46" s="65"/>
      <c r="I46" s="65"/>
      <c r="J46" s="65"/>
      <c r="K46" s="65"/>
      <c r="L46" s="65"/>
      <c r="M46" s="65"/>
      <c r="N46" s="66"/>
      <c r="O46" s="7"/>
      <c r="P46" s="81"/>
      <c r="Q46" s="82"/>
      <c r="R46" s="7"/>
      <c r="S46" s="7"/>
      <c r="T46" s="7"/>
      <c r="U46" s="7"/>
      <c r="V46" s="7"/>
      <c r="W46" s="7"/>
      <c r="X46" s="7"/>
      <c r="Y46" s="7"/>
      <c r="Z46" s="7"/>
    </row>
    <row r="47" spans="1:26" ht="21" customHeight="1" x14ac:dyDescent="0.15">
      <c r="A47" s="7"/>
      <c r="B47" s="17">
        <v>2</v>
      </c>
      <c r="C47" s="17">
        <v>1</v>
      </c>
      <c r="D47" s="18"/>
      <c r="E47" s="103" t="s">
        <v>270</v>
      </c>
      <c r="F47" s="65"/>
      <c r="G47" s="65"/>
      <c r="H47" s="65"/>
      <c r="I47" s="65"/>
      <c r="J47" s="65"/>
      <c r="K47" s="65"/>
      <c r="L47" s="65"/>
      <c r="M47" s="65"/>
      <c r="N47" s="66"/>
      <c r="O47" s="7"/>
      <c r="P47" s="81"/>
      <c r="Q47" s="82"/>
      <c r="R47" s="7"/>
      <c r="S47" s="7"/>
      <c r="T47" s="7"/>
      <c r="U47" s="7"/>
      <c r="V47" s="7"/>
      <c r="W47" s="7"/>
      <c r="X47" s="7"/>
      <c r="Y47" s="7"/>
      <c r="Z47" s="7"/>
    </row>
    <row r="48" spans="1:26" ht="21" customHeight="1" x14ac:dyDescent="0.15">
      <c r="A48" s="7"/>
      <c r="B48" s="17">
        <v>3</v>
      </c>
      <c r="C48" s="17">
        <v>0</v>
      </c>
      <c r="D48" s="18"/>
      <c r="E48" s="103"/>
      <c r="F48" s="65"/>
      <c r="G48" s="65"/>
      <c r="H48" s="65"/>
      <c r="I48" s="65"/>
      <c r="J48" s="65"/>
      <c r="K48" s="65"/>
      <c r="L48" s="65"/>
      <c r="M48" s="65"/>
      <c r="N48" s="66"/>
      <c r="O48" s="7"/>
      <c r="P48" s="81"/>
      <c r="Q48" s="82"/>
      <c r="R48" s="7"/>
      <c r="S48" s="7"/>
      <c r="T48" s="7"/>
      <c r="U48" s="7"/>
      <c r="V48" s="7"/>
      <c r="W48" s="7"/>
      <c r="X48" s="7"/>
      <c r="Y48" s="7"/>
      <c r="Z48" s="7"/>
    </row>
    <row r="49" spans="1:26" ht="21" customHeight="1" x14ac:dyDescent="0.15">
      <c r="A49" s="7"/>
      <c r="B49" s="17">
        <v>4</v>
      </c>
      <c r="C49" s="17">
        <v>1</v>
      </c>
      <c r="D49" s="18"/>
      <c r="E49" s="103" t="s">
        <v>269</v>
      </c>
      <c r="F49" s="65"/>
      <c r="G49" s="65"/>
      <c r="H49" s="65"/>
      <c r="I49" s="65"/>
      <c r="J49" s="65"/>
      <c r="K49" s="65"/>
      <c r="L49" s="65"/>
      <c r="M49" s="65"/>
      <c r="N49" s="66"/>
      <c r="O49" s="7"/>
      <c r="P49" s="81"/>
      <c r="Q49" s="82"/>
      <c r="R49" s="7"/>
      <c r="S49" s="7"/>
      <c r="T49" s="7"/>
      <c r="U49" s="7"/>
      <c r="V49" s="7"/>
      <c r="W49" s="7"/>
      <c r="X49" s="7"/>
      <c r="Y49" s="7"/>
      <c r="Z49" s="7"/>
    </row>
    <row r="50" spans="1:26" ht="107" customHeight="1" x14ac:dyDescent="0.15">
      <c r="A50" s="7"/>
      <c r="B50" s="17" t="s">
        <v>136</v>
      </c>
      <c r="C50" s="17" t="s">
        <v>136</v>
      </c>
      <c r="D50" s="18"/>
      <c r="E50" s="103"/>
      <c r="F50" s="65"/>
      <c r="G50" s="65"/>
      <c r="H50" s="65"/>
      <c r="I50" s="65"/>
      <c r="J50" s="65"/>
      <c r="K50" s="65"/>
      <c r="L50" s="65"/>
      <c r="M50" s="65"/>
      <c r="N50" s="66"/>
      <c r="O50" s="7"/>
      <c r="P50" s="73"/>
      <c r="Q50" s="77"/>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t="s">
        <v>267</v>
      </c>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108" t="s">
        <v>170</v>
      </c>
      <c r="C53" s="77"/>
      <c r="D53" s="77"/>
      <c r="E53" s="77"/>
      <c r="F53" s="77"/>
      <c r="G53" s="77"/>
      <c r="H53" s="77"/>
      <c r="I53" s="77"/>
      <c r="J53" s="77"/>
      <c r="K53" s="77"/>
      <c r="L53" s="77"/>
      <c r="M53" s="77"/>
      <c r="N53" s="77"/>
      <c r="O53" s="77"/>
      <c r="P53" s="9"/>
      <c r="Q53" s="9"/>
      <c r="R53" s="7"/>
      <c r="S53" s="7"/>
      <c r="T53" s="7"/>
      <c r="U53" s="7"/>
      <c r="V53" s="7"/>
      <c r="W53" s="7"/>
      <c r="X53" s="7"/>
      <c r="Y53" s="7"/>
      <c r="Z53" s="7"/>
    </row>
    <row r="54" spans="1:26" ht="21" customHeight="1" x14ac:dyDescent="0.15">
      <c r="A54" s="7"/>
      <c r="B54" s="10" t="s">
        <v>101</v>
      </c>
      <c r="C54" s="10" t="s">
        <v>102</v>
      </c>
      <c r="D54" s="10" t="s">
        <v>5</v>
      </c>
      <c r="E54" s="10" t="s">
        <v>103</v>
      </c>
      <c r="F54" s="10" t="s">
        <v>104</v>
      </c>
      <c r="G54" s="10" t="s">
        <v>105</v>
      </c>
      <c r="H54" s="10" t="s">
        <v>106</v>
      </c>
      <c r="I54" s="10" t="s">
        <v>107</v>
      </c>
      <c r="J54" s="10" t="s">
        <v>108</v>
      </c>
      <c r="K54" s="10" t="s">
        <v>109</v>
      </c>
      <c r="L54" s="10" t="s">
        <v>110</v>
      </c>
      <c r="M54" s="10" t="s">
        <v>111</v>
      </c>
      <c r="N54" s="10" t="s">
        <v>112</v>
      </c>
      <c r="O54" s="10" t="s">
        <v>113</v>
      </c>
      <c r="P54" s="10" t="s">
        <v>114</v>
      </c>
      <c r="Q54" s="10" t="s">
        <v>115</v>
      </c>
      <c r="R54" s="7"/>
      <c r="S54" s="7"/>
      <c r="T54" s="7"/>
      <c r="U54" s="7"/>
      <c r="V54" s="7"/>
      <c r="W54" s="7"/>
      <c r="X54" s="7"/>
      <c r="Y54" s="7"/>
      <c r="Z54" s="7"/>
    </row>
    <row r="55" spans="1:26" ht="21" customHeight="1" x14ac:dyDescent="0.15">
      <c r="A55" s="7"/>
      <c r="B55" s="17"/>
      <c r="C55" s="17"/>
      <c r="D55" s="17"/>
      <c r="E55" s="17"/>
      <c r="F55" s="17"/>
      <c r="G55" s="17"/>
      <c r="H55" s="17"/>
      <c r="I55" s="17"/>
      <c r="J55" s="17"/>
      <c r="K55" s="17"/>
      <c r="L55" s="17"/>
      <c r="M55" s="17"/>
      <c r="N55" s="17"/>
      <c r="O55" s="109"/>
      <c r="P55" s="17"/>
      <c r="Q55" s="17"/>
      <c r="R55" s="7"/>
      <c r="S55" s="7"/>
      <c r="T55" s="7"/>
      <c r="U55" s="7"/>
      <c r="V55" s="7"/>
      <c r="W55" s="7"/>
      <c r="X55" s="7"/>
      <c r="Y55" s="7"/>
      <c r="Z55" s="7"/>
    </row>
    <row r="56" spans="1:26" ht="21" customHeight="1" x14ac:dyDescent="0.15">
      <c r="A56" s="7"/>
      <c r="B56" s="17"/>
      <c r="C56" s="17"/>
      <c r="D56" s="17"/>
      <c r="E56" s="17"/>
      <c r="F56" s="17"/>
      <c r="G56" s="17"/>
      <c r="H56" s="17"/>
      <c r="I56" s="17"/>
      <c r="J56" s="17"/>
      <c r="K56" s="17"/>
      <c r="L56" s="17"/>
      <c r="M56" s="17"/>
      <c r="N56" s="17"/>
      <c r="O56" s="70"/>
      <c r="P56" s="17"/>
      <c r="Q56" s="17"/>
      <c r="R56" s="7"/>
      <c r="S56" s="7"/>
      <c r="T56" s="7"/>
      <c r="U56" s="7"/>
      <c r="V56" s="7"/>
      <c r="W56" s="7"/>
      <c r="X56" s="7"/>
      <c r="Y56" s="7"/>
      <c r="Z56" s="7"/>
    </row>
    <row r="57" spans="1:26" ht="21" customHeight="1" x14ac:dyDescent="0.15">
      <c r="A57" s="7"/>
      <c r="B57" s="17"/>
      <c r="C57" s="17"/>
      <c r="D57" s="17"/>
      <c r="E57" s="17"/>
      <c r="F57" s="17"/>
      <c r="G57" s="17"/>
      <c r="H57" s="17"/>
      <c r="I57" s="17"/>
      <c r="J57" s="17"/>
      <c r="K57" s="17"/>
      <c r="L57" s="17"/>
      <c r="M57" s="17"/>
      <c r="N57" s="17"/>
      <c r="O57" s="70"/>
      <c r="P57" s="17"/>
      <c r="Q57" s="17"/>
      <c r="R57" s="7"/>
      <c r="S57" s="7"/>
      <c r="T57" s="7"/>
      <c r="U57" s="7"/>
      <c r="V57" s="7"/>
      <c r="W57" s="7"/>
      <c r="X57" s="7"/>
      <c r="Y57" s="7"/>
      <c r="Z57" s="7"/>
    </row>
    <row r="58" spans="1:26" ht="21" customHeight="1" x14ac:dyDescent="0.15">
      <c r="A58" s="7"/>
      <c r="B58" s="17"/>
      <c r="C58" s="17"/>
      <c r="D58" s="17"/>
      <c r="E58" s="17"/>
      <c r="F58" s="17"/>
      <c r="G58" s="17"/>
      <c r="H58" s="17"/>
      <c r="I58" s="17"/>
      <c r="J58" s="17"/>
      <c r="K58" s="17"/>
      <c r="L58" s="17"/>
      <c r="M58" s="17"/>
      <c r="N58" s="17"/>
      <c r="O58" s="71"/>
      <c r="P58" s="17"/>
      <c r="Q58" s="17"/>
      <c r="R58" s="7"/>
      <c r="S58" s="7"/>
      <c r="T58" s="7"/>
      <c r="U58" s="7"/>
      <c r="V58" s="7"/>
      <c r="W58" s="7"/>
      <c r="X58" s="7"/>
      <c r="Y58" s="7"/>
      <c r="Z58" s="7"/>
    </row>
    <row r="59" spans="1:26" ht="21" customHeight="1" x14ac:dyDescent="0.15">
      <c r="A59" s="7"/>
      <c r="B59" s="7"/>
      <c r="C59" s="13"/>
      <c r="D59" s="13"/>
      <c r="E59" s="14" t="s">
        <v>119</v>
      </c>
      <c r="F59" s="14">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3"/>
      <c r="D60" s="13"/>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121</v>
      </c>
      <c r="C61" s="9"/>
      <c r="D61" s="9"/>
      <c r="E61" s="9" t="s">
        <v>122</v>
      </c>
      <c r="F61" s="9"/>
      <c r="G61" s="9"/>
      <c r="H61" s="9"/>
      <c r="I61" s="9"/>
      <c r="J61" s="9"/>
      <c r="K61" s="9"/>
      <c r="L61" s="9"/>
      <c r="M61" s="9"/>
      <c r="N61" s="9"/>
      <c r="O61" s="7"/>
      <c r="P61" s="9" t="s">
        <v>124</v>
      </c>
      <c r="Q61" s="9"/>
      <c r="R61" s="7"/>
      <c r="S61" s="7"/>
      <c r="T61" s="7"/>
      <c r="U61" s="7"/>
      <c r="V61" s="7"/>
      <c r="W61" s="7"/>
      <c r="X61" s="7"/>
      <c r="Y61" s="7"/>
      <c r="Z61" s="7"/>
    </row>
    <row r="62" spans="1:26" ht="21" customHeight="1" x14ac:dyDescent="0.15">
      <c r="A62" s="7"/>
      <c r="B62" s="15" t="s">
        <v>125</v>
      </c>
      <c r="C62" s="15" t="s">
        <v>127</v>
      </c>
      <c r="D62" s="16"/>
      <c r="E62" s="104" t="s">
        <v>129</v>
      </c>
      <c r="F62" s="65"/>
      <c r="G62" s="65"/>
      <c r="H62" s="65"/>
      <c r="I62" s="65"/>
      <c r="J62" s="65"/>
      <c r="K62" s="65"/>
      <c r="L62" s="65"/>
      <c r="M62" s="65"/>
      <c r="N62" s="66"/>
      <c r="O62" s="7"/>
      <c r="P62" s="107"/>
      <c r="Q62" s="79"/>
      <c r="R62" s="7"/>
      <c r="S62" s="7"/>
      <c r="T62" s="7"/>
      <c r="U62" s="7"/>
      <c r="V62" s="7"/>
      <c r="W62" s="7"/>
      <c r="X62" s="7"/>
      <c r="Y62" s="7"/>
      <c r="Z62" s="7"/>
    </row>
    <row r="63" spans="1:26" ht="21" customHeight="1" x14ac:dyDescent="0.15">
      <c r="A63" s="7"/>
      <c r="B63" s="17">
        <v>1</v>
      </c>
      <c r="C63" s="17">
        <v>0</v>
      </c>
      <c r="D63" s="18"/>
      <c r="E63" s="103"/>
      <c r="F63" s="65"/>
      <c r="G63" s="65"/>
      <c r="H63" s="65"/>
      <c r="I63" s="65"/>
      <c r="J63" s="65"/>
      <c r="K63" s="65"/>
      <c r="L63" s="65"/>
      <c r="M63" s="65"/>
      <c r="N63" s="66"/>
      <c r="O63" s="7"/>
      <c r="P63" s="81"/>
      <c r="Q63" s="82"/>
      <c r="R63" s="7"/>
      <c r="S63" s="7"/>
      <c r="T63" s="7"/>
      <c r="U63" s="7"/>
      <c r="V63" s="7"/>
      <c r="W63" s="7"/>
      <c r="X63" s="7"/>
      <c r="Y63" s="7"/>
      <c r="Z63" s="7"/>
    </row>
    <row r="64" spans="1:26" ht="21" customHeight="1" x14ac:dyDescent="0.15">
      <c r="A64" s="7"/>
      <c r="B64" s="17">
        <v>2</v>
      </c>
      <c r="C64" s="17">
        <v>0</v>
      </c>
      <c r="D64" s="18"/>
      <c r="E64" s="103"/>
      <c r="F64" s="65"/>
      <c r="G64" s="65"/>
      <c r="H64" s="65"/>
      <c r="I64" s="65"/>
      <c r="J64" s="65"/>
      <c r="K64" s="65"/>
      <c r="L64" s="65"/>
      <c r="M64" s="65"/>
      <c r="N64" s="66"/>
      <c r="O64" s="7"/>
      <c r="P64" s="81"/>
      <c r="Q64" s="82"/>
      <c r="R64" s="7"/>
      <c r="S64" s="7"/>
      <c r="T64" s="7"/>
      <c r="U64" s="7"/>
      <c r="V64" s="7"/>
      <c r="W64" s="7"/>
      <c r="X64" s="7"/>
      <c r="Y64" s="7"/>
      <c r="Z64" s="7"/>
    </row>
    <row r="65" spans="1:26" ht="21" customHeight="1" x14ac:dyDescent="0.15">
      <c r="A65" s="7"/>
      <c r="B65" s="17">
        <v>3</v>
      </c>
      <c r="C65" s="17">
        <v>0</v>
      </c>
      <c r="D65" s="18"/>
      <c r="E65" s="103"/>
      <c r="F65" s="65"/>
      <c r="G65" s="65"/>
      <c r="H65" s="65"/>
      <c r="I65" s="65"/>
      <c r="J65" s="65"/>
      <c r="K65" s="65"/>
      <c r="L65" s="65"/>
      <c r="M65" s="65"/>
      <c r="N65" s="66"/>
      <c r="O65" s="7"/>
      <c r="P65" s="81"/>
      <c r="Q65" s="82"/>
      <c r="R65" s="7"/>
      <c r="S65" s="7"/>
      <c r="T65" s="7"/>
      <c r="U65" s="7"/>
      <c r="V65" s="7"/>
      <c r="W65" s="7"/>
      <c r="X65" s="7"/>
      <c r="Y65" s="7"/>
      <c r="Z65" s="7"/>
    </row>
    <row r="66" spans="1:26" ht="21" customHeight="1" x14ac:dyDescent="0.15">
      <c r="A66" s="7"/>
      <c r="B66" s="17">
        <v>4</v>
      </c>
      <c r="C66" s="17">
        <v>0</v>
      </c>
      <c r="D66" s="18"/>
      <c r="E66" s="103"/>
      <c r="F66" s="65"/>
      <c r="G66" s="65"/>
      <c r="H66" s="65"/>
      <c r="I66" s="65"/>
      <c r="J66" s="65"/>
      <c r="K66" s="65"/>
      <c r="L66" s="65"/>
      <c r="M66" s="65"/>
      <c r="N66" s="66"/>
      <c r="O66" s="7"/>
      <c r="P66" s="81"/>
      <c r="Q66" s="82"/>
      <c r="R66" s="7"/>
      <c r="S66" s="7"/>
      <c r="T66" s="7"/>
      <c r="U66" s="7"/>
      <c r="V66" s="7"/>
      <c r="W66" s="7"/>
      <c r="X66" s="7"/>
      <c r="Y66" s="7"/>
      <c r="Z66" s="7"/>
    </row>
    <row r="67" spans="1:26" ht="21" customHeight="1" x14ac:dyDescent="0.15">
      <c r="A67" s="7"/>
      <c r="B67" s="17" t="s">
        <v>136</v>
      </c>
      <c r="C67" s="17" t="s">
        <v>136</v>
      </c>
      <c r="D67" s="18"/>
      <c r="E67" s="103"/>
      <c r="F67" s="65"/>
      <c r="G67" s="65"/>
      <c r="H67" s="65"/>
      <c r="I67" s="65"/>
      <c r="J67" s="65"/>
      <c r="K67" s="65"/>
      <c r="L67" s="65"/>
      <c r="M67" s="65"/>
      <c r="N67" s="66"/>
      <c r="O67" s="7"/>
      <c r="P67" s="73"/>
      <c r="Q67" s="7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6">
    <mergeCell ref="P45:Q50"/>
    <mergeCell ref="E45:N45"/>
    <mergeCell ref="E30:N30"/>
    <mergeCell ref="E31:N31"/>
    <mergeCell ref="O55:O58"/>
    <mergeCell ref="O38:O41"/>
    <mergeCell ref="P28:Q33"/>
    <mergeCell ref="E32:N32"/>
    <mergeCell ref="E33:N33"/>
    <mergeCell ref="E49:N49"/>
    <mergeCell ref="E29:N29"/>
    <mergeCell ref="B2:O2"/>
    <mergeCell ref="O4:O7"/>
    <mergeCell ref="P11:Q16"/>
    <mergeCell ref="O21:O24"/>
    <mergeCell ref="P62:Q67"/>
    <mergeCell ref="E64:N64"/>
    <mergeCell ref="E65:N65"/>
    <mergeCell ref="E66:N66"/>
    <mergeCell ref="E62:N62"/>
    <mergeCell ref="E63:N63"/>
    <mergeCell ref="E67:N67"/>
    <mergeCell ref="E50:N50"/>
    <mergeCell ref="B53:O53"/>
    <mergeCell ref="E46:N46"/>
    <mergeCell ref="E47:N47"/>
    <mergeCell ref="E48:N48"/>
    <mergeCell ref="B19:O19"/>
    <mergeCell ref="E28:N28"/>
    <mergeCell ref="B36:O36"/>
    <mergeCell ref="E13:N13"/>
    <mergeCell ref="E11:N11"/>
    <mergeCell ref="E12:N12"/>
    <mergeCell ref="E14:N14"/>
    <mergeCell ref="E16:N16"/>
    <mergeCell ref="E15:N15"/>
  </mergeCells>
  <phoneticPr fontId="1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2016-12-22T07:41:08Z</dcterms:modified>
</cp:coreProperties>
</file>