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nkedbrain/BULL_data/plan/02_quest_design/"/>
    </mc:Choice>
  </mc:AlternateContent>
  <bookViews>
    <workbookView xWindow="200" yWindow="320" windowWidth="28940" windowHeight="17900" tabRatio="500" activeTab="4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5" l="1"/>
  <c r="F43" i="5"/>
  <c r="F25" i="5"/>
  <c r="F8" i="4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<sst xmlns="http://schemas.openxmlformats.org/spreadsheetml/2006/main" count="500" uniqueCount="236">
  <si>
    <t>クエストの位置付け</t>
  </si>
  <si>
    <t>上級</t>
  </si>
  <si>
    <t>クエスト基礎設計フォーマット</t>
  </si>
  <si>
    <t>取得方法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</si>
  <si>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</si>
  <si>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</si>
  <si>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</si>
  <si>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</si>
  <si>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</si>
  <si>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</si>
  <si>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</si>
  <si>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</si>
  <si>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</si>
  <si>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</si>
  <si>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</si>
  <si>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</si>
  <si>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</si>
  <si>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</si>
  <si>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</si>
  <si>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</si>
  <si>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</si>
  <si>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</si>
  <si>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</si>
  <si>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</si>
  <si>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</si>
  <si>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</si>
  <si>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</si>
  <si>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</si>
  <si>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</si>
  <si>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</si>
  <si>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ユニットID</t>
  </si>
  <si>
    <t>中級/上級/超級</t>
  </si>
  <si>
    <t>ユニット名</t>
  </si>
  <si>
    <t>属性</t>
  </si>
  <si>
    <t>種族A</t>
  </si>
  <si>
    <t>SS(Level:60)</t>
  </si>
  <si>
    <t>種族B</t>
  </si>
  <si>
    <t>キラーチェック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</si>
  <si>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</si>
  <si>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</si>
  <si>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</si>
  <si>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</si>
  <si>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</si>
  <si>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</si>
  <si>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</si>
  <si>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</si>
  <si>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</si>
  <si>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</si>
  <si>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ボスユニット画像２</t>
  </si>
  <si>
    <t>この欄はこのためにある。これを消して自由記述をお願いします。</t>
  </si>
  <si>
    <t>自由記述</t>
  </si>
  <si>
    <t>?</t>
  </si>
  <si>
    <t>つまり</t>
  </si>
  <si>
    <t>認識合わせ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</si>
  <si>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</si>
  <si>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</si>
  <si>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</si>
  <si>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</si>
  <si>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</si>
  <si>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</si>
  <si>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</si>
  <si>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</si>
  <si>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</si>
  <si>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</si>
  <si>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</si>
  <si>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</si>
  <si>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</si>
  <si>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</si>
  <si>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</si>
  <si>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</si>
  <si>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</si>
  <si>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</si>
  <si>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</si>
  <si>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</si>
  <si>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</si>
  <si>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</si>
  <si>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</si>
  <si>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</si>
  <si>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</si>
  <si>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</si>
  <si>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</si>
  <si>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</si>
  <si>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</si>
  <si>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</si>
  <si>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</si>
  <si>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</si>
  <si>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</si>
  <si>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</si>
  <si>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</si>
  <si>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</si>
  <si>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</si>
  <si>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</si>
  <si>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</si>
  <si>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</si>
  <si>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基本情報</t>
  </si>
  <si>
    <t>クエストカテゴリー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</si>
  <si>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</si>
  <si>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</si>
  <si>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</si>
  <si>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</si>
  <si>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</si>
  <si>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</si>
  <si>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</si>
  <si>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</si>
  <si>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</si>
  <si>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</si>
  <si>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</si>
  <si>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</si>
  <si>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</si>
  <si>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</si>
  <si>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</si>
  <si>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</si>
  <si>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</si>
  <si>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</si>
  <si>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</si>
  <si>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</si>
  <si>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</si>
  <si>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</si>
  <si>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</si>
  <si>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</si>
  <si>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</si>
  <si>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</si>
  <si>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</si>
  <si>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クエストの難易度</t>
  </si>
  <si>
    <t>※ウィザード級だけど、
実際の難易度は？
といった項目です。</t>
  </si>
  <si>
    <t>ユーザー体験</t>
  </si>
  <si>
    <t>目的</t>
  </si>
  <si>
    <t>要件：優先度最高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</si>
  <si>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</si>
  <si>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</si>
  <si>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</si>
  <si>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</si>
  <si>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</si>
  <si>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</si>
  <si>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</si>
  <si>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</si>
  <si>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</si>
  <si>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</si>
  <si>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</si>
  <si>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</si>
  <si>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▼想定パーティー　：　想定パーティでのプレイ感</t>
  </si>
  <si>
    <t>活躍させたいユニット＝想定パーティ</t>
  </si>
  <si>
    <t>ラベル</t>
  </si>
  <si>
    <t>▼未対策パーティー1　：　想定パーティの低レベル設定ではどうなるか</t>
  </si>
  <si>
    <t>概要コメント・要件定義時の選定理由など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</si>
  <si>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</si>
  <si>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</si>
  <si>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</si>
  <si>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</si>
  <si>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</si>
  <si>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</si>
  <si>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</si>
  <si>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</si>
  <si>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</si>
  <si>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</si>
  <si>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</si>
  <si>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</si>
  <si>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</si>
  <si>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</si>
  <si>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</si>
  <si>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顔合わせのガチャで手に入りやすい</t>
  </si>
  <si>
    <t>合計コスト</t>
  </si>
  <si>
    <t>▼各エリア所感</t>
  </si>
  <si>
    <t>プレイヤー習熟度（初級者、中級者、上級者）</t>
  </si>
  <si>
    <t>所感</t>
  </si>
  <si>
    <t>エリア</t>
  </si>
  <si>
    <t>フロア構成</t>
  </si>
  <si>
    <t>コンティニュー</t>
  </si>
  <si>
    <t>コンティニュー理由</t>
  </si>
  <si>
    <t>フロア１</t>
  </si>
  <si>
    <t>攻撃力・HP・Speed</t>
  </si>
  <si>
    <t>概要・行動パターン</t>
  </si>
  <si>
    <t>-</t>
  </si>
  <si>
    <t>調整点</t>
  </si>
  <si>
    <t>▼未対策パーティー２　：　想定パーティから回復タイプ１名減らすとどうなるか</t>
  </si>
  <si>
    <t>フロア２</t>
  </si>
  <si>
    <t>フロア３</t>
  </si>
  <si>
    <t>フロア４</t>
  </si>
  <si>
    <t>フロア５</t>
  </si>
  <si>
    <t>▼未対策パーティー４　：　本編の別ユニットを入れるとどうなるか</t>
  </si>
  <si>
    <t>青：ギャラルホルン</t>
  </si>
  <si>
    <t>800・10000・1</t>
  </si>
  <si>
    <t>攻撃+黄パネルを黄ボムパネルに変換</t>
  </si>
  <si>
    <t>黄：フンババ</t>
  </si>
  <si>
    <t>2000・12500・2</t>
  </si>
  <si>
    <t>通常攻撃のみ</t>
  </si>
  <si>
    <t>赤：シャルロッテ</t>
  </si>
  <si>
    <t>1000・17500・1</t>
  </si>
  <si>
    <t>攻撃+ランダムで先頭ユニットのCパネル（小）を生成（5個）/毎ターン</t>
  </si>
  <si>
    <t>シャルル</t>
  </si>
  <si>
    <t>1100・20000・2</t>
  </si>
  <si>
    <t>Cパネルを吸収して攻撃（最大3個、1つにつき300ダメージ）/毎ターン</t>
  </si>
  <si>
    <t>緑：梶井基次郎</t>
  </si>
  <si>
    <t>2000・22500・2</t>
  </si>
  <si>
    <t>攻撃+緑パネルを緑ボムパネルに変換（Val=12）</t>
  </si>
  <si>
    <t>緑：直江兼続</t>
  </si>
  <si>
    <t>2500・25000・3</t>
  </si>
  <si>
    <t>攻撃+全てのパネルをハートパネルに変換（変換対象のイグノア設定は行う）</t>
  </si>
  <si>
    <t>アニマル/マシン</t>
  </si>
  <si>
    <t>ターン内合計被ダメージ</t>
  </si>
  <si>
    <t>フロア内累計被ダメージ</t>
  </si>
  <si>
    <t>＜ここの値にC吸収攻撃分が加算される想定</t>
  </si>
  <si>
    <t>ヒューマン/サムライ</t>
  </si>
  <si>
    <t>直江が大量にハートに変換するため回復は容易であることと、同時にSCPが作れるので攻撃面も難しくはならない想定</t>
    <rPh sb="3" eb="5">
      <t>タイリョウ</t>
    </rPh>
    <rPh sb="28" eb="30">
      <t>ドウジ</t>
    </rPh>
    <rPh sb="40" eb="42">
      <t>コウゲキ</t>
    </rPh>
    <rPh sb="42" eb="43">
      <t>メｎ</t>
    </rPh>
    <phoneticPr fontId="9"/>
  </si>
  <si>
    <t>神産 イザナミ</t>
  </si>
  <si>
    <t>肉食の恋火 バハムート</t>
  </si>
  <si>
    <t>祝福される光耀 バルドル</t>
  </si>
  <si>
    <t>ガチャで手に入りやすい</t>
  </si>
  <si>
    <t>緑</t>
    <rPh sb="0" eb="1">
      <t>ミドリ</t>
    </rPh>
    <phoneticPr fontId="9"/>
  </si>
  <si>
    <t>ヒューマン</t>
    <phoneticPr fontId="9"/>
  </si>
  <si>
    <t>バランス/体力</t>
    <rPh sb="5" eb="7">
      <t>タイリョク</t>
    </rPh>
    <phoneticPr fontId="9"/>
  </si>
  <si>
    <t>新規ユーザーの定着、クラッシュフィーバーの面白さを伝える</t>
    <phoneticPr fontId="9"/>
  </si>
  <si>
    <t>初級程度のクエスト難易度</t>
    <phoneticPr fontId="9"/>
  </si>
  <si>
    <t>ユーザーにクラッシュフィーバーというものがどういうものなのかを知ってもらう</t>
    <phoneticPr fontId="9"/>
  </si>
  <si>
    <t>とにかく簡単にかつ面白くする</t>
    <phoneticPr fontId="9"/>
  </si>
  <si>
    <t>功夫少女ランラン</t>
    <phoneticPr fontId="9"/>
  </si>
  <si>
    <t>スキル：青＞ハート変換、回復力大UP、全体攻撃
Cスキル：単体（ヒューマンキラー）</t>
    <phoneticPr fontId="9"/>
  </si>
  <si>
    <t>スキル：C変換
Cスキル：単体攻撃</t>
    <phoneticPr fontId="9"/>
  </si>
  <si>
    <t>スキル：3ターンの間HPを中回復する
Cスキル：単体攻撃</t>
    <rPh sb="24" eb="28">
      <t>タンタイコウゲキ</t>
    </rPh>
    <phoneticPr fontId="9"/>
  </si>
  <si>
    <t>スキル：HP回復（青吸収効果UP）、3ターン黄属性の回復力防御力UP
Cスキル：マシンキラー単体＋HP回復</t>
    <phoneticPr fontId="9"/>
  </si>
  <si>
    <t>PremiumS</t>
  </si>
  <si>
    <t>パネルを4つランダムでクラッシュパネル（大）に変換する</t>
  </si>
  <si>
    <t>1体にダメージ</t>
  </si>
  <si>
    <t>3ターンの間全ユニットの回復力を大UP+青パネルをハートに変換+全体にダメージ</t>
  </si>
  <si>
    <t>1体に中ダメージ ヒューマンに効果大</t>
  </si>
  <si>
    <t>功夫少女ランラン</t>
  </si>
  <si>
    <t>PremiumW</t>
  </si>
  <si>
    <t>3ターンの間HPを中回復する</t>
  </si>
  <si>
    <t>HP回復(青パネルを吸収して効果UP)+3ターン黄属性の回復力と防御力を大UP</t>
  </si>
  <si>
    <t>マシンに効果特大の単体ダメージ+ HP中回復</t>
  </si>
  <si>
    <t xml:space="preserve">スキル未使用でも、ボム変換やCパネル変換、ハートパネル変換などにより
エネミーがアシストしてくれるため、問題なくクリアできました
</t>
    <rPh sb="3" eb="4">
      <t>ミ</t>
    </rPh>
    <rPh sb="4" eb="6">
      <t>siyou</t>
    </rPh>
    <rPh sb="18" eb="20">
      <t>ヘンカｎ</t>
    </rPh>
    <rPh sb="27" eb="29">
      <t>ヘンカｎ</t>
    </rPh>
    <rPh sb="52" eb="54">
      <t>モンダイナク</t>
    </rPh>
    <phoneticPr fontId="9"/>
  </si>
  <si>
    <t>想定PTの全員Lv1設定、とくに問題なく勝利できました。
３Fの直江のハート変換スキルに付随する攻撃（Val=1の単体攻撃）が黄色に当たると
2500ｘ1ｘ1.3＝3250となり、最大HPが少ないこのPTでは、
HPを保てていない場合は敗北する可能性はあります
（ハート大量に変換されるため、割ればSCPも出来、
リカバリとクリア自体は楽ですが、
ターン経過し過ぎて３Fの6ターン目までいった場合は
直江と梶井の攻撃ターンが重複するので危険かも）</t>
    <rPh sb="0" eb="2">
      <t>ソウテイ</t>
    </rPh>
    <rPh sb="5" eb="7">
      <t>ゼンイｎ</t>
    </rPh>
    <rPh sb="10" eb="12">
      <t>セッテイ</t>
    </rPh>
    <rPh sb="16" eb="18">
      <t>モンダイナク</t>
    </rPh>
    <rPh sb="20" eb="22">
      <t>ショウリ</t>
    </rPh>
    <rPh sb="32" eb="34">
      <t>ナオエ</t>
    </rPh>
    <rPh sb="38" eb="40">
      <t>ヘンカｎ</t>
    </rPh>
    <rPh sb="44" eb="46">
      <t>フズイ</t>
    </rPh>
    <rPh sb="48" eb="50">
      <t>コウゲキ</t>
    </rPh>
    <rPh sb="57" eb="59">
      <t>タンタイ</t>
    </rPh>
    <rPh sb="59" eb="61">
      <t>コウゲキ</t>
    </rPh>
    <rPh sb="63" eb="65">
      <t>キイロ</t>
    </rPh>
    <rPh sb="66" eb="67">
      <t>アタルト</t>
    </rPh>
    <rPh sb="90" eb="92">
      <t>サイダイ</t>
    </rPh>
    <rPh sb="95" eb="96">
      <t>スクナイタメ</t>
    </rPh>
    <rPh sb="109" eb="110">
      <t>タモテテイナイ</t>
    </rPh>
    <rPh sb="115" eb="117">
      <t>バアイ</t>
    </rPh>
    <rPh sb="118" eb="120">
      <t>ハイボク</t>
    </rPh>
    <rPh sb="122" eb="125">
      <t>カノウセイ</t>
    </rPh>
    <rPh sb="138" eb="140">
      <t>ヘンカｎ</t>
    </rPh>
    <rPh sb="146" eb="147">
      <t>ワレバ</t>
    </rPh>
    <rPh sb="153" eb="155">
      <t>デキ</t>
    </rPh>
    <rPh sb="165" eb="167">
      <t>ジタイ</t>
    </rPh>
    <rPh sb="168" eb="169">
      <t>ラク</t>
    </rPh>
    <rPh sb="177" eb="179">
      <t>ケイカ</t>
    </rPh>
    <rPh sb="190" eb="191">
      <t>メ</t>
    </rPh>
    <rPh sb="196" eb="198">
      <t>バアイ</t>
    </rPh>
    <rPh sb="200" eb="202">
      <t>ナオエ</t>
    </rPh>
    <rPh sb="203" eb="205">
      <t>カジイ</t>
    </rPh>
    <rPh sb="206" eb="208">
      <t>コウゲキ</t>
    </rPh>
    <rPh sb="212" eb="214">
      <t>チョウフク</t>
    </rPh>
    <rPh sb="218" eb="220">
      <t>キケｎ</t>
    </rPh>
    <phoneticPr fontId="9"/>
  </si>
  <si>
    <t>こちらも特に問題なく勝てることを確認しました</t>
    <rPh sb="4" eb="5">
      <t>トクニ</t>
    </rPh>
    <rPh sb="6" eb="8">
      <t>モンダイナク</t>
    </rPh>
    <rPh sb="10" eb="11">
      <t>カテル</t>
    </rPh>
    <rPh sb="16" eb="18">
      <t>カクニｎ</t>
    </rPh>
    <phoneticPr fontId="9"/>
  </si>
  <si>
    <t>色欲 アスモデウス</t>
  </si>
  <si>
    <t>味方の残りHPが少ないほど全体に大きなダメージを与える（威力大）</t>
  </si>
  <si>
    <t>全体に大ダメージ 残HPが少ないほど威力UP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</si>
</sst>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theme="4"/>
      <name val="MS PGothic"/>
      <family val="3"/>
      <charset val="128"/>
    </font>
    <font>
      <sz val="14.4"/>
      <color rgb="FFFF0000"/>
      <name val="MS PGothic"/>
      <family val="3"/>
      <charset val="128"/>
    </font>
    <font>
      <sz val="14.4"/>
      <color rgb="FF000000"/>
      <name val="MS PGothic"/>
      <family val="3"/>
      <charset val="128"/>
    </font>
    <font>
      <b/>
      <sz val="14"/>
      <color rgb="FF000000"/>
      <name val="Meiryo"/>
      <family val="3"/>
      <charset val="128"/>
    </font>
    <font>
      <sz val="14"/>
      <color rgb="FF000000"/>
      <name val="Meiryo"/>
      <family val="3"/>
      <charset val="128"/>
    </font>
    <font>
      <sz val="9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name val="メイリオ"/>
      <family val="3"/>
      <charset val="128"/>
    </font>
    <font>
      <sz val="10"/>
      <color rgb="FFFFFFFF"/>
      <name val="メイリオ"/>
      <family val="3"/>
      <charset val="128"/>
    </font>
    <font>
      <b/>
      <sz val="10"/>
      <color rgb="FF00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4" borderId="1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2" fillId="0" borderId="16" xfId="0" applyFont="1" applyBorder="1" applyAlignment="1"/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11" fillId="0" borderId="16" xfId="0" applyFont="1" applyBorder="1" applyAlignment="1"/>
    <xf numFmtId="0" fontId="1" fillId="0" borderId="0" xfId="0" applyFont="1" applyAlignment="1"/>
    <xf numFmtId="0" fontId="0" fillId="7" borderId="3" xfId="0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0" fillId="3" borderId="2" xfId="0" applyFont="1" applyFill="1" applyBorder="1"/>
    <xf numFmtId="0" fontId="3" fillId="0" borderId="2" xfId="0" applyFont="1" applyBorder="1"/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6" borderId="3" xfId="0" applyFont="1" applyFill="1" applyBorder="1" applyAlignment="1">
      <alignment vertical="center"/>
    </xf>
    <xf numFmtId="3" fontId="0" fillId="7" borderId="3" xfId="0" applyNumberFormat="1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5" xfId="0" applyFont="1" applyBorder="1"/>
    <xf numFmtId="0" fontId="1" fillId="4" borderId="6" xfId="0" applyFont="1" applyFill="1" applyBorder="1" applyAlignment="1">
      <alignment vertical="center"/>
    </xf>
    <xf numFmtId="0" fontId="3" fillId="0" borderId="14" xfId="0" applyFont="1" applyBorder="1"/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2" fillId="2" borderId="0" xfId="0" applyFont="1" applyFill="1" applyBorder="1"/>
    <xf numFmtId="0" fontId="3" fillId="0" borderId="0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7" fillId="8" borderId="0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5" fillId="9" borderId="13" xfId="0" applyFont="1" applyFill="1" applyBorder="1" applyAlignment="1">
      <alignment horizontal="left" vertical="top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/>
    <xf numFmtId="0" fontId="18" fillId="8" borderId="0" xfId="0" applyFont="1" applyFill="1" applyBorder="1" applyAlignment="1">
      <alignment horizontal="left" vertical="top"/>
    </xf>
    <xf numFmtId="0" fontId="17" fillId="0" borderId="0" xfId="0" applyFont="1" applyBorder="1"/>
    <xf numFmtId="0" fontId="18" fillId="8" borderId="0" xfId="0" applyFont="1" applyFill="1" applyBorder="1" applyAlignment="1">
      <alignment horizontal="left" vertical="top"/>
    </xf>
    <xf numFmtId="0" fontId="16" fillId="9" borderId="1" xfId="0" applyFont="1" applyFill="1" applyBorder="1" applyAlignment="1">
      <alignment horizontal="left" vertical="top"/>
    </xf>
    <xf numFmtId="0" fontId="16" fillId="9" borderId="13" xfId="0" applyFont="1" applyFill="1" applyBorder="1" applyAlignment="1">
      <alignment horizontal="left" vertical="top"/>
    </xf>
    <xf numFmtId="0" fontId="16" fillId="0" borderId="3" xfId="0" applyFont="1" applyBorder="1" applyAlignment="1">
      <alignment horizontal="left" vertical="center"/>
    </xf>
    <xf numFmtId="0" fontId="16" fillId="0" borderId="16" xfId="0" applyFont="1" applyBorder="1" applyAlignment="1"/>
    <xf numFmtId="0" fontId="16" fillId="0" borderId="16" xfId="0" applyFont="1" applyBorder="1" applyAlignment="1">
      <alignment horizontal="center"/>
    </xf>
    <xf numFmtId="0" fontId="19" fillId="0" borderId="0" xfId="0" applyFont="1" applyAlignment="1">
      <alignment horizontal="left" vertical="top"/>
    </xf>
    <xf numFmtId="0" fontId="16" fillId="0" borderId="15" xfId="0" applyFont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7" fillId="0" borderId="4" xfId="0" applyFont="1" applyBorder="1"/>
    <xf numFmtId="0" fontId="17" fillId="0" borderId="5" xfId="0" applyFont="1" applyBorder="1"/>
    <xf numFmtId="0" fontId="16" fillId="0" borderId="6" xfId="0" applyFont="1" applyBorder="1" applyAlignment="1">
      <alignment horizontal="left" vertical="top" wrapText="1"/>
    </xf>
    <xf numFmtId="0" fontId="17" fillId="0" borderId="7" xfId="0" applyFont="1" applyBorder="1"/>
    <xf numFmtId="0" fontId="16" fillId="0" borderId="1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7" fillId="0" borderId="9" xfId="0" applyFont="1" applyBorder="1"/>
    <xf numFmtId="0" fontId="16" fillId="0" borderId="0" xfId="0" applyFont="1" applyAlignment="1"/>
    <xf numFmtId="0" fontId="17" fillId="0" borderId="11" xfId="0" applyFont="1" applyBorder="1"/>
    <xf numFmtId="0" fontId="17" fillId="0" borderId="2" xfId="0" applyFont="1" applyBorder="1"/>
    <xf numFmtId="0" fontId="17" fillId="0" borderId="14" xfId="0" applyFont="1" applyBorder="1"/>
    <xf numFmtId="0" fontId="17" fillId="0" borderId="15" xfId="0" applyFont="1" applyBorder="1"/>
    <xf numFmtId="0" fontId="18" fillId="8" borderId="2" xfId="0" applyFont="1" applyFill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9" fillId="0" borderId="0" xfId="0" applyFont="1" applyAlignment="1"/>
    <xf numFmtId="0" fontId="16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1000"/>
  <sheetViews>
    <sheetView topLeftCell="A51" workbookViewId="0">
      <selection activeCell="F65" sqref="F65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7" width="22.1640625" style="31" customWidth="1"/>
    <col min="8" max="8" width="25.1640625" customWidth="1"/>
    <col min="9" max="27" width="7.6640625" customWidth="1"/>
  </cols>
  <sheetData>
    <row r="1" spans="1:27" x14ac:dyDescent="0.15">
      <c r="A1" s="69" t="s">
        <v>2</v>
      </c>
      <c r="B1" s="70"/>
      <c r="C1" s="70"/>
      <c r="D1" s="70"/>
      <c r="E1" s="70"/>
      <c r="F1" s="7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H2" s="45" t="s">
        <v>43</v>
      </c>
      <c r="I2" s="46"/>
      <c r="J2" s="46"/>
      <c r="K2" s="46"/>
      <c r="L2" s="46"/>
      <c r="M2" s="46"/>
      <c r="N2" s="46"/>
      <c r="O2" s="46"/>
      <c r="P2" s="1"/>
      <c r="Q2" s="45" t="s">
        <v>48</v>
      </c>
      <c r="R2" s="46"/>
      <c r="S2" s="46"/>
      <c r="T2" s="46"/>
      <c r="U2" s="46"/>
      <c r="V2" s="46"/>
      <c r="W2" s="46"/>
      <c r="X2" s="46"/>
      <c r="Y2" s="1"/>
      <c r="Z2" s="1"/>
      <c r="AA2" s="1"/>
    </row>
    <row r="3" spans="1:27" x14ac:dyDescent="0.15">
      <c r="A3" s="3"/>
      <c r="B3" s="65" t="s">
        <v>53</v>
      </c>
      <c r="C3" s="43"/>
      <c r="D3" s="43"/>
      <c r="E3" s="43"/>
      <c r="F3" s="44"/>
      <c r="H3" s="47" t="s">
        <v>43</v>
      </c>
      <c r="I3" s="48"/>
      <c r="J3" s="48"/>
      <c r="K3" s="48"/>
      <c r="L3" s="48"/>
      <c r="M3" s="48"/>
      <c r="N3" s="48"/>
      <c r="O3" s="49"/>
      <c r="P3" s="1"/>
      <c r="Q3" s="47" t="s">
        <v>48</v>
      </c>
      <c r="R3" s="48"/>
      <c r="S3" s="48"/>
      <c r="T3" s="48"/>
      <c r="U3" s="48"/>
      <c r="V3" s="48"/>
      <c r="W3" s="48"/>
      <c r="X3" s="49"/>
      <c r="Y3" s="1"/>
      <c r="Z3" s="1"/>
      <c r="AA3" s="1"/>
    </row>
    <row r="4" spans="1:27" x14ac:dyDescent="0.15">
      <c r="A4" s="3"/>
      <c r="B4" s="5"/>
      <c r="C4" s="5"/>
      <c r="D4" s="5"/>
      <c r="E4" s="5"/>
      <c r="F4" s="1"/>
      <c r="H4" s="50"/>
      <c r="I4" s="51"/>
      <c r="J4" s="51"/>
      <c r="K4" s="51"/>
      <c r="L4" s="51"/>
      <c r="M4" s="51"/>
      <c r="N4" s="51"/>
      <c r="O4" s="52"/>
      <c r="P4" s="1"/>
      <c r="Q4" s="50"/>
      <c r="R4" s="51"/>
      <c r="S4" s="51"/>
      <c r="T4" s="51"/>
      <c r="U4" s="51"/>
      <c r="V4" s="51"/>
      <c r="W4" s="51"/>
      <c r="X4" s="52"/>
      <c r="Y4" s="1"/>
      <c r="Z4" s="1"/>
      <c r="AA4" s="1"/>
    </row>
    <row r="5" spans="1:27" ht="16" x14ac:dyDescent="0.2">
      <c r="A5" s="3"/>
      <c r="B5" s="5"/>
      <c r="C5" s="65" t="s">
        <v>93</v>
      </c>
      <c r="D5" s="43"/>
      <c r="E5" s="71" t="s">
        <v>1</v>
      </c>
      <c r="F5" s="44"/>
      <c r="H5" s="50"/>
      <c r="I5" s="51"/>
      <c r="J5" s="51"/>
      <c r="K5" s="51"/>
      <c r="L5" s="51"/>
      <c r="M5" s="51"/>
      <c r="N5" s="51"/>
      <c r="O5" s="52"/>
      <c r="P5" s="1"/>
      <c r="Q5" s="50"/>
      <c r="R5" s="51"/>
      <c r="S5" s="51"/>
      <c r="T5" s="51"/>
      <c r="U5" s="51"/>
      <c r="V5" s="51"/>
      <c r="W5" s="51"/>
      <c r="X5" s="52"/>
      <c r="Y5" s="1"/>
      <c r="Z5" s="1"/>
      <c r="AA5" s="1"/>
    </row>
    <row r="6" spans="1:27" x14ac:dyDescent="0.15">
      <c r="A6" s="3"/>
      <c r="B6" s="5"/>
      <c r="C6" s="65" t="s">
        <v>9</v>
      </c>
      <c r="D6" s="43"/>
      <c r="E6" s="72" t="str">
        <f>VLOOKUP(E5,参照シート!A10:B15,2,FALSE)</f>
        <v>一番参加率の高い遊び場。初級〜中級者が戦力として新キャラを入手する所。また、上級者にとってはユニットの覚醒素材を手に入れるところ。</v>
      </c>
      <c r="F6" s="44"/>
      <c r="H6" s="50"/>
      <c r="I6" s="51"/>
      <c r="J6" s="51"/>
      <c r="K6" s="51"/>
      <c r="L6" s="51"/>
      <c r="M6" s="51"/>
      <c r="N6" s="51"/>
      <c r="O6" s="52"/>
      <c r="P6" s="1"/>
      <c r="Q6" s="50"/>
      <c r="R6" s="51"/>
      <c r="S6" s="51"/>
      <c r="T6" s="51"/>
      <c r="U6" s="51"/>
      <c r="V6" s="51"/>
      <c r="W6" s="51"/>
      <c r="X6" s="52"/>
      <c r="Y6" s="1"/>
      <c r="Z6" s="1"/>
      <c r="AA6" s="1"/>
    </row>
    <row r="7" spans="1:27" x14ac:dyDescent="0.15">
      <c r="A7" s="3"/>
      <c r="B7" s="5"/>
      <c r="C7" s="65" t="s">
        <v>52</v>
      </c>
      <c r="D7" s="43"/>
      <c r="E7" s="55" t="str">
        <f>VLOOKUP(E5,参照シート!A18:B23,2,FALSE)</f>
        <v>適度な速度で周回できるようにしましょう</v>
      </c>
      <c r="F7" s="44"/>
      <c r="H7" s="50"/>
      <c r="I7" s="51"/>
      <c r="J7" s="51"/>
      <c r="K7" s="51"/>
      <c r="L7" s="51"/>
      <c r="M7" s="51"/>
      <c r="N7" s="51"/>
      <c r="O7" s="52"/>
      <c r="P7" s="1"/>
      <c r="Q7" s="50"/>
      <c r="R7" s="51"/>
      <c r="S7" s="51"/>
      <c r="T7" s="51"/>
      <c r="U7" s="51"/>
      <c r="V7" s="51"/>
      <c r="W7" s="51"/>
      <c r="X7" s="52"/>
      <c r="Y7" s="1"/>
      <c r="Z7" s="1"/>
      <c r="AA7" s="1"/>
    </row>
    <row r="8" spans="1:27" x14ac:dyDescent="0.15">
      <c r="A8" s="3"/>
      <c r="B8" s="5"/>
      <c r="C8" s="5"/>
      <c r="D8" s="5"/>
      <c r="E8" s="5"/>
      <c r="F8" s="1"/>
      <c r="H8" s="50"/>
      <c r="I8" s="51"/>
      <c r="J8" s="51"/>
      <c r="K8" s="51"/>
      <c r="L8" s="51"/>
      <c r="M8" s="51"/>
      <c r="N8" s="51"/>
      <c r="O8" s="52"/>
      <c r="P8" s="1"/>
      <c r="Q8" s="50"/>
      <c r="R8" s="51"/>
      <c r="S8" s="51"/>
      <c r="T8" s="51"/>
      <c r="U8" s="51"/>
      <c r="V8" s="51"/>
      <c r="W8" s="51"/>
      <c r="X8" s="52"/>
      <c r="Y8" s="1"/>
      <c r="Z8" s="1"/>
      <c r="AA8" s="1"/>
    </row>
    <row r="9" spans="1:27" x14ac:dyDescent="0.15">
      <c r="A9" s="3"/>
      <c r="B9" s="5"/>
      <c r="C9" s="5"/>
      <c r="D9" s="5"/>
      <c r="E9" s="5"/>
      <c r="F9" s="1"/>
      <c r="H9" s="50"/>
      <c r="I9" s="51"/>
      <c r="J9" s="51"/>
      <c r="K9" s="51"/>
      <c r="L9" s="51"/>
      <c r="M9" s="51"/>
      <c r="N9" s="51"/>
      <c r="O9" s="52"/>
      <c r="P9" s="1"/>
      <c r="Q9" s="50"/>
      <c r="R9" s="51"/>
      <c r="S9" s="51"/>
      <c r="T9" s="51"/>
      <c r="U9" s="51"/>
      <c r="V9" s="51"/>
      <c r="W9" s="51"/>
      <c r="X9" s="52"/>
      <c r="Y9" s="1"/>
      <c r="Z9" s="1"/>
      <c r="AA9" s="1"/>
    </row>
    <row r="10" spans="1:27" x14ac:dyDescent="0.15">
      <c r="A10" s="3"/>
      <c r="B10" s="65" t="s">
        <v>94</v>
      </c>
      <c r="C10" s="43"/>
      <c r="D10" s="43"/>
      <c r="E10" s="43"/>
      <c r="F10" s="44"/>
      <c r="H10" s="50"/>
      <c r="I10" s="51"/>
      <c r="J10" s="51"/>
      <c r="K10" s="51"/>
      <c r="L10" s="51"/>
      <c r="M10" s="51"/>
      <c r="N10" s="51"/>
      <c r="O10" s="52"/>
      <c r="P10" s="1"/>
      <c r="Q10" s="50"/>
      <c r="R10" s="51"/>
      <c r="S10" s="51"/>
      <c r="T10" s="51"/>
      <c r="U10" s="51"/>
      <c r="V10" s="51"/>
      <c r="W10" s="51"/>
      <c r="X10" s="52"/>
      <c r="Y10" s="1"/>
      <c r="Z10" s="1"/>
      <c r="AA10" s="1"/>
    </row>
    <row r="11" spans="1:27" x14ac:dyDescent="0.15">
      <c r="A11" s="3"/>
      <c r="B11" s="5"/>
      <c r="C11" s="5"/>
      <c r="D11" s="5"/>
      <c r="E11" s="5"/>
      <c r="F11" s="1"/>
      <c r="H11" s="50"/>
      <c r="I11" s="51"/>
      <c r="J11" s="51"/>
      <c r="K11" s="51"/>
      <c r="L11" s="51"/>
      <c r="M11" s="51"/>
      <c r="N11" s="51"/>
      <c r="O11" s="52"/>
      <c r="P11" s="1"/>
      <c r="Q11" s="50"/>
      <c r="R11" s="51"/>
      <c r="S11" s="51"/>
      <c r="T11" s="51"/>
      <c r="U11" s="51"/>
      <c r="V11" s="51"/>
      <c r="W11" s="51"/>
      <c r="X11" s="52"/>
      <c r="Y11" s="1"/>
      <c r="Z11" s="1"/>
      <c r="AA11" s="1"/>
    </row>
    <row r="12" spans="1:27" x14ac:dyDescent="0.15">
      <c r="A12" s="3"/>
      <c r="B12" s="5"/>
      <c r="C12" s="73" t="s">
        <v>21</v>
      </c>
      <c r="D12" s="43"/>
      <c r="E12" s="55" t="str">
        <f>VLOOKUP($E$5,参照シート!$A$10:$O$15,15,FALSE)</f>
        <v>考案してください。</v>
      </c>
      <c r="F12" s="44"/>
      <c r="H12" s="50"/>
      <c r="I12" s="51"/>
      <c r="J12" s="51"/>
      <c r="K12" s="51"/>
      <c r="L12" s="51"/>
      <c r="M12" s="51"/>
      <c r="N12" s="51"/>
      <c r="O12" s="52"/>
      <c r="P12" s="1"/>
      <c r="Q12" s="50"/>
      <c r="R12" s="51"/>
      <c r="S12" s="51"/>
      <c r="T12" s="51"/>
      <c r="U12" s="51"/>
      <c r="V12" s="51"/>
      <c r="W12" s="51"/>
      <c r="X12" s="52"/>
      <c r="Y12" s="1"/>
      <c r="Z12" s="1"/>
      <c r="AA12" s="1"/>
    </row>
    <row r="13" spans="1:27" x14ac:dyDescent="0.15">
      <c r="A13" s="3"/>
      <c r="B13" s="5"/>
      <c r="C13" s="60" t="s">
        <v>95</v>
      </c>
      <c r="D13" s="6" t="s">
        <v>45</v>
      </c>
      <c r="E13" s="55" t="str">
        <f>VLOOKUP($E$5,参照シート!$A$10:$N$15,8,FALSE)</f>
        <v>ー</v>
      </c>
      <c r="F13" s="44"/>
      <c r="G13" s="41"/>
      <c r="H13" s="50"/>
      <c r="I13" s="51"/>
      <c r="J13" s="51"/>
      <c r="K13" s="51"/>
      <c r="L13" s="51"/>
      <c r="M13" s="51"/>
      <c r="N13" s="51"/>
      <c r="O13" s="52"/>
      <c r="P13" s="1"/>
      <c r="Q13" s="50"/>
      <c r="R13" s="51"/>
      <c r="S13" s="51"/>
      <c r="T13" s="51"/>
      <c r="U13" s="51"/>
      <c r="V13" s="51"/>
      <c r="W13" s="51"/>
      <c r="X13" s="52"/>
      <c r="Y13" s="1"/>
      <c r="Z13" s="1"/>
      <c r="AA13" s="1"/>
    </row>
    <row r="14" spans="1:27" x14ac:dyDescent="0.15">
      <c r="A14" s="3"/>
      <c r="B14" s="5"/>
      <c r="C14" s="50"/>
      <c r="D14" s="6" t="s">
        <v>47</v>
      </c>
      <c r="E14" s="55" t="str">
        <f>VLOOKUP($E$5,参照シート!$A$10:$N$15,9,FALSE)</f>
        <v>ー</v>
      </c>
      <c r="F14" s="44"/>
      <c r="G14" s="41"/>
      <c r="H14" s="50"/>
      <c r="I14" s="51"/>
      <c r="J14" s="51"/>
      <c r="K14" s="51"/>
      <c r="L14" s="51"/>
      <c r="M14" s="51"/>
      <c r="N14" s="51"/>
      <c r="O14" s="52"/>
      <c r="P14" s="1"/>
      <c r="Q14" s="50"/>
      <c r="R14" s="51"/>
      <c r="S14" s="51"/>
      <c r="T14" s="51"/>
      <c r="U14" s="51"/>
      <c r="V14" s="51"/>
      <c r="W14" s="51"/>
      <c r="X14" s="52"/>
      <c r="Y14" s="1"/>
      <c r="Z14" s="1"/>
      <c r="AA14" s="1"/>
    </row>
    <row r="15" spans="1:27" x14ac:dyDescent="0.15">
      <c r="A15" s="3"/>
      <c r="B15" s="5"/>
      <c r="C15" s="50"/>
      <c r="D15" s="6" t="s">
        <v>96</v>
      </c>
      <c r="E15" s="55" t="str">
        <f>VLOOKUP($E$5,参照シート!$A$10:$N$15,10,FALSE)</f>
        <v>ー</v>
      </c>
      <c r="F15" s="44"/>
      <c r="G15" s="41"/>
      <c r="H15" s="50"/>
      <c r="I15" s="51"/>
      <c r="J15" s="51"/>
      <c r="K15" s="51"/>
      <c r="L15" s="51"/>
      <c r="M15" s="51"/>
      <c r="N15" s="51"/>
      <c r="O15" s="52"/>
      <c r="P15" s="1"/>
      <c r="Q15" s="50"/>
      <c r="R15" s="51"/>
      <c r="S15" s="51"/>
      <c r="T15" s="51"/>
      <c r="U15" s="51"/>
      <c r="V15" s="51"/>
      <c r="W15" s="51"/>
      <c r="X15" s="52"/>
      <c r="Y15" s="1"/>
      <c r="Z15" s="1"/>
      <c r="AA15" s="1"/>
    </row>
    <row r="16" spans="1:27" x14ac:dyDescent="0.15">
      <c r="A16" s="3"/>
      <c r="B16" s="5"/>
      <c r="C16" s="50"/>
      <c r="D16" s="6" t="s">
        <v>4</v>
      </c>
      <c r="E16" s="55" t="str">
        <f>VLOOKUP($E$5,参照シート!$A$10:$N$15,11,FALSE)</f>
        <v>ー</v>
      </c>
      <c r="F16" s="44"/>
      <c r="G16" s="41"/>
      <c r="H16" s="50"/>
      <c r="I16" s="51"/>
      <c r="J16" s="51"/>
      <c r="K16" s="51"/>
      <c r="L16" s="51"/>
      <c r="M16" s="51"/>
      <c r="N16" s="51"/>
      <c r="O16" s="52"/>
      <c r="P16" s="1"/>
      <c r="Q16" s="50"/>
      <c r="R16" s="51"/>
      <c r="S16" s="51"/>
      <c r="T16" s="51"/>
      <c r="U16" s="51"/>
      <c r="V16" s="51"/>
      <c r="W16" s="51"/>
      <c r="X16" s="52"/>
      <c r="Y16" s="1"/>
      <c r="Z16" s="1"/>
      <c r="AA16" s="1"/>
    </row>
    <row r="17" spans="1:27" x14ac:dyDescent="0.15">
      <c r="A17" s="3"/>
      <c r="B17" s="5"/>
      <c r="C17" s="50"/>
      <c r="D17" s="6" t="s">
        <v>1</v>
      </c>
      <c r="E17" s="55" t="str">
        <f>VLOOKUP($E$5,参照シート!$A$10:$N$15,12,FALSE)</f>
        <v>◯</v>
      </c>
      <c r="F17" s="44"/>
      <c r="G17" s="41"/>
      <c r="H17" s="50"/>
      <c r="I17" s="51"/>
      <c r="J17" s="51"/>
      <c r="K17" s="51"/>
      <c r="L17" s="51"/>
      <c r="M17" s="51"/>
      <c r="N17" s="51"/>
      <c r="O17" s="52"/>
      <c r="P17" s="1"/>
      <c r="Q17" s="50"/>
      <c r="R17" s="51"/>
      <c r="S17" s="51"/>
      <c r="T17" s="51"/>
      <c r="U17" s="51"/>
      <c r="V17" s="51"/>
      <c r="W17" s="51"/>
      <c r="X17" s="52"/>
      <c r="Y17" s="1"/>
      <c r="Z17" s="1"/>
      <c r="AA17" s="1"/>
    </row>
    <row r="18" spans="1:27" x14ac:dyDescent="0.15">
      <c r="A18" s="3"/>
      <c r="B18" s="5"/>
      <c r="C18" s="50"/>
      <c r="D18" s="6" t="s">
        <v>97</v>
      </c>
      <c r="E18" s="55" t="str">
        <f>VLOOKUP($E$5,参照シート!$A$10:$N$15,13,FALSE)</f>
        <v>◯</v>
      </c>
      <c r="F18" s="44"/>
      <c r="G18" s="41"/>
      <c r="H18" s="53"/>
      <c r="I18" s="46"/>
      <c r="J18" s="46"/>
      <c r="K18" s="46"/>
      <c r="L18" s="46"/>
      <c r="M18" s="46"/>
      <c r="N18" s="46"/>
      <c r="O18" s="54"/>
      <c r="P18" s="1"/>
      <c r="Q18" s="53"/>
      <c r="R18" s="46"/>
      <c r="S18" s="46"/>
      <c r="T18" s="46"/>
      <c r="U18" s="46"/>
      <c r="V18" s="46"/>
      <c r="W18" s="46"/>
      <c r="X18" s="54"/>
      <c r="Y18" s="1"/>
      <c r="Z18" s="1"/>
      <c r="AA18" s="1"/>
    </row>
    <row r="19" spans="1:27" x14ac:dyDescent="0.15">
      <c r="A19" s="3"/>
      <c r="B19" s="5"/>
      <c r="C19" s="50"/>
      <c r="D19" s="6" t="s">
        <v>98</v>
      </c>
      <c r="E19" s="55" t="str">
        <f>VLOOKUP($E$5,参照シート!$A$10:$N$15,14,FALSE)</f>
        <v>◯</v>
      </c>
      <c r="F19" s="44"/>
      <c r="G19" s="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5"/>
      <c r="C20" s="58" t="s">
        <v>99</v>
      </c>
      <c r="D20" s="6" t="s">
        <v>30</v>
      </c>
      <c r="E20" s="56"/>
      <c r="F20" s="44"/>
      <c r="H20" s="45" t="s">
        <v>100</v>
      </c>
      <c r="I20" s="46"/>
      <c r="J20" s="46"/>
      <c r="K20" s="46"/>
      <c r="L20" s="46"/>
      <c r="M20" s="46"/>
      <c r="N20" s="46"/>
      <c r="O20" s="46"/>
      <c r="P20" s="1"/>
      <c r="Q20" s="45" t="s">
        <v>101</v>
      </c>
      <c r="R20" s="46"/>
      <c r="S20" s="46"/>
      <c r="T20" s="46"/>
      <c r="U20" s="46"/>
      <c r="V20" s="46"/>
      <c r="W20" s="46"/>
      <c r="X20" s="46"/>
      <c r="Y20" s="1"/>
      <c r="Z20" s="1"/>
      <c r="AA20" s="1"/>
    </row>
    <row r="21" spans="1:27" x14ac:dyDescent="0.15">
      <c r="A21" s="3"/>
      <c r="B21" s="5"/>
      <c r="C21" s="61"/>
      <c r="D21" s="6" t="s">
        <v>32</v>
      </c>
      <c r="E21" s="42"/>
      <c r="F21" s="44"/>
      <c r="H21" s="47" t="s">
        <v>100</v>
      </c>
      <c r="I21" s="48"/>
      <c r="J21" s="48"/>
      <c r="K21" s="48"/>
      <c r="L21" s="48"/>
      <c r="M21" s="48"/>
      <c r="N21" s="48"/>
      <c r="O21" s="49"/>
      <c r="P21" s="3"/>
      <c r="Q21" s="47" t="s">
        <v>101</v>
      </c>
      <c r="R21" s="48"/>
      <c r="S21" s="48"/>
      <c r="T21" s="48"/>
      <c r="U21" s="48"/>
      <c r="V21" s="48"/>
      <c r="W21" s="48"/>
      <c r="X21" s="49"/>
      <c r="Y21" s="3"/>
      <c r="Z21" s="3"/>
      <c r="AA21" s="3"/>
    </row>
    <row r="22" spans="1:27" x14ac:dyDescent="0.15">
      <c r="A22" s="3"/>
      <c r="B22" s="5"/>
      <c r="C22" s="61"/>
      <c r="D22" s="6" t="s">
        <v>102</v>
      </c>
      <c r="E22" s="42" t="s">
        <v>208</v>
      </c>
      <c r="F22" s="44"/>
      <c r="H22" s="50"/>
      <c r="I22" s="51"/>
      <c r="J22" s="51"/>
      <c r="K22" s="51"/>
      <c r="L22" s="51"/>
      <c r="M22" s="51"/>
      <c r="N22" s="51"/>
      <c r="O22" s="52"/>
      <c r="P22" s="1"/>
      <c r="Q22" s="50"/>
      <c r="R22" s="51"/>
      <c r="S22" s="51"/>
      <c r="T22" s="51"/>
      <c r="U22" s="51"/>
      <c r="V22" s="51"/>
      <c r="W22" s="51"/>
      <c r="X22" s="52"/>
      <c r="Y22" s="1"/>
      <c r="Z22" s="1"/>
      <c r="AA22" s="1"/>
    </row>
    <row r="23" spans="1:27" x14ac:dyDescent="0.15">
      <c r="A23" s="3"/>
      <c r="B23" s="5"/>
      <c r="C23" s="61"/>
      <c r="D23" s="6" t="s">
        <v>103</v>
      </c>
      <c r="E23" s="42" t="s">
        <v>209</v>
      </c>
      <c r="F23" s="44"/>
      <c r="H23" s="50"/>
      <c r="I23" s="51"/>
      <c r="J23" s="51"/>
      <c r="K23" s="51"/>
      <c r="L23" s="51"/>
      <c r="M23" s="51"/>
      <c r="N23" s="51"/>
      <c r="O23" s="52"/>
      <c r="P23" s="1"/>
      <c r="Q23" s="50"/>
      <c r="R23" s="51"/>
      <c r="S23" s="51"/>
      <c r="T23" s="51"/>
      <c r="U23" s="51"/>
      <c r="V23" s="51"/>
      <c r="W23" s="51"/>
      <c r="X23" s="52"/>
      <c r="Y23" s="1"/>
      <c r="Z23" s="1"/>
      <c r="AA23" s="1"/>
    </row>
    <row r="24" spans="1:27" x14ac:dyDescent="0.15">
      <c r="A24" s="3"/>
      <c r="B24" s="5"/>
      <c r="C24" s="61"/>
      <c r="D24" s="6" t="s">
        <v>104</v>
      </c>
      <c r="E24" s="42" t="s">
        <v>85</v>
      </c>
      <c r="F24" s="44"/>
      <c r="H24" s="50"/>
      <c r="I24" s="51"/>
      <c r="J24" s="51"/>
      <c r="K24" s="51"/>
      <c r="L24" s="51"/>
      <c r="M24" s="51"/>
      <c r="N24" s="51"/>
      <c r="O24" s="52"/>
      <c r="P24" s="1"/>
      <c r="Q24" s="50"/>
      <c r="R24" s="51"/>
      <c r="S24" s="51"/>
      <c r="T24" s="51"/>
      <c r="U24" s="51"/>
      <c r="V24" s="51"/>
      <c r="W24" s="51"/>
      <c r="X24" s="52"/>
      <c r="Y24" s="1"/>
      <c r="Z24" s="1"/>
      <c r="AA24" s="1"/>
    </row>
    <row r="25" spans="1:27" x14ac:dyDescent="0.15">
      <c r="A25" s="3"/>
      <c r="B25" s="5"/>
      <c r="C25" s="59"/>
      <c r="D25" s="6" t="s">
        <v>105</v>
      </c>
      <c r="E25" s="42" t="s">
        <v>210</v>
      </c>
      <c r="F25" s="44"/>
      <c r="H25" s="50"/>
      <c r="I25" s="51"/>
      <c r="J25" s="51"/>
      <c r="K25" s="51"/>
      <c r="L25" s="51"/>
      <c r="M25" s="51"/>
      <c r="N25" s="51"/>
      <c r="O25" s="52"/>
      <c r="P25" s="1"/>
      <c r="Q25" s="50"/>
      <c r="R25" s="51"/>
      <c r="S25" s="51"/>
      <c r="T25" s="51"/>
      <c r="U25" s="51"/>
      <c r="V25" s="51"/>
      <c r="W25" s="51"/>
      <c r="X25" s="52"/>
      <c r="Y25" s="1"/>
      <c r="Z25" s="1"/>
      <c r="AA25" s="1"/>
    </row>
    <row r="26" spans="1:27" x14ac:dyDescent="0.15">
      <c r="A26" s="3"/>
      <c r="B26" s="5"/>
      <c r="C26" s="58" t="s">
        <v>106</v>
      </c>
      <c r="D26" s="6" t="s">
        <v>30</v>
      </c>
      <c r="E26" s="42"/>
      <c r="F26" s="43"/>
      <c r="H26" s="50"/>
      <c r="I26" s="51"/>
      <c r="J26" s="51"/>
      <c r="K26" s="51"/>
      <c r="L26" s="51"/>
      <c r="M26" s="51"/>
      <c r="N26" s="51"/>
      <c r="O26" s="52"/>
      <c r="P26" s="1"/>
      <c r="Q26" s="50"/>
      <c r="R26" s="51"/>
      <c r="S26" s="51"/>
      <c r="T26" s="51"/>
      <c r="U26" s="51"/>
      <c r="V26" s="51"/>
      <c r="W26" s="51"/>
      <c r="X26" s="52"/>
      <c r="Y26" s="1"/>
      <c r="Z26" s="1"/>
      <c r="AA26" s="1"/>
    </row>
    <row r="27" spans="1:27" x14ac:dyDescent="0.15">
      <c r="A27" s="3"/>
      <c r="B27" s="5"/>
      <c r="C27" s="59"/>
      <c r="D27" s="6" t="s">
        <v>32</v>
      </c>
      <c r="E27" s="42"/>
      <c r="F27" s="43"/>
      <c r="H27" s="50"/>
      <c r="I27" s="51"/>
      <c r="J27" s="51"/>
      <c r="K27" s="51"/>
      <c r="L27" s="51"/>
      <c r="M27" s="51"/>
      <c r="N27" s="51"/>
      <c r="O27" s="52"/>
      <c r="P27" s="3"/>
      <c r="Q27" s="50"/>
      <c r="R27" s="51"/>
      <c r="S27" s="51"/>
      <c r="T27" s="51"/>
      <c r="U27" s="51"/>
      <c r="V27" s="51"/>
      <c r="W27" s="51"/>
      <c r="X27" s="52"/>
      <c r="Y27" s="3"/>
      <c r="Z27" s="3"/>
      <c r="AA27" s="3"/>
    </row>
    <row r="28" spans="1:27" x14ac:dyDescent="0.15">
      <c r="A28" s="3"/>
      <c r="B28" s="5"/>
      <c r="C28" s="5"/>
      <c r="D28" s="5"/>
      <c r="E28" s="5"/>
      <c r="F28" s="1"/>
      <c r="H28" s="50"/>
      <c r="I28" s="51"/>
      <c r="J28" s="51"/>
      <c r="K28" s="51"/>
      <c r="L28" s="51"/>
      <c r="M28" s="51"/>
      <c r="N28" s="51"/>
      <c r="O28" s="52"/>
      <c r="P28" s="1"/>
      <c r="Q28" s="50"/>
      <c r="R28" s="51"/>
      <c r="S28" s="51"/>
      <c r="T28" s="51"/>
      <c r="U28" s="51"/>
      <c r="V28" s="51"/>
      <c r="W28" s="51"/>
      <c r="X28" s="52"/>
      <c r="Y28" s="1"/>
      <c r="Z28" s="1"/>
      <c r="AA28" s="1"/>
    </row>
    <row r="29" spans="1:27" x14ac:dyDescent="0.15">
      <c r="A29" s="3"/>
      <c r="B29" s="5"/>
      <c r="C29" s="63" t="s">
        <v>107</v>
      </c>
      <c r="D29" s="6" t="s">
        <v>108</v>
      </c>
      <c r="E29" s="42"/>
      <c r="F29" s="44"/>
      <c r="H29" s="50"/>
      <c r="I29" s="51"/>
      <c r="J29" s="51"/>
      <c r="K29" s="51"/>
      <c r="L29" s="51"/>
      <c r="M29" s="51"/>
      <c r="N29" s="51"/>
      <c r="O29" s="52"/>
      <c r="P29" s="1"/>
      <c r="Q29" s="50"/>
      <c r="R29" s="51"/>
      <c r="S29" s="51"/>
      <c r="T29" s="51"/>
      <c r="U29" s="51"/>
      <c r="V29" s="51"/>
      <c r="W29" s="51"/>
      <c r="X29" s="52"/>
      <c r="Y29" s="1"/>
      <c r="Z29" s="1"/>
      <c r="AA29" s="1"/>
    </row>
    <row r="30" spans="1:27" x14ac:dyDescent="0.15">
      <c r="A30" s="3"/>
      <c r="B30" s="5"/>
      <c r="C30" s="59"/>
      <c r="D30" s="6" t="s">
        <v>109</v>
      </c>
      <c r="E30" s="42"/>
      <c r="F30" s="44"/>
      <c r="H30" s="50"/>
      <c r="I30" s="51"/>
      <c r="J30" s="51"/>
      <c r="K30" s="51"/>
      <c r="L30" s="51"/>
      <c r="M30" s="51"/>
      <c r="N30" s="51"/>
      <c r="O30" s="52"/>
      <c r="P30" s="3"/>
      <c r="Q30" s="50"/>
      <c r="R30" s="51"/>
      <c r="S30" s="51"/>
      <c r="T30" s="51"/>
      <c r="U30" s="51"/>
      <c r="V30" s="51"/>
      <c r="W30" s="51"/>
      <c r="X30" s="52"/>
      <c r="Y30" s="3"/>
      <c r="Z30" s="3"/>
      <c r="AA30" s="3"/>
    </row>
    <row r="31" spans="1:27" x14ac:dyDescent="0.15">
      <c r="A31" s="3"/>
      <c r="B31" s="5"/>
      <c r="C31" s="62" t="s">
        <v>110</v>
      </c>
      <c r="D31" s="6" t="s">
        <v>111</v>
      </c>
      <c r="E31" s="42"/>
      <c r="F31" s="44"/>
      <c r="H31" s="50"/>
      <c r="I31" s="51"/>
      <c r="J31" s="51"/>
      <c r="K31" s="51"/>
      <c r="L31" s="51"/>
      <c r="M31" s="51"/>
      <c r="N31" s="51"/>
      <c r="O31" s="52"/>
      <c r="P31" s="1"/>
      <c r="Q31" s="50"/>
      <c r="R31" s="51"/>
      <c r="S31" s="51"/>
      <c r="T31" s="51"/>
      <c r="U31" s="51"/>
      <c r="V31" s="51"/>
      <c r="W31" s="51"/>
      <c r="X31" s="52"/>
      <c r="Y31" s="1"/>
      <c r="Z31" s="1"/>
      <c r="AA31" s="1"/>
    </row>
    <row r="32" spans="1:27" x14ac:dyDescent="0.15">
      <c r="A32" s="3"/>
      <c r="B32" s="5"/>
      <c r="C32" s="53"/>
      <c r="D32" s="6" t="s">
        <v>112</v>
      </c>
      <c r="E32" s="42"/>
      <c r="F32" s="44"/>
      <c r="H32" s="50"/>
      <c r="I32" s="51"/>
      <c r="J32" s="51"/>
      <c r="K32" s="51"/>
      <c r="L32" s="51"/>
      <c r="M32" s="51"/>
      <c r="N32" s="51"/>
      <c r="O32" s="52"/>
      <c r="P32" s="1"/>
      <c r="Q32" s="50"/>
      <c r="R32" s="51"/>
      <c r="S32" s="51"/>
      <c r="T32" s="51"/>
      <c r="U32" s="51"/>
      <c r="V32" s="51"/>
      <c r="W32" s="51"/>
      <c r="X32" s="52"/>
      <c r="Y32" s="1"/>
      <c r="Z32" s="1"/>
      <c r="AA32" s="1"/>
    </row>
    <row r="33" spans="1:27" x14ac:dyDescent="0.15">
      <c r="A33" s="3"/>
      <c r="B33" s="5"/>
      <c r="C33" s="57" t="s">
        <v>113</v>
      </c>
      <c r="D33" s="6" t="s">
        <v>111</v>
      </c>
      <c r="E33" s="42"/>
      <c r="F33" s="44"/>
      <c r="H33" s="50"/>
      <c r="I33" s="51"/>
      <c r="J33" s="51"/>
      <c r="K33" s="51"/>
      <c r="L33" s="51"/>
      <c r="M33" s="51"/>
      <c r="N33" s="51"/>
      <c r="O33" s="52"/>
      <c r="P33" s="1"/>
      <c r="Q33" s="50"/>
      <c r="R33" s="51"/>
      <c r="S33" s="51"/>
      <c r="T33" s="51"/>
      <c r="U33" s="51"/>
      <c r="V33" s="51"/>
      <c r="W33" s="51"/>
      <c r="X33" s="52"/>
      <c r="Y33" s="1"/>
      <c r="Z33" s="1"/>
      <c r="AA33" s="1"/>
    </row>
    <row r="34" spans="1:27" x14ac:dyDescent="0.15">
      <c r="A34" s="3"/>
      <c r="B34" s="5"/>
      <c r="C34" s="53"/>
      <c r="D34" s="6" t="s">
        <v>112</v>
      </c>
      <c r="E34" s="42"/>
      <c r="F34" s="44"/>
      <c r="H34" s="50"/>
      <c r="I34" s="51"/>
      <c r="J34" s="51"/>
      <c r="K34" s="51"/>
      <c r="L34" s="51"/>
      <c r="M34" s="51"/>
      <c r="N34" s="51"/>
      <c r="O34" s="52"/>
      <c r="P34" s="1"/>
      <c r="Q34" s="50"/>
      <c r="R34" s="51"/>
      <c r="S34" s="51"/>
      <c r="T34" s="51"/>
      <c r="U34" s="51"/>
      <c r="V34" s="51"/>
      <c r="W34" s="51"/>
      <c r="X34" s="52"/>
      <c r="Y34" s="1"/>
      <c r="Z34" s="1"/>
      <c r="AA34" s="1"/>
    </row>
    <row r="35" spans="1:27" x14ac:dyDescent="0.15">
      <c r="A35" s="3"/>
      <c r="B35" s="5"/>
      <c r="C35" s="57" t="s">
        <v>114</v>
      </c>
      <c r="D35" s="6" t="s">
        <v>115</v>
      </c>
      <c r="E35" s="42"/>
      <c r="F35" s="44"/>
      <c r="H35" s="50"/>
      <c r="I35" s="51"/>
      <c r="J35" s="51"/>
      <c r="K35" s="51"/>
      <c r="L35" s="51"/>
      <c r="M35" s="51"/>
      <c r="N35" s="51"/>
      <c r="O35" s="52"/>
      <c r="P35" s="1"/>
      <c r="Q35" s="50"/>
      <c r="R35" s="51"/>
      <c r="S35" s="51"/>
      <c r="T35" s="51"/>
      <c r="U35" s="51"/>
      <c r="V35" s="51"/>
      <c r="W35" s="51"/>
      <c r="X35" s="52"/>
      <c r="Y35" s="1"/>
      <c r="Z35" s="1"/>
      <c r="AA35" s="1"/>
    </row>
    <row r="36" spans="1:27" x14ac:dyDescent="0.15">
      <c r="A36" s="3"/>
      <c r="B36" s="5"/>
      <c r="C36" s="53"/>
      <c r="D36" s="6" t="s">
        <v>116</v>
      </c>
      <c r="E36" s="42"/>
      <c r="F36" s="44"/>
      <c r="H36" s="53"/>
      <c r="I36" s="46"/>
      <c r="J36" s="46"/>
      <c r="K36" s="46"/>
      <c r="L36" s="46"/>
      <c r="M36" s="46"/>
      <c r="N36" s="46"/>
      <c r="O36" s="54"/>
      <c r="P36" s="1"/>
      <c r="Q36" s="53"/>
      <c r="R36" s="46"/>
      <c r="S36" s="46"/>
      <c r="T36" s="46"/>
      <c r="U36" s="46"/>
      <c r="V36" s="46"/>
      <c r="W36" s="46"/>
      <c r="X36" s="54"/>
      <c r="Y36" s="1"/>
      <c r="Z36" s="1"/>
      <c r="AA36" s="1"/>
    </row>
    <row r="37" spans="1:27" x14ac:dyDescent="0.15">
      <c r="A37" s="3"/>
      <c r="B37" s="5"/>
      <c r="C37" s="7" t="s">
        <v>117</v>
      </c>
      <c r="D37" s="6"/>
      <c r="E37" s="42"/>
      <c r="F37" s="44"/>
      <c r="H37" s="8"/>
      <c r="I37" s="8"/>
      <c r="J37" s="8"/>
      <c r="K37" s="8"/>
      <c r="L37" s="8"/>
      <c r="M37" s="8"/>
      <c r="N37" s="8"/>
      <c r="O37" s="8"/>
      <c r="P37" s="3"/>
      <c r="Q37" s="8"/>
      <c r="R37" s="8"/>
      <c r="S37" s="8"/>
      <c r="T37" s="8"/>
      <c r="U37" s="8"/>
      <c r="V37" s="8"/>
      <c r="W37" s="8"/>
      <c r="X37" s="8"/>
      <c r="Y37" s="1"/>
      <c r="Z37" s="1"/>
      <c r="AA37" s="1"/>
    </row>
    <row r="38" spans="1:27" x14ac:dyDescent="0.15">
      <c r="A38" s="3"/>
      <c r="B38" s="5"/>
      <c r="C38" s="65" t="s">
        <v>118</v>
      </c>
      <c r="D38" s="44"/>
      <c r="E38" s="66" t="s">
        <v>64</v>
      </c>
      <c r="F38" s="44"/>
      <c r="H38" s="8"/>
      <c r="I38" s="8"/>
      <c r="J38" s="8"/>
      <c r="K38" s="8"/>
      <c r="L38" s="8"/>
      <c r="M38" s="8"/>
      <c r="N38" s="8"/>
      <c r="O38" s="8"/>
      <c r="P38" s="3"/>
      <c r="Q38" s="8"/>
      <c r="R38" s="8"/>
      <c r="S38" s="8"/>
      <c r="T38" s="8"/>
      <c r="U38" s="8"/>
      <c r="V38" s="8"/>
      <c r="W38" s="8"/>
      <c r="X38" s="8"/>
      <c r="Y38" s="1"/>
      <c r="Z38" s="1"/>
      <c r="AA38" s="1"/>
    </row>
    <row r="39" spans="1:27" x14ac:dyDescent="0.15">
      <c r="A39" s="3"/>
      <c r="B39" s="5"/>
      <c r="C39" s="7" t="s">
        <v>119</v>
      </c>
      <c r="D39" s="6" t="s">
        <v>120</v>
      </c>
      <c r="E39" s="42"/>
      <c r="F39" s="44"/>
      <c r="H39" s="8"/>
      <c r="I39" s="8"/>
      <c r="J39" s="8"/>
      <c r="K39" s="8"/>
      <c r="L39" s="8"/>
      <c r="M39" s="8"/>
      <c r="N39" s="8"/>
      <c r="O39" s="8"/>
      <c r="P39" s="3"/>
      <c r="Q39" s="8"/>
      <c r="R39" s="8"/>
      <c r="S39" s="8"/>
      <c r="T39" s="8"/>
      <c r="U39" s="8"/>
      <c r="V39" s="8"/>
      <c r="W39" s="8"/>
      <c r="X39" s="8"/>
      <c r="Y39" s="1"/>
      <c r="Z39" s="1"/>
      <c r="AA39" s="1"/>
    </row>
    <row r="40" spans="1:27" ht="117.75" customHeight="1" x14ac:dyDescent="0.15">
      <c r="A40" s="3"/>
      <c r="B40" s="5"/>
      <c r="C40" s="9" t="s">
        <v>121</v>
      </c>
      <c r="D40" s="10" t="s">
        <v>122</v>
      </c>
      <c r="E40" s="42" t="s">
        <v>211</v>
      </c>
      <c r="F40" s="44"/>
      <c r="H40" s="8"/>
      <c r="I40" s="8"/>
      <c r="J40" s="8"/>
      <c r="K40" s="8"/>
      <c r="L40" s="8"/>
      <c r="M40" s="8"/>
      <c r="N40" s="8"/>
      <c r="O40" s="8"/>
      <c r="P40" s="3"/>
      <c r="Q40" s="8"/>
      <c r="R40" s="8"/>
      <c r="S40" s="8"/>
      <c r="T40" s="8"/>
      <c r="U40" s="8"/>
      <c r="V40" s="8"/>
      <c r="W40" s="8"/>
      <c r="X40" s="8"/>
      <c r="Y40" s="3"/>
      <c r="Z40" s="3"/>
      <c r="AA40" s="3"/>
    </row>
    <row r="41" spans="1:27" ht="117.75" customHeight="1" x14ac:dyDescent="0.15">
      <c r="A41" s="3"/>
      <c r="B41" s="5"/>
      <c r="C41" s="11" t="s">
        <v>123</v>
      </c>
      <c r="D41" s="10" t="s">
        <v>124</v>
      </c>
      <c r="E41" s="42" t="s">
        <v>212</v>
      </c>
      <c r="F41" s="44"/>
      <c r="H41" s="8"/>
      <c r="I41" s="8"/>
      <c r="J41" s="8"/>
      <c r="K41" s="8"/>
      <c r="L41" s="8"/>
      <c r="M41" s="8"/>
      <c r="N41" s="8"/>
      <c r="O41" s="8"/>
      <c r="P41" s="3"/>
      <c r="Q41" s="8"/>
      <c r="R41" s="8"/>
      <c r="S41" s="8"/>
      <c r="T41" s="8"/>
      <c r="U41" s="8"/>
      <c r="V41" s="8"/>
      <c r="W41" s="8"/>
      <c r="X41" s="8"/>
      <c r="Y41" s="3"/>
      <c r="Z41" s="3"/>
      <c r="AA41" s="3"/>
    </row>
    <row r="42" spans="1:27" ht="120" customHeight="1" x14ac:dyDescent="0.15">
      <c r="A42" s="3"/>
      <c r="B42" s="5"/>
      <c r="C42" s="58" t="s">
        <v>125</v>
      </c>
      <c r="D42" s="12" t="s">
        <v>126</v>
      </c>
      <c r="E42" s="64" t="s">
        <v>213</v>
      </c>
      <c r="F42" s="4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5"/>
      <c r="C43" s="61"/>
      <c r="D43" s="12" t="s">
        <v>127</v>
      </c>
      <c r="E43" s="64" t="s">
        <v>214</v>
      </c>
      <c r="F43" s="4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5"/>
      <c r="C44" s="61"/>
      <c r="D44" s="12" t="s">
        <v>128</v>
      </c>
      <c r="E44" s="64"/>
      <c r="F44" s="4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5"/>
      <c r="C45" s="61"/>
      <c r="D45" s="13" t="s">
        <v>129</v>
      </c>
      <c r="E45" s="64"/>
      <c r="F45" s="4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5"/>
      <c r="C46" s="61"/>
      <c r="D46" s="13" t="s">
        <v>130</v>
      </c>
      <c r="E46" s="64"/>
      <c r="F46" s="4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5"/>
      <c r="C47" s="59"/>
      <c r="D47" s="12" t="s">
        <v>131</v>
      </c>
      <c r="E47" s="64"/>
      <c r="F47" s="4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5"/>
      <c r="C48" s="58" t="s">
        <v>132</v>
      </c>
      <c r="D48" s="6" t="s">
        <v>133</v>
      </c>
      <c r="E48" s="42"/>
      <c r="F48" s="4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5"/>
      <c r="C49" s="61"/>
      <c r="D49" s="6" t="s">
        <v>134</v>
      </c>
      <c r="E49" s="42"/>
      <c r="F49" s="4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5"/>
      <c r="C50" s="59"/>
      <c r="D50" s="6" t="s">
        <v>135</v>
      </c>
      <c r="E50" s="42"/>
      <c r="F50" s="4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5"/>
      <c r="C51" s="68" t="s">
        <v>136</v>
      </c>
      <c r="D51" s="43"/>
      <c r="E51" s="67" t="s">
        <v>137</v>
      </c>
      <c r="F51" s="4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5"/>
      <c r="C52" s="5"/>
      <c r="D52" s="5"/>
      <c r="E52" s="5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5"/>
      <c r="C53" s="65" t="s">
        <v>138</v>
      </c>
      <c r="D53" s="44"/>
      <c r="E53" s="42"/>
      <c r="F53" s="4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5"/>
      <c r="C54" s="5"/>
      <c r="D54" s="5"/>
      <c r="E54" s="5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5"/>
      <c r="C55" s="65" t="s">
        <v>139</v>
      </c>
      <c r="D55" s="44"/>
      <c r="E55" s="42"/>
      <c r="F55" s="4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5"/>
      <c r="C56" s="5"/>
      <c r="D56" s="5"/>
      <c r="E56" s="5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65" t="s">
        <v>141</v>
      </c>
      <c r="C57" s="43"/>
      <c r="D57" s="43"/>
      <c r="E57" s="43"/>
      <c r="F57" s="4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5"/>
      <c r="C58" s="5"/>
      <c r="D58" s="5"/>
      <c r="E58" s="5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5"/>
      <c r="C59" s="7" t="s">
        <v>142</v>
      </c>
      <c r="D59" s="34" t="s">
        <v>30</v>
      </c>
      <c r="E59" s="34" t="s">
        <v>32</v>
      </c>
      <c r="F59" s="34" t="s">
        <v>144</v>
      </c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7" x14ac:dyDescent="0.15">
      <c r="A60" s="3"/>
      <c r="B60" s="5"/>
      <c r="C60" s="33" t="str">
        <f>VLOOKUP($E$5,参照シート!$A$10:$G$15,4,FALSE)</f>
        <v>S(Level:40)</v>
      </c>
      <c r="D60" s="40">
        <v>236</v>
      </c>
      <c r="E60" s="37" t="s">
        <v>204</v>
      </c>
      <c r="F60" s="37" t="s">
        <v>160</v>
      </c>
      <c r="G60" s="35" t="s">
        <v>217</v>
      </c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7" x14ac:dyDescent="0.15">
      <c r="A61" s="3"/>
      <c r="B61" s="5"/>
      <c r="C61" s="33" t="str">
        <f>VLOOKUP($E$5,参照シート!$A$10:$G$15,5,FALSE)</f>
        <v>S(Level:40)</v>
      </c>
      <c r="D61" s="40">
        <v>381</v>
      </c>
      <c r="E61" s="37" t="s">
        <v>205</v>
      </c>
      <c r="F61" s="37" t="s">
        <v>160</v>
      </c>
      <c r="G61" s="35" t="s">
        <v>216</v>
      </c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7" x14ac:dyDescent="0.15">
      <c r="A62" s="3"/>
      <c r="B62" s="5"/>
      <c r="C62" s="33" t="str">
        <f>VLOOKUP($E$5,参照シート!$A$10:$G$15,6,FALSE)</f>
        <v>N(Level:40)</v>
      </c>
      <c r="D62" s="40">
        <v>152</v>
      </c>
      <c r="E62" s="37" t="s">
        <v>215</v>
      </c>
      <c r="F62" s="37" t="s">
        <v>207</v>
      </c>
      <c r="G62" s="35" t="s">
        <v>218</v>
      </c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7" x14ac:dyDescent="0.15">
      <c r="A63" s="3"/>
      <c r="B63" s="5"/>
      <c r="C63" s="33" t="str">
        <f>VLOOKUP($E$5,参照シート!$A$10:$G$15,7,FALSE)</f>
        <v>S(Level:60)</v>
      </c>
      <c r="D63" s="40">
        <v>605</v>
      </c>
      <c r="E63" s="37" t="s">
        <v>206</v>
      </c>
      <c r="F63" s="37" t="s">
        <v>207</v>
      </c>
      <c r="G63" s="35" t="s">
        <v>219</v>
      </c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3"/>
      <c r="B64" s="5"/>
      <c r="C64" s="19"/>
      <c r="D64" s="19"/>
      <c r="E64" s="19"/>
      <c r="F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5"/>
      <c r="C65" s="5"/>
      <c r="D65" s="5"/>
      <c r="E65" s="5"/>
      <c r="F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21" t="s">
        <v>166</v>
      </c>
      <c r="C66" s="23"/>
      <c r="D66" s="23"/>
      <c r="E66" s="23"/>
      <c r="F66" s="2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5"/>
      <c r="C67" s="5"/>
      <c r="D67" s="5"/>
      <c r="E67" s="5"/>
      <c r="F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5"/>
      <c r="C68" s="65" t="s">
        <v>169</v>
      </c>
      <c r="D68" s="43"/>
      <c r="E68" s="43"/>
      <c r="F68" s="4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7" x14ac:dyDescent="0.15">
      <c r="A69" s="3"/>
      <c r="B69" s="5"/>
      <c r="C69" s="32" t="s">
        <v>30</v>
      </c>
      <c r="D69" s="32" t="s">
        <v>32</v>
      </c>
      <c r="E69" s="32" t="s">
        <v>170</v>
      </c>
      <c r="F69" s="32" t="s">
        <v>171</v>
      </c>
      <c r="G69" s="36"/>
      <c r="H69" s="36"/>
      <c r="I69" s="37">
        <v>1</v>
      </c>
      <c r="J69" s="37">
        <v>2</v>
      </c>
      <c r="K69" s="37">
        <v>3</v>
      </c>
      <c r="L69" s="37">
        <v>4</v>
      </c>
      <c r="M69" s="37">
        <v>5</v>
      </c>
      <c r="N69" s="37">
        <v>6</v>
      </c>
      <c r="O69" s="3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7" x14ac:dyDescent="0.15">
      <c r="A70" s="3"/>
      <c r="B70" s="5"/>
      <c r="C70" s="40">
        <v>1252</v>
      </c>
      <c r="D70" s="37" t="s">
        <v>180</v>
      </c>
      <c r="E70" s="37" t="s">
        <v>181</v>
      </c>
      <c r="F70" s="37" t="s">
        <v>182</v>
      </c>
      <c r="G70" s="35" t="s">
        <v>85</v>
      </c>
      <c r="H70" s="36"/>
      <c r="I70" s="37">
        <v>800</v>
      </c>
      <c r="J70" s="37">
        <v>800</v>
      </c>
      <c r="K70" s="37">
        <v>800</v>
      </c>
      <c r="L70" s="37">
        <v>800</v>
      </c>
      <c r="M70" s="37">
        <v>800</v>
      </c>
      <c r="N70" s="37">
        <v>800</v>
      </c>
      <c r="O70" s="3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7" x14ac:dyDescent="0.15">
      <c r="A71" s="3"/>
      <c r="B71" s="5"/>
      <c r="C71" s="40">
        <v>1061</v>
      </c>
      <c r="D71" s="37" t="s">
        <v>183</v>
      </c>
      <c r="E71" s="37" t="s">
        <v>184</v>
      </c>
      <c r="F71" s="37" t="s">
        <v>185</v>
      </c>
      <c r="G71" s="35" t="s">
        <v>198</v>
      </c>
      <c r="H71" s="36"/>
      <c r="I71" s="37">
        <v>0</v>
      </c>
      <c r="J71" s="37">
        <v>2000</v>
      </c>
      <c r="K71" s="37">
        <v>0</v>
      </c>
      <c r="L71" s="37">
        <v>2000</v>
      </c>
      <c r="M71" s="37">
        <v>0</v>
      </c>
      <c r="N71" s="37">
        <v>2000</v>
      </c>
      <c r="O71" s="3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7" x14ac:dyDescent="0.15">
      <c r="A72" s="3"/>
      <c r="B72" s="5"/>
      <c r="C72" s="38"/>
      <c r="D72" s="38"/>
      <c r="E72" s="39"/>
      <c r="F72" s="38"/>
      <c r="G72" s="36"/>
      <c r="H72" s="36" t="s">
        <v>199</v>
      </c>
      <c r="I72" s="37">
        <v>800</v>
      </c>
      <c r="J72" s="37">
        <v>2800</v>
      </c>
      <c r="K72" s="37">
        <v>800</v>
      </c>
      <c r="L72" s="37">
        <v>2800</v>
      </c>
      <c r="M72" s="37">
        <v>800</v>
      </c>
      <c r="N72" s="37">
        <v>2800</v>
      </c>
      <c r="O72" s="3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7" x14ac:dyDescent="0.15">
      <c r="A73" s="3"/>
      <c r="B73" s="5"/>
      <c r="C73" s="28"/>
      <c r="D73" s="28"/>
      <c r="E73" s="27"/>
      <c r="F73" s="28"/>
      <c r="G73" s="36"/>
      <c r="H73" s="36" t="s">
        <v>200</v>
      </c>
      <c r="I73" s="37">
        <v>800</v>
      </c>
      <c r="J73" s="37">
        <v>3600</v>
      </c>
      <c r="K73" s="37">
        <v>4400</v>
      </c>
      <c r="L73" s="37">
        <v>7200</v>
      </c>
      <c r="M73" s="37">
        <v>8000</v>
      </c>
      <c r="N73" s="37">
        <v>10800</v>
      </c>
      <c r="O73" s="3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7" x14ac:dyDescent="0.15">
      <c r="A74" s="3"/>
      <c r="B74" s="5"/>
      <c r="C74" s="28"/>
      <c r="D74" s="28"/>
      <c r="E74" s="27"/>
      <c r="F74" s="28"/>
      <c r="G74" s="36"/>
      <c r="H74" s="36"/>
      <c r="I74" s="36"/>
      <c r="J74" s="36"/>
      <c r="K74" s="36"/>
      <c r="L74" s="36"/>
      <c r="M74" s="36"/>
      <c r="N74" s="36"/>
      <c r="O74" s="3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15">
      <c r="A75" s="3"/>
      <c r="B75" s="5"/>
      <c r="C75" s="5"/>
      <c r="D75" s="5"/>
      <c r="E75" s="5"/>
      <c r="F75" s="5"/>
      <c r="G75" s="36"/>
      <c r="H75" s="36"/>
      <c r="I75" s="36"/>
      <c r="J75" s="36"/>
      <c r="K75" s="36"/>
      <c r="L75" s="36"/>
      <c r="M75" s="36"/>
      <c r="N75" s="36"/>
      <c r="O75" s="3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7" x14ac:dyDescent="0.15">
      <c r="A76" s="3"/>
      <c r="B76" s="5"/>
      <c r="C76" s="65" t="s">
        <v>175</v>
      </c>
      <c r="D76" s="43"/>
      <c r="E76" s="43"/>
      <c r="F76" s="44"/>
      <c r="G76" s="36"/>
      <c r="H76" s="36"/>
      <c r="I76" s="36"/>
      <c r="J76" s="36"/>
      <c r="K76" s="36"/>
      <c r="L76" s="36"/>
      <c r="M76" s="36"/>
      <c r="N76" s="36"/>
      <c r="O76" s="3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7" x14ac:dyDescent="0.15">
      <c r="A77" s="3"/>
      <c r="B77" s="5"/>
      <c r="C77" s="32" t="s">
        <v>30</v>
      </c>
      <c r="D77" s="32" t="s">
        <v>32</v>
      </c>
      <c r="E77" s="32" t="s">
        <v>170</v>
      </c>
      <c r="F77" s="32" t="s">
        <v>171</v>
      </c>
      <c r="G77" s="36"/>
      <c r="H77" s="36"/>
      <c r="I77" s="37">
        <v>1</v>
      </c>
      <c r="J77" s="37">
        <v>2</v>
      </c>
      <c r="K77" s="37">
        <v>3</v>
      </c>
      <c r="L77" s="37">
        <v>4</v>
      </c>
      <c r="M77" s="37">
        <v>5</v>
      </c>
      <c r="N77" s="37">
        <v>6</v>
      </c>
      <c r="O77" s="3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7" x14ac:dyDescent="0.15">
      <c r="A78" s="3"/>
      <c r="B78" s="5"/>
      <c r="C78" s="40">
        <v>159</v>
      </c>
      <c r="D78" s="37" t="s">
        <v>186</v>
      </c>
      <c r="E78" s="37" t="s">
        <v>187</v>
      </c>
      <c r="F78" s="37" t="s">
        <v>188</v>
      </c>
      <c r="G78" s="35" t="s">
        <v>89</v>
      </c>
      <c r="H78" s="36"/>
      <c r="I78" s="37">
        <v>1000</v>
      </c>
      <c r="J78" s="37">
        <v>1000</v>
      </c>
      <c r="K78" s="37">
        <v>1000</v>
      </c>
      <c r="L78" s="37">
        <v>1000</v>
      </c>
      <c r="M78" s="37">
        <v>1000</v>
      </c>
      <c r="N78" s="37">
        <v>1000</v>
      </c>
      <c r="O78" s="3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7" x14ac:dyDescent="0.15">
      <c r="A79" s="3"/>
      <c r="B79" s="5"/>
      <c r="C79" s="40">
        <v>318</v>
      </c>
      <c r="D79" s="37" t="s">
        <v>189</v>
      </c>
      <c r="E79" s="37" t="s">
        <v>190</v>
      </c>
      <c r="F79" s="37" t="s">
        <v>191</v>
      </c>
      <c r="G79" s="35" t="s">
        <v>89</v>
      </c>
      <c r="H79" s="36"/>
      <c r="I79" s="37">
        <v>0</v>
      </c>
      <c r="J79" s="37">
        <v>1100</v>
      </c>
      <c r="K79" s="37">
        <v>0</v>
      </c>
      <c r="L79" s="37">
        <v>1100</v>
      </c>
      <c r="M79" s="37">
        <v>0</v>
      </c>
      <c r="N79" s="37">
        <v>1100</v>
      </c>
      <c r="O79" s="3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7" x14ac:dyDescent="0.15">
      <c r="A80" s="3"/>
      <c r="B80" s="5"/>
      <c r="C80" s="38"/>
      <c r="D80" s="38"/>
      <c r="E80" s="39"/>
      <c r="F80" s="38"/>
      <c r="G80" s="36"/>
      <c r="H80" s="36" t="s">
        <v>199</v>
      </c>
      <c r="I80" s="37">
        <v>1000</v>
      </c>
      <c r="J80" s="37">
        <v>2100</v>
      </c>
      <c r="K80" s="37">
        <v>1000</v>
      </c>
      <c r="L80" s="37">
        <v>2100</v>
      </c>
      <c r="M80" s="37">
        <v>1000</v>
      </c>
      <c r="N80" s="37">
        <v>2100</v>
      </c>
      <c r="O80" s="3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7" x14ac:dyDescent="0.15">
      <c r="A81" s="3"/>
      <c r="B81" s="5"/>
      <c r="C81" s="28"/>
      <c r="D81" s="28"/>
      <c r="E81" s="27"/>
      <c r="F81" s="30"/>
      <c r="G81" s="36"/>
      <c r="H81" s="36" t="s">
        <v>200</v>
      </c>
      <c r="I81" s="37">
        <v>1000</v>
      </c>
      <c r="J81" s="37">
        <v>3100</v>
      </c>
      <c r="K81" s="37">
        <v>4100</v>
      </c>
      <c r="L81" s="37">
        <v>6200</v>
      </c>
      <c r="M81" s="37">
        <v>7200</v>
      </c>
      <c r="N81" s="37">
        <v>9300</v>
      </c>
      <c r="O81" s="36" t="s">
        <v>201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7" x14ac:dyDescent="0.15">
      <c r="A82" s="3"/>
      <c r="B82" s="5"/>
      <c r="C82" s="28"/>
      <c r="D82" s="28"/>
      <c r="E82" s="27"/>
      <c r="F82" s="28"/>
      <c r="G82" s="36"/>
      <c r="H82" s="36"/>
      <c r="I82" s="36"/>
      <c r="J82" s="36"/>
      <c r="K82" s="36"/>
      <c r="L82" s="36"/>
      <c r="M82" s="36"/>
      <c r="N82" s="36"/>
      <c r="O82" s="3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15">
      <c r="A83" s="3"/>
      <c r="B83" s="5"/>
      <c r="C83" s="5"/>
      <c r="D83" s="5"/>
      <c r="E83" s="5"/>
      <c r="F83" s="5"/>
      <c r="G83" s="36"/>
      <c r="H83" s="36"/>
      <c r="I83" s="36"/>
      <c r="J83" s="36"/>
      <c r="K83" s="36"/>
      <c r="L83" s="36"/>
      <c r="M83" s="36"/>
      <c r="N83" s="36"/>
      <c r="O83" s="3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7" x14ac:dyDescent="0.15">
      <c r="A84" s="3"/>
      <c r="B84" s="5"/>
      <c r="C84" s="65" t="s">
        <v>176</v>
      </c>
      <c r="D84" s="43"/>
      <c r="E84" s="43"/>
      <c r="F84" s="44"/>
      <c r="G84" s="36"/>
      <c r="H84" s="36"/>
      <c r="I84" s="36"/>
      <c r="J84" s="36"/>
      <c r="K84" s="36"/>
      <c r="L84" s="36"/>
      <c r="M84" s="36"/>
      <c r="N84" s="36"/>
      <c r="O84" s="3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7" x14ac:dyDescent="0.15">
      <c r="A85" s="3"/>
      <c r="B85" s="5"/>
      <c r="C85" s="32" t="s">
        <v>30</v>
      </c>
      <c r="D85" s="32" t="s">
        <v>32</v>
      </c>
      <c r="E85" s="32" t="s">
        <v>170</v>
      </c>
      <c r="F85" s="32" t="s">
        <v>171</v>
      </c>
      <c r="G85" s="36"/>
      <c r="H85" s="36"/>
      <c r="I85" s="37">
        <v>1</v>
      </c>
      <c r="J85" s="37">
        <v>2</v>
      </c>
      <c r="K85" s="37">
        <v>3</v>
      </c>
      <c r="L85" s="37">
        <v>4</v>
      </c>
      <c r="M85" s="37">
        <v>5</v>
      </c>
      <c r="N85" s="37">
        <v>6</v>
      </c>
      <c r="O85" s="3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7" x14ac:dyDescent="0.15">
      <c r="A86" s="3"/>
      <c r="B86" s="5"/>
      <c r="C86" s="40">
        <v>1216</v>
      </c>
      <c r="D86" s="37" t="s">
        <v>192</v>
      </c>
      <c r="E86" s="37" t="s">
        <v>193</v>
      </c>
      <c r="F86" s="37" t="s">
        <v>194</v>
      </c>
      <c r="G86" s="35" t="s">
        <v>89</v>
      </c>
      <c r="H86" s="36"/>
      <c r="I86" s="37">
        <v>0</v>
      </c>
      <c r="J86" s="37">
        <v>2000</v>
      </c>
      <c r="K86" s="37">
        <v>0</v>
      </c>
      <c r="L86" s="37">
        <v>2000</v>
      </c>
      <c r="M86" s="37">
        <v>0</v>
      </c>
      <c r="N86" s="37">
        <v>2000</v>
      </c>
      <c r="O86" s="3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" x14ac:dyDescent="0.15">
      <c r="A87" s="3"/>
      <c r="B87" s="5"/>
      <c r="C87" s="40">
        <v>720</v>
      </c>
      <c r="D87" s="37" t="s">
        <v>195</v>
      </c>
      <c r="E87" s="37" t="s">
        <v>196</v>
      </c>
      <c r="F87" s="37" t="s">
        <v>197</v>
      </c>
      <c r="G87" s="35" t="s">
        <v>202</v>
      </c>
      <c r="H87" s="36"/>
      <c r="I87" s="37">
        <v>0</v>
      </c>
      <c r="J87" s="37">
        <v>0</v>
      </c>
      <c r="K87" s="37">
        <v>2500</v>
      </c>
      <c r="L87" s="37">
        <v>0</v>
      </c>
      <c r="M87" s="37">
        <v>0</v>
      </c>
      <c r="N87" s="37">
        <v>2500</v>
      </c>
      <c r="O87" s="3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7" x14ac:dyDescent="0.15">
      <c r="A88" s="3"/>
      <c r="B88" s="5"/>
      <c r="C88" s="38"/>
      <c r="D88" s="38"/>
      <c r="E88" s="39"/>
      <c r="F88" s="38"/>
      <c r="G88" s="36"/>
      <c r="H88" s="36" t="s">
        <v>199</v>
      </c>
      <c r="I88" s="37">
        <v>0</v>
      </c>
      <c r="J88" s="37">
        <v>2000</v>
      </c>
      <c r="K88" s="37">
        <v>2500</v>
      </c>
      <c r="L88" s="37">
        <v>2000</v>
      </c>
      <c r="M88" s="37">
        <v>0</v>
      </c>
      <c r="N88" s="37">
        <v>4500</v>
      </c>
      <c r="O88" s="3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7" x14ac:dyDescent="0.15">
      <c r="A89" s="3"/>
      <c r="B89" s="5"/>
      <c r="C89" s="28"/>
      <c r="D89" s="28"/>
      <c r="E89" s="27"/>
      <c r="F89" s="28"/>
      <c r="G89" s="36"/>
      <c r="H89" s="36" t="s">
        <v>200</v>
      </c>
      <c r="I89" s="37">
        <v>0</v>
      </c>
      <c r="J89" s="37">
        <v>2000</v>
      </c>
      <c r="K89" s="37">
        <v>4500</v>
      </c>
      <c r="L89" s="37">
        <v>6500</v>
      </c>
      <c r="M89" s="37">
        <v>6500</v>
      </c>
      <c r="N89" s="37">
        <v>11000</v>
      </c>
      <c r="O89" s="36" t="s">
        <v>203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3"/>
      <c r="B90" s="5"/>
      <c r="C90" s="28"/>
      <c r="D90" s="28"/>
      <c r="E90" s="27"/>
      <c r="F90" s="2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15">
      <c r="A91" s="3"/>
      <c r="B91" s="5"/>
      <c r="C91" s="5"/>
      <c r="D91" s="5"/>
      <c r="E91" s="5"/>
      <c r="F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3"/>
      <c r="B92" s="5"/>
      <c r="C92" s="65" t="s">
        <v>177</v>
      </c>
      <c r="D92" s="43"/>
      <c r="E92" s="43"/>
      <c r="F92" s="4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3"/>
      <c r="B93" s="5"/>
      <c r="C93" s="7" t="s">
        <v>30</v>
      </c>
      <c r="D93" s="7" t="s">
        <v>32</v>
      </c>
      <c r="E93" s="7" t="s">
        <v>170</v>
      </c>
      <c r="F93" s="7" t="s">
        <v>171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3"/>
      <c r="B94" s="5"/>
      <c r="C94" s="27"/>
      <c r="D94" s="27"/>
      <c r="E94" s="27"/>
      <c r="F94" s="2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3"/>
      <c r="B95" s="5"/>
      <c r="C95" s="28"/>
      <c r="D95" s="28"/>
      <c r="E95" s="27"/>
      <c r="F95" s="2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3"/>
      <c r="B96" s="5"/>
      <c r="C96" s="28"/>
      <c r="D96" s="28"/>
      <c r="E96" s="27"/>
      <c r="F96" s="2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3"/>
      <c r="B97" s="5"/>
      <c r="C97" s="28"/>
      <c r="D97" s="28"/>
      <c r="E97" s="27"/>
      <c r="F97" s="2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3"/>
      <c r="B98" s="5"/>
      <c r="C98" s="28"/>
      <c r="D98" s="28"/>
      <c r="E98" s="27"/>
      <c r="F98" s="2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15">
      <c r="A99" s="3"/>
      <c r="B99" s="5"/>
      <c r="C99" s="5"/>
      <c r="D99" s="5"/>
      <c r="E99" s="5"/>
      <c r="F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3"/>
      <c r="B100" s="5"/>
      <c r="C100" s="65" t="s">
        <v>178</v>
      </c>
      <c r="D100" s="43"/>
      <c r="E100" s="43"/>
      <c r="F100" s="4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3"/>
      <c r="B101" s="5"/>
      <c r="C101" s="7" t="s">
        <v>30</v>
      </c>
      <c r="D101" s="7" t="s">
        <v>32</v>
      </c>
      <c r="E101" s="7" t="s">
        <v>170</v>
      </c>
      <c r="F101" s="7" t="s">
        <v>171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3"/>
      <c r="B102" s="5"/>
      <c r="C102" s="27"/>
      <c r="D102" s="27"/>
      <c r="E102" s="27"/>
      <c r="F102" s="2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3"/>
      <c r="B103" s="5"/>
      <c r="C103" s="28"/>
      <c r="D103" s="28"/>
      <c r="E103" s="27"/>
      <c r="F103" s="2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3"/>
      <c r="B104" s="5"/>
      <c r="C104" s="28"/>
      <c r="D104" s="28"/>
      <c r="E104" s="27"/>
      <c r="F104" s="2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3"/>
      <c r="B105" s="5"/>
      <c r="C105" s="28"/>
      <c r="D105" s="28"/>
      <c r="E105" s="27"/>
      <c r="F105" s="2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3"/>
      <c r="B106" s="5"/>
      <c r="C106" s="28"/>
      <c r="D106" s="28"/>
      <c r="E106" s="27"/>
      <c r="F106" s="2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 x14ac:dyDescent="0.15">
      <c r="A107" s="3"/>
      <c r="B107" s="5"/>
      <c r="C107" s="5"/>
      <c r="D107" s="5"/>
      <c r="E107" s="5"/>
      <c r="F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 x14ac:dyDescent="0.15">
      <c r="A108" s="3"/>
      <c r="B108" s="3"/>
      <c r="C108" s="3"/>
      <c r="D108" s="3"/>
      <c r="E108" s="3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15">
      <c r="A986" s="1"/>
      <c r="B986" s="1"/>
      <c r="C986" s="1"/>
      <c r="D986" s="1"/>
      <c r="E986" s="1"/>
      <c r="F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15">
      <c r="A987" s="1"/>
      <c r="B987" s="1"/>
      <c r="C987" s="1"/>
      <c r="D987" s="1"/>
      <c r="E987" s="1"/>
      <c r="F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15">
      <c r="A988" s="1"/>
      <c r="B988" s="1"/>
      <c r="C988" s="1"/>
      <c r="D988" s="1"/>
      <c r="E988" s="1"/>
      <c r="F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15">
      <c r="A989" s="1"/>
      <c r="B989" s="1"/>
      <c r="C989" s="1"/>
      <c r="D989" s="1"/>
      <c r="E989" s="1"/>
      <c r="F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15">
      <c r="A990" s="1"/>
      <c r="B990" s="1"/>
      <c r="C990" s="1"/>
      <c r="D990" s="1"/>
      <c r="E990" s="1"/>
      <c r="F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15">
      <c r="A991" s="1"/>
      <c r="B991" s="1"/>
      <c r="C991" s="1"/>
      <c r="D991" s="1"/>
      <c r="E991" s="1"/>
      <c r="F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15">
      <c r="A992" s="1"/>
      <c r="B992" s="1"/>
      <c r="C992" s="1"/>
      <c r="D992" s="1"/>
      <c r="E992" s="1"/>
      <c r="F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15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15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15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15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15">
      <c r="A997" s="1"/>
      <c r="B997" s="1"/>
      <c r="C997" s="1"/>
      <c r="D997" s="1"/>
      <c r="E997" s="1"/>
      <c r="F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15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15">
      <c r="A999" s="1"/>
      <c r="B999" s="1"/>
      <c r="C999" s="1"/>
      <c r="D999" s="1"/>
      <c r="E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15">
      <c r="A1000" s="1"/>
      <c r="B1000" s="1"/>
      <c r="C1000" s="1"/>
      <c r="D1000" s="1"/>
      <c r="E1000" s="1"/>
      <c r="F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8">
    <mergeCell ref="A1:F1"/>
    <mergeCell ref="B3:F3"/>
    <mergeCell ref="E5:F5"/>
    <mergeCell ref="E14:F14"/>
    <mergeCell ref="E7:F7"/>
    <mergeCell ref="E6:F6"/>
    <mergeCell ref="B10:F10"/>
    <mergeCell ref="E12:F12"/>
    <mergeCell ref="E13:F13"/>
    <mergeCell ref="C5:D5"/>
    <mergeCell ref="C6:D6"/>
    <mergeCell ref="C12:D12"/>
    <mergeCell ref="C7:D7"/>
    <mergeCell ref="E51:F51"/>
    <mergeCell ref="E50:F50"/>
    <mergeCell ref="E55:F55"/>
    <mergeCell ref="E53:F53"/>
    <mergeCell ref="B57:F57"/>
    <mergeCell ref="C53:D53"/>
    <mergeCell ref="C51:D51"/>
    <mergeCell ref="C48:C50"/>
    <mergeCell ref="C55:D55"/>
    <mergeCell ref="E49:F49"/>
    <mergeCell ref="E48:F48"/>
    <mergeCell ref="C76:F76"/>
    <mergeCell ref="C84:F84"/>
    <mergeCell ref="C68:F68"/>
    <mergeCell ref="C100:F100"/>
    <mergeCell ref="C92:F92"/>
    <mergeCell ref="C35:C36"/>
    <mergeCell ref="C31:C32"/>
    <mergeCell ref="C29:C30"/>
    <mergeCell ref="E45:F45"/>
    <mergeCell ref="E44:F44"/>
    <mergeCell ref="C38:D38"/>
    <mergeCell ref="E41:F41"/>
    <mergeCell ref="E40:F40"/>
    <mergeCell ref="E39:F39"/>
    <mergeCell ref="E38:F38"/>
    <mergeCell ref="E29:F29"/>
    <mergeCell ref="C42:C47"/>
    <mergeCell ref="E46:F46"/>
    <mergeCell ref="E47:F47"/>
    <mergeCell ref="E42:F42"/>
    <mergeCell ref="E43:F43"/>
    <mergeCell ref="E19:F19"/>
    <mergeCell ref="E20:F20"/>
    <mergeCell ref="C33:C34"/>
    <mergeCell ref="C26:C27"/>
    <mergeCell ref="C13:C19"/>
    <mergeCell ref="C20:C25"/>
    <mergeCell ref="E23:F23"/>
    <mergeCell ref="E25:F25"/>
    <mergeCell ref="E15:F15"/>
    <mergeCell ref="E16:F16"/>
    <mergeCell ref="E17:F17"/>
    <mergeCell ref="E18:F18"/>
    <mergeCell ref="E22:F22"/>
    <mergeCell ref="E21:F21"/>
    <mergeCell ref="E24:F24"/>
    <mergeCell ref="E30:F30"/>
    <mergeCell ref="H2:O2"/>
    <mergeCell ref="H3:O18"/>
    <mergeCell ref="H21:O36"/>
    <mergeCell ref="Q3:X18"/>
    <mergeCell ref="Q2:X2"/>
    <mergeCell ref="H20:O20"/>
    <mergeCell ref="Q20:X20"/>
    <mergeCell ref="Q21:X36"/>
    <mergeCell ref="E26:F26"/>
    <mergeCell ref="E27:F27"/>
    <mergeCell ref="E37:F37"/>
    <mergeCell ref="E34:F34"/>
    <mergeCell ref="E35:F35"/>
    <mergeCell ref="E31:F31"/>
    <mergeCell ref="E36:F36"/>
    <mergeCell ref="E32:F32"/>
    <mergeCell ref="E33:F33"/>
  </mergeCells>
  <phoneticPr fontId="9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4" t="s">
        <v>3</v>
      </c>
      <c r="C2" s="4" t="s">
        <v>30</v>
      </c>
      <c r="D2" s="4" t="s">
        <v>32</v>
      </c>
      <c r="E2" s="4" t="s">
        <v>33</v>
      </c>
      <c r="F2" s="4" t="s">
        <v>34</v>
      </c>
      <c r="G2" s="4" t="s">
        <v>36</v>
      </c>
      <c r="H2" s="4" t="s">
        <v>37</v>
      </c>
    </row>
    <row r="3" spans="2:8" ht="15" customHeight="1" x14ac:dyDescent="0.15">
      <c r="B3" s="4"/>
      <c r="C3" s="4"/>
      <c r="D3" s="4"/>
      <c r="E3" s="4"/>
      <c r="F3" s="4"/>
      <c r="G3" s="4"/>
      <c r="H3" s="4"/>
    </row>
    <row r="4" spans="2:8" ht="15" customHeight="1" x14ac:dyDescent="0.15">
      <c r="B4" s="4"/>
      <c r="C4" s="4"/>
      <c r="D4" s="4"/>
      <c r="E4" s="4"/>
      <c r="F4" s="4"/>
      <c r="G4" s="4"/>
      <c r="H4" s="4"/>
    </row>
    <row r="5" spans="2:8" ht="15" customHeight="1" x14ac:dyDescent="0.15">
      <c r="B5" s="4"/>
      <c r="C5" s="4"/>
      <c r="D5" s="4"/>
      <c r="E5" s="4"/>
      <c r="F5" s="4"/>
      <c r="G5" s="4"/>
      <c r="H5" s="4"/>
    </row>
    <row r="6" spans="2:8" ht="15" customHeight="1" x14ac:dyDescent="0.15">
      <c r="B6" s="4"/>
      <c r="C6" s="4"/>
      <c r="D6" s="4"/>
      <c r="E6" s="4"/>
      <c r="F6" s="4"/>
      <c r="G6" s="4"/>
      <c r="H6" s="4"/>
    </row>
    <row r="7" spans="2:8" ht="15" customHeight="1" x14ac:dyDescent="0.15">
      <c r="B7" s="4"/>
      <c r="C7" s="4"/>
      <c r="D7" s="4"/>
      <c r="E7" s="4"/>
      <c r="F7" s="4"/>
      <c r="G7" s="4"/>
      <c r="H7" s="4"/>
    </row>
    <row r="8" spans="2:8" ht="15" customHeight="1" x14ac:dyDescent="0.15">
      <c r="B8" s="4"/>
      <c r="C8" s="4"/>
      <c r="D8" s="4"/>
      <c r="E8" s="4"/>
      <c r="F8" s="4"/>
      <c r="G8" s="4"/>
      <c r="H8" s="4"/>
    </row>
    <row r="9" spans="2:8" ht="15" customHeight="1" x14ac:dyDescent="0.15">
      <c r="B9" s="4"/>
      <c r="C9" s="4"/>
      <c r="D9" s="4"/>
      <c r="E9" s="4"/>
      <c r="F9" s="4"/>
      <c r="G9" s="4"/>
      <c r="H9" s="4"/>
    </row>
    <row r="10" spans="2:8" ht="15" customHeight="1" x14ac:dyDescent="0.15">
      <c r="B10" s="4"/>
      <c r="C10" s="4"/>
      <c r="D10" s="4"/>
      <c r="E10" s="4"/>
      <c r="F10" s="4"/>
      <c r="G10" s="4"/>
      <c r="H10" s="4"/>
    </row>
    <row r="11" spans="2:8" ht="15" customHeight="1" x14ac:dyDescent="0.15">
      <c r="B11" s="4"/>
      <c r="C11" s="4"/>
      <c r="D11" s="4"/>
      <c r="E11" s="4"/>
      <c r="F11" s="4"/>
      <c r="G11" s="4"/>
      <c r="H11" s="4"/>
    </row>
    <row r="12" spans="2:8" ht="15" customHeight="1" x14ac:dyDescent="0.15">
      <c r="B12" s="4"/>
      <c r="C12" s="4"/>
      <c r="D12" s="4"/>
      <c r="E12" s="4"/>
      <c r="F12" s="4"/>
      <c r="G12" s="4"/>
      <c r="H12" s="4"/>
    </row>
    <row r="13" spans="2:8" ht="15" customHeight="1" x14ac:dyDescent="0.15">
      <c r="B13" s="4"/>
      <c r="C13" s="4"/>
      <c r="D13" s="4"/>
      <c r="E13" s="4"/>
      <c r="F13" s="4"/>
      <c r="G13" s="4"/>
      <c r="H13" s="4"/>
    </row>
    <row r="14" spans="2:8" ht="15" customHeight="1" x14ac:dyDescent="0.15">
      <c r="B14" s="4"/>
      <c r="C14" s="4"/>
      <c r="D14" s="4"/>
      <c r="E14" s="4"/>
      <c r="F14" s="4"/>
      <c r="G14" s="4"/>
      <c r="H14" s="4"/>
    </row>
    <row r="15" spans="2:8" ht="15" customHeight="1" x14ac:dyDescent="0.15">
      <c r="B15" s="4"/>
      <c r="C15" s="4"/>
      <c r="D15" s="4"/>
      <c r="E15" s="4"/>
      <c r="F15" s="4"/>
      <c r="G15" s="4"/>
      <c r="H15" s="4"/>
    </row>
    <row r="16" spans="2:8" ht="15" customHeight="1" x14ac:dyDescent="0.15">
      <c r="B16" s="4"/>
      <c r="C16" s="4"/>
      <c r="D16" s="4"/>
      <c r="E16" s="4"/>
      <c r="F16" s="4"/>
      <c r="G16" s="4"/>
      <c r="H16" s="4"/>
    </row>
    <row r="17" spans="2:8" ht="15" customHeight="1" x14ac:dyDescent="0.15">
      <c r="B17" s="4"/>
      <c r="C17" s="4"/>
      <c r="D17" s="4"/>
      <c r="E17" s="4"/>
      <c r="F17" s="4"/>
      <c r="G17" s="4"/>
      <c r="H17" s="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ht="15" customHeight="1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4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5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6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7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8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</row>
    <row r="10" spans="1:15" ht="15" customHeight="1" x14ac:dyDescent="0.15">
      <c r="A10" s="2" t="s">
        <v>1</v>
      </c>
      <c r="B10" s="2" t="s">
        <v>22</v>
      </c>
      <c r="C10" s="2" t="s">
        <v>23</v>
      </c>
      <c r="D10" s="2" t="s">
        <v>24</v>
      </c>
      <c r="E10" s="2" t="s">
        <v>24</v>
      </c>
      <c r="F10" s="2" t="s">
        <v>25</v>
      </c>
      <c r="G10" s="2" t="s">
        <v>26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28</v>
      </c>
      <c r="M10" s="3" t="s">
        <v>28</v>
      </c>
      <c r="N10" s="3" t="s">
        <v>28</v>
      </c>
      <c r="O10" s="3" t="s">
        <v>29</v>
      </c>
    </row>
    <row r="11" spans="1:15" ht="15" customHeight="1" x14ac:dyDescent="0.15">
      <c r="A11" s="2" t="s">
        <v>4</v>
      </c>
      <c r="B11" s="2" t="s">
        <v>22</v>
      </c>
      <c r="C11" s="2" t="s">
        <v>31</v>
      </c>
      <c r="D11" s="2" t="s">
        <v>26</v>
      </c>
      <c r="E11" s="2" t="s">
        <v>26</v>
      </c>
      <c r="F11" s="2" t="s">
        <v>26</v>
      </c>
      <c r="G11" s="2" t="s">
        <v>35</v>
      </c>
      <c r="H11" s="3" t="s">
        <v>27</v>
      </c>
      <c r="I11" s="3" t="s">
        <v>27</v>
      </c>
      <c r="J11" s="3" t="s">
        <v>27</v>
      </c>
      <c r="K11" s="3" t="s">
        <v>28</v>
      </c>
      <c r="L11" s="3" t="s">
        <v>28</v>
      </c>
      <c r="M11" s="3" t="s">
        <v>28</v>
      </c>
      <c r="N11" s="3" t="s">
        <v>27</v>
      </c>
      <c r="O11" s="3" t="s">
        <v>29</v>
      </c>
    </row>
    <row r="12" spans="1:15" ht="15" customHeight="1" x14ac:dyDescent="0.15">
      <c r="A12" s="2" t="s">
        <v>5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3" t="s">
        <v>27</v>
      </c>
      <c r="I12" s="3" t="s">
        <v>28</v>
      </c>
      <c r="J12" s="3" t="s">
        <v>28</v>
      </c>
      <c r="K12" s="3" t="s">
        <v>27</v>
      </c>
      <c r="L12" s="3" t="s">
        <v>27</v>
      </c>
      <c r="M12" s="3" t="s">
        <v>27</v>
      </c>
      <c r="N12" s="3" t="s">
        <v>27</v>
      </c>
      <c r="O12" s="3" t="str">
        <f>CONCATENATE(基礎設計!E21,"襲来！")</f>
        <v>襲来！</v>
      </c>
    </row>
    <row r="13" spans="1:15" ht="15" customHeight="1" x14ac:dyDescent="0.15">
      <c r="A13" s="2" t="s">
        <v>6</v>
      </c>
      <c r="B13" s="2" t="s">
        <v>44</v>
      </c>
      <c r="C13" s="2" t="s">
        <v>45</v>
      </c>
      <c r="D13" s="2" t="s">
        <v>42</v>
      </c>
      <c r="E13" s="2" t="s">
        <v>41</v>
      </c>
      <c r="F13" s="2" t="s">
        <v>40</v>
      </c>
      <c r="G13" s="2" t="s">
        <v>42</v>
      </c>
      <c r="H13" s="3" t="s">
        <v>28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tr">
        <f>CONCATENATE(基礎設計!E21,"襲来！")</f>
        <v>襲来！</v>
      </c>
    </row>
    <row r="14" spans="1:15" ht="15" customHeight="1" x14ac:dyDescent="0.15">
      <c r="A14" s="2" t="s">
        <v>7</v>
      </c>
      <c r="B14" s="2" t="s">
        <v>46</v>
      </c>
      <c r="C14" s="2" t="s">
        <v>47</v>
      </c>
      <c r="D14" s="2" t="s">
        <v>42</v>
      </c>
      <c r="E14" s="2" t="s">
        <v>42</v>
      </c>
      <c r="F14" s="2" t="s">
        <v>42</v>
      </c>
      <c r="G14" s="2" t="s">
        <v>42</v>
      </c>
      <c r="H14" s="3" t="s">
        <v>27</v>
      </c>
      <c r="I14" s="3" t="s">
        <v>28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tr">
        <f>CONCATENATE(基礎設計!E21,"チャレンジ")</f>
        <v>チャレンジ</v>
      </c>
    </row>
    <row r="15" spans="1:15" ht="15" customHeight="1" x14ac:dyDescent="0.15">
      <c r="A15" s="2" t="s">
        <v>8</v>
      </c>
      <c r="B15" s="2" t="s">
        <v>49</v>
      </c>
      <c r="C15" s="2" t="s">
        <v>50</v>
      </c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 t="s">
        <v>51</v>
      </c>
      <c r="O15" s="2" t="s">
        <v>51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52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54</v>
      </c>
      <c r="C18" s="1"/>
      <c r="D18" s="1"/>
      <c r="E18" s="1"/>
      <c r="F18" s="1"/>
      <c r="G18" s="1"/>
    </row>
    <row r="19" spans="1:26" ht="15" customHeight="1" x14ac:dyDescent="0.15">
      <c r="A19" s="2" t="s">
        <v>4</v>
      </c>
      <c r="B19" s="2" t="s">
        <v>54</v>
      </c>
      <c r="C19" s="1"/>
      <c r="D19" s="1"/>
      <c r="E19" s="1"/>
      <c r="F19" s="1"/>
      <c r="G19" s="1"/>
    </row>
    <row r="20" spans="1:26" ht="15" customHeight="1" x14ac:dyDescent="0.15">
      <c r="A20" s="2" t="s">
        <v>5</v>
      </c>
      <c r="B20" s="2" t="s">
        <v>55</v>
      </c>
      <c r="C20" s="1"/>
      <c r="D20" s="1"/>
      <c r="E20" s="1"/>
      <c r="F20" s="1"/>
      <c r="G20" s="1"/>
    </row>
    <row r="21" spans="1:26" ht="15" customHeight="1" x14ac:dyDescent="0.15">
      <c r="A21" s="2" t="s">
        <v>6</v>
      </c>
      <c r="B21" s="2" t="s">
        <v>56</v>
      </c>
      <c r="C21" s="1"/>
      <c r="D21" s="1"/>
      <c r="E21" s="1"/>
      <c r="F21" s="1"/>
      <c r="G21" s="1"/>
    </row>
    <row r="22" spans="1:26" ht="15" customHeight="1" x14ac:dyDescent="0.15">
      <c r="A22" s="2" t="s">
        <v>7</v>
      </c>
      <c r="B22" s="2" t="s">
        <v>57</v>
      </c>
      <c r="C22" s="1"/>
      <c r="D22" s="1"/>
      <c r="E22" s="1"/>
      <c r="F22" s="1"/>
      <c r="G22" s="1"/>
    </row>
    <row r="23" spans="1:26" ht="15" customHeight="1" x14ac:dyDescent="0.15">
      <c r="A23" s="2" t="s">
        <v>8</v>
      </c>
      <c r="B23" s="2" t="s">
        <v>58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59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60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62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63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64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65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66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33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73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74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75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76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77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78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79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80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81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82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83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84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85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86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87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88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89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90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91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92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995"/>
  <sheetViews>
    <sheetView workbookViewId="0">
      <selection activeCell="B19" sqref="B19:N24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7.83203125" bestFit="1" customWidth="1"/>
    <col min="8" max="8" width="12.1640625" bestFit="1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2.5" customHeight="1" x14ac:dyDescent="0.15">
      <c r="A2" s="14"/>
      <c r="B2" s="74" t="s">
        <v>140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</row>
    <row r="3" spans="1:26" ht="22.5" customHeight="1" x14ac:dyDescent="0.15">
      <c r="A3" s="14"/>
      <c r="B3" s="82" t="s">
        <v>145</v>
      </c>
      <c r="C3" s="82" t="s">
        <v>146</v>
      </c>
      <c r="D3" s="82" t="s">
        <v>32</v>
      </c>
      <c r="E3" s="82" t="s">
        <v>147</v>
      </c>
      <c r="F3" s="82" t="s">
        <v>148</v>
      </c>
      <c r="G3" s="82" t="s">
        <v>149</v>
      </c>
      <c r="H3" s="82" t="s">
        <v>150</v>
      </c>
      <c r="I3" s="82" t="s">
        <v>151</v>
      </c>
      <c r="J3" s="82" t="s">
        <v>152</v>
      </c>
      <c r="K3" s="82" t="s">
        <v>153</v>
      </c>
      <c r="L3" s="82" t="s">
        <v>154</v>
      </c>
      <c r="M3" s="82" t="s">
        <v>155</v>
      </c>
      <c r="N3" s="82" t="s">
        <v>156</v>
      </c>
      <c r="O3" s="82" t="s">
        <v>157</v>
      </c>
      <c r="P3" s="82" t="s">
        <v>158</v>
      </c>
      <c r="Q3" s="82" t="s">
        <v>159</v>
      </c>
      <c r="R3" s="14"/>
      <c r="S3" s="14"/>
      <c r="T3" s="14"/>
      <c r="U3" s="14"/>
      <c r="V3" s="14"/>
      <c r="W3" s="14"/>
      <c r="X3" s="14"/>
      <c r="Y3" s="14"/>
      <c r="Z3" s="14"/>
    </row>
    <row r="4" spans="1:26" ht="22.5" customHeight="1" x14ac:dyDescent="0.3">
      <c r="A4" s="14"/>
      <c r="B4" s="83">
        <v>1</v>
      </c>
      <c r="C4" s="84">
        <v>236</v>
      </c>
      <c r="D4" s="84" t="s">
        <v>204</v>
      </c>
      <c r="E4" s="84" t="s">
        <v>220</v>
      </c>
      <c r="F4" s="84">
        <v>20</v>
      </c>
      <c r="G4" s="84">
        <v>7</v>
      </c>
      <c r="H4" s="84">
        <v>2026</v>
      </c>
      <c r="I4" s="84">
        <v>0</v>
      </c>
      <c r="J4" s="84">
        <v>1770</v>
      </c>
      <c r="K4" s="84">
        <v>0</v>
      </c>
      <c r="L4" s="84">
        <v>743</v>
      </c>
      <c r="M4" s="84">
        <v>0</v>
      </c>
      <c r="N4" s="84">
        <v>0</v>
      </c>
      <c r="O4" s="85">
        <v>7155</v>
      </c>
      <c r="P4" s="84" t="s">
        <v>221</v>
      </c>
      <c r="Q4" s="84" t="s">
        <v>222</v>
      </c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 x14ac:dyDescent="0.3">
      <c r="A5" s="14"/>
      <c r="B5" s="83">
        <v>1</v>
      </c>
      <c r="C5" s="84">
        <v>381</v>
      </c>
      <c r="D5" s="84" t="s">
        <v>205</v>
      </c>
      <c r="E5" s="84" t="s">
        <v>220</v>
      </c>
      <c r="F5" s="84">
        <v>20</v>
      </c>
      <c r="G5" s="84">
        <v>7</v>
      </c>
      <c r="H5" s="84">
        <v>2006</v>
      </c>
      <c r="I5" s="84">
        <v>0</v>
      </c>
      <c r="J5" s="84">
        <v>1435</v>
      </c>
      <c r="K5" s="84">
        <v>0</v>
      </c>
      <c r="L5" s="84">
        <v>713</v>
      </c>
      <c r="M5" s="84">
        <v>0</v>
      </c>
      <c r="N5" s="84">
        <v>0</v>
      </c>
      <c r="O5" s="85"/>
      <c r="P5" s="84" t="s">
        <v>223</v>
      </c>
      <c r="Q5" s="84" t="s">
        <v>224</v>
      </c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 x14ac:dyDescent="0.3">
      <c r="A6" s="14"/>
      <c r="B6" s="83">
        <v>1</v>
      </c>
      <c r="C6" s="84">
        <v>152</v>
      </c>
      <c r="D6" s="84" t="s">
        <v>225</v>
      </c>
      <c r="E6" s="84" t="s">
        <v>226</v>
      </c>
      <c r="F6" s="84">
        <v>7</v>
      </c>
      <c r="G6" s="84">
        <v>7</v>
      </c>
      <c r="H6" s="84">
        <v>1063</v>
      </c>
      <c r="I6" s="84">
        <v>0</v>
      </c>
      <c r="J6" s="84">
        <v>629</v>
      </c>
      <c r="K6" s="84">
        <v>0</v>
      </c>
      <c r="L6" s="84">
        <v>1053</v>
      </c>
      <c r="M6" s="84">
        <v>0</v>
      </c>
      <c r="N6" s="84">
        <v>0</v>
      </c>
      <c r="O6" s="85"/>
      <c r="P6" s="84" t="s">
        <v>227</v>
      </c>
      <c r="Q6" s="84" t="s">
        <v>222</v>
      </c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 x14ac:dyDescent="0.3">
      <c r="A7" s="14"/>
      <c r="B7" s="83">
        <v>1</v>
      </c>
      <c r="C7" s="84">
        <v>605</v>
      </c>
      <c r="D7" s="84" t="s">
        <v>206</v>
      </c>
      <c r="E7" s="84" t="s">
        <v>220</v>
      </c>
      <c r="F7" s="84">
        <v>20</v>
      </c>
      <c r="G7" s="84">
        <v>30</v>
      </c>
      <c r="H7" s="84">
        <v>2060</v>
      </c>
      <c r="I7" s="84">
        <v>0</v>
      </c>
      <c r="J7" s="84">
        <v>1320</v>
      </c>
      <c r="K7" s="84">
        <v>0</v>
      </c>
      <c r="L7" s="84">
        <v>2303</v>
      </c>
      <c r="M7" s="84">
        <v>0</v>
      </c>
      <c r="N7" s="84">
        <v>0</v>
      </c>
      <c r="O7" s="85"/>
      <c r="P7" s="84" t="s">
        <v>228</v>
      </c>
      <c r="Q7" s="84" t="s">
        <v>229</v>
      </c>
      <c r="R7" s="14"/>
      <c r="S7" s="14"/>
      <c r="T7" s="14"/>
      <c r="U7" s="14"/>
      <c r="V7" s="14"/>
      <c r="W7" s="14"/>
      <c r="X7" s="14"/>
      <c r="Y7" s="14"/>
      <c r="Z7" s="14"/>
    </row>
    <row r="8" spans="1:26" ht="22.5" customHeight="1" x14ac:dyDescent="0.15">
      <c r="A8" s="14"/>
      <c r="B8" s="14"/>
      <c r="C8" s="17"/>
      <c r="D8" s="17"/>
      <c r="E8" s="18" t="s">
        <v>161</v>
      </c>
      <c r="F8" s="18">
        <f>SUM(F4:F7)</f>
        <v>67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15">
      <c r="A9" s="14"/>
      <c r="B9" s="14"/>
      <c r="C9" s="17"/>
      <c r="D9" s="1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2.5" customHeight="1" x14ac:dyDescent="0.15">
      <c r="A10" s="14"/>
      <c r="B10" s="16" t="s">
        <v>162</v>
      </c>
      <c r="C10" s="16"/>
      <c r="D10" s="16"/>
      <c r="E10" s="16" t="s">
        <v>163</v>
      </c>
      <c r="F10" s="16"/>
      <c r="G10" s="16"/>
      <c r="H10" s="16"/>
      <c r="I10" s="16"/>
      <c r="J10" s="16"/>
      <c r="K10" s="16"/>
      <c r="L10" s="16"/>
      <c r="M10" s="16"/>
      <c r="N10" s="16"/>
      <c r="O10" s="14"/>
      <c r="P10" s="16" t="s">
        <v>164</v>
      </c>
      <c r="Q10" s="16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2.5" customHeight="1" x14ac:dyDescent="0.15">
      <c r="A11" s="14"/>
      <c r="B11" s="20" t="s">
        <v>165</v>
      </c>
      <c r="C11" s="20" t="s">
        <v>167</v>
      </c>
      <c r="D11" s="22"/>
      <c r="E11" s="76" t="s">
        <v>168</v>
      </c>
      <c r="F11" s="43"/>
      <c r="G11" s="43"/>
      <c r="H11" s="43"/>
      <c r="I11" s="43"/>
      <c r="J11" s="43"/>
      <c r="K11" s="43"/>
      <c r="L11" s="43"/>
      <c r="M11" s="43"/>
      <c r="N11" s="44"/>
      <c r="O11" s="14"/>
      <c r="P11" s="77" t="s">
        <v>230</v>
      </c>
      <c r="Q11" s="48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2.5" customHeight="1" x14ac:dyDescent="0.15">
      <c r="A12" s="14"/>
      <c r="B12" s="25">
        <v>1</v>
      </c>
      <c r="C12" s="25">
        <v>0</v>
      </c>
      <c r="D12" s="26"/>
      <c r="E12" s="75"/>
      <c r="F12" s="43"/>
      <c r="G12" s="43"/>
      <c r="H12" s="43"/>
      <c r="I12" s="43"/>
      <c r="J12" s="43"/>
      <c r="K12" s="43"/>
      <c r="L12" s="43"/>
      <c r="M12" s="43"/>
      <c r="N12" s="44"/>
      <c r="O12" s="14"/>
      <c r="P12" s="50"/>
      <c r="Q12" s="51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2.5" customHeight="1" x14ac:dyDescent="0.15">
      <c r="A13" s="14"/>
      <c r="B13" s="25">
        <v>2</v>
      </c>
      <c r="C13" s="25">
        <v>0</v>
      </c>
      <c r="D13" s="26"/>
      <c r="E13" s="75"/>
      <c r="F13" s="43"/>
      <c r="G13" s="43"/>
      <c r="H13" s="43"/>
      <c r="I13" s="43"/>
      <c r="J13" s="43"/>
      <c r="K13" s="43"/>
      <c r="L13" s="43"/>
      <c r="M13" s="43"/>
      <c r="N13" s="44"/>
      <c r="O13" s="14"/>
      <c r="P13" s="50"/>
      <c r="Q13" s="51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2.5" customHeight="1" x14ac:dyDescent="0.15">
      <c r="A14" s="14"/>
      <c r="B14" s="25">
        <v>3</v>
      </c>
      <c r="C14" s="25">
        <v>0</v>
      </c>
      <c r="D14" s="26"/>
      <c r="E14" s="75"/>
      <c r="F14" s="43"/>
      <c r="G14" s="43"/>
      <c r="H14" s="43"/>
      <c r="I14" s="43"/>
      <c r="J14" s="43"/>
      <c r="K14" s="43"/>
      <c r="L14" s="43"/>
      <c r="M14" s="43"/>
      <c r="N14" s="44"/>
      <c r="O14" s="14"/>
      <c r="P14" s="50"/>
      <c r="Q14" s="51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2.5" customHeight="1" x14ac:dyDescent="0.15">
      <c r="A15" s="14"/>
      <c r="B15" s="25">
        <v>4</v>
      </c>
      <c r="C15" s="25">
        <v>0</v>
      </c>
      <c r="D15" s="26"/>
      <c r="E15" s="75"/>
      <c r="F15" s="43"/>
      <c r="G15" s="43"/>
      <c r="H15" s="43"/>
      <c r="I15" s="43"/>
      <c r="J15" s="43"/>
      <c r="K15" s="43"/>
      <c r="L15" s="43"/>
      <c r="M15" s="43"/>
      <c r="N15" s="44"/>
      <c r="O15" s="14"/>
      <c r="P15" s="50"/>
      <c r="Q15" s="51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2.5" customHeight="1" x14ac:dyDescent="0.15">
      <c r="A16" s="14"/>
      <c r="B16" s="25" t="s">
        <v>172</v>
      </c>
      <c r="C16" s="25" t="s">
        <v>172</v>
      </c>
      <c r="D16" s="26"/>
      <c r="E16" s="75"/>
      <c r="F16" s="43"/>
      <c r="G16" s="43"/>
      <c r="H16" s="43"/>
      <c r="I16" s="43"/>
      <c r="J16" s="43"/>
      <c r="K16" s="43"/>
      <c r="L16" s="43"/>
      <c r="M16" s="43"/>
      <c r="N16" s="44"/>
      <c r="O16" s="14"/>
      <c r="P16" s="53"/>
      <c r="Q16" s="46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2.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1" customHeight="1" x14ac:dyDescent="0.15">
      <c r="A18" s="14"/>
      <c r="B18" s="29" t="s">
        <v>173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1" customHeight="1" x14ac:dyDescent="0.15">
      <c r="A19" s="14"/>
      <c r="B19" s="7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1" customHeight="1" x14ac:dyDescent="0.15">
      <c r="A20" s="14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1" customHeight="1" x14ac:dyDescent="0.15">
      <c r="A21" s="14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1" customHeight="1" x14ac:dyDescent="0.15">
      <c r="A22" s="14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1" customHeight="1" x14ac:dyDescent="0.15">
      <c r="A23" s="14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1" customHeight="1" x14ac:dyDescent="0.15">
      <c r="A24" s="14"/>
      <c r="B24" s="53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5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1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1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1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1" customHeight="1" x14ac:dyDescent="0.4">
      <c r="A28" s="14"/>
      <c r="B28" s="79" t="s">
        <v>146</v>
      </c>
      <c r="C28" s="79" t="s">
        <v>32</v>
      </c>
      <c r="D28" s="79" t="s">
        <v>147</v>
      </c>
      <c r="E28" s="79" t="s">
        <v>148</v>
      </c>
      <c r="F28" s="79" t="s">
        <v>149</v>
      </c>
      <c r="G28" s="79" t="s">
        <v>150</v>
      </c>
      <c r="H28" s="79" t="s">
        <v>151</v>
      </c>
      <c r="I28" s="79" t="s">
        <v>152</v>
      </c>
      <c r="J28" s="79" t="s">
        <v>153</v>
      </c>
      <c r="K28" s="79" t="s">
        <v>154</v>
      </c>
      <c r="L28" s="79" t="s">
        <v>155</v>
      </c>
      <c r="M28" s="79" t="s">
        <v>156</v>
      </c>
      <c r="N28" s="79" t="s">
        <v>157</v>
      </c>
      <c r="O28" s="79" t="s">
        <v>158</v>
      </c>
      <c r="P28" s="79" t="s">
        <v>159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1" customHeight="1" x14ac:dyDescent="0.4">
      <c r="A29" s="14"/>
      <c r="B29" s="80">
        <v>236</v>
      </c>
      <c r="C29" s="80" t="s">
        <v>204</v>
      </c>
      <c r="D29" s="80" t="s">
        <v>220</v>
      </c>
      <c r="E29" s="80">
        <v>20</v>
      </c>
      <c r="F29" s="80">
        <v>1.2345678910111201E+110</v>
      </c>
      <c r="G29" s="80">
        <v>1882</v>
      </c>
      <c r="H29" s="80"/>
      <c r="I29" s="80">
        <v>1644</v>
      </c>
      <c r="J29" s="80"/>
      <c r="K29" s="80">
        <v>690</v>
      </c>
      <c r="L29" s="80"/>
      <c r="M29" s="80">
        <v>0</v>
      </c>
      <c r="N29" s="81">
        <v>6171</v>
      </c>
      <c r="O29" s="80" t="s">
        <v>221</v>
      </c>
      <c r="P29" s="80" t="s">
        <v>222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1" customHeight="1" x14ac:dyDescent="0.4">
      <c r="A30" s="14"/>
      <c r="B30" s="80">
        <v>381</v>
      </c>
      <c r="C30" s="80" t="s">
        <v>205</v>
      </c>
      <c r="D30" s="80" t="s">
        <v>220</v>
      </c>
      <c r="E30" s="80">
        <v>20</v>
      </c>
      <c r="F30" s="80">
        <v>1.2345678910111201E+110</v>
      </c>
      <c r="G30" s="80">
        <v>1863</v>
      </c>
      <c r="H30" s="80"/>
      <c r="I30" s="80">
        <v>1333</v>
      </c>
      <c r="J30" s="80"/>
      <c r="K30" s="80">
        <v>662</v>
      </c>
      <c r="L30" s="80"/>
      <c r="M30" s="80">
        <v>0</v>
      </c>
      <c r="N30" s="81"/>
      <c r="O30" s="80" t="s">
        <v>223</v>
      </c>
      <c r="P30" s="80" t="s">
        <v>224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1" customHeight="1" x14ac:dyDescent="0.4">
      <c r="A31" s="14"/>
      <c r="B31" s="80">
        <v>152</v>
      </c>
      <c r="C31" s="80" t="s">
        <v>225</v>
      </c>
      <c r="D31" s="80" t="s">
        <v>226</v>
      </c>
      <c r="E31" s="80">
        <v>7</v>
      </c>
      <c r="F31" s="80">
        <v>1.23456789101112E+70</v>
      </c>
      <c r="G31" s="80">
        <v>921</v>
      </c>
      <c r="H31" s="80"/>
      <c r="I31" s="80">
        <v>545</v>
      </c>
      <c r="J31" s="80"/>
      <c r="K31" s="80">
        <v>912</v>
      </c>
      <c r="L31" s="80"/>
      <c r="M31" s="80">
        <v>0</v>
      </c>
      <c r="N31" s="81"/>
      <c r="O31" s="80" t="s">
        <v>227</v>
      </c>
      <c r="P31" s="80" t="s">
        <v>222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1" customHeight="1" x14ac:dyDescent="0.4">
      <c r="A32" s="14"/>
      <c r="B32" s="80">
        <v>605</v>
      </c>
      <c r="C32" s="80" t="s">
        <v>206</v>
      </c>
      <c r="D32" s="80" t="s">
        <v>220</v>
      </c>
      <c r="E32" s="80">
        <v>20</v>
      </c>
      <c r="F32" s="80">
        <v>1.2345678910111201E+110</v>
      </c>
      <c r="G32" s="80">
        <v>1505</v>
      </c>
      <c r="H32" s="80"/>
      <c r="I32" s="80">
        <v>964</v>
      </c>
      <c r="J32" s="80"/>
      <c r="K32" s="80">
        <v>1682</v>
      </c>
      <c r="L32" s="80"/>
      <c r="M32" s="80">
        <v>0</v>
      </c>
      <c r="N32" s="81"/>
      <c r="O32" s="80" t="s">
        <v>228</v>
      </c>
      <c r="P32" s="80" t="s">
        <v>229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1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1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1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1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1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1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1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1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1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1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1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1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1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1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1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1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1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1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1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1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1" customHeight="1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1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1" customHeight="1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1" customHeight="1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1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1" customHeight="1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1" customHeigh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1" customHeight="1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1" customHeight="1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1" customHeight="1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1" customHeight="1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1" customHeight="1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1" customHeight="1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1" customHeight="1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1" customHeight="1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1" customHeight="1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1" customHeight="1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1" customHeight="1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1" customHeight="1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1" customHeight="1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1" customHeight="1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1" customHeight="1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1" customHeight="1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1" customHeight="1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1" customHeight="1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1" customHeight="1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1" customHeight="1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1" customHeight="1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1" customHeight="1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1" customHeight="1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1" customHeight="1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1" customHeight="1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1" customHeight="1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1" customHeight="1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1" customHeight="1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1" customHeight="1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1" customHeight="1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1" customHeight="1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1" customHeight="1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1" customHeight="1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1" customHeight="1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1" customHeight="1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1" customHeight="1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1" customHeight="1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1" customHeight="1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1" customHeight="1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1" customHeight="1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1" customHeight="1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1" customHeight="1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1" customHeight="1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1" customHeight="1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1" customHeight="1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1" customHeight="1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1" customHeight="1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1" customHeight="1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1" customHeight="1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1" customHeight="1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1" customHeight="1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1" customHeight="1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1" customHeight="1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1" customHeight="1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1" customHeight="1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1" customHeight="1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6.5" customHeight="1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6.5" customHeight="1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6.5" customHeight="1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6.5" customHeight="1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6.5" customHeight="1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6.5" customHeight="1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6.5" customHeight="1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6.5" customHeight="1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6.5" customHeight="1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6.5" customHeight="1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6.5" customHeight="1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6.5" customHeight="1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6.5" customHeight="1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6.5" customHeight="1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6.5" customHeight="1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6.5" customHeight="1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6.5" customHeight="1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6.5" customHeight="1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6.5" customHeight="1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6.5" customHeight="1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6.5" customHeight="1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6.5" customHeight="1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6.5" customHeight="1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6.5" customHeight="1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6.5" customHeight="1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6.5" customHeight="1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6.5" customHeight="1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6.5" customHeight="1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6.5" customHeight="1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6.5" customHeight="1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6.5" customHeight="1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6.5" customHeight="1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6.5" customHeight="1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6.5" customHeight="1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6.5" customHeight="1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6.5" customHeight="1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6.5" customHeight="1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6.5" customHeight="1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6.5" customHeight="1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6.5" customHeight="1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6.5" customHeight="1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6.5" customHeight="1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6.5" customHeight="1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6.5" customHeight="1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6.5" customHeight="1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6.5" customHeight="1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6.5" customHeight="1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6.5" customHeight="1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6.5" customHeight="1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6.5" customHeight="1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6.5" customHeight="1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6.5" customHeight="1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 x14ac:dyDescent="0.1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 x14ac:dyDescent="0.1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 x14ac:dyDescent="0.1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 x14ac:dyDescent="0.1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 x14ac:dyDescent="0.1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 x14ac:dyDescent="0.1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 x14ac:dyDescent="0.1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 x14ac:dyDescent="0.1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 x14ac:dyDescent="0.1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</sheetData>
  <mergeCells count="11">
    <mergeCell ref="B19:N24"/>
    <mergeCell ref="E16:N16"/>
    <mergeCell ref="E14:N14"/>
    <mergeCell ref="N29:N32"/>
    <mergeCell ref="O4:O7"/>
    <mergeCell ref="B2:O2"/>
    <mergeCell ref="E12:N12"/>
    <mergeCell ref="E11:N11"/>
    <mergeCell ref="P11:Q16"/>
    <mergeCell ref="E13:N13"/>
    <mergeCell ref="E15:N15"/>
  </mergeCells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984"/>
  <sheetViews>
    <sheetView tabSelected="1" workbookViewId="0">
      <selection activeCell="H35" sqref="H35"/>
    </sheetView>
  </sheetViews>
  <sheetFormatPr baseColWidth="12" defaultColWidth="13.5" defaultRowHeight="15" customHeight="1" x14ac:dyDescent="0.3"/>
  <cols>
    <col min="1" max="1" width="1.83203125" style="88" customWidth="1"/>
    <col min="2" max="2" width="7.1640625" style="88" customWidth="1"/>
    <col min="3" max="3" width="12.33203125" style="88" customWidth="1"/>
    <col min="4" max="4" width="20.33203125" style="88" bestFit="1" customWidth="1"/>
    <col min="5" max="5" width="11.83203125" style="88" customWidth="1"/>
    <col min="6" max="6" width="5.5" style="88" customWidth="1"/>
    <col min="7" max="7" width="7.83203125" style="88" bestFit="1" customWidth="1"/>
    <col min="8" max="8" width="8" style="88" bestFit="1" customWidth="1"/>
    <col min="9" max="9" width="8.1640625" style="88" customWidth="1"/>
    <col min="10" max="10" width="7" style="88" customWidth="1"/>
    <col min="11" max="11" width="10.6640625" style="88" customWidth="1"/>
    <col min="12" max="12" width="7" style="88" customWidth="1"/>
    <col min="13" max="13" width="8.83203125" style="88" customWidth="1"/>
    <col min="14" max="14" width="8.6640625" style="88" customWidth="1"/>
    <col min="15" max="15" width="8" style="88" customWidth="1"/>
    <col min="16" max="16" width="55" style="88" customWidth="1"/>
    <col min="17" max="17" width="49.83203125" style="88" customWidth="1"/>
    <col min="18" max="18" width="1.83203125" style="88" customWidth="1"/>
    <col min="19" max="26" width="10.5" style="88" customWidth="1"/>
    <col min="27" max="16384" width="13.5" style="88"/>
  </cols>
  <sheetData>
    <row r="1" spans="1:26" ht="21" customHeight="1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22.5" customHeight="1" x14ac:dyDescent="0.3">
      <c r="A2" s="86"/>
      <c r="B2" s="89" t="s">
        <v>143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  <c r="Q2" s="91"/>
      <c r="R2" s="86"/>
      <c r="S2" s="86"/>
      <c r="T2" s="86"/>
      <c r="U2" s="86"/>
      <c r="V2" s="86"/>
      <c r="W2" s="86"/>
      <c r="X2" s="86"/>
      <c r="Y2" s="86"/>
      <c r="Z2" s="86"/>
    </row>
    <row r="3" spans="1:26" ht="22.5" customHeight="1" x14ac:dyDescent="0.3">
      <c r="A3" s="86"/>
      <c r="B3" s="92" t="s">
        <v>145</v>
      </c>
      <c r="C3" s="93" t="s">
        <v>146</v>
      </c>
      <c r="D3" s="93" t="s">
        <v>32</v>
      </c>
      <c r="E3" s="93" t="s">
        <v>147</v>
      </c>
      <c r="F3" s="93" t="s">
        <v>148</v>
      </c>
      <c r="G3" s="93" t="s">
        <v>149</v>
      </c>
      <c r="H3" s="93" t="s">
        <v>150</v>
      </c>
      <c r="I3" s="93" t="s">
        <v>151</v>
      </c>
      <c r="J3" s="93" t="s">
        <v>152</v>
      </c>
      <c r="K3" s="93" t="s">
        <v>153</v>
      </c>
      <c r="L3" s="93" t="s">
        <v>154</v>
      </c>
      <c r="M3" s="93" t="s">
        <v>155</v>
      </c>
      <c r="N3" s="93" t="s">
        <v>156</v>
      </c>
      <c r="O3" s="93" t="s">
        <v>157</v>
      </c>
      <c r="P3" s="93" t="s">
        <v>158</v>
      </c>
      <c r="Q3" s="93" t="s">
        <v>159</v>
      </c>
      <c r="R3" s="86"/>
      <c r="S3" s="86"/>
      <c r="T3" s="86"/>
      <c r="U3" s="86"/>
      <c r="V3" s="86"/>
      <c r="W3" s="86"/>
      <c r="X3" s="86"/>
      <c r="Y3" s="86"/>
      <c r="Z3" s="86"/>
    </row>
    <row r="4" spans="1:26" ht="22.5" customHeight="1" x14ac:dyDescent="0.3">
      <c r="A4" s="86"/>
      <c r="B4" s="94">
        <v>1</v>
      </c>
      <c r="C4" s="95">
        <v>236</v>
      </c>
      <c r="D4" s="95" t="s">
        <v>204</v>
      </c>
      <c r="E4" s="95" t="s">
        <v>220</v>
      </c>
      <c r="F4" s="95">
        <v>20</v>
      </c>
      <c r="G4" s="95">
        <v>1</v>
      </c>
      <c r="H4" s="95">
        <v>1882</v>
      </c>
      <c r="I4" s="95"/>
      <c r="J4" s="95">
        <v>1644</v>
      </c>
      <c r="K4" s="95"/>
      <c r="L4" s="95">
        <v>690</v>
      </c>
      <c r="M4" s="95"/>
      <c r="N4" s="95">
        <v>0</v>
      </c>
      <c r="O4" s="96">
        <v>6171</v>
      </c>
      <c r="P4" s="95" t="s">
        <v>221</v>
      </c>
      <c r="Q4" s="95" t="s">
        <v>222</v>
      </c>
      <c r="R4" s="86"/>
      <c r="S4" s="86"/>
      <c r="T4" s="86"/>
      <c r="U4" s="86"/>
      <c r="V4" s="86"/>
      <c r="W4" s="86"/>
      <c r="X4" s="86"/>
      <c r="Y4" s="86"/>
      <c r="Z4" s="86"/>
    </row>
    <row r="5" spans="1:26" ht="22.5" customHeight="1" x14ac:dyDescent="0.3">
      <c r="A5" s="86"/>
      <c r="B5" s="94">
        <v>1</v>
      </c>
      <c r="C5" s="95">
        <v>381</v>
      </c>
      <c r="D5" s="95" t="s">
        <v>205</v>
      </c>
      <c r="E5" s="95" t="s">
        <v>220</v>
      </c>
      <c r="F5" s="95">
        <v>20</v>
      </c>
      <c r="G5" s="95">
        <v>1</v>
      </c>
      <c r="H5" s="95">
        <v>1863</v>
      </c>
      <c r="I5" s="95"/>
      <c r="J5" s="95">
        <v>1333</v>
      </c>
      <c r="K5" s="95"/>
      <c r="L5" s="95">
        <v>662</v>
      </c>
      <c r="M5" s="95"/>
      <c r="N5" s="95">
        <v>0</v>
      </c>
      <c r="O5" s="96"/>
      <c r="P5" s="95" t="s">
        <v>223</v>
      </c>
      <c r="Q5" s="95" t="s">
        <v>224</v>
      </c>
      <c r="R5" s="86"/>
      <c r="S5" s="86"/>
      <c r="T5" s="86"/>
      <c r="U5" s="86"/>
      <c r="V5" s="86"/>
      <c r="W5" s="86"/>
      <c r="X5" s="86"/>
      <c r="Y5" s="86"/>
      <c r="Z5" s="86"/>
    </row>
    <row r="6" spans="1:26" ht="22.5" customHeight="1" x14ac:dyDescent="0.3">
      <c r="A6" s="86"/>
      <c r="B6" s="94">
        <v>1</v>
      </c>
      <c r="C6" s="95">
        <v>152</v>
      </c>
      <c r="D6" s="95" t="s">
        <v>225</v>
      </c>
      <c r="E6" s="95" t="s">
        <v>226</v>
      </c>
      <c r="F6" s="95">
        <v>7</v>
      </c>
      <c r="G6" s="95">
        <v>1</v>
      </c>
      <c r="H6" s="95">
        <v>921</v>
      </c>
      <c r="I6" s="95"/>
      <c r="J6" s="95">
        <v>545</v>
      </c>
      <c r="K6" s="95"/>
      <c r="L6" s="95">
        <v>912</v>
      </c>
      <c r="M6" s="95"/>
      <c r="N6" s="95">
        <v>0</v>
      </c>
      <c r="O6" s="96"/>
      <c r="P6" s="95" t="s">
        <v>227</v>
      </c>
      <c r="Q6" s="95" t="s">
        <v>222</v>
      </c>
      <c r="R6" s="86"/>
      <c r="S6" s="86"/>
      <c r="T6" s="86"/>
      <c r="U6" s="86"/>
      <c r="V6" s="86"/>
      <c r="W6" s="86"/>
      <c r="X6" s="86"/>
      <c r="Y6" s="86"/>
      <c r="Z6" s="86"/>
    </row>
    <row r="7" spans="1:26" ht="22.5" customHeight="1" x14ac:dyDescent="0.3">
      <c r="A7" s="86"/>
      <c r="B7" s="94">
        <v>1</v>
      </c>
      <c r="C7" s="95">
        <v>605</v>
      </c>
      <c r="D7" s="95" t="s">
        <v>206</v>
      </c>
      <c r="E7" s="95" t="s">
        <v>220</v>
      </c>
      <c r="F7" s="95">
        <v>20</v>
      </c>
      <c r="G7" s="95">
        <v>1</v>
      </c>
      <c r="H7" s="95">
        <v>1505</v>
      </c>
      <c r="I7" s="95"/>
      <c r="J7" s="95">
        <v>964</v>
      </c>
      <c r="K7" s="95"/>
      <c r="L7" s="95">
        <v>1682</v>
      </c>
      <c r="M7" s="95"/>
      <c r="N7" s="95">
        <v>0</v>
      </c>
      <c r="O7" s="96"/>
      <c r="P7" s="95" t="s">
        <v>228</v>
      </c>
      <c r="Q7" s="95" t="s">
        <v>229</v>
      </c>
      <c r="R7" s="86"/>
      <c r="S7" s="86"/>
      <c r="T7" s="86"/>
      <c r="U7" s="86"/>
      <c r="V7" s="86"/>
      <c r="W7" s="86"/>
      <c r="X7" s="86"/>
      <c r="Y7" s="86"/>
      <c r="Z7" s="86"/>
    </row>
    <row r="8" spans="1:26" ht="22.5" customHeight="1" x14ac:dyDescent="0.3">
      <c r="A8" s="86"/>
      <c r="B8" s="86"/>
      <c r="C8" s="97"/>
      <c r="D8" s="97"/>
      <c r="E8" s="98" t="s">
        <v>161</v>
      </c>
      <c r="F8" s="98">
        <f>SUM(F4:F7)</f>
        <v>67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22.5" customHeight="1" x14ac:dyDescent="0.3">
      <c r="A9" s="86"/>
      <c r="B9" s="86"/>
      <c r="C9" s="97"/>
      <c r="D9" s="97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22.5" customHeight="1" x14ac:dyDescent="0.3">
      <c r="A10" s="86"/>
      <c r="B10" s="91" t="s">
        <v>162</v>
      </c>
      <c r="C10" s="91"/>
      <c r="D10" s="91"/>
      <c r="E10" s="91" t="s">
        <v>163</v>
      </c>
      <c r="F10" s="91"/>
      <c r="G10" s="91"/>
      <c r="H10" s="91"/>
      <c r="I10" s="91"/>
      <c r="J10" s="91"/>
      <c r="K10" s="91"/>
      <c r="L10" s="91"/>
      <c r="M10" s="91"/>
      <c r="N10" s="91"/>
      <c r="O10" s="86"/>
      <c r="P10" s="91" t="s">
        <v>164</v>
      </c>
      <c r="Q10" s="91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22.5" customHeight="1" x14ac:dyDescent="0.3">
      <c r="A11" s="86"/>
      <c r="B11" s="99" t="s">
        <v>165</v>
      </c>
      <c r="C11" s="99" t="s">
        <v>167</v>
      </c>
      <c r="D11" s="100"/>
      <c r="E11" s="101" t="s">
        <v>168</v>
      </c>
      <c r="F11" s="102"/>
      <c r="G11" s="102"/>
      <c r="H11" s="102"/>
      <c r="I11" s="102"/>
      <c r="J11" s="102"/>
      <c r="K11" s="102"/>
      <c r="L11" s="102"/>
      <c r="M11" s="102"/>
      <c r="N11" s="103"/>
      <c r="O11" s="86"/>
      <c r="P11" s="104" t="s">
        <v>231</v>
      </c>
      <c r="Q11" s="105"/>
      <c r="R11" s="86"/>
      <c r="S11" s="86"/>
      <c r="T11" s="86"/>
      <c r="U11" s="86"/>
      <c r="V11" s="86"/>
      <c r="W11" s="86"/>
      <c r="X11" s="86"/>
      <c r="Y11" s="86"/>
      <c r="Z11" s="86"/>
    </row>
    <row r="12" spans="1:26" ht="22.5" customHeight="1" x14ac:dyDescent="0.3">
      <c r="A12" s="86"/>
      <c r="B12" s="106">
        <v>1</v>
      </c>
      <c r="C12" s="106">
        <v>0</v>
      </c>
      <c r="D12" s="107"/>
      <c r="E12" s="108"/>
      <c r="F12" s="102"/>
      <c r="G12" s="102"/>
      <c r="H12" s="102"/>
      <c r="I12" s="102"/>
      <c r="J12" s="102"/>
      <c r="K12" s="102"/>
      <c r="L12" s="102"/>
      <c r="M12" s="102"/>
      <c r="N12" s="103"/>
      <c r="O12" s="86"/>
      <c r="P12" s="109"/>
      <c r="Q12" s="110"/>
      <c r="R12" s="86"/>
      <c r="S12" s="86"/>
      <c r="T12" s="86"/>
      <c r="U12" s="86"/>
      <c r="V12" s="86"/>
      <c r="W12" s="86"/>
      <c r="X12" s="86"/>
      <c r="Y12" s="86"/>
      <c r="Z12" s="86"/>
    </row>
    <row r="13" spans="1:26" ht="22.5" customHeight="1" x14ac:dyDescent="0.3">
      <c r="A13" s="86"/>
      <c r="B13" s="106">
        <v>2</v>
      </c>
      <c r="C13" s="106">
        <v>0</v>
      </c>
      <c r="D13" s="107"/>
      <c r="E13" s="108"/>
      <c r="F13" s="102"/>
      <c r="G13" s="102"/>
      <c r="H13" s="102"/>
      <c r="I13" s="102"/>
      <c r="J13" s="102"/>
      <c r="K13" s="102"/>
      <c r="L13" s="102"/>
      <c r="M13" s="102"/>
      <c r="N13" s="103"/>
      <c r="O13" s="86"/>
      <c r="P13" s="109"/>
      <c r="Q13" s="110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22.5" customHeight="1" x14ac:dyDescent="0.3">
      <c r="A14" s="86"/>
      <c r="B14" s="106">
        <v>3</v>
      </c>
      <c r="C14" s="106">
        <v>0</v>
      </c>
      <c r="D14" s="107"/>
      <c r="E14" s="108"/>
      <c r="F14" s="102"/>
      <c r="G14" s="102"/>
      <c r="H14" s="102"/>
      <c r="I14" s="102"/>
      <c r="J14" s="102"/>
      <c r="K14" s="102"/>
      <c r="L14" s="102"/>
      <c r="M14" s="102"/>
      <c r="N14" s="103"/>
      <c r="O14" s="86"/>
      <c r="P14" s="109"/>
      <c r="Q14" s="110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22.5" customHeight="1" x14ac:dyDescent="0.3">
      <c r="A15" s="86"/>
      <c r="B15" s="106">
        <v>4</v>
      </c>
      <c r="C15" s="106">
        <v>0</v>
      </c>
      <c r="D15" s="107"/>
      <c r="E15" s="108"/>
      <c r="F15" s="102"/>
      <c r="G15" s="102"/>
      <c r="H15" s="102"/>
      <c r="I15" s="102"/>
      <c r="J15" s="102"/>
      <c r="K15" s="102"/>
      <c r="L15" s="102"/>
      <c r="M15" s="102"/>
      <c r="N15" s="103"/>
      <c r="O15" s="86"/>
      <c r="P15" s="109"/>
      <c r="Q15" s="110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22.5" customHeight="1" x14ac:dyDescent="0.3">
      <c r="A16" s="86"/>
      <c r="B16" s="106" t="s">
        <v>172</v>
      </c>
      <c r="C16" s="106" t="s">
        <v>172</v>
      </c>
      <c r="D16" s="107"/>
      <c r="E16" s="108"/>
      <c r="F16" s="102"/>
      <c r="G16" s="102"/>
      <c r="H16" s="102"/>
      <c r="I16" s="102"/>
      <c r="J16" s="102"/>
      <c r="K16" s="102"/>
      <c r="L16" s="102"/>
      <c r="M16" s="102"/>
      <c r="N16" s="103"/>
      <c r="O16" s="86"/>
      <c r="P16" s="111"/>
      <c r="Q16" s="112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22.5" customHeight="1" x14ac:dyDescent="0.3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 ht="21" customHeight="1" x14ac:dyDescent="0.3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7"/>
      <c r="O18" s="87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spans="1:26" ht="21" customHeight="1" x14ac:dyDescent="0.3">
      <c r="A19" s="86"/>
      <c r="B19" s="89" t="s">
        <v>174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1"/>
      <c r="Q19" s="91"/>
      <c r="R19" s="86"/>
      <c r="S19" s="86"/>
      <c r="T19" s="86"/>
      <c r="U19" s="86"/>
      <c r="V19" s="86"/>
      <c r="W19" s="86"/>
      <c r="X19" s="86"/>
      <c r="Y19" s="86"/>
      <c r="Z19" s="86"/>
    </row>
    <row r="20" spans="1:26" ht="21" customHeight="1" x14ac:dyDescent="0.3">
      <c r="A20" s="86"/>
      <c r="B20" s="92" t="s">
        <v>145</v>
      </c>
      <c r="C20" s="93" t="s">
        <v>146</v>
      </c>
      <c r="D20" s="93" t="s">
        <v>32</v>
      </c>
      <c r="E20" s="93" t="s">
        <v>147</v>
      </c>
      <c r="F20" s="93" t="s">
        <v>148</v>
      </c>
      <c r="G20" s="93" t="s">
        <v>149</v>
      </c>
      <c r="H20" s="93" t="s">
        <v>150</v>
      </c>
      <c r="I20" s="93" t="s">
        <v>151</v>
      </c>
      <c r="J20" s="93" t="s">
        <v>152</v>
      </c>
      <c r="K20" s="93" t="s">
        <v>153</v>
      </c>
      <c r="L20" s="93" t="s">
        <v>154</v>
      </c>
      <c r="M20" s="93" t="s">
        <v>155</v>
      </c>
      <c r="N20" s="93" t="s">
        <v>156</v>
      </c>
      <c r="O20" s="93" t="s">
        <v>157</v>
      </c>
      <c r="P20" s="93" t="s">
        <v>158</v>
      </c>
      <c r="Q20" s="93" t="s">
        <v>159</v>
      </c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21" customHeight="1" x14ac:dyDescent="0.3">
      <c r="A21" s="86"/>
      <c r="B21" s="94">
        <v>1</v>
      </c>
      <c r="C21" s="95">
        <v>236</v>
      </c>
      <c r="D21" s="95" t="s">
        <v>204</v>
      </c>
      <c r="E21" s="95" t="s">
        <v>220</v>
      </c>
      <c r="F21" s="95">
        <v>20</v>
      </c>
      <c r="G21" s="95">
        <v>7</v>
      </c>
      <c r="H21" s="95">
        <v>2026</v>
      </c>
      <c r="I21" s="95"/>
      <c r="J21" s="95">
        <v>1770</v>
      </c>
      <c r="K21" s="95"/>
      <c r="L21" s="95">
        <v>743</v>
      </c>
      <c r="M21" s="95"/>
      <c r="N21" s="95">
        <v>0</v>
      </c>
      <c r="O21" s="96">
        <v>7723</v>
      </c>
      <c r="P21" s="95" t="s">
        <v>221</v>
      </c>
      <c r="Q21" s="95" t="s">
        <v>222</v>
      </c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21" customHeight="1" x14ac:dyDescent="0.3">
      <c r="A22" s="86"/>
      <c r="B22" s="94">
        <v>1</v>
      </c>
      <c r="C22" s="95">
        <v>381</v>
      </c>
      <c r="D22" s="95" t="s">
        <v>205</v>
      </c>
      <c r="E22" s="95" t="s">
        <v>220</v>
      </c>
      <c r="F22" s="95">
        <v>20</v>
      </c>
      <c r="G22" s="95">
        <v>7</v>
      </c>
      <c r="H22" s="95">
        <v>2006</v>
      </c>
      <c r="I22" s="95"/>
      <c r="J22" s="95">
        <v>1435</v>
      </c>
      <c r="K22" s="95"/>
      <c r="L22" s="95">
        <v>713</v>
      </c>
      <c r="M22" s="95"/>
      <c r="N22" s="95">
        <v>0</v>
      </c>
      <c r="O22" s="96"/>
      <c r="P22" s="95" t="s">
        <v>223</v>
      </c>
      <c r="Q22" s="95" t="s">
        <v>224</v>
      </c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21" customHeight="1" x14ac:dyDescent="0.3">
      <c r="A23" s="86"/>
      <c r="B23" s="94">
        <v>1</v>
      </c>
      <c r="C23" s="95">
        <v>152</v>
      </c>
      <c r="D23" s="95" t="s">
        <v>225</v>
      </c>
      <c r="E23" s="95" t="s">
        <v>226</v>
      </c>
      <c r="F23" s="95">
        <v>7</v>
      </c>
      <c r="G23" s="95">
        <v>7</v>
      </c>
      <c r="H23" s="95">
        <v>1063</v>
      </c>
      <c r="I23" s="95"/>
      <c r="J23" s="95">
        <v>629</v>
      </c>
      <c r="K23" s="95"/>
      <c r="L23" s="95">
        <v>1053</v>
      </c>
      <c r="M23" s="95"/>
      <c r="N23" s="95">
        <v>0</v>
      </c>
      <c r="O23" s="96"/>
      <c r="P23" s="95" t="s">
        <v>227</v>
      </c>
      <c r="Q23" s="95" t="s">
        <v>222</v>
      </c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21" customHeight="1" x14ac:dyDescent="0.3">
      <c r="A24" s="86"/>
      <c r="B24" s="94">
        <v>1</v>
      </c>
      <c r="C24" s="95">
        <v>257</v>
      </c>
      <c r="D24" s="95" t="s">
        <v>233</v>
      </c>
      <c r="E24" s="95" t="s">
        <v>220</v>
      </c>
      <c r="F24" s="95">
        <v>20</v>
      </c>
      <c r="G24" s="95">
        <v>30</v>
      </c>
      <c r="H24" s="95">
        <v>2628</v>
      </c>
      <c r="I24" s="95"/>
      <c r="J24" s="95">
        <v>2184</v>
      </c>
      <c r="K24" s="95"/>
      <c r="L24" s="95">
        <v>955</v>
      </c>
      <c r="M24" s="95"/>
      <c r="N24" s="95">
        <v>0</v>
      </c>
      <c r="O24" s="96"/>
      <c r="P24" s="95" t="s">
        <v>234</v>
      </c>
      <c r="Q24" s="95" t="s">
        <v>235</v>
      </c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21" customHeight="1" x14ac:dyDescent="0.3">
      <c r="A25" s="86"/>
      <c r="B25" s="86"/>
      <c r="C25" s="97"/>
      <c r="D25" s="97"/>
      <c r="E25" s="98" t="s">
        <v>161</v>
      </c>
      <c r="F25" s="98">
        <f>SUM(F21:F24)</f>
        <v>67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21" customHeight="1" x14ac:dyDescent="0.4">
      <c r="A26" s="86"/>
      <c r="B26" s="86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21" customHeight="1" x14ac:dyDescent="0.3">
      <c r="A27" s="86"/>
      <c r="B27" s="91" t="s">
        <v>162</v>
      </c>
      <c r="C27" s="91"/>
      <c r="D27" s="91"/>
      <c r="E27" s="91" t="s">
        <v>163</v>
      </c>
      <c r="F27" s="91"/>
      <c r="G27" s="91"/>
      <c r="H27" s="91"/>
      <c r="I27" s="91"/>
      <c r="J27" s="91"/>
      <c r="K27" s="91"/>
      <c r="L27" s="91"/>
      <c r="M27" s="91"/>
      <c r="N27" s="91"/>
      <c r="O27" s="86"/>
      <c r="P27" s="91" t="s">
        <v>164</v>
      </c>
      <c r="Q27" s="91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21" customHeight="1" x14ac:dyDescent="0.3">
      <c r="A28" s="86"/>
      <c r="B28" s="99" t="s">
        <v>165</v>
      </c>
      <c r="C28" s="99" t="s">
        <v>167</v>
      </c>
      <c r="D28" s="100"/>
      <c r="E28" s="101" t="s">
        <v>168</v>
      </c>
      <c r="F28" s="102"/>
      <c r="G28" s="102"/>
      <c r="H28" s="102"/>
      <c r="I28" s="102"/>
      <c r="J28" s="102"/>
      <c r="K28" s="102"/>
      <c r="L28" s="102"/>
      <c r="M28" s="102"/>
      <c r="N28" s="103"/>
      <c r="O28" s="86"/>
      <c r="P28" s="104" t="s">
        <v>232</v>
      </c>
      <c r="Q28" s="105"/>
      <c r="R28" s="86"/>
      <c r="S28" s="86"/>
      <c r="T28" s="86"/>
      <c r="U28" s="86"/>
      <c r="V28" s="86"/>
      <c r="W28" s="86"/>
      <c r="X28" s="86"/>
      <c r="Y28" s="86"/>
      <c r="Z28" s="86"/>
    </row>
    <row r="29" spans="1:26" ht="21" customHeight="1" x14ac:dyDescent="0.3">
      <c r="A29" s="86"/>
      <c r="B29" s="106"/>
      <c r="C29" s="106"/>
      <c r="D29" s="107"/>
      <c r="E29" s="108"/>
      <c r="F29" s="102"/>
      <c r="G29" s="102"/>
      <c r="H29" s="102"/>
      <c r="I29" s="102"/>
      <c r="J29" s="102"/>
      <c r="K29" s="102"/>
      <c r="L29" s="102"/>
      <c r="M29" s="102"/>
      <c r="N29" s="103"/>
      <c r="O29" s="86"/>
      <c r="P29" s="109"/>
      <c r="Q29" s="110"/>
      <c r="R29" s="86"/>
      <c r="S29" s="86"/>
      <c r="T29" s="86"/>
      <c r="U29" s="86"/>
      <c r="V29" s="86"/>
      <c r="W29" s="86"/>
      <c r="X29" s="86"/>
      <c r="Y29" s="86"/>
      <c r="Z29" s="86"/>
    </row>
    <row r="30" spans="1:26" ht="21" customHeight="1" x14ac:dyDescent="0.3">
      <c r="A30" s="86"/>
      <c r="B30" s="106"/>
      <c r="C30" s="106"/>
      <c r="D30" s="107"/>
      <c r="E30" s="108"/>
      <c r="F30" s="102"/>
      <c r="G30" s="102"/>
      <c r="H30" s="102"/>
      <c r="I30" s="102"/>
      <c r="J30" s="102"/>
      <c r="K30" s="102"/>
      <c r="L30" s="102"/>
      <c r="M30" s="102"/>
      <c r="N30" s="103"/>
      <c r="O30" s="86"/>
      <c r="P30" s="109"/>
      <c r="Q30" s="110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21" customHeight="1" x14ac:dyDescent="0.3">
      <c r="A31" s="86"/>
      <c r="B31" s="106"/>
      <c r="C31" s="106"/>
      <c r="D31" s="107"/>
      <c r="E31" s="108"/>
      <c r="F31" s="102"/>
      <c r="G31" s="102"/>
      <c r="H31" s="102"/>
      <c r="I31" s="102"/>
      <c r="J31" s="102"/>
      <c r="K31" s="102"/>
      <c r="L31" s="102"/>
      <c r="M31" s="102"/>
      <c r="N31" s="103"/>
      <c r="O31" s="86"/>
      <c r="P31" s="109"/>
      <c r="Q31" s="110"/>
      <c r="R31" s="86"/>
      <c r="S31" s="86"/>
      <c r="T31" s="86"/>
      <c r="U31" s="86"/>
      <c r="V31" s="86"/>
      <c r="W31" s="86"/>
      <c r="X31" s="86"/>
      <c r="Y31" s="86"/>
      <c r="Z31" s="86"/>
    </row>
    <row r="32" spans="1:26" ht="21" customHeight="1" x14ac:dyDescent="0.3">
      <c r="A32" s="86"/>
      <c r="B32" s="106"/>
      <c r="C32" s="106"/>
      <c r="D32" s="107"/>
      <c r="E32" s="108"/>
      <c r="F32" s="102"/>
      <c r="G32" s="102"/>
      <c r="H32" s="102"/>
      <c r="I32" s="102"/>
      <c r="J32" s="102"/>
      <c r="K32" s="102"/>
      <c r="L32" s="102"/>
      <c r="M32" s="102"/>
      <c r="N32" s="103"/>
      <c r="O32" s="86"/>
      <c r="P32" s="109"/>
      <c r="Q32" s="110"/>
      <c r="R32" s="86"/>
      <c r="S32" s="86"/>
      <c r="T32" s="86"/>
      <c r="U32" s="86"/>
      <c r="V32" s="86"/>
      <c r="W32" s="86"/>
      <c r="X32" s="86"/>
      <c r="Y32" s="86"/>
      <c r="Z32" s="86"/>
    </row>
    <row r="33" spans="1:26" ht="21" customHeight="1" x14ac:dyDescent="0.3">
      <c r="A33" s="86"/>
      <c r="B33" s="106"/>
      <c r="C33" s="106"/>
      <c r="D33" s="107"/>
      <c r="E33" s="108"/>
      <c r="F33" s="102"/>
      <c r="G33" s="102"/>
      <c r="H33" s="102"/>
      <c r="I33" s="102"/>
      <c r="J33" s="102"/>
      <c r="K33" s="102"/>
      <c r="L33" s="102"/>
      <c r="M33" s="102"/>
      <c r="N33" s="103"/>
      <c r="O33" s="86"/>
      <c r="P33" s="111"/>
      <c r="Q33" s="112"/>
      <c r="R33" s="86"/>
      <c r="S33" s="86"/>
      <c r="T33" s="86"/>
      <c r="U33" s="86"/>
      <c r="V33" s="86"/>
      <c r="W33" s="86"/>
      <c r="X33" s="86"/>
      <c r="Y33" s="86"/>
      <c r="Z33" s="86"/>
    </row>
    <row r="34" spans="1:26" ht="22.5" customHeight="1" x14ac:dyDescent="0.3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21" customHeight="1" x14ac:dyDescent="0.3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/>
      <c r="O35" s="87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spans="1:26" ht="21" customHeight="1" x14ac:dyDescent="0.3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7"/>
      <c r="O36" s="87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spans="1:26" ht="21" customHeight="1" x14ac:dyDescent="0.3">
      <c r="A37" s="86"/>
      <c r="B37" s="115" t="s">
        <v>179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91"/>
      <c r="Q37" s="91"/>
      <c r="R37" s="86"/>
      <c r="S37" s="86"/>
      <c r="T37" s="86"/>
      <c r="U37" s="86"/>
      <c r="V37" s="86"/>
      <c r="W37" s="86"/>
      <c r="X37" s="86"/>
      <c r="Y37" s="86"/>
      <c r="Z37" s="86"/>
    </row>
    <row r="38" spans="1:26" ht="21" customHeight="1" x14ac:dyDescent="0.3">
      <c r="A38" s="86"/>
      <c r="B38" s="92" t="s">
        <v>145</v>
      </c>
      <c r="C38" s="92" t="s">
        <v>146</v>
      </c>
      <c r="D38" s="92" t="s">
        <v>32</v>
      </c>
      <c r="E38" s="92" t="s">
        <v>147</v>
      </c>
      <c r="F38" s="92" t="s">
        <v>148</v>
      </c>
      <c r="G38" s="92" t="s">
        <v>149</v>
      </c>
      <c r="H38" s="92" t="s">
        <v>150</v>
      </c>
      <c r="I38" s="92" t="s">
        <v>151</v>
      </c>
      <c r="J38" s="92" t="s">
        <v>152</v>
      </c>
      <c r="K38" s="92" t="s">
        <v>153</v>
      </c>
      <c r="L38" s="92" t="s">
        <v>154</v>
      </c>
      <c r="M38" s="92" t="s">
        <v>155</v>
      </c>
      <c r="N38" s="92" t="s">
        <v>156</v>
      </c>
      <c r="O38" s="92" t="s">
        <v>157</v>
      </c>
      <c r="P38" s="92" t="s">
        <v>158</v>
      </c>
      <c r="Q38" s="92" t="s">
        <v>159</v>
      </c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21" customHeight="1" x14ac:dyDescent="0.3">
      <c r="A39" s="8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16"/>
      <c r="P39" s="106"/>
      <c r="Q39" s="106"/>
      <c r="R39" s="86"/>
      <c r="S39" s="86"/>
      <c r="T39" s="86"/>
      <c r="U39" s="86"/>
      <c r="V39" s="86"/>
      <c r="W39" s="86"/>
      <c r="X39" s="86"/>
      <c r="Y39" s="86"/>
      <c r="Z39" s="86"/>
    </row>
    <row r="40" spans="1:26" ht="21" customHeight="1" x14ac:dyDescent="0.3">
      <c r="A40" s="8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13"/>
      <c r="P40" s="106"/>
      <c r="Q40" s="10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21" customHeight="1" x14ac:dyDescent="0.3">
      <c r="A41" s="8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13"/>
      <c r="P41" s="106"/>
      <c r="Q41" s="106"/>
      <c r="R41" s="86"/>
      <c r="S41" s="86"/>
      <c r="T41" s="86"/>
      <c r="U41" s="86"/>
      <c r="V41" s="86"/>
      <c r="W41" s="86"/>
      <c r="X41" s="86"/>
      <c r="Y41" s="86"/>
      <c r="Z41" s="86"/>
    </row>
    <row r="42" spans="1:26" ht="21" customHeight="1" x14ac:dyDescent="0.3">
      <c r="A42" s="8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14"/>
      <c r="P42" s="106"/>
      <c r="Q42" s="106"/>
      <c r="R42" s="86"/>
      <c r="S42" s="86"/>
      <c r="T42" s="86"/>
      <c r="U42" s="86"/>
      <c r="V42" s="86"/>
      <c r="W42" s="86"/>
      <c r="X42" s="86"/>
      <c r="Y42" s="86"/>
      <c r="Z42" s="86"/>
    </row>
    <row r="43" spans="1:26" ht="21" customHeight="1" x14ac:dyDescent="0.3">
      <c r="A43" s="86"/>
      <c r="B43" s="86"/>
      <c r="C43" s="97"/>
      <c r="D43" s="97"/>
      <c r="E43" s="98" t="s">
        <v>161</v>
      </c>
      <c r="F43" s="98">
        <f>SUM(F39:F42)</f>
        <v>0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 ht="21" customHeight="1" x14ac:dyDescent="0.3">
      <c r="A44" s="86"/>
      <c r="B44" s="86"/>
      <c r="C44" s="97"/>
      <c r="D44" s="97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 ht="21" customHeight="1" x14ac:dyDescent="0.3">
      <c r="A45" s="86"/>
      <c r="B45" s="91" t="s">
        <v>162</v>
      </c>
      <c r="C45" s="91"/>
      <c r="D45" s="91"/>
      <c r="E45" s="91" t="s">
        <v>163</v>
      </c>
      <c r="F45" s="91"/>
      <c r="G45" s="91"/>
      <c r="H45" s="91"/>
      <c r="I45" s="91"/>
      <c r="J45" s="91"/>
      <c r="K45" s="91"/>
      <c r="L45" s="91"/>
      <c r="M45" s="91"/>
      <c r="N45" s="91"/>
      <c r="O45" s="86"/>
      <c r="P45" s="91" t="s">
        <v>164</v>
      </c>
      <c r="Q45" s="91"/>
      <c r="R45" s="86"/>
      <c r="S45" s="86"/>
      <c r="T45" s="86"/>
      <c r="U45" s="86"/>
      <c r="V45" s="86"/>
      <c r="W45" s="86"/>
      <c r="X45" s="86"/>
      <c r="Y45" s="86"/>
      <c r="Z45" s="86"/>
    </row>
    <row r="46" spans="1:26" ht="21" customHeight="1" x14ac:dyDescent="0.3">
      <c r="A46" s="86"/>
      <c r="B46" s="99" t="s">
        <v>165</v>
      </c>
      <c r="C46" s="99" t="s">
        <v>167</v>
      </c>
      <c r="D46" s="100"/>
      <c r="E46" s="101" t="s">
        <v>168</v>
      </c>
      <c r="F46" s="102"/>
      <c r="G46" s="102"/>
      <c r="H46" s="102"/>
      <c r="I46" s="102"/>
      <c r="J46" s="102"/>
      <c r="K46" s="102"/>
      <c r="L46" s="102"/>
      <c r="M46" s="102"/>
      <c r="N46" s="103"/>
      <c r="O46" s="86"/>
      <c r="P46" s="117"/>
      <c r="Q46" s="105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21" customHeight="1" x14ac:dyDescent="0.3">
      <c r="A47" s="86"/>
      <c r="B47" s="106">
        <v>1</v>
      </c>
      <c r="C47" s="106">
        <v>0</v>
      </c>
      <c r="D47" s="107"/>
      <c r="E47" s="108"/>
      <c r="F47" s="102"/>
      <c r="G47" s="102"/>
      <c r="H47" s="102"/>
      <c r="I47" s="102"/>
      <c r="J47" s="102"/>
      <c r="K47" s="102"/>
      <c r="L47" s="102"/>
      <c r="M47" s="102"/>
      <c r="N47" s="103"/>
      <c r="O47" s="86"/>
      <c r="P47" s="109"/>
      <c r="Q47" s="110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21" customHeight="1" x14ac:dyDescent="0.3">
      <c r="A48" s="86"/>
      <c r="B48" s="106">
        <v>2</v>
      </c>
      <c r="C48" s="106">
        <v>0</v>
      </c>
      <c r="D48" s="107"/>
      <c r="E48" s="108"/>
      <c r="F48" s="102"/>
      <c r="G48" s="102"/>
      <c r="H48" s="102"/>
      <c r="I48" s="102"/>
      <c r="J48" s="102"/>
      <c r="K48" s="102"/>
      <c r="L48" s="102"/>
      <c r="M48" s="102"/>
      <c r="N48" s="103"/>
      <c r="O48" s="86"/>
      <c r="P48" s="109"/>
      <c r="Q48" s="110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21" customHeight="1" x14ac:dyDescent="0.3">
      <c r="A49" s="86"/>
      <c r="B49" s="106">
        <v>3</v>
      </c>
      <c r="C49" s="106">
        <v>0</v>
      </c>
      <c r="D49" s="107"/>
      <c r="E49" s="108"/>
      <c r="F49" s="102"/>
      <c r="G49" s="102"/>
      <c r="H49" s="102"/>
      <c r="I49" s="102"/>
      <c r="J49" s="102"/>
      <c r="K49" s="102"/>
      <c r="L49" s="102"/>
      <c r="M49" s="102"/>
      <c r="N49" s="103"/>
      <c r="O49" s="86"/>
      <c r="P49" s="109"/>
      <c r="Q49" s="110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21" customHeight="1" x14ac:dyDescent="0.3">
      <c r="A50" s="86"/>
      <c r="B50" s="106">
        <v>4</v>
      </c>
      <c r="C50" s="106">
        <v>0</v>
      </c>
      <c r="D50" s="107"/>
      <c r="E50" s="108"/>
      <c r="F50" s="102"/>
      <c r="G50" s="102"/>
      <c r="H50" s="102"/>
      <c r="I50" s="102"/>
      <c r="J50" s="102"/>
      <c r="K50" s="102"/>
      <c r="L50" s="102"/>
      <c r="M50" s="102"/>
      <c r="N50" s="103"/>
      <c r="O50" s="86"/>
      <c r="P50" s="109"/>
      <c r="Q50" s="110"/>
      <c r="R50" s="86"/>
      <c r="S50" s="86"/>
      <c r="T50" s="86"/>
      <c r="U50" s="86"/>
      <c r="V50" s="86"/>
      <c r="W50" s="86"/>
      <c r="X50" s="86"/>
      <c r="Y50" s="86"/>
      <c r="Z50" s="86"/>
    </row>
    <row r="51" spans="1:26" ht="21" customHeight="1" x14ac:dyDescent="0.3">
      <c r="A51" s="86"/>
      <c r="B51" s="106" t="s">
        <v>172</v>
      </c>
      <c r="C51" s="106" t="s">
        <v>172</v>
      </c>
      <c r="D51" s="107"/>
      <c r="E51" s="108"/>
      <c r="F51" s="102"/>
      <c r="G51" s="102"/>
      <c r="H51" s="102"/>
      <c r="I51" s="102"/>
      <c r="J51" s="102"/>
      <c r="K51" s="102"/>
      <c r="L51" s="102"/>
      <c r="M51" s="102"/>
      <c r="N51" s="103"/>
      <c r="O51" s="86"/>
      <c r="P51" s="111"/>
      <c r="Q51" s="112"/>
      <c r="R51" s="86"/>
      <c r="S51" s="86"/>
      <c r="T51" s="86"/>
      <c r="U51" s="86"/>
      <c r="V51" s="86"/>
      <c r="W51" s="86"/>
      <c r="X51" s="86"/>
      <c r="Y51" s="86"/>
      <c r="Z51" s="86"/>
    </row>
    <row r="52" spans="1:26" ht="21" customHeight="1" x14ac:dyDescent="0.3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21" customHeight="1" x14ac:dyDescent="0.3">
      <c r="A53" s="86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21" customHeight="1" x14ac:dyDescent="0.3">
      <c r="A54" s="86"/>
      <c r="N54" s="119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21" customHeight="1" x14ac:dyDescent="0.3">
      <c r="A55" s="86"/>
      <c r="N55" s="119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21" customHeight="1" x14ac:dyDescent="0.3">
      <c r="A56" s="86"/>
      <c r="N56" s="119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21" customHeight="1" x14ac:dyDescent="0.3">
      <c r="A57" s="86"/>
      <c r="N57" s="119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21" customHeight="1" x14ac:dyDescent="0.3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21" customHeight="1" x14ac:dyDescent="0.3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21" customHeight="1" x14ac:dyDescent="0.3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21" customHeight="1" x14ac:dyDescent="0.3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21" customHeight="1" x14ac:dyDescent="0.3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21" customHeight="1" x14ac:dyDescent="0.3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21" customHeight="1" x14ac:dyDescent="0.3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21" customHeight="1" x14ac:dyDescent="0.3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21" customHeight="1" x14ac:dyDescent="0.3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21" customHeight="1" x14ac:dyDescent="0.3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21" customHeight="1" x14ac:dyDescent="0.3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21" customHeight="1" x14ac:dyDescent="0.3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21" customHeight="1" x14ac:dyDescent="0.3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21" customHeight="1" x14ac:dyDescent="0.3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21" customHeight="1" x14ac:dyDescent="0.3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21" customHeight="1" x14ac:dyDescent="0.3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21" customHeight="1" x14ac:dyDescent="0.3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21" customHeight="1" x14ac:dyDescent="0.3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21" customHeight="1" x14ac:dyDescent="0.3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21" customHeight="1" x14ac:dyDescent="0.3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21" customHeight="1" x14ac:dyDescent="0.3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21" customHeight="1" x14ac:dyDescent="0.3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21" customHeight="1" x14ac:dyDescent="0.3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21" customHeight="1" x14ac:dyDescent="0.3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21" customHeight="1" x14ac:dyDescent="0.3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21" customHeight="1" x14ac:dyDescent="0.3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21" customHeight="1" x14ac:dyDescent="0.3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21" customHeight="1" x14ac:dyDescent="0.3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21" customHeight="1" x14ac:dyDescent="0.3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21" customHeight="1" x14ac:dyDescent="0.3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21" customHeight="1" x14ac:dyDescent="0.3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21" customHeight="1" x14ac:dyDescent="0.3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21" customHeight="1" x14ac:dyDescent="0.3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21" customHeight="1" x14ac:dyDescent="0.3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21" customHeight="1" x14ac:dyDescent="0.3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21" customHeight="1" x14ac:dyDescent="0.3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 ht="21" customHeight="1" x14ac:dyDescent="0.3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21" customHeight="1" x14ac:dyDescent="0.3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21" customHeight="1" x14ac:dyDescent="0.3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21" customHeight="1" x14ac:dyDescent="0.3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ht="21" customHeight="1" x14ac:dyDescent="0.3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 ht="21" customHeight="1" x14ac:dyDescent="0.3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ht="21" customHeight="1" x14ac:dyDescent="0.3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 ht="21" customHeight="1" x14ac:dyDescent="0.3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21" customHeight="1" x14ac:dyDescent="0.3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21" customHeight="1" x14ac:dyDescent="0.3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21" customHeight="1" x14ac:dyDescent="0.3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21" customHeight="1" x14ac:dyDescent="0.3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21" customHeight="1" x14ac:dyDescent="0.3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 ht="21" customHeight="1" x14ac:dyDescent="0.3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 ht="21" customHeight="1" x14ac:dyDescent="0.3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 ht="21" customHeight="1" x14ac:dyDescent="0.3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 ht="21" customHeight="1" x14ac:dyDescent="0.3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21" customHeight="1" x14ac:dyDescent="0.3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21" customHeight="1" x14ac:dyDescent="0.3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21" customHeight="1" x14ac:dyDescent="0.3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21" customHeight="1" x14ac:dyDescent="0.3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spans="1:26" ht="21" customHeight="1" x14ac:dyDescent="0.3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spans="1:26" ht="21" customHeight="1" x14ac:dyDescent="0.3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 ht="21" customHeight="1" x14ac:dyDescent="0.3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spans="1:26" ht="21" customHeight="1" x14ac:dyDescent="0.3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spans="1:26" ht="21" customHeight="1" x14ac:dyDescent="0.3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spans="1:26" ht="21" customHeight="1" x14ac:dyDescent="0.3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spans="1:26" ht="21" customHeight="1" x14ac:dyDescent="0.3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spans="1:26" ht="21" customHeight="1" x14ac:dyDescent="0.3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spans="1:26" ht="21" customHeight="1" x14ac:dyDescent="0.3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spans="1:26" ht="21" customHeight="1" x14ac:dyDescent="0.3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 ht="21" customHeight="1" x14ac:dyDescent="0.3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spans="1:26" ht="21" customHeight="1" x14ac:dyDescent="0.3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spans="1:26" ht="21" customHeight="1" x14ac:dyDescent="0.3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 ht="21" customHeight="1" x14ac:dyDescent="0.3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spans="1:26" ht="21" customHeight="1" x14ac:dyDescent="0.3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 ht="21" customHeight="1" x14ac:dyDescent="0.3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spans="1:26" ht="21" customHeight="1" x14ac:dyDescent="0.3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spans="1:26" ht="21" customHeight="1" x14ac:dyDescent="0.3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spans="1:26" ht="21" customHeight="1" x14ac:dyDescent="0.3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spans="1:26" ht="21" customHeight="1" x14ac:dyDescent="0.3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spans="1:26" ht="21" customHeight="1" x14ac:dyDescent="0.3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spans="1:26" ht="21" customHeight="1" x14ac:dyDescent="0.3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spans="1:26" ht="21" customHeight="1" x14ac:dyDescent="0.3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spans="1:26" ht="21" customHeight="1" x14ac:dyDescent="0.3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 ht="21" customHeight="1" x14ac:dyDescent="0.3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spans="1:26" ht="21" customHeight="1" x14ac:dyDescent="0.3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spans="1:26" ht="21" customHeight="1" x14ac:dyDescent="0.3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 ht="21" customHeight="1" x14ac:dyDescent="0.3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spans="1:26" ht="21" customHeight="1" x14ac:dyDescent="0.3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 ht="21" customHeight="1" x14ac:dyDescent="0.3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spans="1:26" ht="21" customHeight="1" x14ac:dyDescent="0.3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1:26" ht="21" customHeight="1" x14ac:dyDescent="0.3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spans="1:26" ht="21" customHeight="1" x14ac:dyDescent="0.3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spans="1:26" ht="21" customHeight="1" x14ac:dyDescent="0.3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spans="1:26" ht="21" customHeight="1" x14ac:dyDescent="0.3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spans="1:26" ht="21" customHeight="1" x14ac:dyDescent="0.3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spans="1:26" ht="21" customHeight="1" x14ac:dyDescent="0.3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spans="1:26" ht="16.5" customHeight="1" x14ac:dyDescent="0.3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 ht="16.5" customHeight="1" x14ac:dyDescent="0.3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spans="1:26" ht="16.5" customHeight="1" x14ac:dyDescent="0.3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6.5" customHeight="1" x14ac:dyDescent="0.3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spans="1:26" ht="16.5" customHeight="1" x14ac:dyDescent="0.3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6.5" customHeight="1" x14ac:dyDescent="0.3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ht="16.5" customHeight="1" x14ac:dyDescent="0.3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6.5" customHeight="1" x14ac:dyDescent="0.3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6.5" customHeight="1" x14ac:dyDescent="0.3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6.5" customHeight="1" x14ac:dyDescent="0.3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6.5" customHeight="1" x14ac:dyDescent="0.3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spans="1:26" ht="16.5" customHeight="1" x14ac:dyDescent="0.3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spans="1:26" ht="16.5" customHeight="1" x14ac:dyDescent="0.3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 ht="16.5" customHeight="1" x14ac:dyDescent="0.3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spans="1:26" ht="16.5" customHeight="1" x14ac:dyDescent="0.3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 ht="16.5" customHeight="1" x14ac:dyDescent="0.3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spans="1:26" ht="16.5" customHeight="1" x14ac:dyDescent="0.3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spans="1:26" ht="16.5" customHeight="1" x14ac:dyDescent="0.3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spans="1:26" ht="16.5" customHeight="1" x14ac:dyDescent="0.3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spans="1:26" ht="16.5" customHeight="1" x14ac:dyDescent="0.3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spans="1:26" ht="16.5" customHeight="1" x14ac:dyDescent="0.3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 ht="16.5" customHeight="1" x14ac:dyDescent="0.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 ht="16.5" customHeight="1" x14ac:dyDescent="0.3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spans="1:26" ht="16.5" customHeight="1" x14ac:dyDescent="0.3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spans="1:26" ht="16.5" customHeight="1" x14ac:dyDescent="0.3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spans="1:26" ht="16.5" customHeight="1" x14ac:dyDescent="0.3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spans="1:26" ht="16.5" customHeight="1" x14ac:dyDescent="0.3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spans="1:26" ht="16.5" customHeight="1" x14ac:dyDescent="0.3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spans="1:26" ht="16.5" customHeight="1" x14ac:dyDescent="0.3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spans="1:26" ht="16.5" customHeight="1" x14ac:dyDescent="0.3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spans="1:26" ht="16.5" customHeight="1" x14ac:dyDescent="0.3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spans="1:26" ht="16.5" customHeight="1" x14ac:dyDescent="0.3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spans="1:26" ht="16.5" customHeight="1" x14ac:dyDescent="0.3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spans="1:26" ht="16.5" customHeight="1" x14ac:dyDescent="0.3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spans="1:26" ht="16.5" customHeight="1" x14ac:dyDescent="0.3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ht="16.5" customHeight="1" x14ac:dyDescent="0.3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spans="1:26" ht="16.5" customHeight="1" x14ac:dyDescent="0.3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spans="1:26" ht="16.5" customHeight="1" x14ac:dyDescent="0.3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1:26" ht="16.5" customHeight="1" x14ac:dyDescent="0.3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spans="1:26" ht="16.5" customHeight="1" x14ac:dyDescent="0.3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spans="1:26" ht="16.5" customHeight="1" x14ac:dyDescent="0.3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spans="1:26" ht="16.5" customHeight="1" x14ac:dyDescent="0.3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spans="1:26" ht="16.5" customHeight="1" x14ac:dyDescent="0.3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spans="1:26" ht="16.5" customHeight="1" x14ac:dyDescent="0.3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spans="1:26" ht="16.5" customHeight="1" x14ac:dyDescent="0.3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spans="1:26" ht="16.5" customHeight="1" x14ac:dyDescent="0.3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spans="1:26" ht="16.5" customHeight="1" x14ac:dyDescent="0.3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spans="1:26" ht="16.5" customHeight="1" x14ac:dyDescent="0.3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spans="1:26" ht="16.5" customHeight="1" x14ac:dyDescent="0.3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spans="1:26" ht="16.5" customHeight="1" x14ac:dyDescent="0.3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spans="1:26" ht="16.5" customHeight="1" x14ac:dyDescent="0.3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spans="1:26" ht="16.5" customHeight="1" x14ac:dyDescent="0.3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spans="1:26" ht="16.5" customHeight="1" x14ac:dyDescent="0.3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spans="1:26" ht="16.5" customHeight="1" x14ac:dyDescent="0.3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spans="1:26" ht="16.5" customHeight="1" x14ac:dyDescent="0.3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spans="1:26" ht="16.5" customHeight="1" x14ac:dyDescent="0.3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spans="1:26" ht="16.5" customHeight="1" x14ac:dyDescent="0.3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spans="1:26" ht="16.5" customHeight="1" x14ac:dyDescent="0.3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spans="1:26" ht="16.5" customHeight="1" x14ac:dyDescent="0.3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spans="1:26" ht="16.5" customHeight="1" x14ac:dyDescent="0.3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spans="1:26" ht="16.5" customHeight="1" x14ac:dyDescent="0.3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spans="1:26" ht="16.5" customHeight="1" x14ac:dyDescent="0.3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spans="1:26" ht="16.5" customHeight="1" x14ac:dyDescent="0.3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ht="16.5" customHeight="1" x14ac:dyDescent="0.3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spans="1:26" ht="16.5" customHeight="1" x14ac:dyDescent="0.3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spans="1:26" ht="16.5" customHeight="1" x14ac:dyDescent="0.3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spans="1:26" ht="16.5" customHeight="1" x14ac:dyDescent="0.3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spans="1:26" ht="16.5" customHeight="1" x14ac:dyDescent="0.3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spans="1:26" ht="16.5" customHeight="1" x14ac:dyDescent="0.3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spans="1:26" ht="16.5" customHeight="1" x14ac:dyDescent="0.3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spans="1:26" ht="16.5" customHeight="1" x14ac:dyDescent="0.3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spans="1:26" ht="16.5" customHeight="1" x14ac:dyDescent="0.3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spans="1:26" ht="16.5" customHeight="1" x14ac:dyDescent="0.3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spans="1:26" ht="16.5" customHeight="1" x14ac:dyDescent="0.3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spans="1:26" ht="16.5" customHeight="1" x14ac:dyDescent="0.3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spans="1:26" ht="16.5" customHeight="1" x14ac:dyDescent="0.3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spans="1:26" ht="16.5" customHeight="1" x14ac:dyDescent="0.3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spans="1:26" ht="16.5" customHeight="1" x14ac:dyDescent="0.3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spans="1:26" ht="16.5" customHeight="1" x14ac:dyDescent="0.3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spans="1:26" ht="16.5" customHeight="1" x14ac:dyDescent="0.3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spans="1:26" ht="16.5" customHeight="1" x14ac:dyDescent="0.3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spans="1:26" ht="16.5" customHeight="1" x14ac:dyDescent="0.3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spans="1:26" ht="16.5" customHeight="1" x14ac:dyDescent="0.3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spans="1:26" ht="16.5" customHeight="1" x14ac:dyDescent="0.3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spans="1:26" ht="16.5" customHeight="1" x14ac:dyDescent="0.3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spans="1:26" ht="16.5" customHeight="1" x14ac:dyDescent="0.3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spans="1:26" ht="16.5" customHeight="1" x14ac:dyDescent="0.3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spans="1:26" ht="16.5" customHeight="1" x14ac:dyDescent="0.3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spans="1:26" ht="16.5" customHeight="1" x14ac:dyDescent="0.3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spans="1:26" ht="16.5" customHeight="1" x14ac:dyDescent="0.3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spans="1:26" ht="16.5" customHeight="1" x14ac:dyDescent="0.3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spans="1:26" ht="16.5" customHeight="1" x14ac:dyDescent="0.3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spans="1:26" ht="16.5" customHeight="1" x14ac:dyDescent="0.3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spans="1:26" ht="16.5" customHeight="1" x14ac:dyDescent="0.3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spans="1:26" ht="16.5" customHeight="1" x14ac:dyDescent="0.3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spans="1:26" ht="16.5" customHeight="1" x14ac:dyDescent="0.3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spans="1:26" ht="16.5" customHeight="1" x14ac:dyDescent="0.3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spans="1:26" ht="16.5" customHeight="1" x14ac:dyDescent="0.3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spans="1:26" ht="16.5" customHeight="1" x14ac:dyDescent="0.3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spans="1:26" ht="16.5" customHeight="1" x14ac:dyDescent="0.3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spans="1:26" ht="16.5" customHeight="1" x14ac:dyDescent="0.3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spans="1:26" ht="16.5" customHeight="1" x14ac:dyDescent="0.3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spans="1:26" ht="16.5" customHeight="1" x14ac:dyDescent="0.3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spans="1:26" ht="16.5" customHeight="1" x14ac:dyDescent="0.3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spans="1:26" ht="16.5" customHeight="1" x14ac:dyDescent="0.3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spans="1:26" ht="16.5" customHeight="1" x14ac:dyDescent="0.3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ht="16.5" customHeight="1" x14ac:dyDescent="0.3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spans="1:26" ht="16.5" customHeight="1" x14ac:dyDescent="0.3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spans="1:26" ht="16.5" customHeight="1" x14ac:dyDescent="0.3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spans="1:26" ht="16.5" customHeight="1" x14ac:dyDescent="0.3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spans="1:26" ht="16.5" customHeight="1" x14ac:dyDescent="0.3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spans="1:26" ht="16.5" customHeight="1" x14ac:dyDescent="0.3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spans="1:26" ht="16.5" customHeight="1" x14ac:dyDescent="0.3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spans="1:26" ht="16.5" customHeight="1" x14ac:dyDescent="0.3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spans="1:26" ht="16.5" customHeight="1" x14ac:dyDescent="0.3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26" ht="16.5" customHeight="1" x14ac:dyDescent="0.3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spans="1:26" ht="16.5" customHeight="1" x14ac:dyDescent="0.3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spans="1:26" ht="16.5" customHeight="1" x14ac:dyDescent="0.3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spans="1:26" ht="16.5" customHeight="1" x14ac:dyDescent="0.3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ht="16.5" customHeight="1" x14ac:dyDescent="0.3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spans="1:26" ht="16.5" customHeight="1" x14ac:dyDescent="0.3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spans="1:26" ht="16.5" customHeight="1" x14ac:dyDescent="0.3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spans="1:26" ht="16.5" customHeight="1" x14ac:dyDescent="0.3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spans="1:26" ht="16.5" customHeight="1" x14ac:dyDescent="0.3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spans="1:26" ht="16.5" customHeight="1" x14ac:dyDescent="0.3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spans="1:26" ht="16.5" customHeight="1" x14ac:dyDescent="0.3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spans="1:26" ht="16.5" customHeight="1" x14ac:dyDescent="0.3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spans="1:26" ht="16.5" customHeight="1" x14ac:dyDescent="0.3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spans="1:26" ht="16.5" customHeight="1" x14ac:dyDescent="0.3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spans="1:26" ht="16.5" customHeight="1" x14ac:dyDescent="0.3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spans="1:26" ht="16.5" customHeight="1" x14ac:dyDescent="0.3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spans="1:26" ht="16.5" customHeight="1" x14ac:dyDescent="0.3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ht="16.5" customHeight="1" x14ac:dyDescent="0.3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spans="1:26" ht="16.5" customHeight="1" x14ac:dyDescent="0.3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spans="1:26" ht="16.5" customHeight="1" x14ac:dyDescent="0.3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spans="1:26" ht="16.5" customHeight="1" x14ac:dyDescent="0.3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spans="1:26" ht="16.5" customHeight="1" x14ac:dyDescent="0.3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spans="1:26" ht="16.5" customHeight="1" x14ac:dyDescent="0.3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6.5" customHeight="1" x14ac:dyDescent="0.3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spans="1:26" ht="16.5" customHeight="1" x14ac:dyDescent="0.3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spans="1:26" ht="16.5" customHeight="1" x14ac:dyDescent="0.3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6.5" customHeight="1" x14ac:dyDescent="0.3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spans="1:26" ht="16.5" customHeight="1" x14ac:dyDescent="0.3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spans="1:26" ht="16.5" customHeight="1" x14ac:dyDescent="0.3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spans="1:26" ht="16.5" customHeight="1" x14ac:dyDescent="0.3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ht="16.5" customHeight="1" x14ac:dyDescent="0.3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spans="1:26" ht="16.5" customHeight="1" x14ac:dyDescent="0.3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spans="1:26" ht="16.5" customHeight="1" x14ac:dyDescent="0.3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spans="1:26" ht="16.5" customHeight="1" x14ac:dyDescent="0.3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spans="1:26" ht="16.5" customHeight="1" x14ac:dyDescent="0.3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spans="1:26" ht="16.5" customHeight="1" x14ac:dyDescent="0.3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spans="1:26" ht="16.5" customHeight="1" x14ac:dyDescent="0.3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spans="1:26" ht="16.5" customHeight="1" x14ac:dyDescent="0.3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spans="1:26" ht="16.5" customHeight="1" x14ac:dyDescent="0.3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spans="1:26" ht="16.5" customHeight="1" x14ac:dyDescent="0.3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spans="1:26" ht="16.5" customHeight="1" x14ac:dyDescent="0.3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spans="1:26" ht="16.5" customHeight="1" x14ac:dyDescent="0.3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spans="1:26" ht="16.5" customHeight="1" x14ac:dyDescent="0.3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spans="1:26" ht="16.5" customHeight="1" x14ac:dyDescent="0.3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spans="1:26" ht="16.5" customHeight="1" x14ac:dyDescent="0.3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spans="1:26" ht="16.5" customHeight="1" x14ac:dyDescent="0.3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spans="1:26" ht="16.5" customHeight="1" x14ac:dyDescent="0.3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spans="1:26" ht="16.5" customHeight="1" x14ac:dyDescent="0.3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spans="1:26" ht="16.5" customHeight="1" x14ac:dyDescent="0.3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spans="1:26" ht="16.5" customHeight="1" x14ac:dyDescent="0.3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spans="1:26" ht="16.5" customHeight="1" x14ac:dyDescent="0.3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spans="1:26" ht="16.5" customHeight="1" x14ac:dyDescent="0.3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spans="1:26" ht="16.5" customHeight="1" x14ac:dyDescent="0.3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spans="1:26" ht="16.5" customHeight="1" x14ac:dyDescent="0.3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spans="1:26" ht="16.5" customHeight="1" x14ac:dyDescent="0.3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spans="1:26" ht="16.5" customHeight="1" x14ac:dyDescent="0.3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spans="1:26" ht="16.5" customHeight="1" x14ac:dyDescent="0.3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spans="1:26" ht="16.5" customHeight="1" x14ac:dyDescent="0.3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spans="1:26" ht="16.5" customHeight="1" x14ac:dyDescent="0.3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spans="1:26" ht="16.5" customHeight="1" x14ac:dyDescent="0.3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spans="1:26" ht="16.5" customHeight="1" x14ac:dyDescent="0.3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spans="1:26" ht="16.5" customHeight="1" x14ac:dyDescent="0.3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spans="1:26" ht="16.5" customHeight="1" x14ac:dyDescent="0.3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spans="1:26" ht="16.5" customHeight="1" x14ac:dyDescent="0.3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spans="1:26" ht="16.5" customHeight="1" x14ac:dyDescent="0.3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spans="1:26" ht="16.5" customHeight="1" x14ac:dyDescent="0.3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spans="1:26" ht="16.5" customHeight="1" x14ac:dyDescent="0.3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spans="1:26" ht="16.5" customHeight="1" x14ac:dyDescent="0.3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spans="1:26" ht="16.5" customHeight="1" x14ac:dyDescent="0.3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spans="1:26" ht="16.5" customHeight="1" x14ac:dyDescent="0.3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spans="1:26" ht="16.5" customHeight="1" x14ac:dyDescent="0.3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spans="1:26" ht="16.5" customHeight="1" x14ac:dyDescent="0.3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spans="1:26" ht="16.5" customHeight="1" x14ac:dyDescent="0.3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spans="1:26" ht="16.5" customHeight="1" x14ac:dyDescent="0.3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spans="1:26" ht="16.5" customHeight="1" x14ac:dyDescent="0.3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spans="1:26" ht="16.5" customHeight="1" x14ac:dyDescent="0.3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spans="1:26" ht="16.5" customHeight="1" x14ac:dyDescent="0.3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spans="1:26" ht="16.5" customHeight="1" x14ac:dyDescent="0.3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spans="1:26" ht="16.5" customHeight="1" x14ac:dyDescent="0.3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spans="1:26" ht="16.5" customHeight="1" x14ac:dyDescent="0.3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spans="1:26" ht="16.5" customHeight="1" x14ac:dyDescent="0.3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spans="1:26" ht="16.5" customHeight="1" x14ac:dyDescent="0.3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spans="1:26" ht="16.5" customHeight="1" x14ac:dyDescent="0.3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spans="1:26" ht="16.5" customHeight="1" x14ac:dyDescent="0.3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spans="1:26" ht="16.5" customHeight="1" x14ac:dyDescent="0.3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spans="1:26" ht="16.5" customHeight="1" x14ac:dyDescent="0.3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spans="1:26" ht="16.5" customHeight="1" x14ac:dyDescent="0.3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spans="1:26" ht="16.5" customHeight="1" x14ac:dyDescent="0.3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spans="1:26" ht="16.5" customHeight="1" x14ac:dyDescent="0.3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spans="1:26" ht="16.5" customHeight="1" x14ac:dyDescent="0.3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spans="1:26" ht="16.5" customHeight="1" x14ac:dyDescent="0.3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spans="1:26" ht="16.5" customHeight="1" x14ac:dyDescent="0.3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spans="1:26" ht="16.5" customHeight="1" x14ac:dyDescent="0.3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spans="1:26" ht="16.5" customHeight="1" x14ac:dyDescent="0.3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spans="1:26" ht="16.5" customHeight="1" x14ac:dyDescent="0.3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spans="1:26" ht="16.5" customHeight="1" x14ac:dyDescent="0.3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spans="1:26" ht="16.5" customHeight="1" x14ac:dyDescent="0.3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spans="1:26" ht="16.5" customHeight="1" x14ac:dyDescent="0.3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spans="1:26" ht="16.5" customHeight="1" x14ac:dyDescent="0.3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spans="1:26" ht="16.5" customHeight="1" x14ac:dyDescent="0.3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spans="1:26" ht="16.5" customHeight="1" x14ac:dyDescent="0.3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spans="1:26" ht="16.5" customHeight="1" x14ac:dyDescent="0.3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spans="1:26" ht="16.5" customHeight="1" x14ac:dyDescent="0.3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spans="1:26" ht="16.5" customHeight="1" x14ac:dyDescent="0.3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spans="1:26" ht="16.5" customHeight="1" x14ac:dyDescent="0.3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spans="1:26" ht="16.5" customHeight="1" x14ac:dyDescent="0.3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spans="1:26" ht="16.5" customHeight="1" x14ac:dyDescent="0.3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spans="1:26" ht="16.5" customHeight="1" x14ac:dyDescent="0.3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spans="1:26" ht="16.5" customHeight="1" x14ac:dyDescent="0.3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spans="1:26" ht="16.5" customHeight="1" x14ac:dyDescent="0.3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spans="1:26" ht="16.5" customHeight="1" x14ac:dyDescent="0.3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spans="1:26" ht="16.5" customHeight="1" x14ac:dyDescent="0.3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spans="1:26" ht="16.5" customHeight="1" x14ac:dyDescent="0.3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spans="1:26" ht="16.5" customHeight="1" x14ac:dyDescent="0.3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spans="1:26" ht="16.5" customHeight="1" x14ac:dyDescent="0.3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spans="1:26" ht="16.5" customHeight="1" x14ac:dyDescent="0.3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spans="1:26" ht="16.5" customHeight="1" x14ac:dyDescent="0.3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spans="1:26" ht="16.5" customHeight="1" x14ac:dyDescent="0.3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spans="1:26" ht="16.5" customHeight="1" x14ac:dyDescent="0.3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spans="1:26" ht="16.5" customHeight="1" x14ac:dyDescent="0.3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spans="1:26" ht="16.5" customHeight="1" x14ac:dyDescent="0.3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spans="1:26" ht="16.5" customHeight="1" x14ac:dyDescent="0.3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spans="1:26" ht="16.5" customHeight="1" x14ac:dyDescent="0.3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spans="1:26" ht="16.5" customHeight="1" x14ac:dyDescent="0.3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spans="1:26" ht="16.5" customHeight="1" x14ac:dyDescent="0.3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spans="1:26" ht="16.5" customHeight="1" x14ac:dyDescent="0.3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spans="1:26" ht="16.5" customHeight="1" x14ac:dyDescent="0.3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spans="1:26" ht="16.5" customHeight="1" x14ac:dyDescent="0.3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spans="1:26" ht="16.5" customHeight="1" x14ac:dyDescent="0.3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spans="1:26" ht="16.5" customHeight="1" x14ac:dyDescent="0.3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spans="1:26" ht="16.5" customHeight="1" x14ac:dyDescent="0.3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spans="1:26" ht="16.5" customHeight="1" x14ac:dyDescent="0.3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spans="1:26" ht="16.5" customHeight="1" x14ac:dyDescent="0.3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spans="1:26" ht="16.5" customHeight="1" x14ac:dyDescent="0.3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spans="1:26" ht="16.5" customHeight="1" x14ac:dyDescent="0.3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spans="1:26" ht="16.5" customHeight="1" x14ac:dyDescent="0.3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spans="1:26" ht="16.5" customHeight="1" x14ac:dyDescent="0.3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spans="1:26" ht="16.5" customHeight="1" x14ac:dyDescent="0.3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spans="1:26" ht="16.5" customHeight="1" x14ac:dyDescent="0.3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spans="1:26" ht="16.5" customHeight="1" x14ac:dyDescent="0.3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spans="1:26" ht="16.5" customHeight="1" x14ac:dyDescent="0.3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spans="1:26" ht="16.5" customHeight="1" x14ac:dyDescent="0.3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spans="1:26" ht="16.5" customHeight="1" x14ac:dyDescent="0.3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spans="1:26" ht="16.5" customHeight="1" x14ac:dyDescent="0.3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spans="1:26" ht="16.5" customHeight="1" x14ac:dyDescent="0.3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spans="1:26" ht="16.5" customHeight="1" x14ac:dyDescent="0.3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spans="1:26" ht="16.5" customHeight="1" x14ac:dyDescent="0.3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spans="1:26" ht="16.5" customHeight="1" x14ac:dyDescent="0.3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spans="1:26" ht="16.5" customHeight="1" x14ac:dyDescent="0.3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spans="1:26" ht="16.5" customHeight="1" x14ac:dyDescent="0.3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spans="1:26" ht="16.5" customHeight="1" x14ac:dyDescent="0.3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spans="1:26" ht="16.5" customHeight="1" x14ac:dyDescent="0.3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spans="1:26" ht="16.5" customHeight="1" x14ac:dyDescent="0.3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spans="1:26" ht="16.5" customHeight="1" x14ac:dyDescent="0.3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spans="1:26" ht="16.5" customHeight="1" x14ac:dyDescent="0.3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spans="1:26" ht="16.5" customHeight="1" x14ac:dyDescent="0.3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spans="1:26" ht="16.5" customHeight="1" x14ac:dyDescent="0.3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spans="1:26" ht="16.5" customHeight="1" x14ac:dyDescent="0.3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spans="1:26" ht="16.5" customHeight="1" x14ac:dyDescent="0.3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spans="1:26" ht="16.5" customHeight="1" x14ac:dyDescent="0.3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spans="1:26" ht="16.5" customHeight="1" x14ac:dyDescent="0.3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spans="1:26" ht="16.5" customHeight="1" x14ac:dyDescent="0.3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spans="1:26" ht="16.5" customHeight="1" x14ac:dyDescent="0.3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spans="1:26" ht="16.5" customHeight="1" x14ac:dyDescent="0.3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spans="1:26" ht="16.5" customHeight="1" x14ac:dyDescent="0.3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spans="1:26" ht="16.5" customHeight="1" x14ac:dyDescent="0.3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spans="1:26" ht="16.5" customHeight="1" x14ac:dyDescent="0.3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spans="1:26" ht="16.5" customHeight="1" x14ac:dyDescent="0.3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spans="1:26" ht="16.5" customHeight="1" x14ac:dyDescent="0.3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spans="1:26" ht="16.5" customHeight="1" x14ac:dyDescent="0.3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spans="1:26" ht="16.5" customHeight="1" x14ac:dyDescent="0.3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spans="1:26" ht="16.5" customHeight="1" x14ac:dyDescent="0.3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spans="1:26" ht="16.5" customHeight="1" x14ac:dyDescent="0.3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spans="1:26" ht="16.5" customHeight="1" x14ac:dyDescent="0.3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spans="1:26" ht="16.5" customHeight="1" x14ac:dyDescent="0.3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spans="1:26" ht="16.5" customHeight="1" x14ac:dyDescent="0.3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spans="1:26" ht="16.5" customHeight="1" x14ac:dyDescent="0.3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spans="1:26" ht="16.5" customHeight="1" x14ac:dyDescent="0.3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spans="1:26" ht="16.5" customHeight="1" x14ac:dyDescent="0.3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spans="1:26" ht="16.5" customHeight="1" x14ac:dyDescent="0.3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spans="1:26" ht="16.5" customHeight="1" x14ac:dyDescent="0.3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spans="1:26" ht="16.5" customHeight="1" x14ac:dyDescent="0.3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spans="1:26" ht="16.5" customHeight="1" x14ac:dyDescent="0.3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spans="1:26" ht="16.5" customHeight="1" x14ac:dyDescent="0.3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spans="1:26" ht="16.5" customHeight="1" x14ac:dyDescent="0.3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spans="1:26" ht="16.5" customHeight="1" x14ac:dyDescent="0.3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spans="1:26" ht="16.5" customHeight="1" x14ac:dyDescent="0.3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spans="1:26" ht="16.5" customHeight="1" x14ac:dyDescent="0.3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spans="1:26" ht="16.5" customHeight="1" x14ac:dyDescent="0.3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spans="1:26" ht="16.5" customHeight="1" x14ac:dyDescent="0.3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spans="1:26" ht="16.5" customHeight="1" x14ac:dyDescent="0.3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spans="1:26" ht="16.5" customHeight="1" x14ac:dyDescent="0.3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spans="1:26" ht="16.5" customHeight="1" x14ac:dyDescent="0.3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spans="1:26" ht="16.5" customHeight="1" x14ac:dyDescent="0.3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spans="1:26" ht="16.5" customHeight="1" x14ac:dyDescent="0.3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spans="1:26" ht="16.5" customHeight="1" x14ac:dyDescent="0.3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spans="1:26" ht="16.5" customHeight="1" x14ac:dyDescent="0.3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spans="1:26" ht="16.5" customHeight="1" x14ac:dyDescent="0.3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spans="1:26" ht="16.5" customHeight="1" x14ac:dyDescent="0.3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spans="1:26" ht="16.5" customHeight="1" x14ac:dyDescent="0.3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spans="1:26" ht="16.5" customHeight="1" x14ac:dyDescent="0.3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spans="1:26" ht="16.5" customHeight="1" x14ac:dyDescent="0.3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spans="1:26" ht="16.5" customHeight="1" x14ac:dyDescent="0.3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spans="1:26" ht="16.5" customHeight="1" x14ac:dyDescent="0.3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spans="1:26" ht="16.5" customHeight="1" x14ac:dyDescent="0.3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spans="1:26" ht="16.5" customHeight="1" x14ac:dyDescent="0.3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spans="1:26" ht="16.5" customHeight="1" x14ac:dyDescent="0.3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spans="1:26" ht="16.5" customHeight="1" x14ac:dyDescent="0.3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spans="1:26" ht="16.5" customHeight="1" x14ac:dyDescent="0.3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spans="1:26" ht="16.5" customHeight="1" x14ac:dyDescent="0.3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spans="1:26" ht="16.5" customHeight="1" x14ac:dyDescent="0.3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spans="1:26" ht="16.5" customHeight="1" x14ac:dyDescent="0.3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spans="1:26" ht="16.5" customHeight="1" x14ac:dyDescent="0.3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spans="1:26" ht="16.5" customHeight="1" x14ac:dyDescent="0.3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spans="1:26" ht="16.5" customHeight="1" x14ac:dyDescent="0.3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spans="1:26" ht="16.5" customHeight="1" x14ac:dyDescent="0.3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spans="1:26" ht="16.5" customHeight="1" x14ac:dyDescent="0.3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spans="1:26" ht="16.5" customHeight="1" x14ac:dyDescent="0.3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spans="1:26" ht="16.5" customHeight="1" x14ac:dyDescent="0.3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spans="1:26" ht="16.5" customHeight="1" x14ac:dyDescent="0.3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spans="1:26" ht="16.5" customHeight="1" x14ac:dyDescent="0.3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spans="1:26" ht="16.5" customHeight="1" x14ac:dyDescent="0.3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spans="1:26" ht="16.5" customHeight="1" x14ac:dyDescent="0.3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spans="1:26" ht="16.5" customHeight="1" x14ac:dyDescent="0.3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spans="1:26" ht="16.5" customHeight="1" x14ac:dyDescent="0.3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spans="1:26" ht="16.5" customHeight="1" x14ac:dyDescent="0.3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spans="1:26" ht="16.5" customHeight="1" x14ac:dyDescent="0.3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spans="1:26" ht="16.5" customHeight="1" x14ac:dyDescent="0.3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spans="1:26" ht="16.5" customHeight="1" x14ac:dyDescent="0.3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spans="1:26" ht="16.5" customHeight="1" x14ac:dyDescent="0.3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spans="1:26" ht="16.5" customHeight="1" x14ac:dyDescent="0.3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spans="1:26" ht="16.5" customHeight="1" x14ac:dyDescent="0.3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spans="1:26" ht="16.5" customHeight="1" x14ac:dyDescent="0.3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spans="1:26" ht="16.5" customHeight="1" x14ac:dyDescent="0.3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spans="1:26" ht="16.5" customHeight="1" x14ac:dyDescent="0.3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spans="1:26" ht="16.5" customHeight="1" x14ac:dyDescent="0.3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spans="1:26" ht="16.5" customHeight="1" x14ac:dyDescent="0.3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spans="1:26" ht="16.5" customHeight="1" x14ac:dyDescent="0.3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spans="1:26" ht="16.5" customHeight="1" x14ac:dyDescent="0.3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spans="1:26" ht="16.5" customHeight="1" x14ac:dyDescent="0.3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spans="1:26" ht="16.5" customHeight="1" x14ac:dyDescent="0.3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spans="1:26" ht="16.5" customHeight="1" x14ac:dyDescent="0.3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spans="1:26" ht="16.5" customHeight="1" x14ac:dyDescent="0.3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spans="1:26" ht="16.5" customHeight="1" x14ac:dyDescent="0.3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spans="1:26" ht="16.5" customHeight="1" x14ac:dyDescent="0.3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spans="1:26" ht="16.5" customHeight="1" x14ac:dyDescent="0.3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spans="1:26" ht="16.5" customHeight="1" x14ac:dyDescent="0.3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spans="1:26" ht="16.5" customHeight="1" x14ac:dyDescent="0.3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spans="1:26" ht="16.5" customHeight="1" x14ac:dyDescent="0.3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spans="1:26" ht="16.5" customHeight="1" x14ac:dyDescent="0.3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spans="1:26" ht="16.5" customHeight="1" x14ac:dyDescent="0.3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spans="1:26" ht="16.5" customHeight="1" x14ac:dyDescent="0.3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spans="1:26" ht="16.5" customHeight="1" x14ac:dyDescent="0.3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spans="1:26" ht="16.5" customHeight="1" x14ac:dyDescent="0.3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spans="1:26" ht="16.5" customHeight="1" x14ac:dyDescent="0.3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spans="1:26" ht="16.5" customHeight="1" x14ac:dyDescent="0.3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spans="1:26" ht="16.5" customHeight="1" x14ac:dyDescent="0.3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spans="1:26" ht="16.5" customHeight="1" x14ac:dyDescent="0.3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spans="1:26" ht="16.5" customHeight="1" x14ac:dyDescent="0.3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spans="1:26" ht="16.5" customHeight="1" x14ac:dyDescent="0.3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spans="1:26" ht="16.5" customHeight="1" x14ac:dyDescent="0.3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spans="1:26" ht="16.5" customHeight="1" x14ac:dyDescent="0.3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spans="1:26" ht="16.5" customHeight="1" x14ac:dyDescent="0.3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spans="1:26" ht="16.5" customHeight="1" x14ac:dyDescent="0.3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spans="1:26" ht="16.5" customHeight="1" x14ac:dyDescent="0.3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spans="1:26" ht="16.5" customHeight="1" x14ac:dyDescent="0.3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spans="1:26" ht="16.5" customHeight="1" x14ac:dyDescent="0.3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spans="1:26" ht="16.5" customHeight="1" x14ac:dyDescent="0.3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spans="1:26" ht="16.5" customHeight="1" x14ac:dyDescent="0.3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spans="1:26" ht="16.5" customHeight="1" x14ac:dyDescent="0.3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spans="1:26" ht="16.5" customHeight="1" x14ac:dyDescent="0.3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spans="1:26" ht="16.5" customHeight="1" x14ac:dyDescent="0.3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spans="1:26" ht="16.5" customHeight="1" x14ac:dyDescent="0.3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spans="1:26" ht="16.5" customHeight="1" x14ac:dyDescent="0.3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spans="1:26" ht="16.5" customHeight="1" x14ac:dyDescent="0.3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spans="1:26" ht="16.5" customHeight="1" x14ac:dyDescent="0.3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spans="1:26" ht="16.5" customHeight="1" x14ac:dyDescent="0.3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spans="1:26" ht="16.5" customHeight="1" x14ac:dyDescent="0.3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spans="1:26" ht="16.5" customHeight="1" x14ac:dyDescent="0.3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spans="1:26" ht="16.5" customHeight="1" x14ac:dyDescent="0.3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spans="1:26" ht="16.5" customHeight="1" x14ac:dyDescent="0.3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spans="1:26" ht="16.5" customHeight="1" x14ac:dyDescent="0.3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spans="1:26" ht="16.5" customHeight="1" x14ac:dyDescent="0.3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spans="1:26" ht="16.5" customHeight="1" x14ac:dyDescent="0.3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spans="1:26" ht="16.5" customHeight="1" x14ac:dyDescent="0.3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spans="1:26" ht="16.5" customHeight="1" x14ac:dyDescent="0.3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spans="1:26" ht="16.5" customHeight="1" x14ac:dyDescent="0.3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spans="1:26" ht="16.5" customHeight="1" x14ac:dyDescent="0.3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spans="1:26" ht="16.5" customHeight="1" x14ac:dyDescent="0.3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spans="1:26" ht="16.5" customHeight="1" x14ac:dyDescent="0.3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spans="1:26" ht="16.5" customHeight="1" x14ac:dyDescent="0.3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spans="1:26" ht="16.5" customHeight="1" x14ac:dyDescent="0.3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spans="1:26" ht="16.5" customHeight="1" x14ac:dyDescent="0.3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spans="1:26" ht="16.5" customHeight="1" x14ac:dyDescent="0.3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spans="1:26" ht="16.5" customHeight="1" x14ac:dyDescent="0.3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spans="1:26" ht="16.5" customHeight="1" x14ac:dyDescent="0.3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spans="1:26" ht="16.5" customHeight="1" x14ac:dyDescent="0.3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spans="1:26" ht="16.5" customHeight="1" x14ac:dyDescent="0.3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spans="1:26" ht="16.5" customHeight="1" x14ac:dyDescent="0.3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spans="1:26" ht="16.5" customHeight="1" x14ac:dyDescent="0.3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spans="1:26" ht="16.5" customHeight="1" x14ac:dyDescent="0.3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spans="1:26" ht="16.5" customHeight="1" x14ac:dyDescent="0.3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spans="1:26" ht="16.5" customHeight="1" x14ac:dyDescent="0.3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spans="1:26" ht="16.5" customHeight="1" x14ac:dyDescent="0.3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spans="1:26" ht="16.5" customHeight="1" x14ac:dyDescent="0.3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spans="1:26" ht="16.5" customHeight="1" x14ac:dyDescent="0.3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spans="1:26" ht="16.5" customHeight="1" x14ac:dyDescent="0.3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spans="1:26" ht="16.5" customHeight="1" x14ac:dyDescent="0.3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spans="1:26" ht="16.5" customHeight="1" x14ac:dyDescent="0.3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spans="1:26" ht="16.5" customHeight="1" x14ac:dyDescent="0.3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spans="1:26" ht="16.5" customHeight="1" x14ac:dyDescent="0.3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spans="1:26" ht="16.5" customHeight="1" x14ac:dyDescent="0.3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spans="1:26" ht="16.5" customHeight="1" x14ac:dyDescent="0.3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spans="1:26" ht="16.5" customHeight="1" x14ac:dyDescent="0.3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spans="1:26" ht="16.5" customHeight="1" x14ac:dyDescent="0.3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spans="1:26" ht="16.5" customHeight="1" x14ac:dyDescent="0.3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spans="1:26" ht="16.5" customHeight="1" x14ac:dyDescent="0.3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spans="1:26" ht="16.5" customHeight="1" x14ac:dyDescent="0.3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spans="1:26" ht="16.5" customHeight="1" x14ac:dyDescent="0.3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spans="1:26" ht="16.5" customHeight="1" x14ac:dyDescent="0.3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spans="1:26" ht="16.5" customHeight="1" x14ac:dyDescent="0.3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spans="1:26" ht="16.5" customHeight="1" x14ac:dyDescent="0.3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spans="1:26" ht="16.5" customHeight="1" x14ac:dyDescent="0.3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spans="1:26" ht="16.5" customHeight="1" x14ac:dyDescent="0.3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spans="1:26" ht="16.5" customHeight="1" x14ac:dyDescent="0.3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spans="1:26" ht="16.5" customHeight="1" x14ac:dyDescent="0.3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6.5" customHeight="1" x14ac:dyDescent="0.3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6.5" customHeight="1" x14ac:dyDescent="0.3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16.5" customHeight="1" x14ac:dyDescent="0.3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16.5" customHeight="1" x14ac:dyDescent="0.3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6.5" customHeight="1" x14ac:dyDescent="0.3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6.5" customHeight="1" x14ac:dyDescent="0.3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spans="1:26" ht="16.5" customHeight="1" x14ac:dyDescent="0.3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spans="1:26" ht="16.5" customHeight="1" x14ac:dyDescent="0.3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spans="1:26" ht="16.5" customHeight="1" x14ac:dyDescent="0.3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spans="1:26" ht="16.5" customHeight="1" x14ac:dyDescent="0.3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spans="1:26" ht="16.5" customHeight="1" x14ac:dyDescent="0.3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spans="1:26" ht="16.5" customHeight="1" x14ac:dyDescent="0.3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spans="1:26" ht="16.5" customHeight="1" x14ac:dyDescent="0.3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spans="1:26" ht="16.5" customHeight="1" x14ac:dyDescent="0.3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spans="1:26" ht="16.5" customHeight="1" x14ac:dyDescent="0.3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spans="1:26" ht="16.5" customHeight="1" x14ac:dyDescent="0.3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spans="1:26" ht="16.5" customHeight="1" x14ac:dyDescent="0.3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spans="1:26" ht="16.5" customHeight="1" x14ac:dyDescent="0.3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spans="1:26" ht="16.5" customHeight="1" x14ac:dyDescent="0.3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spans="1:26" ht="16.5" customHeight="1" x14ac:dyDescent="0.3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spans="1:26" ht="16.5" customHeight="1" x14ac:dyDescent="0.3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spans="1:26" ht="16.5" customHeight="1" x14ac:dyDescent="0.3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spans="1:26" ht="16.5" customHeight="1" x14ac:dyDescent="0.3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spans="1:26" ht="16.5" customHeight="1" x14ac:dyDescent="0.3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spans="1:26" ht="16.5" customHeight="1" x14ac:dyDescent="0.3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spans="1:26" ht="16.5" customHeight="1" x14ac:dyDescent="0.3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spans="1:26" ht="16.5" customHeight="1" x14ac:dyDescent="0.3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spans="1:26" ht="16.5" customHeight="1" x14ac:dyDescent="0.3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spans="1:26" ht="16.5" customHeight="1" x14ac:dyDescent="0.3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spans="1:26" ht="16.5" customHeight="1" x14ac:dyDescent="0.3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ht="16.5" customHeight="1" x14ac:dyDescent="0.3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spans="1:26" ht="16.5" customHeight="1" x14ac:dyDescent="0.3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spans="1:26" ht="16.5" customHeight="1" x14ac:dyDescent="0.3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spans="1:26" ht="16.5" customHeight="1" x14ac:dyDescent="0.3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spans="1:26" ht="16.5" customHeight="1" x14ac:dyDescent="0.3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spans="1:26" ht="16.5" customHeight="1" x14ac:dyDescent="0.3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spans="1:26" ht="16.5" customHeight="1" x14ac:dyDescent="0.3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spans="1:26" ht="16.5" customHeight="1" x14ac:dyDescent="0.3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spans="1:26" ht="16.5" customHeight="1" x14ac:dyDescent="0.3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spans="1:26" ht="16.5" customHeight="1" x14ac:dyDescent="0.3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spans="1:26" ht="16.5" customHeight="1" x14ac:dyDescent="0.3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spans="1:26" ht="16.5" customHeight="1" x14ac:dyDescent="0.3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spans="1:26" ht="16.5" customHeight="1" x14ac:dyDescent="0.3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spans="1:26" ht="16.5" customHeight="1" x14ac:dyDescent="0.3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spans="1:26" ht="16.5" customHeight="1" x14ac:dyDescent="0.3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spans="1:26" ht="16.5" customHeight="1" x14ac:dyDescent="0.3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spans="1:26" ht="16.5" customHeight="1" x14ac:dyDescent="0.3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spans="1:26" ht="16.5" customHeight="1" x14ac:dyDescent="0.3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spans="1:26" ht="16.5" customHeight="1" x14ac:dyDescent="0.3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spans="1:26" ht="16.5" customHeight="1" x14ac:dyDescent="0.3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spans="1:26" ht="16.5" customHeight="1" x14ac:dyDescent="0.3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spans="1:26" ht="16.5" customHeight="1" x14ac:dyDescent="0.3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spans="1:26" ht="16.5" customHeight="1" x14ac:dyDescent="0.3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spans="1:26" ht="16.5" customHeight="1" x14ac:dyDescent="0.3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spans="1:26" ht="16.5" customHeight="1" x14ac:dyDescent="0.3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spans="1:26" ht="16.5" customHeight="1" x14ac:dyDescent="0.3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spans="1:26" ht="16.5" customHeight="1" x14ac:dyDescent="0.3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spans="1:26" ht="16.5" customHeight="1" x14ac:dyDescent="0.3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spans="1:26" ht="16.5" customHeight="1" x14ac:dyDescent="0.3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spans="1:26" ht="16.5" customHeight="1" x14ac:dyDescent="0.3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spans="1:26" ht="16.5" customHeight="1" x14ac:dyDescent="0.3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spans="1:26" ht="16.5" customHeight="1" x14ac:dyDescent="0.3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spans="1:26" ht="16.5" customHeight="1" x14ac:dyDescent="0.3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spans="1:26" ht="16.5" customHeight="1" x14ac:dyDescent="0.3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spans="1:26" ht="16.5" customHeight="1" x14ac:dyDescent="0.3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spans="1:26" ht="16.5" customHeight="1" x14ac:dyDescent="0.3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spans="1:26" ht="16.5" customHeight="1" x14ac:dyDescent="0.3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spans="1:26" ht="16.5" customHeight="1" x14ac:dyDescent="0.3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spans="1:26" ht="16.5" customHeight="1" x14ac:dyDescent="0.3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spans="1:26" ht="16.5" customHeight="1" x14ac:dyDescent="0.3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spans="1:26" ht="16.5" customHeight="1" x14ac:dyDescent="0.3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spans="1:26" ht="16.5" customHeight="1" x14ac:dyDescent="0.3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spans="1:26" ht="16.5" customHeight="1" x14ac:dyDescent="0.3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spans="1:26" ht="16.5" customHeight="1" x14ac:dyDescent="0.3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spans="1:26" ht="16.5" customHeight="1" x14ac:dyDescent="0.3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spans="1:26" ht="16.5" customHeight="1" x14ac:dyDescent="0.3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spans="1:26" ht="16.5" customHeight="1" x14ac:dyDescent="0.3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spans="1:26" ht="16.5" customHeight="1" x14ac:dyDescent="0.3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spans="1:26" ht="16.5" customHeight="1" x14ac:dyDescent="0.3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spans="1:26" ht="16.5" customHeight="1" x14ac:dyDescent="0.3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spans="1:26" ht="16.5" customHeight="1" x14ac:dyDescent="0.3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spans="1:26" ht="16.5" customHeight="1" x14ac:dyDescent="0.3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spans="1:26" ht="16.5" customHeight="1" x14ac:dyDescent="0.3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spans="1:26" ht="16.5" customHeight="1" x14ac:dyDescent="0.3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spans="1:26" ht="16.5" customHeight="1" x14ac:dyDescent="0.3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spans="1:26" ht="16.5" customHeight="1" x14ac:dyDescent="0.3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spans="1:26" ht="16.5" customHeight="1" x14ac:dyDescent="0.3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spans="1:26" ht="16.5" customHeight="1" x14ac:dyDescent="0.3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spans="1:26" ht="16.5" customHeight="1" x14ac:dyDescent="0.3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spans="1:26" ht="16.5" customHeight="1" x14ac:dyDescent="0.3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spans="1:26" ht="16.5" customHeight="1" x14ac:dyDescent="0.3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spans="1:26" ht="16.5" customHeight="1" x14ac:dyDescent="0.3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spans="1:26" ht="16.5" customHeight="1" x14ac:dyDescent="0.3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spans="1:26" ht="16.5" customHeight="1" x14ac:dyDescent="0.3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spans="1:26" ht="16.5" customHeight="1" x14ac:dyDescent="0.3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spans="1:26" ht="16.5" customHeight="1" x14ac:dyDescent="0.3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spans="1:26" ht="16.5" customHeight="1" x14ac:dyDescent="0.3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spans="1:26" ht="16.5" customHeight="1" x14ac:dyDescent="0.3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spans="1:26" ht="16.5" customHeight="1" x14ac:dyDescent="0.3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spans="1:26" ht="16.5" customHeight="1" x14ac:dyDescent="0.3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spans="1:26" ht="16.5" customHeight="1" x14ac:dyDescent="0.3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spans="1:26" ht="16.5" customHeight="1" x14ac:dyDescent="0.3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spans="1:26" ht="16.5" customHeight="1" x14ac:dyDescent="0.3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spans="1:26" ht="16.5" customHeight="1" x14ac:dyDescent="0.3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spans="1:26" ht="16.5" customHeight="1" x14ac:dyDescent="0.3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spans="1:26" ht="16.5" customHeight="1" x14ac:dyDescent="0.3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spans="1:26" ht="16.5" customHeight="1" x14ac:dyDescent="0.3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spans="1:26" ht="16.5" customHeight="1" x14ac:dyDescent="0.3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spans="1:26" ht="16.5" customHeight="1" x14ac:dyDescent="0.3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spans="1:26" ht="16.5" customHeight="1" x14ac:dyDescent="0.3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spans="1:26" ht="16.5" customHeight="1" x14ac:dyDescent="0.3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spans="1:26" ht="16.5" customHeight="1" x14ac:dyDescent="0.3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spans="1:26" ht="16.5" customHeight="1" x14ac:dyDescent="0.3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spans="1:26" ht="16.5" customHeight="1" x14ac:dyDescent="0.3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spans="1:26" ht="16.5" customHeight="1" x14ac:dyDescent="0.3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spans="1:26" ht="16.5" customHeight="1" x14ac:dyDescent="0.3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spans="1:26" ht="16.5" customHeight="1" x14ac:dyDescent="0.3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spans="1:26" ht="16.5" customHeight="1" x14ac:dyDescent="0.3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spans="1:26" ht="16.5" customHeight="1" x14ac:dyDescent="0.3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spans="1:26" ht="16.5" customHeight="1" x14ac:dyDescent="0.3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spans="1:26" ht="16.5" customHeight="1" x14ac:dyDescent="0.3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spans="1:26" ht="16.5" customHeight="1" x14ac:dyDescent="0.3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spans="1:26" ht="16.5" customHeight="1" x14ac:dyDescent="0.3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spans="1:26" ht="16.5" customHeight="1" x14ac:dyDescent="0.3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spans="1:26" ht="16.5" customHeight="1" x14ac:dyDescent="0.3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spans="1:26" ht="16.5" customHeight="1" x14ac:dyDescent="0.3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spans="1:26" ht="16.5" customHeight="1" x14ac:dyDescent="0.3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spans="1:26" ht="16.5" customHeight="1" x14ac:dyDescent="0.3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spans="1:26" ht="16.5" customHeight="1" x14ac:dyDescent="0.3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spans="1:26" ht="16.5" customHeight="1" x14ac:dyDescent="0.3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spans="1:26" ht="16.5" customHeight="1" x14ac:dyDescent="0.3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spans="1:26" ht="16.5" customHeight="1" x14ac:dyDescent="0.3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spans="1:26" ht="16.5" customHeight="1" x14ac:dyDescent="0.3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spans="1:26" ht="16.5" customHeight="1" x14ac:dyDescent="0.3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spans="1:26" ht="16.5" customHeight="1" x14ac:dyDescent="0.3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spans="1:26" ht="16.5" customHeight="1" x14ac:dyDescent="0.3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spans="1:26" ht="16.5" customHeight="1" x14ac:dyDescent="0.3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spans="1:26" ht="16.5" customHeight="1" x14ac:dyDescent="0.3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spans="1:26" ht="16.5" customHeight="1" x14ac:dyDescent="0.3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spans="1:26" ht="16.5" customHeight="1" x14ac:dyDescent="0.3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spans="1:26" ht="16.5" customHeight="1" x14ac:dyDescent="0.3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spans="1:26" ht="16.5" customHeight="1" x14ac:dyDescent="0.3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spans="1:26" ht="16.5" customHeight="1" x14ac:dyDescent="0.3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spans="1:26" ht="16.5" customHeight="1" x14ac:dyDescent="0.3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spans="1:26" ht="16.5" customHeight="1" x14ac:dyDescent="0.3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spans="1:26" ht="16.5" customHeight="1" x14ac:dyDescent="0.3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spans="1:26" ht="16.5" customHeight="1" x14ac:dyDescent="0.3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spans="1:26" ht="16.5" customHeight="1" x14ac:dyDescent="0.3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spans="1:26" ht="16.5" customHeight="1" x14ac:dyDescent="0.3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spans="1:26" ht="16.5" customHeight="1" x14ac:dyDescent="0.3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spans="1:26" ht="16.5" customHeight="1" x14ac:dyDescent="0.3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spans="1:26" ht="16.5" customHeight="1" x14ac:dyDescent="0.3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spans="1:26" ht="16.5" customHeight="1" x14ac:dyDescent="0.3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spans="1:26" ht="16.5" customHeight="1" x14ac:dyDescent="0.3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spans="1:26" ht="16.5" customHeight="1" x14ac:dyDescent="0.3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spans="1:26" ht="16.5" customHeight="1" x14ac:dyDescent="0.3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spans="1:26" ht="16.5" customHeight="1" x14ac:dyDescent="0.3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spans="1:26" ht="16.5" customHeight="1" x14ac:dyDescent="0.3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spans="1:26" ht="16.5" customHeight="1" x14ac:dyDescent="0.3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spans="1:26" ht="16.5" customHeight="1" x14ac:dyDescent="0.3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spans="1:26" ht="16.5" customHeight="1" x14ac:dyDescent="0.3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spans="1:26" ht="16.5" customHeight="1" x14ac:dyDescent="0.3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spans="1:26" ht="16.5" customHeight="1" x14ac:dyDescent="0.3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spans="1:26" ht="16.5" customHeight="1" x14ac:dyDescent="0.3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spans="1:26" ht="16.5" customHeight="1" x14ac:dyDescent="0.3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spans="1:26" ht="16.5" customHeight="1" x14ac:dyDescent="0.3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spans="1:26" ht="16.5" customHeight="1" x14ac:dyDescent="0.3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spans="1:26" ht="16.5" customHeight="1" x14ac:dyDescent="0.3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spans="1:26" ht="16.5" customHeight="1" x14ac:dyDescent="0.3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spans="1:26" ht="16.5" customHeight="1" x14ac:dyDescent="0.3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spans="1:26" ht="16.5" customHeight="1" x14ac:dyDescent="0.3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spans="1:26" ht="16.5" customHeight="1" x14ac:dyDescent="0.3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spans="1:26" ht="16.5" customHeight="1" x14ac:dyDescent="0.3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spans="1:26" ht="16.5" customHeight="1" x14ac:dyDescent="0.3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spans="1:26" ht="16.5" customHeight="1" x14ac:dyDescent="0.3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spans="1:26" ht="16.5" customHeight="1" x14ac:dyDescent="0.3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spans="1:26" ht="16.5" customHeight="1" x14ac:dyDescent="0.3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spans="1:26" ht="16.5" customHeight="1" x14ac:dyDescent="0.3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spans="1:26" ht="16.5" customHeight="1" x14ac:dyDescent="0.3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spans="1:26" ht="16.5" customHeight="1" x14ac:dyDescent="0.3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spans="1:26" ht="16.5" customHeight="1" x14ac:dyDescent="0.3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spans="1:26" ht="16.5" customHeight="1" x14ac:dyDescent="0.3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spans="1:26" ht="16.5" customHeight="1" x14ac:dyDescent="0.3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spans="1:26" ht="16.5" customHeight="1" x14ac:dyDescent="0.3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spans="1:26" ht="16.5" customHeight="1" x14ac:dyDescent="0.3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spans="1:26" ht="16.5" customHeight="1" x14ac:dyDescent="0.3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spans="1:26" ht="16.5" customHeight="1" x14ac:dyDescent="0.3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spans="1:26" ht="16.5" customHeight="1" x14ac:dyDescent="0.3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spans="1:26" ht="16.5" customHeight="1" x14ac:dyDescent="0.3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spans="1:26" ht="16.5" customHeight="1" x14ac:dyDescent="0.3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spans="1:26" ht="16.5" customHeight="1" x14ac:dyDescent="0.3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spans="1:26" ht="16.5" customHeight="1" x14ac:dyDescent="0.3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spans="1:26" ht="16.5" customHeight="1" x14ac:dyDescent="0.3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spans="1:26" ht="16.5" customHeight="1" x14ac:dyDescent="0.3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spans="1:26" ht="16.5" customHeight="1" x14ac:dyDescent="0.3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spans="1:26" ht="16.5" customHeight="1" x14ac:dyDescent="0.3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spans="1:26" ht="16.5" customHeight="1" x14ac:dyDescent="0.3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spans="1:26" ht="16.5" customHeight="1" x14ac:dyDescent="0.3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spans="1:26" ht="16.5" customHeight="1" x14ac:dyDescent="0.3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spans="1:26" ht="16.5" customHeight="1" x14ac:dyDescent="0.3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spans="1:26" ht="16.5" customHeight="1" x14ac:dyDescent="0.3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spans="1:26" ht="16.5" customHeight="1" x14ac:dyDescent="0.3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spans="1:26" ht="16.5" customHeight="1" x14ac:dyDescent="0.3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spans="1:26" ht="16.5" customHeight="1" x14ac:dyDescent="0.3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spans="1:26" ht="16.5" customHeight="1" x14ac:dyDescent="0.3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spans="1:26" ht="16.5" customHeight="1" x14ac:dyDescent="0.3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spans="1:26" ht="16.5" customHeight="1" x14ac:dyDescent="0.3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spans="1:26" ht="16.5" customHeight="1" x14ac:dyDescent="0.3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spans="1:26" ht="16.5" customHeight="1" x14ac:dyDescent="0.3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spans="1:26" ht="16.5" customHeight="1" x14ac:dyDescent="0.3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spans="1:26" ht="16.5" customHeight="1" x14ac:dyDescent="0.3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spans="1:26" ht="16.5" customHeight="1" x14ac:dyDescent="0.3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spans="1:26" ht="16.5" customHeight="1" x14ac:dyDescent="0.3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spans="1:26" ht="16.5" customHeight="1" x14ac:dyDescent="0.3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spans="1:26" ht="16.5" customHeight="1" x14ac:dyDescent="0.3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spans="1:26" ht="16.5" customHeight="1" x14ac:dyDescent="0.3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spans="1:26" ht="16.5" customHeight="1" x14ac:dyDescent="0.3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spans="1:26" ht="16.5" customHeight="1" x14ac:dyDescent="0.3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spans="1:26" ht="16.5" customHeight="1" x14ac:dyDescent="0.3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spans="1:26" ht="16.5" customHeight="1" x14ac:dyDescent="0.3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spans="1:26" ht="16.5" customHeight="1" x14ac:dyDescent="0.3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spans="1:26" ht="16.5" customHeight="1" x14ac:dyDescent="0.3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spans="1:26" ht="16.5" customHeight="1" x14ac:dyDescent="0.3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spans="1:26" ht="16.5" customHeight="1" x14ac:dyDescent="0.3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spans="1:26" ht="16.5" customHeight="1" x14ac:dyDescent="0.3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spans="1:26" ht="16.5" customHeight="1" x14ac:dyDescent="0.3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spans="1:26" ht="16.5" customHeight="1" x14ac:dyDescent="0.3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spans="1:26" ht="16.5" customHeight="1" x14ac:dyDescent="0.3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spans="1:26" ht="16.5" customHeight="1" x14ac:dyDescent="0.3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spans="1:26" ht="16.5" customHeight="1" x14ac:dyDescent="0.3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spans="1:26" ht="16.5" customHeight="1" x14ac:dyDescent="0.3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spans="1:26" ht="16.5" customHeight="1" x14ac:dyDescent="0.3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spans="1:26" ht="16.5" customHeight="1" x14ac:dyDescent="0.3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spans="1:26" ht="16.5" customHeight="1" x14ac:dyDescent="0.3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spans="1:26" ht="16.5" customHeight="1" x14ac:dyDescent="0.3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spans="1:26" ht="16.5" customHeight="1" x14ac:dyDescent="0.3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spans="1:26" ht="16.5" customHeight="1" x14ac:dyDescent="0.3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spans="1:26" ht="16.5" customHeight="1" x14ac:dyDescent="0.3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spans="1:26" ht="16.5" customHeight="1" x14ac:dyDescent="0.3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spans="1:26" ht="16.5" customHeight="1" x14ac:dyDescent="0.3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spans="1:26" ht="16.5" customHeight="1" x14ac:dyDescent="0.3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spans="1:26" ht="16.5" customHeight="1" x14ac:dyDescent="0.3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spans="1:26" ht="16.5" customHeight="1" x14ac:dyDescent="0.3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spans="1:26" ht="16.5" customHeight="1" x14ac:dyDescent="0.3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spans="1:26" ht="16.5" customHeight="1" x14ac:dyDescent="0.3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spans="1:26" ht="16.5" customHeight="1" x14ac:dyDescent="0.3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spans="1:26" ht="16.5" customHeight="1" x14ac:dyDescent="0.3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spans="1:26" ht="16.5" customHeight="1" x14ac:dyDescent="0.3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spans="1:26" ht="16.5" customHeight="1" x14ac:dyDescent="0.3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spans="1:26" ht="16.5" customHeight="1" x14ac:dyDescent="0.3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spans="1:26" ht="16.5" customHeight="1" x14ac:dyDescent="0.3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spans="1:26" ht="16.5" customHeight="1" x14ac:dyDescent="0.3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spans="1:26" ht="16.5" customHeight="1" x14ac:dyDescent="0.3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spans="1:26" ht="16.5" customHeight="1" x14ac:dyDescent="0.3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spans="1:26" ht="16.5" customHeight="1" x14ac:dyDescent="0.3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spans="1:26" ht="16.5" customHeight="1" x14ac:dyDescent="0.3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spans="1:26" ht="16.5" customHeight="1" x14ac:dyDescent="0.3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spans="1:26" ht="16.5" customHeight="1" x14ac:dyDescent="0.3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spans="1:26" ht="16.5" customHeight="1" x14ac:dyDescent="0.3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spans="1:26" ht="16.5" customHeight="1" x14ac:dyDescent="0.3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spans="1:26" ht="16.5" customHeight="1" x14ac:dyDescent="0.3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spans="1:26" ht="16.5" customHeight="1" x14ac:dyDescent="0.3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spans="1:26" ht="16.5" customHeight="1" x14ac:dyDescent="0.3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spans="1:26" ht="16.5" customHeight="1" x14ac:dyDescent="0.3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spans="1:26" ht="16.5" customHeight="1" x14ac:dyDescent="0.3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spans="1:26" ht="16.5" customHeight="1" x14ac:dyDescent="0.3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spans="1:26" ht="16.5" customHeight="1" x14ac:dyDescent="0.3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spans="1:26" ht="16.5" customHeight="1" x14ac:dyDescent="0.3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spans="1:26" ht="16.5" customHeight="1" x14ac:dyDescent="0.3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spans="1:26" ht="16.5" customHeight="1" x14ac:dyDescent="0.3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spans="1:26" ht="16.5" customHeight="1" x14ac:dyDescent="0.3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spans="1:26" ht="16.5" customHeight="1" x14ac:dyDescent="0.3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spans="1:26" ht="16.5" customHeight="1" x14ac:dyDescent="0.3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spans="1:26" ht="16.5" customHeight="1" x14ac:dyDescent="0.3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spans="1:26" ht="16.5" customHeight="1" x14ac:dyDescent="0.3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spans="1:26" ht="16.5" customHeight="1" x14ac:dyDescent="0.3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spans="1:26" ht="16.5" customHeight="1" x14ac:dyDescent="0.3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spans="1:26" ht="16.5" customHeight="1" x14ac:dyDescent="0.3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spans="1:26" ht="16.5" customHeight="1" x14ac:dyDescent="0.3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spans="1:26" ht="16.5" customHeight="1" x14ac:dyDescent="0.3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spans="1:26" ht="16.5" customHeight="1" x14ac:dyDescent="0.3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spans="1:26" ht="16.5" customHeight="1" x14ac:dyDescent="0.3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spans="1:26" ht="16.5" customHeight="1" x14ac:dyDescent="0.3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spans="1:26" ht="16.5" customHeight="1" x14ac:dyDescent="0.3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spans="1:26" ht="16.5" customHeight="1" x14ac:dyDescent="0.3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spans="1:26" ht="16.5" customHeight="1" x14ac:dyDescent="0.3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spans="1:26" ht="16.5" customHeight="1" x14ac:dyDescent="0.3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spans="1:26" ht="16.5" customHeight="1" x14ac:dyDescent="0.3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spans="1:26" ht="16.5" customHeight="1" x14ac:dyDescent="0.3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spans="1:26" ht="16.5" customHeight="1" x14ac:dyDescent="0.3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spans="1:26" ht="16.5" customHeight="1" x14ac:dyDescent="0.3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spans="1:26" ht="16.5" customHeight="1" x14ac:dyDescent="0.3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spans="1:26" ht="16.5" customHeight="1" x14ac:dyDescent="0.3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spans="1:26" ht="16.5" customHeight="1" x14ac:dyDescent="0.3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spans="1:26" ht="16.5" customHeight="1" x14ac:dyDescent="0.3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spans="1:26" ht="16.5" customHeight="1" x14ac:dyDescent="0.3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spans="1:26" ht="16.5" customHeight="1" x14ac:dyDescent="0.3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spans="1:26" ht="16.5" customHeight="1" x14ac:dyDescent="0.3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spans="1:26" ht="16.5" customHeight="1" x14ac:dyDescent="0.3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spans="1:26" ht="16.5" customHeight="1" x14ac:dyDescent="0.3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spans="1:26" ht="16.5" customHeight="1" x14ac:dyDescent="0.3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spans="1:26" ht="16.5" customHeight="1" x14ac:dyDescent="0.3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spans="1:26" ht="16.5" customHeight="1" x14ac:dyDescent="0.3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spans="1:26" ht="16.5" customHeight="1" x14ac:dyDescent="0.3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spans="1:26" ht="16.5" customHeight="1" x14ac:dyDescent="0.3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spans="1:26" ht="16.5" customHeight="1" x14ac:dyDescent="0.3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spans="1:26" ht="16.5" customHeight="1" x14ac:dyDescent="0.3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spans="1:26" ht="16.5" customHeight="1" x14ac:dyDescent="0.3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spans="1:26" ht="16.5" customHeight="1" x14ac:dyDescent="0.3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spans="1:26" ht="16.5" customHeight="1" x14ac:dyDescent="0.3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spans="1:26" ht="16.5" customHeight="1" x14ac:dyDescent="0.3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spans="1:26" ht="16.5" customHeight="1" x14ac:dyDescent="0.3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spans="1:26" ht="16.5" customHeight="1" x14ac:dyDescent="0.3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spans="1:26" ht="16.5" customHeight="1" x14ac:dyDescent="0.3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spans="1:26" ht="16.5" customHeight="1" x14ac:dyDescent="0.3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spans="1:26" ht="16.5" customHeight="1" x14ac:dyDescent="0.3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spans="1:26" ht="16.5" customHeight="1" x14ac:dyDescent="0.3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spans="1:26" ht="16.5" customHeight="1" x14ac:dyDescent="0.3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spans="1:26" ht="16.5" customHeight="1" x14ac:dyDescent="0.3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spans="1:26" ht="16.5" customHeight="1" x14ac:dyDescent="0.3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spans="1:26" ht="16.5" customHeight="1" x14ac:dyDescent="0.3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spans="1:26" ht="16.5" customHeight="1" x14ac:dyDescent="0.3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spans="1:26" ht="16.5" customHeight="1" x14ac:dyDescent="0.3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spans="1:26" ht="16.5" customHeight="1" x14ac:dyDescent="0.3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spans="1:26" ht="16.5" customHeight="1" x14ac:dyDescent="0.3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spans="1:26" ht="16.5" customHeight="1" x14ac:dyDescent="0.3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spans="1:26" ht="16.5" customHeight="1" x14ac:dyDescent="0.3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spans="1:26" ht="16.5" customHeight="1" x14ac:dyDescent="0.3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spans="1:26" ht="16.5" customHeight="1" x14ac:dyDescent="0.3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spans="1:26" ht="16.5" customHeight="1" x14ac:dyDescent="0.3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spans="1:26" ht="16.5" customHeight="1" x14ac:dyDescent="0.3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spans="1:26" ht="16.5" customHeight="1" x14ac:dyDescent="0.3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spans="1:26" ht="16.5" customHeight="1" x14ac:dyDescent="0.3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spans="1:26" ht="16.5" customHeight="1" x14ac:dyDescent="0.3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spans="1:26" ht="16.5" customHeight="1" x14ac:dyDescent="0.3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spans="1:26" ht="16.5" customHeight="1" x14ac:dyDescent="0.3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spans="1:26" ht="16.5" customHeight="1" x14ac:dyDescent="0.3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spans="1:26" ht="16.5" customHeight="1" x14ac:dyDescent="0.3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spans="1:26" ht="16.5" customHeight="1" x14ac:dyDescent="0.3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spans="1:26" ht="16.5" customHeight="1" x14ac:dyDescent="0.3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spans="1:26" ht="16.5" customHeight="1" x14ac:dyDescent="0.3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spans="1:26" ht="16.5" customHeight="1" x14ac:dyDescent="0.3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spans="1:26" ht="16.5" customHeight="1" x14ac:dyDescent="0.3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spans="1:26" ht="16.5" customHeight="1" x14ac:dyDescent="0.3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spans="1:26" ht="16.5" customHeight="1" x14ac:dyDescent="0.3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spans="1:26" ht="16.5" customHeight="1" x14ac:dyDescent="0.3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spans="1:26" ht="16.5" customHeight="1" x14ac:dyDescent="0.3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spans="1:26" ht="16.5" customHeight="1" x14ac:dyDescent="0.3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spans="1:26" ht="16.5" customHeight="1" x14ac:dyDescent="0.3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spans="1:26" ht="16.5" customHeight="1" x14ac:dyDescent="0.3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spans="1:26" ht="16.5" customHeight="1" x14ac:dyDescent="0.3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spans="1:26" ht="16.5" customHeight="1" x14ac:dyDescent="0.3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spans="1:26" ht="16.5" customHeight="1" x14ac:dyDescent="0.3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spans="1:26" ht="16.5" customHeight="1" x14ac:dyDescent="0.3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spans="1:26" ht="16.5" customHeight="1" x14ac:dyDescent="0.3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spans="1:26" ht="16.5" customHeight="1" x14ac:dyDescent="0.3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spans="1:26" ht="16.5" customHeight="1" x14ac:dyDescent="0.3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spans="1:26" ht="16.5" customHeight="1" x14ac:dyDescent="0.3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spans="1:26" ht="16.5" customHeight="1" x14ac:dyDescent="0.3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spans="1:26" ht="16.5" customHeight="1" x14ac:dyDescent="0.3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spans="1:26" ht="16.5" customHeight="1" x14ac:dyDescent="0.3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spans="1:26" ht="16.5" customHeight="1" x14ac:dyDescent="0.3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spans="1:26" ht="16.5" customHeight="1" x14ac:dyDescent="0.3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spans="1:26" ht="16.5" customHeight="1" x14ac:dyDescent="0.3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spans="1:26" ht="16.5" customHeight="1" x14ac:dyDescent="0.3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spans="1:26" ht="16.5" customHeight="1" x14ac:dyDescent="0.3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spans="1:26" ht="16.5" customHeight="1" x14ac:dyDescent="0.3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spans="1:26" ht="16.5" customHeight="1" x14ac:dyDescent="0.3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spans="1:26" ht="16.5" customHeight="1" x14ac:dyDescent="0.3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spans="1:26" ht="16.5" customHeight="1" x14ac:dyDescent="0.3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spans="1:26" ht="16.5" customHeight="1" x14ac:dyDescent="0.3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spans="1:26" ht="16.5" customHeight="1" x14ac:dyDescent="0.3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spans="1:26" ht="16.5" customHeight="1" x14ac:dyDescent="0.3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spans="1:26" ht="16.5" customHeight="1" x14ac:dyDescent="0.3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spans="1:26" ht="16.5" customHeight="1" x14ac:dyDescent="0.3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spans="1:26" ht="16.5" customHeight="1" x14ac:dyDescent="0.3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spans="1:26" ht="16.5" customHeight="1" x14ac:dyDescent="0.3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spans="1:26" ht="16.5" customHeight="1" x14ac:dyDescent="0.3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spans="1:26" ht="16.5" customHeight="1" x14ac:dyDescent="0.3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spans="1:26" ht="16.5" customHeight="1" x14ac:dyDescent="0.3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spans="1:26" ht="16.5" customHeight="1" x14ac:dyDescent="0.3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spans="1:26" ht="16.5" customHeight="1" x14ac:dyDescent="0.3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spans="1:26" ht="16.5" customHeight="1" x14ac:dyDescent="0.3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spans="1:26" ht="16.5" customHeight="1" x14ac:dyDescent="0.3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spans="1:26" ht="16.5" customHeight="1" x14ac:dyDescent="0.3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spans="1:26" ht="16.5" customHeight="1" x14ac:dyDescent="0.3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spans="1:26" ht="16.5" customHeight="1" x14ac:dyDescent="0.3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spans="1:26" ht="16.5" customHeight="1" x14ac:dyDescent="0.3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spans="1:26" ht="16.5" customHeight="1" x14ac:dyDescent="0.3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spans="1:26" ht="16.5" customHeight="1" x14ac:dyDescent="0.3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spans="1:26" ht="16.5" customHeight="1" x14ac:dyDescent="0.3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spans="1:26" ht="16.5" customHeight="1" x14ac:dyDescent="0.3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</sheetData>
  <mergeCells count="28">
    <mergeCell ref="N54:N57"/>
    <mergeCell ref="B2:O2"/>
    <mergeCell ref="O4:O7"/>
    <mergeCell ref="P11:Q16"/>
    <mergeCell ref="O21:O24"/>
    <mergeCell ref="E13:N13"/>
    <mergeCell ref="B19:O19"/>
    <mergeCell ref="E11:N11"/>
    <mergeCell ref="E12:N12"/>
    <mergeCell ref="E14:N14"/>
    <mergeCell ref="E16:N16"/>
    <mergeCell ref="E15:N15"/>
    <mergeCell ref="O39:O42"/>
    <mergeCell ref="P28:Q33"/>
    <mergeCell ref="P46:Q51"/>
    <mergeCell ref="E48:N48"/>
    <mergeCell ref="E49:N49"/>
    <mergeCell ref="E50:N50"/>
    <mergeCell ref="E46:N46"/>
    <mergeCell ref="E47:N47"/>
    <mergeCell ref="E51:N51"/>
    <mergeCell ref="B37:O37"/>
    <mergeCell ref="E29:N29"/>
    <mergeCell ref="E28:N28"/>
    <mergeCell ref="E30:N30"/>
    <mergeCell ref="E31:N31"/>
    <mergeCell ref="E33:N33"/>
    <mergeCell ref="E32:N32"/>
  </mergeCells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2017-03-10T10:14:19Z</dcterms:modified>
</cp:coreProperties>
</file>