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460" windowWidth="26060" windowHeight="1954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5" i="5" l="1"/>
  <c r="F42" i="5"/>
  <c r="F8" i="5"/>
  <c r="F8" i="4"/>
  <c r="C68" i="1"/>
  <c r="C67" i="1"/>
  <c r="C66" i="1"/>
  <c r="C65" i="1"/>
  <c r="O14" i="3"/>
  <c r="O13" i="3"/>
  <c r="O12" i="3"/>
  <c r="C63" i="1"/>
  <c r="C62" i="1"/>
  <c r="C61" i="1"/>
  <c r="C60" i="1"/>
  <c r="E19" i="1"/>
  <c r="E18" i="1"/>
  <c r="E16" i="1"/>
  <c r="E14" i="1"/>
  <c r="E13" i="1"/>
  <c r="E12" i="1"/>
  <c r="E7" i="1"/>
  <c r="E6" i="1"/>
</calcChain>
</file>

<file path=xl/sharedStrings.xml><?xml version="1.0" encoding="utf-8"?>
<sst xmlns="http://schemas.openxmlformats.org/spreadsheetml/2006/main" count="524" uniqueCount="283">
  <si>
    <t>クエストの位置付け</t>
  </si>
  <si>
    <t>上級</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</si>
  <si>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</si>
  <si>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</si>
  <si>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</si>
  <si>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</si>
  <si>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</si>
  <si>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</si>
  <si>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</si>
  <si>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</si>
  <si>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</si>
  <si>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</si>
  <si>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</si>
  <si>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</si>
  <si>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</si>
  <si>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</si>
  <si>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</si>
  <si>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</si>
  <si>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</si>
  <si>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</si>
  <si>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</si>
  <si>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</si>
  <si>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</si>
  <si>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</si>
  <si>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</si>
  <si>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</si>
  <si>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</si>
  <si>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</si>
  <si>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</si>
  <si>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</si>
  <si>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</si>
  <si>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</si>
  <si>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</si>
  <si>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</si>
  <si>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</si>
  <si>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</si>
  <si>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</si>
  <si>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</si>
  <si>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</si>
  <si>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</si>
  <si>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</si>
  <si>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</si>
  <si>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</si>
  <si>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</si>
  <si>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</si>
  <si>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</si>
  <si>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</si>
  <si>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</si>
  <si>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</si>
  <si>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</si>
  <si>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クエスト基礎設計フォーマット</t>
  </si>
  <si>
    <t>取得方法</t>
  </si>
  <si>
    <t>１〜２フロア</t>
  </si>
  <si>
    <t>２フロア</t>
  </si>
  <si>
    <t>２〜３フロア</t>
  </si>
  <si>
    <t>３フロア</t>
  </si>
  <si>
    <t>３〜４フロア</t>
  </si>
  <si>
    <t>ユニットID</t>
  </si>
  <si>
    <t>ユニット名</t>
  </si>
  <si>
    <t>属性</t>
  </si>
  <si>
    <t>種族A</t>
  </si>
  <si>
    <t>４フロア</t>
  </si>
  <si>
    <t>種族B</t>
  </si>
  <si>
    <t>キラーチェック</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</si>
  <si>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</si>
  <si>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</si>
  <si>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</si>
  <si>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</si>
  <si>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</si>
  <si>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</si>
  <si>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</si>
  <si>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</si>
  <si>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</si>
  <si>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</si>
  <si>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</si>
  <si>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</si>
  <si>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</si>
  <si>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</si>
  <si>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</si>
  <si>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</si>
  <si>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ボスユニット画像１</t>
  </si>
  <si>
    <t>Unknown</t>
  </si>
  <si>
    <t>ウェポン</t>
  </si>
  <si>
    <t>ゴッド</t>
  </si>
  <si>
    <t>サムライ</t>
  </si>
  <si>
    <t>デーモン</t>
  </si>
  <si>
    <t>ドラゴン</t>
  </si>
  <si>
    <t>ヒューマン</t>
  </si>
  <si>
    <t>ヒーロー</t>
  </si>
  <si>
    <t>マシン</t>
  </si>
  <si>
    <t>種族なし</t>
  </si>
  <si>
    <t>ボスユニット画像２</t>
  </si>
  <si>
    <t>認識合わせ</t>
  </si>
  <si>
    <t>クエストの位置づけ（プルダウン選択）</t>
  </si>
  <si>
    <t>基本情報</t>
  </si>
  <si>
    <t>クエストカテゴリー</t>
  </si>
  <si>
    <t>超絶級</t>
  </si>
  <si>
    <t>○</t>
  </si>
  <si>
    <t>中級</t>
  </si>
  <si>
    <t>初級</t>
  </si>
  <si>
    <t>ボスユニット情報</t>
  </si>
  <si>
    <t>対抗ユニット画像１</t>
  </si>
  <si>
    <t>対抗ユニット画像２</t>
  </si>
  <si>
    <t>ホワイトデー　グリム</t>
  </si>
  <si>
    <t>属性（プルダウン選択）</t>
  </si>
  <si>
    <t>種族A（プルダウン選択）</t>
  </si>
  <si>
    <t>種族B（プルダウン選択）</t>
  </si>
  <si>
    <t>タイプ（プルダウン選択）</t>
  </si>
  <si>
    <t>対抗ユニット情報</t>
  </si>
  <si>
    <t>ましろ（仮）</t>
  </si>
  <si>
    <t>ステージ制限
　※超級は必須</t>
  </si>
  <si>
    <t>制限１</t>
  </si>
  <si>
    <t>-</t>
  </si>
  <si>
    <t>制限２</t>
  </si>
  <si>
    <t>ステージギミック</t>
  </si>
  <si>
    <t>ギミック１</t>
  </si>
  <si>
    <t>ギミック２</t>
  </si>
  <si>
    <t>エネミーギミック</t>
  </si>
  <si>
    <t>お邪魔パネル</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</si>
  <si>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</si>
  <si>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</si>
  <si>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</si>
  <si>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</si>
  <si>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</si>
  <si>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</si>
  <si>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</si>
  <si>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</si>
  <si>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</si>
  <si>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イベントクエスト</t>
  </si>
  <si>
    <t>クエストの難易度</t>
  </si>
  <si>
    <t>※ウィザード級だけど、
実際の難易度は？
といった項目です。</t>
  </si>
  <si>
    <t>バレンタインレベルより少し落としてもOK</t>
  </si>
  <si>
    <t>ユーザー体験</t>
  </si>
  <si>
    <t xml:space="preserve">目的
</t>
  </si>
  <si>
    <t>■下地
待ちに待ったホワイトデー。
ガチャあたり(ましろ(仮))はバレンタインの時、お姉ちゃん(トウカ)にあげたチョコのお返しをもらおうと姉を探し回り、グリムのアジト周辺に迷い込んでしまう。
それを見かけたグリムはましろ(仮)に一目惚れ(グリムは童話に出て来るような見た目の女の子が好み)
「今日はホワイトデー…もしやあの娘は僕のお返しをもらいに来たのではないか…！？」
というとんでも誤解をして(そもそもましろ(仮)はグリムにバレンタインをあげてなく、バレンタインにいくつか届いたチョコの贈り主では？と勘違いしている)ましろ(仮)を自分のアジトの中に招待(強制連行)する。
よく知らないお兄さんに一目惚れされ、突然知らないところに連れて行かれそうになり怖がるましろ(仮)を助けよう！</t>
  </si>
  <si>
    <t>要件：優先度最高</t>
  </si>
  <si>
    <t>お邪魔パネルブレイクはお邪魔パネルを採用する場合2体レベルで大丈夫にしたい
（選択肢スキルで使う）
ましろ、レイヴンがクエストで有利になるために開幕にバフを入れる（攻撃力アップ、スキルブーストなどお任せしますが高速周回が捗るものが良いです）</t>
  </si>
  <si>
    <t>要件：優先度高</t>
  </si>
  <si>
    <t>■クエストの流れ
(乙女ゲームに出て来そうなコッテコテな(引くくらいの)セリフでお願い致します。)
フロア構成に記載</t>
  </si>
  <si>
    <t>要件：優先度中</t>
  </si>
  <si>
    <t>要件：優先度低</t>
  </si>
  <si>
    <t>▼想定パーティー　：　想定パーティでのプレイ感</t>
  </si>
  <si>
    <t>特殊要件：特命
特定ユニットを
止めるなど。</t>
  </si>
  <si>
    <t>専用セリフ</t>
  </si>
  <si>
    <t>ユニット１</t>
  </si>
  <si>
    <t>ましろ</t>
  </si>
  <si>
    <t>ユニット２</t>
  </si>
  <si>
    <t>レイヴン</t>
  </si>
  <si>
    <t>Skill-Lv</t>
  </si>
  <si>
    <t>ユニット３</t>
  </si>
  <si>
    <t>ホワイトデークリムト　ピーターパン　アレス（同一）</t>
  </si>
  <si>
    <t>ID</t>
  </si>
  <si>
    <t>ドロップラベル</t>
  </si>
  <si>
    <t>コスト</t>
  </si>
  <si>
    <t>Level</t>
  </si>
  <si>
    <t>HP</t>
  </si>
  <si>
    <t>HP　＋値</t>
  </si>
  <si>
    <t>attack</t>
  </si>
  <si>
    <t>attack　＋値</t>
  </si>
  <si>
    <t>heal</t>
  </si>
  <si>
    <t>heal　＋値</t>
  </si>
  <si>
    <t>＋値合計</t>
  </si>
  <si>
    <t>HP合計</t>
  </si>
  <si>
    <t>ユニットスキル</t>
  </si>
  <si>
    <t>クラッシュスキル</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</si>
  <si>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</si>
  <si>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</si>
  <si>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</si>
  <si>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合計コスト</t>
  </si>
  <si>
    <t>補足</t>
  </si>
  <si>
    <t>▼各エリア所感</t>
  </si>
  <si>
    <t>プレイヤー習熟度（初級者、中級者、上級者）</t>
  </si>
  <si>
    <t>所感</t>
  </si>
  <si>
    <t>活躍させたいユニット＝想定パーティ</t>
  </si>
  <si>
    <t>エリア</t>
  </si>
  <si>
    <t>コンティニュー</t>
  </si>
  <si>
    <t>ラベル</t>
  </si>
  <si>
    <t>概要コメント・要件定義時の選定理由など</t>
  </si>
  <si>
    <t>コンティニュー理由</t>
  </si>
  <si>
    <t>フロア構成</t>
  </si>
  <si>
    <t>フロア１</t>
  </si>
  <si>
    <t>概要・行動パターン</t>
  </si>
  <si>
    <t>1ゲージ目</t>
  </si>
  <si>
    <t>ましろ　</t>
  </si>
  <si>
    <t>演出なので倒せない　</t>
  </si>
  <si>
    <t>ましろ、レイヴンがいるとバフがかかる</t>
  </si>
  <si>
    <t>2ゲージ目</t>
  </si>
  <si>
    <t>グリムR5</t>
  </si>
  <si>
    <t>演出なので倒せない</t>
  </si>
  <si>
    <t>3ゲージ目</t>
  </si>
  <si>
    <t>ホワイトデーグリムR5</t>
  </si>
  <si>
    <t>調整点</t>
  </si>
  <si>
    <t>フロア２</t>
  </si>
  <si>
    <t>通常</t>
  </si>
  <si>
    <t>ホワイトデーグリムR6</t>
  </si>
  <si>
    <t>選択肢</t>
  </si>
  <si>
    <t>お邪魔を含む選択肢はウィザードのみ</t>
  </si>
  <si>
    <t>時間は8〜10分</t>
  </si>
  <si>
    <t>ましろ</t>
    <phoneticPr fontId="9"/>
  </si>
  <si>
    <t>ホワイトデーグリム</t>
    <phoneticPr fontId="9"/>
  </si>
  <si>
    <t>演出のため撃破不可</t>
    <phoneticPr fontId="9"/>
  </si>
  <si>
    <t>グリムに連れ去られるような演出
トウカが姉という設定なのでトウカがいるとセリフ変更「お姉ちゃん助けて！」</t>
    <phoneticPr fontId="9"/>
  </si>
  <si>
    <t>ましろから変身　例「探したじゃないか、こんなところにいたのかい」</t>
    <phoneticPr fontId="9"/>
  </si>
  <si>
    <t>グリム</t>
    <phoneticPr fontId="9"/>
  </si>
  <si>
    <t>1ゲージ目</t>
    <phoneticPr fontId="9"/>
  </si>
  <si>
    <t>グリムから変身　例「さぁ...約束の場所に行こうか！」　　→逃走</t>
    <phoneticPr fontId="9"/>
  </si>
  <si>
    <t>ホワイトデーグリムR5</t>
    <phoneticPr fontId="9"/>
  </si>
  <si>
    <t>ホワイトデーグリムR5</t>
    <phoneticPr fontId="9"/>
  </si>
  <si>
    <t>ホワイトデーグリムR6</t>
    <phoneticPr fontId="9"/>
  </si>
  <si>
    <t>HP・攻撃頻度</t>
    <phoneticPr fontId="9"/>
  </si>
  <si>
    <t>HP・攻撃頻度</t>
    <phoneticPr fontId="9"/>
  </si>
  <si>
    <t>「さぁ、僕と一緒になろうじゃないか」　案「全パネルを赤と青パネルに変換」
選択肢形式みたいにする　正解を選べばプレイヤーの被害（ダメージ等）が少ない
赤と青パネルにした場合　赤パネルを吸収するほどダメージが減る　
　　　　　　　　　　　　　　　　 赤パネル以外をお邪魔パネルに変換する　など
他にできることがあれば採用したいです。</t>
    <phoneticPr fontId="9"/>
  </si>
  <si>
    <t>2ゲージ目プレイヤーとの殴り合い　
開幕に[player_id]のみのスキル名を使用する→プレイヤーに自由に記入してもらえる部分になり遊びの一つになる。
撃破時に「友達から始めましょ...だって？」スキルコメント「友達からか...そうか、それもいいな...」と言わせ誤解を解く</t>
    <phoneticPr fontId="9"/>
  </si>
  <si>
    <t>開幕　スキル背景変更&amp;BGM変更
ましろがグリムから逃げ出してプレイヤーの後ろに隠れるような描写を入れる
（ここからグリムの熱烈アプローチ）</t>
    <phoneticPr fontId="9"/>
  </si>
  <si>
    <t>◆参考セリフ
君はもう僕のものだよ
僕だけでいいじゃないか...!
君もお人形にしてやろうか
君があのチョコの差出人じゃ..ないのかい...?
君の童話を作ってあげよう
さぁ新たな1ページだ！
君の答えはこれかい？
どちらにせよ君は僕のものだ！
ずっと一緒さ
◆フレーバー、勝利時tips
　・グリムが童話に出て来そうな子が好きだという設定を盛り込む
　・ましろ(仮)はトウカちゃんを探していたという設定を入れる
　・勘違いがとけた後日談を入れる
　・グリムは自分の操るアバターだけが友達だったから寂しかった…という風な設定を入れる</t>
    <phoneticPr fontId="9"/>
  </si>
  <si>
    <t>HP：1200000（要調整）
攻撃頻度：1</t>
    <phoneticPr fontId="9"/>
  </si>
  <si>
    <t>HP：700000（要調整）
攻撃頻度：2→1</t>
    <phoneticPr fontId="9"/>
  </si>
  <si>
    <t>②「僕にバレンタインチョコをくれたのは君だろう？」
　　全パネルを赤と青に変換　　　　 ■うん！　　　→赤
　　　　　　　　　　　　　　　　　　　　　　 ■ちがうよ！→青（正解）
　　【次ターン】赤パネル吸収攻撃（吸収数が多いほどダメージ減）</t>
    <phoneticPr fontId="9"/>
  </si>
  <si>
    <t>HP：ー
攻撃頻度：1</t>
    <phoneticPr fontId="9"/>
  </si>
  <si>
    <t>【開幕】セリフ「探したじゃないか、こんなところにいたのかい」
　　　　　　→ホワイトデーグリムに変身</t>
    <phoneticPr fontId="9"/>
  </si>
  <si>
    <t>【開幕】セリフ「さあ...約束の場所に行こうか！」　
　　　　　　→逃走</t>
    <phoneticPr fontId="9"/>
  </si>
  <si>
    <t>①「さぁ、僕と一緒になろうじゃないか」　
　　全パネルを赤と青に変換　　　　■いや！　　　→赤（正解）
　　　　　　　　　　　　　　　　　　　　　　■うん！　　　→青
　　【次ターン】青パネル吸収攻撃（吸収数が多いほどダメージ減）</t>
    <phoneticPr fontId="9"/>
  </si>
  <si>
    <t>④「僕だけのお人形してあげよう」
　　全パネルを赤と青に変換　　　　　■やだ！ 　→赤
　　　　　　　　　　　　　　　　　　　　　　　■うん！　　→青（正解）
　　【次ターン】赤パネル吸収攻撃（吸収数が多いほどダメージ減）</t>
    <phoneticPr fontId="9"/>
  </si>
  <si>
    <t>③「さぁ、僕の愛を受け取ってくれ！」
　　全パネルを青と青に変換　　　　 ■遠慮する　　→赤（正解）
　　　　　　　　　　　　　　　　　　　　　　 ■受け取る　　→青
　　【次ターン】青パネル吸収攻撃（吸収数が多いほどダメージ減）</t>
    <phoneticPr fontId="9"/>
  </si>
  <si>
    <t>【開幕】Cパネル生成延長（生成不可）
　　　　 +アビリティ無効+スキルバインド
　　　　 +パネル出現率変化（赤と青のみドロップ）
【以降】選択肢をひとつ出題するにあたってグリムがHP25％ずつ
　　　　 自傷していき、4問目が終わった時点で3ゲージ目へと移行。
　　　　　（または4問クリアで自滅）
-----------------------------------------
選択肢とそれに呼応する攻撃をセットにしつつランダムに発動させることは現状難しいため、それぞれスキルの使用順が違うグリムを複数体つくり、それらをランダムで出現させることで対応いたします。</t>
    <phoneticPr fontId="9"/>
  </si>
  <si>
    <t>自身にバリア7500を展開+緑・黄パネルをハートパネルに変換+1ターン全ユニットのタップ回数を1増やす</t>
    <phoneticPr fontId="9"/>
  </si>
  <si>
    <t>お邪魔ブレイク</t>
    <phoneticPr fontId="9"/>
  </si>
  <si>
    <t>お邪魔ブレイク</t>
    <phoneticPr fontId="9"/>
  </si>
  <si>
    <t>赤パネルを最大4個SCPに変換+1ターン自身の攻撃力UP(ハートを吸収し効果超大UP)、自身が先頭以外でも通常攻撃に参加</t>
    <phoneticPr fontId="9"/>
  </si>
  <si>
    <r>
      <t xml:space="preserve">【開幕】セリフ「やだ！こっちこないで！」
　　　　 セリフ「いやっ！お姉ちゃん助けて！」（トウカ専用）
　　　　 </t>
    </r>
    <r>
      <rPr>
        <sz val="12"/>
        <color theme="1"/>
        <rFont val="MS PGothic"/>
        <family val="3"/>
        <charset val="128"/>
      </rPr>
      <t>スキルターン2短縮+攻撃力永続UP（ましろ・レイヴン専用）</t>
    </r>
    <r>
      <rPr>
        <sz val="12"/>
        <color rgb="FF000000"/>
        <rFont val="MS PGothic"/>
      </rPr>
      <t xml:space="preserve">
【次ターン】グリムに変身
-----------------------------------------
（演出のためアビリティ無効+強制スリープでターンを飛ばします）</t>
    </r>
    <phoneticPr fontId="9"/>
  </si>
  <si>
    <t>パティ</t>
    <phoneticPr fontId="9"/>
  </si>
  <si>
    <t>ワカヒルメ</t>
    <phoneticPr fontId="9"/>
  </si>
  <si>
    <t>PremiumSS</t>
  </si>
  <si>
    <t>赤パネルを最大4個SCPに変換+1ターン自身の攻撃力UP(ハートを吸収し効果超大UP)、自身が先頭以外でも通常攻撃に参加</t>
  </si>
  <si>
    <t>1体に特大ダメージ</t>
  </si>
  <si>
    <t>百菓の甘味家 パティ</t>
  </si>
  <si>
    <t>DropWizS</t>
  </si>
  <si>
    <t>ランダムで最大1個SCパネルに、青パネルを緑パネルに変換+1ターン全ユニットの回復力超大UPし、Cパネル生成短縮(特大)</t>
  </si>
  <si>
    <t>織神衣の幼神 ワカヒルメ</t>
  </si>
  <si>
    <t>1ターン確率で緑パネルが緑ボムでドロップし、種族ゴッド・Unknown・デーモンの回復力を大UPし、CP生成短縮(特大)</t>
  </si>
  <si>
    <t>自身のHPの最大値に比例して 1体に超大ダメージ</t>
  </si>
  <si>
    <t>ましろR6</t>
  </si>
  <si>
    <t>赤パネルを最大3個SCパネル、青パネルを最大3個緑パネル、緑・黄パネルをハートパネルに変換+自身にバリア7500を展開</t>
  </si>
  <si>
    <t>自身の回復力に比例して 全体に激烈ダメージ</t>
  </si>
  <si>
    <t>MAX</t>
  </si>
  <si>
    <t>MAX</t>
    <phoneticPr fontId="9"/>
  </si>
  <si>
    <t>▼未対策パーティー２　：　お邪魔ブレイクなし</t>
    <phoneticPr fontId="9"/>
  </si>
  <si>
    <t>▼未対策パーティー３　：　ガチパーティ</t>
    <phoneticPr fontId="9"/>
  </si>
  <si>
    <t>▼未対策パーティー1　：　対抗ユニットなし　お邪魔ブレイク2人</t>
    <phoneticPr fontId="9"/>
  </si>
  <si>
    <t>凶天慟地の覇腕 アザゼル</t>
  </si>
  <si>
    <t>2ターンの間タップ回数を1にする代わりに、すべてのパネルを緑パネルに変換し、1ターン緑パネルの出現率大UP</t>
  </si>
  <si>
    <t>ヒューマンに効果特大の 単体ダメージ+1ターン攻撃力小UP</t>
  </si>
  <si>
    <t>玄装の指南隊 メガラニカ</t>
  </si>
  <si>
    <t>PremiumSSw</t>
  </si>
  <si>
    <t>黄パネルをハートパネルに変換+1ターン緑属性のタップ回数を2増やし、攻撃力を大UP、黄パネルが確率で緑ボムでドロップ</t>
  </si>
  <si>
    <t>潜情のくノ一 望月千代女</t>
  </si>
  <si>
    <t>ランダムで黄パネルを最大7個Cパネル、ダメージパネルをハートパネルに変換+2ターンHPを回復し、全ユニットの回復力特大UP</t>
  </si>
  <si>
    <t>1体にダメージ 種族マシンに効果超大+HP大回復</t>
  </si>
  <si>
    <t>操魂の蒐集家 グリム</t>
  </si>
  <si>
    <t>1ターン黄属性の敵ダメージを50%軽減する＋出現しているCパネルを特大強化する</t>
  </si>
  <si>
    <t>1体に大ダメージ Unknownに効果超大</t>
  </si>
  <si>
    <t>最終焉算の鋼砲 チューリング</t>
  </si>
  <si>
    <t>PremiumSSS</t>
  </si>
  <si>
    <t>青・赤パネルをハートボム変換+2ターンタップ数を1増やし、黄パネルを吸収して防御力UP+ハート・黄パネルが出現しない</t>
  </si>
  <si>
    <t>自分のHPの最大値に比例して単体に特大ダメージ +HP大回復</t>
  </si>
  <si>
    <t>MAX</t>
    <phoneticPr fontId="9"/>
  </si>
  <si>
    <t>崩世を叫ぶ悪戯 ロキ</t>
  </si>
  <si>
    <t>DropWizSS</t>
  </si>
  <si>
    <t>ランダムで1個緑CBパネルに、青・黄パネルを緑ボムパネルに変換+2ターン緑属性ユニットのタップ数を1増やし、爆風強化</t>
  </si>
  <si>
    <t>1体に特大ダメージ+ 緑属性ユニットの攻撃力UP</t>
  </si>
  <si>
    <t>拡命の大群論 ガロア</t>
  </si>
  <si>
    <t>ランダムでSCパネルを2個生成(威力大)+2ターン全ユニットのCパネル生成短縮(効果特大)、青パネルが出現しない</t>
  </si>
  <si>
    <t>1体に特大ダメージ+ 1ターン緑属性の攻撃力UP</t>
  </si>
  <si>
    <t>攻核の翠星機導 ハレー</t>
  </si>
  <si>
    <t>ランダムで緑・黄・ハートCBPに各1個変換、お邪魔・黄パネルをCP、青パネルを緑ボム(大)変換+3ターンタップ数を1増加</t>
  </si>
  <si>
    <t>自身の回復力に比例して1体に超大ダメージ+1ターン全ユニットの回復力UP</t>
  </si>
  <si>
    <t>フロア１
とくになし
フロア２
１ゲージ目はスキルやフィーバーを貯めるまでちまちまやって通過
２ゲージ目はとくになし
３ゲージ目もとくになし
全体的に厳しい戦いになることもなく非常に楽であり、楽しいクエストであります。</t>
    <phoneticPr fontId="9"/>
  </si>
  <si>
    <t>フロア１
とくになし
グリムが犯罪者にしか思えない・・・
フロア２
非想定２とほとんど同じで、
あんまり難しい感じは一個もないです。</t>
    <rPh sb="56" eb="57">
      <t>kanji</t>
    </rPh>
    <phoneticPr fontId="9"/>
  </si>
  <si>
    <t>■Wグリム非想定1
特に苦戦なくクリア可能ですが、時間が意外とかかっている印象です。
回復力は平均3000台あるので、適切にハートパネルを割ればまず負けることはないでしょう。
アザゼルのスキルはメガラニカのタップ数増加でカバー出来るので、
攻撃力の高いユニットの時に使うとHPをより削れます。</t>
    <phoneticPr fontId="9"/>
  </si>
  <si>
    <t>1ゲージ目
　レイブンが先頭の時にましろのスキルでハートパネルに変換して攻撃することでワンパン可能
2ゲージ目
　演出のため特になし
3ゲージ目
　6〜7ターンほどで撃破。
　HPが高いので少々時間がかかるが、パネル変換が多い為パネルが繋がりやすい（ぶっ快感）
　HP割合ダメージのおかげでヒヤヒヤ感もあり、新しいギミックでストーリーも楽しめるのでワクワク。</t>
    <phoneticPr fontId="9"/>
  </si>
  <si>
    <r>
      <t>【開幕】背景＆BGM変更　「さあ！僕と永遠を誓い合おう！」
　　　　　全パネルをハートに変換+状態異常耐性+青パネルドロップ率DOWN
【1ターン目】ハートパネル吸収攻撃
【2ターン目】（★から抽選）
【3ターン目】赤パネルをお邪魔パネルに変換+単体攻撃
【4ターン目】（★から抽選）
【5ターン目】ハートパネル吸収攻撃
【6ターン目】（★から抽選）
【7ターン目】残りHP</t>
    </r>
    <r>
      <rPr>
        <sz val="12"/>
        <color rgb="FFFF0000"/>
        <rFont val="MS PGothic"/>
        <family val="3"/>
        <charset val="128"/>
      </rPr>
      <t>50％</t>
    </r>
    <r>
      <rPr>
        <sz val="12"/>
        <color theme="1"/>
        <rFont val="MS PGothic"/>
        <family val="3"/>
        <charset val="128"/>
      </rPr>
      <t>グラビティ
【8ターン目】（★から抽選）
【★1回のみ】ハート＆赤のCBパネル1個生成
【★1回のみ】2回連続攻撃（命中したユニットに2ターンスキルバインド）
【★1回のみ】3回連続攻撃（命中したユニットに2ターン攻撃力30％DOWN）
【★】ハートパネル14個生成+全体攻撃
【★】赤パネルをお邪魔パネルに変換+単体攻撃
【5ターン毎】ハートパネル吸収攻撃
【HP50％以下】攻撃頻度UP+ハートパネルを吸収して攻撃力UP
-----------------------------------------
開幕時、ましろがグリムから逃げ出してプレイヤーの後ろに隠れるような描写を入れる。
■セリフ案
「ああ、君こそ僕のお人形にふさわしい！」
「君のためにお洋服を用意したんだ！着てくれるだろう？」
「君が欲しいものはなんでもあげよう！」</t>
    </r>
    <phoneticPr fontId="9"/>
  </si>
  <si>
    <r>
      <t xml:space="preserve">（問いかけや選択肢のテキストは仮のものです）
（通常の吸収攻撃の方が答えが感覚的にわかりやすい場合はそちらへ変更）
</t>
    </r>
    <r>
      <rPr>
        <sz val="12"/>
        <color rgb="FFFF0000"/>
        <rFont val="MS PGothic"/>
        <family val="3"/>
        <charset val="128"/>
      </rPr>
      <t>　→従来の吸収攻撃にいたしました。</t>
    </r>
    <phoneticPr fontId="9"/>
  </si>
  <si>
    <r>
      <t>【開幕】状態異常耐性+すべての効果を解除+青パネルがドロップしない
【50％以上：1ターン目】5ターンの間全ダメージを</t>
    </r>
    <r>
      <rPr>
        <sz val="12"/>
        <color rgb="FFFF0000"/>
        <rFont val="MS PGothic"/>
        <family val="3"/>
        <charset val="128"/>
      </rPr>
      <t>30％</t>
    </r>
    <r>
      <rPr>
        <sz val="12"/>
        <color theme="1"/>
        <rFont val="MS PGothic"/>
        <family val="3"/>
        <charset val="128"/>
      </rPr>
      <t xml:space="preserve">軽減+全体攻撃
【50％以上：2ターン目】（★から抽選）
【50％以上：3ターン目】3回連続攻撃（命中したユニットに2ターン攻撃力50％DOWN）
【50％以上：4ターン目】（★から抽選）
【50％以上：5ターン目】ハートパネル14個生成+クリティカル！
【以降】（★から抽選）
【★】赤パネルをお邪魔パネルに変換+単体攻撃
【★】ハートパネル14個生成+全体攻撃
【★】残りHP50％グラビティ
</t>
    </r>
    <r>
      <rPr>
        <sz val="12"/>
        <color rgb="FFFF0000"/>
        <rFont val="MS PGothic"/>
        <family val="3"/>
        <charset val="128"/>
      </rPr>
      <t xml:space="preserve">【★】赤パネル10個生成+全体攻撃
</t>
    </r>
    <r>
      <rPr>
        <sz val="12"/>
        <color theme="1"/>
        <rFont val="MS PGothic"/>
        <family val="3"/>
        <charset val="128"/>
      </rPr>
      <t xml:space="preserve">
【50％以下：1ターン目】ハートパネル以外吸収攻撃
【50％以下：2ターン目】ハートパネルをお邪魔パネルに変換+残りHP50％グラビティ
　　　　　　　　　　　　　　</t>
    </r>
    <r>
      <rPr>
        <sz val="12"/>
        <color rgb="FFFF0000"/>
        <rFont val="MS PGothic"/>
        <family val="3"/>
        <charset val="128"/>
      </rPr>
      <t>　+自身に残りHP10％グラビティ</t>
    </r>
    <r>
      <rPr>
        <sz val="12"/>
        <color theme="1"/>
        <rFont val="MS PGothic"/>
        <family val="3"/>
        <charset val="128"/>
      </rPr>
      <t xml:space="preserve">
【50％以下：3ターン目】全パネルをハートパネルに変換
【50％以下：4ターン目】だんだん強くなる全体攻撃
【50％以下：5ターン目】だんだん強くなる全体攻撃
</t>
    </r>
    <r>
      <rPr>
        <sz val="12"/>
        <color rgb="FFFF0000"/>
        <rFont val="MS PGothic"/>
        <family val="3"/>
        <charset val="128"/>
      </rPr>
      <t>【50％以下：6ターン目】だんだん強くなる全体攻撃</t>
    </r>
    <r>
      <rPr>
        <sz val="12"/>
        <color theme="1"/>
        <rFont val="MS PGothic"/>
        <family val="3"/>
        <charset val="128"/>
      </rPr>
      <t xml:space="preserve">
【50％以下：</t>
    </r>
    <r>
      <rPr>
        <sz val="12"/>
        <color rgb="FFFF0000"/>
        <rFont val="MS PGothic"/>
        <family val="3"/>
        <charset val="128"/>
      </rPr>
      <t>7</t>
    </r>
    <r>
      <rPr>
        <sz val="12"/>
        <color theme="1"/>
        <rFont val="MS PGothic"/>
        <family val="3"/>
        <charset val="128"/>
      </rPr>
      <t>ターン目】だんだん強くなる全体攻撃（即死）
【死亡時】「友達から始めましょう...だって？」
　　　　　　「友達からか...そうか、それもいいな...」
-----------------------------------------
HP50%以上→どうして逃げようとする？といった疑問のセリフ
HP50%以下→バレンタインの勘違いに気づきショックを受け、パニック気味のセリフ
死亡時→友達から始めよう、と丸くおさまる
■セリフ案
「なぜ逃げようとするんだ？照れているのか？」
「僕からチョコのお返しをもらいにきたんだろう？」
「あれは君からのチョコではなかった…だと…！？そんなはずは…！」
「それでも！それでも僕は君が…！君を…！！」</t>
    </r>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</si>
</sst>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2"/>
      <color rgb="FFFF0000"/>
      <name val="MS PGothic"/>
      <family val="3"/>
      <charset val="128"/>
    </font>
    <font>
      <sz val="12"/>
      <color theme="1"/>
      <name val="MS PGothic"/>
      <family val="3"/>
      <charset val="128"/>
    </font>
    <font>
      <sz val="14"/>
      <color rgb="FF000000"/>
      <name val="Hiragino Kaku Gothic ProN"/>
      <family val="3"/>
      <charset val="128"/>
    </font>
    <font>
      <b/>
      <sz val="12"/>
      <color rgb="FFFF0000"/>
      <name val="MS PGothic"/>
      <family val="3"/>
      <charset val="128"/>
    </font>
    <font>
      <sz val="14"/>
      <color rgb="FFFF0000"/>
      <name val="Hiragino Kaku Gothic ProN"/>
      <family val="3"/>
      <charset val="128"/>
    </font>
    <font>
      <u/>
      <sz val="12"/>
      <color theme="10"/>
      <name val="MS PGothic"/>
      <family val="3"/>
      <charset val="128"/>
    </font>
    <font>
      <u/>
      <sz val="12"/>
      <color theme="11"/>
      <name val="MS PGothic"/>
      <family val="3"/>
      <charset val="128"/>
    </font>
  </fonts>
  <fills count="12">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7" tint="0.79998168889431442"/>
        <bgColor indexed="64"/>
      </patternFill>
    </fill>
    <fill>
      <patternFill patternType="solid">
        <fgColor theme="0"/>
        <bgColor rgb="FFFEF2CB"/>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double">
        <color auto="1"/>
      </bottom>
      <diagonal/>
    </border>
  </borders>
  <cellStyleXfs count="3">
    <xf numFmtId="0" fontId="0" fillId="0" borderId="0"/>
    <xf numFmtId="0" fontId="15" fillId="0" borderId="0" applyNumberFormat="0" applyFill="0" applyBorder="0" applyAlignment="0" applyProtection="0"/>
    <xf numFmtId="0" fontId="16" fillId="0" borderId="0" applyNumberFormat="0" applyFill="0" applyBorder="0" applyAlignment="0" applyProtection="0"/>
  </cellStyleXfs>
  <cellXfs count="105">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8"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0" borderId="0" xfId="0" applyFont="1" applyAlignment="1"/>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0" fillId="0" borderId="0" xfId="0" applyFont="1" applyAlignment="1"/>
    <xf numFmtId="0" fontId="0" fillId="0" borderId="16" xfId="0" applyFont="1" applyBorder="1" applyAlignment="1">
      <alignment vertical="center" wrapText="1"/>
    </xf>
    <xf numFmtId="0" fontId="0" fillId="0" borderId="16" xfId="0" applyFont="1" applyBorder="1" applyAlignment="1">
      <alignment vertical="center"/>
    </xf>
    <xf numFmtId="0" fontId="0" fillId="10" borderId="1" xfId="0" applyFont="1" applyFill="1" applyBorder="1" applyAlignment="1">
      <alignment vertical="center"/>
    </xf>
    <xf numFmtId="0" fontId="0" fillId="10" borderId="1" xfId="0" applyFont="1" applyFill="1" applyBorder="1" applyAlignment="1">
      <alignment vertical="center" wrapText="1"/>
    </xf>
    <xf numFmtId="0" fontId="0" fillId="10" borderId="13" xfId="0" applyFont="1" applyFill="1" applyBorder="1" applyAlignment="1">
      <alignment vertical="center" wrapText="1"/>
    </xf>
    <xf numFmtId="0" fontId="0" fillId="10" borderId="13"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Alignment="1"/>
    <xf numFmtId="0" fontId="0" fillId="11" borderId="1" xfId="0" applyFont="1" applyFill="1" applyBorder="1" applyAlignment="1">
      <alignment vertical="center" wrapText="1"/>
    </xf>
    <xf numFmtId="0" fontId="5" fillId="9" borderId="13" xfId="0" applyFont="1" applyFill="1" applyBorder="1" applyAlignment="1">
      <alignment horizontal="left" vertical="top"/>
    </xf>
    <xf numFmtId="0" fontId="12" fillId="0" borderId="16" xfId="0" applyFont="1" applyBorder="1" applyAlignment="1"/>
    <xf numFmtId="0" fontId="13" fillId="0" borderId="3" xfId="0" applyFont="1" applyBorder="1" applyAlignment="1">
      <alignment horizontal="center" vertical="center"/>
    </xf>
    <xf numFmtId="0" fontId="8" fillId="0" borderId="15" xfId="0" applyFont="1" applyBorder="1" applyAlignment="1">
      <alignment horizontal="right" vertical="center"/>
    </xf>
    <xf numFmtId="0" fontId="14" fillId="0" borderId="16" xfId="0" applyFont="1" applyBorder="1" applyAlignment="1"/>
    <xf numFmtId="0" fontId="13" fillId="0" borderId="11" xfId="0" applyFont="1" applyBorder="1" applyAlignment="1">
      <alignment horizontal="center" vertical="center"/>
    </xf>
    <xf numFmtId="0" fontId="5" fillId="0" borderId="15" xfId="0" applyFont="1" applyBorder="1" applyAlignment="1"/>
    <xf numFmtId="0" fontId="0" fillId="9" borderId="13" xfId="0" applyFont="1" applyFill="1" applyBorder="1" applyAlignment="1">
      <alignment horizontal="left" vertical="top"/>
    </xf>
    <xf numFmtId="0" fontId="5" fillId="0" borderId="0" xfId="0" applyFont="1" applyBorder="1" applyAlignment="1">
      <alignment vertical="top" wrapText="1"/>
    </xf>
    <xf numFmtId="0" fontId="11" fillId="0" borderId="19" xfId="0" applyFont="1" applyBorder="1" applyAlignment="1">
      <alignment vertical="center" wrapText="1"/>
    </xf>
    <xf numFmtId="0" fontId="11" fillId="0" borderId="16" xfId="0" applyFont="1" applyBorder="1" applyAlignment="1">
      <alignment vertical="center" wrapText="1"/>
    </xf>
    <xf numFmtId="0" fontId="11" fillId="0" borderId="20" xfId="0" applyFont="1" applyBorder="1" applyAlignment="1">
      <alignment vertical="center" wrapText="1"/>
    </xf>
    <xf numFmtId="0" fontId="0" fillId="0" borderId="19" xfId="0" applyFont="1" applyBorder="1" applyAlignment="1">
      <alignment horizontal="left" vertical="center" wrapText="1"/>
    </xf>
    <xf numFmtId="0" fontId="0" fillId="0" borderId="16" xfId="0" applyFont="1" applyBorder="1" applyAlignment="1">
      <alignment horizontal="left" vertical="center" wrapText="1"/>
    </xf>
    <xf numFmtId="0" fontId="11" fillId="0" borderId="19" xfId="0" applyFont="1" applyBorder="1" applyAlignment="1">
      <alignment horizontal="left" vertical="center" wrapText="1"/>
    </xf>
    <xf numFmtId="0" fontId="11" fillId="0" borderId="16" xfId="0" applyFont="1" applyBorder="1" applyAlignment="1">
      <alignment horizontal="left" vertical="center" wrapText="1"/>
    </xf>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0" fillId="0" borderId="17" xfId="0" applyFont="1" applyBorder="1" applyAlignment="1">
      <alignment horizontal="left" vertical="center" wrapText="1"/>
    </xf>
    <xf numFmtId="0" fontId="0" fillId="0" borderId="21" xfId="0" applyFont="1" applyBorder="1" applyAlignment="1">
      <alignment horizontal="left" vertical="center" wrapText="1"/>
    </xf>
    <xf numFmtId="0" fontId="0" fillId="7" borderId="3" xfId="0" applyFont="1" applyFill="1" applyBorder="1" applyAlignment="1">
      <alignment vertical="center" wrapText="1"/>
    </xf>
    <xf numFmtId="0" fontId="0" fillId="7" borderId="3" xfId="0"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12" xfId="0" applyFont="1" applyBorder="1"/>
    <xf numFmtId="0" fontId="0" fillId="4" borderId="6" xfId="0" applyFont="1" applyFill="1" applyBorder="1" applyAlignment="1">
      <alignment vertical="center"/>
    </xf>
    <xf numFmtId="0" fontId="0" fillId="4" borderId="9" xfId="0" applyFont="1" applyFill="1" applyBorder="1" applyAlignment="1">
      <alignment vertical="center"/>
    </xf>
    <xf numFmtId="0" fontId="0" fillId="4" borderId="13" xfId="0" applyFont="1" applyFill="1" applyBorder="1" applyAlignment="1">
      <alignment vertical="center" wrapText="1"/>
    </xf>
    <xf numFmtId="0" fontId="3" fillId="0" borderId="15" xfId="0" applyFont="1" applyBorder="1"/>
    <xf numFmtId="0" fontId="0" fillId="4" borderId="13" xfId="0" applyFont="1" applyFill="1" applyBorder="1" applyAlignment="1">
      <alignment vertical="center"/>
    </xf>
    <xf numFmtId="0" fontId="2" fillId="6" borderId="3" xfId="0" applyFont="1" applyFill="1" applyBorder="1" applyAlignment="1">
      <alignment vertical="center"/>
    </xf>
    <xf numFmtId="0" fontId="3" fillId="0" borderId="14" xfId="0" applyFont="1" applyBorder="1"/>
    <xf numFmtId="3" fontId="0" fillId="7" borderId="3" xfId="0" applyNumberFormat="1" applyFont="1" applyFill="1" applyBorder="1" applyAlignment="1">
      <alignment vertical="center"/>
    </xf>
    <xf numFmtId="0" fontId="4" fillId="5" borderId="3" xfId="0" applyFont="1" applyFill="1" applyBorder="1" applyAlignment="1"/>
    <xf numFmtId="0" fontId="2" fillId="6" borderId="3" xfId="0" applyFont="1" applyFill="1" applyBorder="1" applyAlignment="1">
      <alignment vertical="center" wrapText="1"/>
    </xf>
    <xf numFmtId="0" fontId="1" fillId="4" borderId="3" xfId="0" applyFont="1" applyFill="1" applyBorder="1" applyAlignment="1">
      <alignment vertical="center"/>
    </xf>
    <xf numFmtId="0" fontId="0" fillId="4" borderId="3" xfId="0" applyFont="1" applyFill="1" applyBorder="1" applyAlignment="1">
      <alignment vertical="top" wrapText="1"/>
    </xf>
    <xf numFmtId="0" fontId="0" fillId="7" borderId="3" xfId="0" applyFont="1" applyFill="1" applyBorder="1" applyAlignment="1">
      <alignment horizontal="left" vertical="center"/>
    </xf>
    <xf numFmtId="0" fontId="0" fillId="0" borderId="18" xfId="0" applyFont="1" applyBorder="1" applyAlignment="1">
      <alignment horizontal="left" vertical="center" wrapText="1"/>
    </xf>
    <xf numFmtId="0" fontId="11" fillId="0" borderId="18" xfId="0" applyFont="1" applyBorder="1" applyAlignment="1">
      <alignment horizontal="left" vertical="center" wrapText="1"/>
    </xf>
    <xf numFmtId="0" fontId="11" fillId="0" borderId="21" xfId="0" applyFont="1" applyBorder="1" applyAlignment="1">
      <alignment horizontal="left" vertical="center" wrapText="1"/>
    </xf>
    <xf numFmtId="0" fontId="0" fillId="0" borderId="3" xfId="0" applyFont="1" applyBorder="1" applyAlignment="1">
      <alignment vertical="top" wrapText="1"/>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12" fillId="0" borderId="16" xfId="0" applyFont="1" applyBorder="1" applyAlignment="1">
      <alignment horizontal="center"/>
    </xf>
    <xf numFmtId="0" fontId="5" fillId="0" borderId="6" xfId="0" applyFont="1" applyBorder="1" applyAlignment="1">
      <alignment horizontal="left" vertical="top"/>
    </xf>
    <xf numFmtId="0" fontId="5" fillId="0" borderId="7" xfId="0" applyFont="1" applyBorder="1" applyAlignment="1">
      <alignment horizontal="left" vertical="top" wrapText="1"/>
    </xf>
    <xf numFmtId="0" fontId="5" fillId="0" borderId="0" xfId="0" applyFont="1" applyBorder="1" applyAlignment="1">
      <alignment horizontal="left" vertical="top" wrapText="1"/>
    </xf>
    <xf numFmtId="0" fontId="5" fillId="0" borderId="6" xfId="0" applyFont="1" applyBorder="1" applyAlignment="1">
      <alignment horizontal="left" vertical="top" wrapText="1"/>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2"/>
  <sheetViews>
    <sheetView tabSelected="1" topLeftCell="A94" workbookViewId="0">
      <selection activeCell="L97" sqref="L97"/>
    </sheetView>
  </sheetViews>
  <sheetFormatPr baseColWidth="12" defaultColWidth="13.5" defaultRowHeight="15" customHeight="1" x14ac:dyDescent="0.15"/>
  <cols>
    <col min="1" max="2" width="1.6640625" customWidth="1"/>
    <col min="3" max="3" width="14.83203125" customWidth="1"/>
    <col min="4" max="4" width="21.6640625" customWidth="1"/>
    <col min="5" max="5" width="24" customWidth="1"/>
    <col min="6" max="6" width="75.6640625" customWidth="1"/>
    <col min="7" max="27" width="7.6640625" customWidth="1"/>
  </cols>
  <sheetData>
    <row r="1" spans="1:27" x14ac:dyDescent="0.15">
      <c r="A1" s="60" t="s">
        <v>50</v>
      </c>
      <c r="B1" s="61"/>
      <c r="C1" s="61"/>
      <c r="D1" s="61"/>
      <c r="E1" s="61"/>
      <c r="F1" s="61"/>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1" t="s">
        <v>80</v>
      </c>
      <c r="I2" s="72"/>
      <c r="J2" s="72"/>
      <c r="K2" s="72"/>
      <c r="L2" s="72"/>
      <c r="M2" s="72"/>
      <c r="N2" s="72"/>
      <c r="O2" s="72"/>
      <c r="P2" s="1"/>
      <c r="Q2" s="71" t="s">
        <v>91</v>
      </c>
      <c r="R2" s="72"/>
      <c r="S2" s="72"/>
      <c r="T2" s="72"/>
      <c r="U2" s="72"/>
      <c r="V2" s="72"/>
      <c r="W2" s="72"/>
      <c r="X2" s="72"/>
      <c r="Y2" s="1"/>
      <c r="Z2" s="1"/>
      <c r="AA2" s="1"/>
    </row>
    <row r="3" spans="1:27" x14ac:dyDescent="0.15">
      <c r="A3" s="3"/>
      <c r="B3" s="62" t="s">
        <v>92</v>
      </c>
      <c r="C3" s="63"/>
      <c r="D3" s="63"/>
      <c r="E3" s="63"/>
      <c r="F3" s="64"/>
      <c r="G3" s="1"/>
      <c r="H3" s="73" t="s">
        <v>80</v>
      </c>
      <c r="I3" s="74"/>
      <c r="J3" s="74"/>
      <c r="K3" s="74"/>
      <c r="L3" s="74"/>
      <c r="M3" s="74"/>
      <c r="N3" s="74"/>
      <c r="O3" s="75"/>
      <c r="P3" s="1"/>
      <c r="Q3" s="73" t="s">
        <v>91</v>
      </c>
      <c r="R3" s="74"/>
      <c r="S3" s="74"/>
      <c r="T3" s="74"/>
      <c r="U3" s="74"/>
      <c r="V3" s="74"/>
      <c r="W3" s="74"/>
      <c r="X3" s="75"/>
      <c r="Y3" s="1"/>
      <c r="Z3" s="1"/>
      <c r="AA3" s="1"/>
    </row>
    <row r="4" spans="1:27" x14ac:dyDescent="0.15">
      <c r="A4" s="3"/>
      <c r="B4" s="5"/>
      <c r="C4" s="5"/>
      <c r="D4" s="5"/>
      <c r="E4" s="5"/>
      <c r="F4" s="1"/>
      <c r="G4" s="1"/>
      <c r="H4" s="70"/>
      <c r="I4" s="76"/>
      <c r="J4" s="76"/>
      <c r="K4" s="76"/>
      <c r="L4" s="76"/>
      <c r="M4" s="76"/>
      <c r="N4" s="76"/>
      <c r="O4" s="77"/>
      <c r="P4" s="1"/>
      <c r="Q4" s="70"/>
      <c r="R4" s="76"/>
      <c r="S4" s="76"/>
      <c r="T4" s="76"/>
      <c r="U4" s="76"/>
      <c r="V4" s="76"/>
      <c r="W4" s="76"/>
      <c r="X4" s="77"/>
      <c r="Y4" s="1"/>
      <c r="Z4" s="1"/>
      <c r="AA4" s="1"/>
    </row>
    <row r="5" spans="1:27" ht="16" x14ac:dyDescent="0.2">
      <c r="A5" s="3"/>
      <c r="B5" s="5"/>
      <c r="C5" s="62" t="s">
        <v>93</v>
      </c>
      <c r="D5" s="63"/>
      <c r="E5" s="88" t="s">
        <v>3</v>
      </c>
      <c r="F5" s="64"/>
      <c r="G5" s="1"/>
      <c r="H5" s="70"/>
      <c r="I5" s="76"/>
      <c r="J5" s="76"/>
      <c r="K5" s="76"/>
      <c r="L5" s="76"/>
      <c r="M5" s="76"/>
      <c r="N5" s="76"/>
      <c r="O5" s="77"/>
      <c r="P5" s="1"/>
      <c r="Q5" s="70"/>
      <c r="R5" s="76"/>
      <c r="S5" s="76"/>
      <c r="T5" s="76"/>
      <c r="U5" s="76"/>
      <c r="V5" s="76"/>
      <c r="W5" s="76"/>
      <c r="X5" s="77"/>
      <c r="Y5" s="1"/>
      <c r="Z5" s="1"/>
      <c r="AA5" s="1"/>
    </row>
    <row r="6" spans="1:27" x14ac:dyDescent="0.15">
      <c r="A6" s="3"/>
      <c r="B6" s="5"/>
      <c r="C6" s="62" t="s">
        <v>7</v>
      </c>
      <c r="D6" s="63"/>
      <c r="E6" s="89" t="str">
        <f>VLOOKUP(E5,参照シート!A10:B15,2,FALSE)</f>
        <v>上級者の遊び場。★６まで育つユニットが手に入る。超上級者はここを周回してバグマのユニットを作る。</v>
      </c>
      <c r="F6" s="64"/>
      <c r="G6" s="1"/>
      <c r="H6" s="70"/>
      <c r="I6" s="76"/>
      <c r="J6" s="76"/>
      <c r="K6" s="76"/>
      <c r="L6" s="76"/>
      <c r="M6" s="76"/>
      <c r="N6" s="76"/>
      <c r="O6" s="77"/>
      <c r="P6" s="1"/>
      <c r="Q6" s="70"/>
      <c r="R6" s="76"/>
      <c r="S6" s="76"/>
      <c r="T6" s="76"/>
      <c r="U6" s="76"/>
      <c r="V6" s="76"/>
      <c r="W6" s="76"/>
      <c r="X6" s="77"/>
      <c r="Y6" s="1"/>
      <c r="Z6" s="1"/>
      <c r="AA6" s="1"/>
    </row>
    <row r="7" spans="1:27" x14ac:dyDescent="0.15">
      <c r="A7" s="3"/>
      <c r="B7" s="5"/>
      <c r="C7" s="62" t="s">
        <v>42</v>
      </c>
      <c r="D7" s="63"/>
      <c r="E7" s="85" t="str">
        <f>VLOOKUP(E5,参照シート!A18:B23,2,FALSE)</f>
        <v>ある程度の難易度を持ちながら、周回のしやすさとのバランスを取りましょう</v>
      </c>
      <c r="F7" s="64"/>
      <c r="G7" s="1"/>
      <c r="H7" s="70"/>
      <c r="I7" s="76"/>
      <c r="J7" s="76"/>
      <c r="K7" s="76"/>
      <c r="L7" s="76"/>
      <c r="M7" s="76"/>
      <c r="N7" s="76"/>
      <c r="O7" s="77"/>
      <c r="P7" s="1"/>
      <c r="Q7" s="70"/>
      <c r="R7" s="76"/>
      <c r="S7" s="76"/>
      <c r="T7" s="76"/>
      <c r="U7" s="76"/>
      <c r="V7" s="76"/>
      <c r="W7" s="76"/>
      <c r="X7" s="77"/>
      <c r="Y7" s="1"/>
      <c r="Z7" s="1"/>
      <c r="AA7" s="1"/>
    </row>
    <row r="8" spans="1:27" x14ac:dyDescent="0.15">
      <c r="A8" s="3"/>
      <c r="B8" s="5"/>
      <c r="C8" s="5"/>
      <c r="D8" s="5"/>
      <c r="E8" s="5"/>
      <c r="F8" s="1"/>
      <c r="G8" s="1"/>
      <c r="H8" s="70"/>
      <c r="I8" s="76"/>
      <c r="J8" s="76"/>
      <c r="K8" s="76"/>
      <c r="L8" s="76"/>
      <c r="M8" s="76"/>
      <c r="N8" s="76"/>
      <c r="O8" s="77"/>
      <c r="P8" s="1"/>
      <c r="Q8" s="70"/>
      <c r="R8" s="76"/>
      <c r="S8" s="76"/>
      <c r="T8" s="76"/>
      <c r="U8" s="76"/>
      <c r="V8" s="76"/>
      <c r="W8" s="76"/>
      <c r="X8" s="77"/>
      <c r="Y8" s="1"/>
      <c r="Z8" s="1"/>
      <c r="AA8" s="1"/>
    </row>
    <row r="9" spans="1:27" x14ac:dyDescent="0.15">
      <c r="A9" s="3"/>
      <c r="B9" s="5"/>
      <c r="C9" s="5"/>
      <c r="D9" s="5"/>
      <c r="E9" s="5"/>
      <c r="F9" s="1"/>
      <c r="G9" s="1"/>
      <c r="H9" s="70"/>
      <c r="I9" s="76"/>
      <c r="J9" s="76"/>
      <c r="K9" s="76"/>
      <c r="L9" s="76"/>
      <c r="M9" s="76"/>
      <c r="N9" s="76"/>
      <c r="O9" s="77"/>
      <c r="P9" s="1"/>
      <c r="Q9" s="70"/>
      <c r="R9" s="76"/>
      <c r="S9" s="76"/>
      <c r="T9" s="76"/>
      <c r="U9" s="76"/>
      <c r="V9" s="76"/>
      <c r="W9" s="76"/>
      <c r="X9" s="77"/>
      <c r="Y9" s="1"/>
      <c r="Z9" s="1"/>
      <c r="AA9" s="1"/>
    </row>
    <row r="10" spans="1:27" x14ac:dyDescent="0.15">
      <c r="A10" s="3"/>
      <c r="B10" s="62" t="s">
        <v>94</v>
      </c>
      <c r="C10" s="63"/>
      <c r="D10" s="63"/>
      <c r="E10" s="63"/>
      <c r="F10" s="64"/>
      <c r="G10" s="1"/>
      <c r="H10" s="70"/>
      <c r="I10" s="76"/>
      <c r="J10" s="76"/>
      <c r="K10" s="76"/>
      <c r="L10" s="76"/>
      <c r="M10" s="76"/>
      <c r="N10" s="76"/>
      <c r="O10" s="77"/>
      <c r="P10" s="1"/>
      <c r="Q10" s="70"/>
      <c r="R10" s="76"/>
      <c r="S10" s="76"/>
      <c r="T10" s="76"/>
      <c r="U10" s="76"/>
      <c r="V10" s="76"/>
      <c r="W10" s="76"/>
      <c r="X10" s="77"/>
      <c r="Y10" s="1"/>
      <c r="Z10" s="1"/>
      <c r="AA10" s="1"/>
    </row>
    <row r="11" spans="1:27" x14ac:dyDescent="0.15">
      <c r="A11" s="3"/>
      <c r="B11" s="5"/>
      <c r="C11" s="5"/>
      <c r="D11" s="5"/>
      <c r="E11" s="5"/>
      <c r="F11" s="1"/>
      <c r="G11" s="1"/>
      <c r="H11" s="70"/>
      <c r="I11" s="76"/>
      <c r="J11" s="76"/>
      <c r="K11" s="76"/>
      <c r="L11" s="76"/>
      <c r="M11" s="76"/>
      <c r="N11" s="76"/>
      <c r="O11" s="77"/>
      <c r="P11" s="1"/>
      <c r="Q11" s="70"/>
      <c r="R11" s="76"/>
      <c r="S11" s="76"/>
      <c r="T11" s="76"/>
      <c r="U11" s="76"/>
      <c r="V11" s="76"/>
      <c r="W11" s="76"/>
      <c r="X11" s="77"/>
      <c r="Y11" s="1"/>
      <c r="Z11" s="1"/>
      <c r="AA11" s="1"/>
    </row>
    <row r="12" spans="1:27" x14ac:dyDescent="0.15">
      <c r="A12" s="3"/>
      <c r="B12" s="5"/>
      <c r="C12" s="90" t="s">
        <v>19</v>
      </c>
      <c r="D12" s="63"/>
      <c r="E12" s="85" t="str">
        <f>VLOOKUP($E$5,参照シート!$A$10:$O$15,15,FALSE)</f>
        <v>ホワイトデー　グリム襲来！</v>
      </c>
      <c r="F12" s="64"/>
      <c r="G12" s="1"/>
      <c r="H12" s="70"/>
      <c r="I12" s="76"/>
      <c r="J12" s="76"/>
      <c r="K12" s="76"/>
      <c r="L12" s="76"/>
      <c r="M12" s="76"/>
      <c r="N12" s="76"/>
      <c r="O12" s="77"/>
      <c r="P12" s="1"/>
      <c r="Q12" s="70"/>
      <c r="R12" s="76"/>
      <c r="S12" s="76"/>
      <c r="T12" s="76"/>
      <c r="U12" s="76"/>
      <c r="V12" s="76"/>
      <c r="W12" s="76"/>
      <c r="X12" s="77"/>
      <c r="Y12" s="1"/>
      <c r="Z12" s="1"/>
      <c r="AA12" s="1"/>
    </row>
    <row r="13" spans="1:27" x14ac:dyDescent="0.15">
      <c r="A13" s="3"/>
      <c r="B13" s="5"/>
      <c r="C13" s="69" t="s">
        <v>95</v>
      </c>
      <c r="D13" s="6" t="s">
        <v>36</v>
      </c>
      <c r="E13" s="85" t="str">
        <f>VLOOKUP($E$5,参照シート!$A$10:$N$15,8,FALSE)</f>
        <v>ー</v>
      </c>
      <c r="F13" s="64"/>
      <c r="G13" s="2"/>
      <c r="H13" s="70"/>
      <c r="I13" s="76"/>
      <c r="J13" s="76"/>
      <c r="K13" s="76"/>
      <c r="L13" s="76"/>
      <c r="M13" s="76"/>
      <c r="N13" s="76"/>
      <c r="O13" s="77"/>
      <c r="P13" s="1"/>
      <c r="Q13" s="70"/>
      <c r="R13" s="76"/>
      <c r="S13" s="76"/>
      <c r="T13" s="76"/>
      <c r="U13" s="76"/>
      <c r="V13" s="76"/>
      <c r="W13" s="76"/>
      <c r="X13" s="77"/>
      <c r="Y13" s="1"/>
      <c r="Z13" s="1"/>
      <c r="AA13" s="1"/>
    </row>
    <row r="14" spans="1:27" x14ac:dyDescent="0.15">
      <c r="A14" s="3"/>
      <c r="B14" s="5"/>
      <c r="C14" s="70"/>
      <c r="D14" s="6" t="s">
        <v>38</v>
      </c>
      <c r="E14" s="85" t="str">
        <f>VLOOKUP($E$5,参照シート!$A$10:$N$15,9,FALSE)</f>
        <v>◯</v>
      </c>
      <c r="F14" s="64"/>
      <c r="G14" s="2"/>
      <c r="H14" s="70"/>
      <c r="I14" s="76"/>
      <c r="J14" s="76"/>
      <c r="K14" s="76"/>
      <c r="L14" s="76"/>
      <c r="M14" s="76"/>
      <c r="N14" s="76"/>
      <c r="O14" s="77"/>
      <c r="P14" s="1"/>
      <c r="Q14" s="70"/>
      <c r="R14" s="76"/>
      <c r="S14" s="76"/>
      <c r="T14" s="76"/>
      <c r="U14" s="76"/>
      <c r="V14" s="76"/>
      <c r="W14" s="76"/>
      <c r="X14" s="77"/>
      <c r="Y14" s="1"/>
      <c r="Z14" s="1"/>
      <c r="AA14" s="1"/>
    </row>
    <row r="15" spans="1:27" x14ac:dyDescent="0.15">
      <c r="A15" s="3"/>
      <c r="B15" s="5"/>
      <c r="C15" s="70"/>
      <c r="D15" s="6" t="s">
        <v>96</v>
      </c>
      <c r="E15" s="85" t="s">
        <v>25</v>
      </c>
      <c r="F15" s="64"/>
      <c r="G15" s="2"/>
      <c r="H15" s="70"/>
      <c r="I15" s="76"/>
      <c r="J15" s="76"/>
      <c r="K15" s="76"/>
      <c r="L15" s="76"/>
      <c r="M15" s="76"/>
      <c r="N15" s="76"/>
      <c r="O15" s="77"/>
      <c r="P15" s="1"/>
      <c r="Q15" s="70"/>
      <c r="R15" s="76"/>
      <c r="S15" s="76"/>
      <c r="T15" s="76"/>
      <c r="U15" s="76"/>
      <c r="V15" s="76"/>
      <c r="W15" s="76"/>
      <c r="X15" s="77"/>
      <c r="Y15" s="1"/>
      <c r="Z15" s="1"/>
      <c r="AA15" s="1"/>
    </row>
    <row r="16" spans="1:27" x14ac:dyDescent="0.15">
      <c r="A16" s="3"/>
      <c r="B16" s="5"/>
      <c r="C16" s="70"/>
      <c r="D16" s="6" t="s">
        <v>2</v>
      </c>
      <c r="E16" s="85" t="str">
        <f>VLOOKUP($E$5,参照シート!$A$10:$N$15,11,FALSE)</f>
        <v>ー</v>
      </c>
      <c r="F16" s="64"/>
      <c r="G16" s="2"/>
      <c r="H16" s="70"/>
      <c r="I16" s="76"/>
      <c r="J16" s="76"/>
      <c r="K16" s="76"/>
      <c r="L16" s="76"/>
      <c r="M16" s="76"/>
      <c r="N16" s="76"/>
      <c r="O16" s="77"/>
      <c r="P16" s="1"/>
      <c r="Q16" s="70"/>
      <c r="R16" s="76"/>
      <c r="S16" s="76"/>
      <c r="T16" s="76"/>
      <c r="U16" s="76"/>
      <c r="V16" s="76"/>
      <c r="W16" s="76"/>
      <c r="X16" s="77"/>
      <c r="Y16" s="1"/>
      <c r="Z16" s="1"/>
      <c r="AA16" s="1"/>
    </row>
    <row r="17" spans="1:27" x14ac:dyDescent="0.15">
      <c r="A17" s="3"/>
      <c r="B17" s="5"/>
      <c r="C17" s="70"/>
      <c r="D17" s="6" t="s">
        <v>1</v>
      </c>
      <c r="E17" s="85" t="s">
        <v>97</v>
      </c>
      <c r="F17" s="64"/>
      <c r="G17" s="2"/>
      <c r="H17" s="70"/>
      <c r="I17" s="76"/>
      <c r="J17" s="76"/>
      <c r="K17" s="76"/>
      <c r="L17" s="76"/>
      <c r="M17" s="76"/>
      <c r="N17" s="76"/>
      <c r="O17" s="77"/>
      <c r="P17" s="1"/>
      <c r="Q17" s="70"/>
      <c r="R17" s="76"/>
      <c r="S17" s="76"/>
      <c r="T17" s="76"/>
      <c r="U17" s="76"/>
      <c r="V17" s="76"/>
      <c r="W17" s="76"/>
      <c r="X17" s="77"/>
      <c r="Y17" s="1"/>
      <c r="Z17" s="1"/>
      <c r="AA17" s="1"/>
    </row>
    <row r="18" spans="1:27" x14ac:dyDescent="0.15">
      <c r="A18" s="3"/>
      <c r="B18" s="5"/>
      <c r="C18" s="70"/>
      <c r="D18" s="6" t="s">
        <v>98</v>
      </c>
      <c r="E18" s="85" t="str">
        <f>VLOOKUP($E$5,参照シート!$A$10:$N$15,13,FALSE)</f>
        <v>ー</v>
      </c>
      <c r="F18" s="64"/>
      <c r="G18" s="2"/>
      <c r="H18" s="78"/>
      <c r="I18" s="72"/>
      <c r="J18" s="72"/>
      <c r="K18" s="72"/>
      <c r="L18" s="72"/>
      <c r="M18" s="72"/>
      <c r="N18" s="72"/>
      <c r="O18" s="79"/>
      <c r="P18" s="1"/>
      <c r="Q18" s="78"/>
      <c r="R18" s="72"/>
      <c r="S18" s="72"/>
      <c r="T18" s="72"/>
      <c r="U18" s="72"/>
      <c r="V18" s="72"/>
      <c r="W18" s="72"/>
      <c r="X18" s="79"/>
      <c r="Y18" s="1"/>
      <c r="Z18" s="1"/>
      <c r="AA18" s="1"/>
    </row>
    <row r="19" spans="1:27" x14ac:dyDescent="0.15">
      <c r="A19" s="3"/>
      <c r="B19" s="5"/>
      <c r="C19" s="70"/>
      <c r="D19" s="6" t="s">
        <v>99</v>
      </c>
      <c r="E19" s="85" t="str">
        <f>VLOOKUP($E$5,参照シート!$A$10:$N$15,14,FALSE)</f>
        <v>ー</v>
      </c>
      <c r="F19" s="64"/>
      <c r="G19" s="2"/>
      <c r="H19" s="1"/>
      <c r="I19" s="1"/>
      <c r="J19" s="1"/>
      <c r="K19" s="1"/>
      <c r="L19" s="1"/>
      <c r="M19" s="1"/>
      <c r="N19" s="1"/>
      <c r="O19" s="1"/>
      <c r="P19" s="1"/>
      <c r="Q19" s="1"/>
      <c r="R19" s="1"/>
      <c r="S19" s="1"/>
      <c r="T19" s="1"/>
      <c r="U19" s="1"/>
      <c r="V19" s="1"/>
      <c r="W19" s="1"/>
      <c r="X19" s="1"/>
      <c r="Y19" s="1"/>
      <c r="Z19" s="1"/>
      <c r="AA19" s="1"/>
    </row>
    <row r="20" spans="1:27" x14ac:dyDescent="0.15">
      <c r="A20" s="3"/>
      <c r="B20" s="5"/>
      <c r="C20" s="84" t="s">
        <v>100</v>
      </c>
      <c r="D20" s="6" t="s">
        <v>57</v>
      </c>
      <c r="E20" s="87"/>
      <c r="F20" s="64"/>
      <c r="G20" s="1"/>
      <c r="H20" s="71" t="s">
        <v>101</v>
      </c>
      <c r="I20" s="72"/>
      <c r="J20" s="72"/>
      <c r="K20" s="72"/>
      <c r="L20" s="72"/>
      <c r="M20" s="72"/>
      <c r="N20" s="72"/>
      <c r="O20" s="72"/>
      <c r="P20" s="1"/>
      <c r="Q20" s="71" t="s">
        <v>102</v>
      </c>
      <c r="R20" s="72"/>
      <c r="S20" s="72"/>
      <c r="T20" s="72"/>
      <c r="U20" s="72"/>
      <c r="V20" s="72"/>
      <c r="W20" s="72"/>
      <c r="X20" s="72"/>
      <c r="Y20" s="1"/>
      <c r="Z20" s="1"/>
      <c r="AA20" s="1"/>
    </row>
    <row r="21" spans="1:27" x14ac:dyDescent="0.15">
      <c r="A21" s="3"/>
      <c r="B21" s="5"/>
      <c r="C21" s="86"/>
      <c r="D21" s="6" t="s">
        <v>58</v>
      </c>
      <c r="E21" s="68" t="s">
        <v>103</v>
      </c>
      <c r="F21" s="64"/>
      <c r="G21" s="3"/>
      <c r="H21" s="73" t="s">
        <v>101</v>
      </c>
      <c r="I21" s="74"/>
      <c r="J21" s="74"/>
      <c r="K21" s="74"/>
      <c r="L21" s="74"/>
      <c r="M21" s="74"/>
      <c r="N21" s="74"/>
      <c r="O21" s="75"/>
      <c r="P21" s="3"/>
      <c r="Q21" s="73" t="s">
        <v>102</v>
      </c>
      <c r="R21" s="74"/>
      <c r="S21" s="74"/>
      <c r="T21" s="74"/>
      <c r="U21" s="74"/>
      <c r="V21" s="74"/>
      <c r="W21" s="74"/>
      <c r="X21" s="75"/>
      <c r="Y21" s="3"/>
      <c r="Z21" s="3"/>
      <c r="AA21" s="3"/>
    </row>
    <row r="22" spans="1:27" x14ac:dyDescent="0.15">
      <c r="A22" s="3"/>
      <c r="B22" s="5"/>
      <c r="C22" s="86"/>
      <c r="D22" s="6" t="s">
        <v>104</v>
      </c>
      <c r="E22" s="68" t="s">
        <v>66</v>
      </c>
      <c r="F22" s="64"/>
      <c r="G22" s="1"/>
      <c r="H22" s="70"/>
      <c r="I22" s="76"/>
      <c r="J22" s="76"/>
      <c r="K22" s="76"/>
      <c r="L22" s="76"/>
      <c r="M22" s="76"/>
      <c r="N22" s="76"/>
      <c r="O22" s="77"/>
      <c r="P22" s="1"/>
      <c r="Q22" s="70"/>
      <c r="R22" s="76"/>
      <c r="S22" s="76"/>
      <c r="T22" s="76"/>
      <c r="U22" s="76"/>
      <c r="V22" s="76"/>
      <c r="W22" s="76"/>
      <c r="X22" s="77"/>
      <c r="Y22" s="1"/>
      <c r="Z22" s="1"/>
      <c r="AA22" s="1"/>
    </row>
    <row r="23" spans="1:27" x14ac:dyDescent="0.15">
      <c r="A23" s="3"/>
      <c r="B23" s="5"/>
      <c r="C23" s="86"/>
      <c r="D23" s="6" t="s">
        <v>105</v>
      </c>
      <c r="E23" s="68"/>
      <c r="F23" s="64"/>
      <c r="G23" s="1"/>
      <c r="H23" s="70"/>
      <c r="I23" s="76"/>
      <c r="J23" s="76"/>
      <c r="K23" s="76"/>
      <c r="L23" s="76"/>
      <c r="M23" s="76"/>
      <c r="N23" s="76"/>
      <c r="O23" s="77"/>
      <c r="P23" s="1"/>
      <c r="Q23" s="70"/>
      <c r="R23" s="76"/>
      <c r="S23" s="76"/>
      <c r="T23" s="76"/>
      <c r="U23" s="76"/>
      <c r="V23" s="76"/>
      <c r="W23" s="76"/>
      <c r="X23" s="77"/>
      <c r="Y23" s="1"/>
      <c r="Z23" s="1"/>
      <c r="AA23" s="1"/>
    </row>
    <row r="24" spans="1:27" x14ac:dyDescent="0.15">
      <c r="A24" s="3"/>
      <c r="B24" s="5"/>
      <c r="C24" s="86"/>
      <c r="D24" s="6" t="s">
        <v>106</v>
      </c>
      <c r="E24" s="68"/>
      <c r="F24" s="64"/>
      <c r="G24" s="1"/>
      <c r="H24" s="70"/>
      <c r="I24" s="76"/>
      <c r="J24" s="76"/>
      <c r="K24" s="76"/>
      <c r="L24" s="76"/>
      <c r="M24" s="76"/>
      <c r="N24" s="76"/>
      <c r="O24" s="77"/>
      <c r="P24" s="1"/>
      <c r="Q24" s="70"/>
      <c r="R24" s="76"/>
      <c r="S24" s="76"/>
      <c r="T24" s="76"/>
      <c r="U24" s="76"/>
      <c r="V24" s="76"/>
      <c r="W24" s="76"/>
      <c r="X24" s="77"/>
      <c r="Y24" s="1"/>
      <c r="Z24" s="1"/>
      <c r="AA24" s="1"/>
    </row>
    <row r="25" spans="1:27" x14ac:dyDescent="0.15">
      <c r="A25" s="3"/>
      <c r="B25" s="5"/>
      <c r="C25" s="83"/>
      <c r="D25" s="6" t="s">
        <v>107</v>
      </c>
      <c r="E25" s="68"/>
      <c r="F25" s="64"/>
      <c r="G25" s="1"/>
      <c r="H25" s="70"/>
      <c r="I25" s="76"/>
      <c r="J25" s="76"/>
      <c r="K25" s="76"/>
      <c r="L25" s="76"/>
      <c r="M25" s="76"/>
      <c r="N25" s="76"/>
      <c r="O25" s="77"/>
      <c r="P25" s="1"/>
      <c r="Q25" s="70"/>
      <c r="R25" s="76"/>
      <c r="S25" s="76"/>
      <c r="T25" s="76"/>
      <c r="U25" s="76"/>
      <c r="V25" s="76"/>
      <c r="W25" s="76"/>
      <c r="X25" s="77"/>
      <c r="Y25" s="1"/>
      <c r="Z25" s="1"/>
      <c r="AA25" s="1"/>
    </row>
    <row r="26" spans="1:27" x14ac:dyDescent="0.15">
      <c r="A26" s="3"/>
      <c r="B26" s="5"/>
      <c r="C26" s="84" t="s">
        <v>108</v>
      </c>
      <c r="D26" s="6" t="s">
        <v>57</v>
      </c>
      <c r="E26" s="68"/>
      <c r="F26" s="63"/>
      <c r="G26" s="1"/>
      <c r="H26" s="70"/>
      <c r="I26" s="76"/>
      <c r="J26" s="76"/>
      <c r="K26" s="76"/>
      <c r="L26" s="76"/>
      <c r="M26" s="76"/>
      <c r="N26" s="76"/>
      <c r="O26" s="77"/>
      <c r="P26" s="1"/>
      <c r="Q26" s="70"/>
      <c r="R26" s="76"/>
      <c r="S26" s="76"/>
      <c r="T26" s="76"/>
      <c r="U26" s="76"/>
      <c r="V26" s="76"/>
      <c r="W26" s="76"/>
      <c r="X26" s="77"/>
      <c r="Y26" s="1"/>
      <c r="Z26" s="1"/>
      <c r="AA26" s="1"/>
    </row>
    <row r="27" spans="1:27" x14ac:dyDescent="0.15">
      <c r="A27" s="3"/>
      <c r="B27" s="5"/>
      <c r="C27" s="83"/>
      <c r="D27" s="6" t="s">
        <v>58</v>
      </c>
      <c r="E27" s="68" t="s">
        <v>109</v>
      </c>
      <c r="F27" s="63"/>
      <c r="G27" s="3"/>
      <c r="H27" s="70"/>
      <c r="I27" s="76"/>
      <c r="J27" s="76"/>
      <c r="K27" s="76"/>
      <c r="L27" s="76"/>
      <c r="M27" s="76"/>
      <c r="N27" s="76"/>
      <c r="O27" s="77"/>
      <c r="P27" s="3"/>
      <c r="Q27" s="70"/>
      <c r="R27" s="76"/>
      <c r="S27" s="76"/>
      <c r="T27" s="76"/>
      <c r="U27" s="76"/>
      <c r="V27" s="76"/>
      <c r="W27" s="76"/>
      <c r="X27" s="77"/>
      <c r="Y27" s="3"/>
      <c r="Z27" s="3"/>
      <c r="AA27" s="3"/>
    </row>
    <row r="28" spans="1:27" x14ac:dyDescent="0.15">
      <c r="A28" s="3"/>
      <c r="B28" s="5"/>
      <c r="C28" s="5"/>
      <c r="D28" s="5"/>
      <c r="E28" s="5"/>
      <c r="F28" s="1"/>
      <c r="G28" s="1"/>
      <c r="H28" s="70"/>
      <c r="I28" s="76"/>
      <c r="J28" s="76"/>
      <c r="K28" s="76"/>
      <c r="L28" s="76"/>
      <c r="M28" s="76"/>
      <c r="N28" s="76"/>
      <c r="O28" s="77"/>
      <c r="P28" s="1"/>
      <c r="Q28" s="70"/>
      <c r="R28" s="76"/>
      <c r="S28" s="76"/>
      <c r="T28" s="76"/>
      <c r="U28" s="76"/>
      <c r="V28" s="76"/>
      <c r="W28" s="76"/>
      <c r="X28" s="77"/>
      <c r="Y28" s="1"/>
      <c r="Z28" s="1"/>
      <c r="AA28" s="1"/>
    </row>
    <row r="29" spans="1:27" x14ac:dyDescent="0.15">
      <c r="A29" s="3"/>
      <c r="B29" s="5"/>
      <c r="C29" s="82" t="s">
        <v>110</v>
      </c>
      <c r="D29" s="6" t="s">
        <v>111</v>
      </c>
      <c r="E29" s="68" t="s">
        <v>112</v>
      </c>
      <c r="F29" s="64"/>
      <c r="G29" s="1"/>
      <c r="H29" s="70"/>
      <c r="I29" s="76"/>
      <c r="J29" s="76"/>
      <c r="K29" s="76"/>
      <c r="L29" s="76"/>
      <c r="M29" s="76"/>
      <c r="N29" s="76"/>
      <c r="O29" s="77"/>
      <c r="P29" s="1"/>
      <c r="Q29" s="70"/>
      <c r="R29" s="76"/>
      <c r="S29" s="76"/>
      <c r="T29" s="76"/>
      <c r="U29" s="76"/>
      <c r="V29" s="76"/>
      <c r="W29" s="76"/>
      <c r="X29" s="77"/>
      <c r="Y29" s="1"/>
      <c r="Z29" s="1"/>
      <c r="AA29" s="1"/>
    </row>
    <row r="30" spans="1:27" x14ac:dyDescent="0.15">
      <c r="A30" s="3"/>
      <c r="B30" s="5"/>
      <c r="C30" s="83"/>
      <c r="D30" s="6" t="s">
        <v>113</v>
      </c>
      <c r="E30" s="68" t="s">
        <v>112</v>
      </c>
      <c r="F30" s="64"/>
      <c r="G30" s="3"/>
      <c r="H30" s="70"/>
      <c r="I30" s="76"/>
      <c r="J30" s="76"/>
      <c r="K30" s="76"/>
      <c r="L30" s="76"/>
      <c r="M30" s="76"/>
      <c r="N30" s="76"/>
      <c r="O30" s="77"/>
      <c r="P30" s="3"/>
      <c r="Q30" s="70"/>
      <c r="R30" s="76"/>
      <c r="S30" s="76"/>
      <c r="T30" s="76"/>
      <c r="U30" s="76"/>
      <c r="V30" s="76"/>
      <c r="W30" s="76"/>
      <c r="X30" s="77"/>
      <c r="Y30" s="3"/>
      <c r="Z30" s="3"/>
      <c r="AA30" s="3"/>
    </row>
    <row r="31" spans="1:27" x14ac:dyDescent="0.15">
      <c r="A31" s="3"/>
      <c r="B31" s="5"/>
      <c r="C31" s="81" t="s">
        <v>114</v>
      </c>
      <c r="D31" s="6" t="s">
        <v>115</v>
      </c>
      <c r="E31" s="68" t="s">
        <v>112</v>
      </c>
      <c r="F31" s="64"/>
      <c r="G31" s="1"/>
      <c r="H31" s="70"/>
      <c r="I31" s="76"/>
      <c r="J31" s="76"/>
      <c r="K31" s="76"/>
      <c r="L31" s="76"/>
      <c r="M31" s="76"/>
      <c r="N31" s="76"/>
      <c r="O31" s="77"/>
      <c r="P31" s="1"/>
      <c r="Q31" s="70"/>
      <c r="R31" s="76"/>
      <c r="S31" s="76"/>
      <c r="T31" s="76"/>
      <c r="U31" s="76"/>
      <c r="V31" s="76"/>
      <c r="W31" s="76"/>
      <c r="X31" s="77"/>
      <c r="Y31" s="1"/>
      <c r="Z31" s="1"/>
      <c r="AA31" s="1"/>
    </row>
    <row r="32" spans="1:27" x14ac:dyDescent="0.15">
      <c r="A32" s="3"/>
      <c r="B32" s="5"/>
      <c r="C32" s="78"/>
      <c r="D32" s="6" t="s">
        <v>116</v>
      </c>
      <c r="E32" s="68" t="s">
        <v>112</v>
      </c>
      <c r="F32" s="64"/>
      <c r="G32" s="1"/>
      <c r="H32" s="70"/>
      <c r="I32" s="76"/>
      <c r="J32" s="76"/>
      <c r="K32" s="76"/>
      <c r="L32" s="76"/>
      <c r="M32" s="76"/>
      <c r="N32" s="76"/>
      <c r="O32" s="77"/>
      <c r="P32" s="1"/>
      <c r="Q32" s="70"/>
      <c r="R32" s="76"/>
      <c r="S32" s="76"/>
      <c r="T32" s="76"/>
      <c r="U32" s="76"/>
      <c r="V32" s="76"/>
      <c r="W32" s="76"/>
      <c r="X32" s="77"/>
      <c r="Y32" s="1"/>
      <c r="Z32" s="1"/>
      <c r="AA32" s="1"/>
    </row>
    <row r="33" spans="1:27" x14ac:dyDescent="0.15">
      <c r="A33" s="3"/>
      <c r="B33" s="5"/>
      <c r="C33" s="80" t="s">
        <v>117</v>
      </c>
      <c r="D33" s="6" t="s">
        <v>115</v>
      </c>
      <c r="E33" s="68" t="s">
        <v>118</v>
      </c>
      <c r="F33" s="64"/>
      <c r="G33" s="1"/>
      <c r="H33" s="70"/>
      <c r="I33" s="76"/>
      <c r="J33" s="76"/>
      <c r="K33" s="76"/>
      <c r="L33" s="76"/>
      <c r="M33" s="76"/>
      <c r="N33" s="76"/>
      <c r="O33" s="77"/>
      <c r="P33" s="1"/>
      <c r="Q33" s="70"/>
      <c r="R33" s="76"/>
      <c r="S33" s="76"/>
      <c r="T33" s="76"/>
      <c r="U33" s="76"/>
      <c r="V33" s="76"/>
      <c r="W33" s="76"/>
      <c r="X33" s="77"/>
      <c r="Y33" s="1"/>
      <c r="Z33" s="1"/>
      <c r="AA33" s="1"/>
    </row>
    <row r="34" spans="1:27" x14ac:dyDescent="0.15">
      <c r="A34" s="3"/>
      <c r="B34" s="5"/>
      <c r="C34" s="78"/>
      <c r="D34" s="6" t="s">
        <v>116</v>
      </c>
      <c r="E34" s="68" t="s">
        <v>25</v>
      </c>
      <c r="F34" s="64"/>
      <c r="G34" s="1"/>
      <c r="H34" s="70"/>
      <c r="I34" s="76"/>
      <c r="J34" s="76"/>
      <c r="K34" s="76"/>
      <c r="L34" s="76"/>
      <c r="M34" s="76"/>
      <c r="N34" s="76"/>
      <c r="O34" s="77"/>
      <c r="P34" s="1"/>
      <c r="Q34" s="70"/>
      <c r="R34" s="76"/>
      <c r="S34" s="76"/>
      <c r="T34" s="76"/>
      <c r="U34" s="76"/>
      <c r="V34" s="76"/>
      <c r="W34" s="76"/>
      <c r="X34" s="77"/>
      <c r="Y34" s="1"/>
      <c r="Z34" s="1"/>
      <c r="AA34" s="1"/>
    </row>
    <row r="35" spans="1:27" x14ac:dyDescent="0.15">
      <c r="A35" s="3"/>
      <c r="B35" s="5"/>
      <c r="C35" s="80" t="s">
        <v>119</v>
      </c>
      <c r="D35" s="6" t="s">
        <v>120</v>
      </c>
      <c r="E35" s="68" t="s">
        <v>25</v>
      </c>
      <c r="F35" s="64"/>
      <c r="G35" s="1"/>
      <c r="H35" s="70"/>
      <c r="I35" s="76"/>
      <c r="J35" s="76"/>
      <c r="K35" s="76"/>
      <c r="L35" s="76"/>
      <c r="M35" s="76"/>
      <c r="N35" s="76"/>
      <c r="O35" s="77"/>
      <c r="P35" s="1"/>
      <c r="Q35" s="70"/>
      <c r="R35" s="76"/>
      <c r="S35" s="76"/>
      <c r="T35" s="76"/>
      <c r="U35" s="76"/>
      <c r="V35" s="76"/>
      <c r="W35" s="76"/>
      <c r="X35" s="77"/>
      <c r="Y35" s="1"/>
      <c r="Z35" s="1"/>
      <c r="AA35" s="1"/>
    </row>
    <row r="36" spans="1:27" x14ac:dyDescent="0.15">
      <c r="A36" s="3"/>
      <c r="B36" s="5"/>
      <c r="C36" s="78"/>
      <c r="D36" s="6" t="s">
        <v>121</v>
      </c>
      <c r="E36" s="68" t="s">
        <v>25</v>
      </c>
      <c r="F36" s="64"/>
      <c r="G36" s="1"/>
      <c r="H36" s="78"/>
      <c r="I36" s="72"/>
      <c r="J36" s="72"/>
      <c r="K36" s="72"/>
      <c r="L36" s="72"/>
      <c r="M36" s="72"/>
      <c r="N36" s="72"/>
      <c r="O36" s="79"/>
      <c r="P36" s="1"/>
      <c r="Q36" s="78"/>
      <c r="R36" s="72"/>
      <c r="S36" s="72"/>
      <c r="T36" s="72"/>
      <c r="U36" s="72"/>
      <c r="V36" s="72"/>
      <c r="W36" s="72"/>
      <c r="X36" s="79"/>
      <c r="Y36" s="1"/>
      <c r="Z36" s="1"/>
      <c r="AA36" s="1"/>
    </row>
    <row r="37" spans="1:27" x14ac:dyDescent="0.15">
      <c r="A37" s="3"/>
      <c r="B37" s="5"/>
      <c r="C37" s="7" t="s">
        <v>122</v>
      </c>
      <c r="D37" s="6"/>
      <c r="E37" s="68"/>
      <c r="F37" s="64"/>
      <c r="G37" s="1"/>
      <c r="H37" s="8"/>
      <c r="I37" s="8"/>
      <c r="J37" s="8"/>
      <c r="K37" s="8"/>
      <c r="L37" s="8"/>
      <c r="M37" s="8"/>
      <c r="N37" s="8"/>
      <c r="O37" s="8"/>
      <c r="P37" s="3"/>
      <c r="Q37" s="8"/>
      <c r="R37" s="8"/>
      <c r="S37" s="8"/>
      <c r="T37" s="8"/>
      <c r="U37" s="8"/>
      <c r="V37" s="8"/>
      <c r="W37" s="8"/>
      <c r="X37" s="8"/>
      <c r="Y37" s="1"/>
      <c r="Z37" s="1"/>
      <c r="AA37" s="1"/>
    </row>
    <row r="38" spans="1:27" x14ac:dyDescent="0.15">
      <c r="A38" s="3"/>
      <c r="B38" s="5"/>
      <c r="C38" s="62" t="s">
        <v>123</v>
      </c>
      <c r="D38" s="64"/>
      <c r="E38" s="92">
        <v>2</v>
      </c>
      <c r="F38" s="64"/>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124</v>
      </c>
      <c r="D39" s="6" t="s">
        <v>125</v>
      </c>
      <c r="E39" s="68"/>
      <c r="F39" s="64"/>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126</v>
      </c>
      <c r="D40" s="10" t="s">
        <v>127</v>
      </c>
      <c r="E40" s="68" t="s">
        <v>128</v>
      </c>
      <c r="F40" s="64"/>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129</v>
      </c>
      <c r="D41" s="10" t="s">
        <v>130</v>
      </c>
      <c r="E41" s="68" t="s">
        <v>131</v>
      </c>
      <c r="F41" s="64"/>
      <c r="G41" s="3"/>
      <c r="H41" s="8"/>
      <c r="I41" s="8"/>
      <c r="J41" s="8"/>
      <c r="K41" s="8"/>
      <c r="L41" s="8"/>
      <c r="M41" s="8"/>
      <c r="N41" s="8"/>
      <c r="O41" s="8"/>
      <c r="P41" s="3"/>
      <c r="Q41" s="8"/>
      <c r="R41" s="8"/>
      <c r="S41" s="8"/>
      <c r="T41" s="8"/>
      <c r="U41" s="8"/>
      <c r="V41" s="8"/>
      <c r="W41" s="8"/>
      <c r="X41" s="8"/>
      <c r="Y41" s="3"/>
      <c r="Z41" s="3"/>
      <c r="AA41" s="3"/>
    </row>
    <row r="42" spans="1:27" ht="180" customHeight="1" x14ac:dyDescent="0.15">
      <c r="A42" s="3"/>
      <c r="B42" s="5"/>
      <c r="C42" s="84" t="s">
        <v>132</v>
      </c>
      <c r="D42" s="12" t="s">
        <v>133</v>
      </c>
      <c r="E42" s="67" t="s">
        <v>134</v>
      </c>
      <c r="F42" s="64"/>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86"/>
      <c r="D43" s="12" t="s">
        <v>135</v>
      </c>
      <c r="E43" s="67" t="s">
        <v>136</v>
      </c>
      <c r="F43" s="64"/>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86"/>
      <c r="D44" s="12" t="s">
        <v>137</v>
      </c>
      <c r="E44" s="67" t="s">
        <v>138</v>
      </c>
      <c r="F44" s="64"/>
      <c r="G44" s="1"/>
      <c r="H44" s="1"/>
      <c r="I44" s="1"/>
      <c r="J44" s="1"/>
      <c r="K44" s="1"/>
      <c r="L44" s="1"/>
      <c r="M44" s="1"/>
      <c r="N44" s="1"/>
      <c r="O44" s="1"/>
      <c r="P44" s="1"/>
      <c r="Q44" s="1"/>
      <c r="R44" s="1"/>
      <c r="S44" s="1"/>
      <c r="T44" s="1"/>
      <c r="U44" s="1"/>
      <c r="V44" s="1"/>
      <c r="W44" s="1"/>
      <c r="X44" s="1"/>
      <c r="Y44" s="1"/>
      <c r="Z44" s="1"/>
      <c r="AA44" s="1"/>
    </row>
    <row r="45" spans="1:27" ht="271" customHeight="1" x14ac:dyDescent="0.15">
      <c r="A45" s="3"/>
      <c r="B45" s="5"/>
      <c r="C45" s="86"/>
      <c r="D45" s="13" t="s">
        <v>139</v>
      </c>
      <c r="E45" s="67" t="s">
        <v>214</v>
      </c>
      <c r="F45" s="64"/>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86"/>
      <c r="D46" s="13" t="s">
        <v>140</v>
      </c>
      <c r="E46" s="67"/>
      <c r="F46" s="64"/>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83"/>
      <c r="D47" s="12" t="s">
        <v>142</v>
      </c>
      <c r="E47" s="67"/>
      <c r="F47" s="64"/>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84" t="s">
        <v>143</v>
      </c>
      <c r="D48" s="6" t="s">
        <v>144</v>
      </c>
      <c r="E48" s="68" t="s">
        <v>145</v>
      </c>
      <c r="F48" s="64"/>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86"/>
      <c r="D49" s="6" t="s">
        <v>146</v>
      </c>
      <c r="E49" s="68" t="s">
        <v>147</v>
      </c>
      <c r="F49" s="64"/>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83"/>
      <c r="D50" s="6" t="s">
        <v>149</v>
      </c>
      <c r="E50" s="68" t="s">
        <v>150</v>
      </c>
      <c r="F50" s="64"/>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91" t="s">
        <v>165</v>
      </c>
      <c r="D51" s="63"/>
      <c r="E51" s="96" t="s">
        <v>166</v>
      </c>
      <c r="F51" s="64"/>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62" t="s">
        <v>167</v>
      </c>
      <c r="D53" s="64"/>
      <c r="E53" s="68"/>
      <c r="F53" s="64"/>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62" t="s">
        <v>169</v>
      </c>
      <c r="D55" s="64"/>
      <c r="E55" s="68"/>
      <c r="F55" s="64"/>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2" t="s">
        <v>173</v>
      </c>
      <c r="C57" s="63"/>
      <c r="D57" s="63"/>
      <c r="E57" s="63"/>
      <c r="F57" s="64"/>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176</v>
      </c>
      <c r="D59" s="7" t="s">
        <v>57</v>
      </c>
      <c r="E59" s="7" t="s">
        <v>58</v>
      </c>
      <c r="F59" s="7" t="s">
        <v>177</v>
      </c>
      <c r="H59" s="2"/>
      <c r="I59" s="1"/>
      <c r="J59" s="1"/>
      <c r="K59" s="1"/>
      <c r="L59" s="1"/>
      <c r="M59" s="1"/>
      <c r="N59" s="1"/>
      <c r="O59" s="1"/>
      <c r="P59" s="1"/>
      <c r="Q59" s="1"/>
      <c r="R59" s="1"/>
      <c r="S59" s="1"/>
      <c r="T59" s="1"/>
      <c r="U59" s="1"/>
      <c r="V59" s="1"/>
      <c r="W59" s="1"/>
      <c r="X59" s="1"/>
      <c r="Y59" s="1"/>
      <c r="Z59" s="1"/>
      <c r="AA59" s="1"/>
    </row>
    <row r="60" spans="1:27" ht="41" customHeight="1" x14ac:dyDescent="0.15">
      <c r="A60" s="3"/>
      <c r="B60" s="5"/>
      <c r="C60" s="22" t="str">
        <f>VLOOKUP($E$5,参照シート!$A$10:$G$15,4,FALSE)</f>
        <v>SS(Level:99)</v>
      </c>
      <c r="D60" s="23"/>
      <c r="E60" s="24" t="s">
        <v>147</v>
      </c>
      <c r="F60" s="24" t="s">
        <v>228</v>
      </c>
      <c r="G60" t="s">
        <v>227</v>
      </c>
      <c r="H60" s="5"/>
      <c r="I60" s="1"/>
      <c r="J60" s="1"/>
      <c r="K60" s="1"/>
      <c r="L60" s="1"/>
      <c r="M60" s="1"/>
      <c r="N60" s="1"/>
      <c r="O60" s="1"/>
      <c r="P60" s="1"/>
      <c r="Q60" s="1"/>
      <c r="R60" s="1"/>
      <c r="S60" s="1"/>
      <c r="T60" s="1"/>
      <c r="U60" s="1"/>
      <c r="V60" s="1"/>
      <c r="W60" s="1"/>
      <c r="X60" s="1"/>
      <c r="Y60" s="1"/>
      <c r="Z60" s="1"/>
      <c r="AA60" s="1"/>
    </row>
    <row r="61" spans="1:27" x14ac:dyDescent="0.15">
      <c r="A61" s="3"/>
      <c r="B61" s="5"/>
      <c r="C61" s="22" t="str">
        <f>VLOOKUP($E$5,参照シート!$A$10:$G$15,5,FALSE)</f>
        <v>S(Level:99)</v>
      </c>
      <c r="D61" s="23"/>
      <c r="E61" s="24" t="s">
        <v>3</v>
      </c>
      <c r="F61" s="23"/>
      <c r="H61" s="5"/>
      <c r="I61" s="1"/>
      <c r="J61" s="1"/>
      <c r="K61" s="1"/>
      <c r="L61" s="1"/>
      <c r="M61" s="1"/>
      <c r="N61" s="1"/>
      <c r="O61" s="1"/>
      <c r="P61" s="1"/>
      <c r="Q61" s="1"/>
      <c r="R61" s="1"/>
      <c r="S61" s="1"/>
      <c r="T61" s="1"/>
      <c r="U61" s="1"/>
      <c r="V61" s="1"/>
      <c r="W61" s="1"/>
      <c r="X61" s="1"/>
      <c r="Y61" s="1"/>
      <c r="Z61" s="1"/>
      <c r="AA61" s="1"/>
    </row>
    <row r="62" spans="1:27" x14ac:dyDescent="0.15">
      <c r="A62" s="3"/>
      <c r="B62" s="5"/>
      <c r="C62" s="22" t="str">
        <f>VLOOKUP($E$5,参照シート!$A$10:$G$15,6,FALSE)</f>
        <v>S(Level:99)</v>
      </c>
      <c r="D62" s="23"/>
      <c r="E62" s="24" t="s">
        <v>3</v>
      </c>
      <c r="F62" s="23"/>
      <c r="H62" s="2"/>
      <c r="I62" s="1"/>
      <c r="J62" s="1"/>
      <c r="K62" s="1"/>
      <c r="L62" s="1"/>
      <c r="M62" s="1"/>
      <c r="N62" s="1"/>
      <c r="O62" s="1"/>
      <c r="P62" s="1"/>
      <c r="Q62" s="1"/>
      <c r="R62" s="1"/>
      <c r="S62" s="1"/>
      <c r="T62" s="1"/>
      <c r="U62" s="1"/>
      <c r="V62" s="1"/>
      <c r="W62" s="1"/>
      <c r="X62" s="1"/>
      <c r="Y62" s="1"/>
      <c r="Z62" s="1"/>
      <c r="AA62" s="1"/>
    </row>
    <row r="63" spans="1:27" ht="48" customHeight="1" x14ac:dyDescent="0.15">
      <c r="A63" s="3"/>
      <c r="B63" s="5"/>
      <c r="C63" s="22" t="str">
        <f>VLOOKUP($E$5,参照シート!$A$10:$G$15,7,FALSE)</f>
        <v>SSS(Level:99)</v>
      </c>
      <c r="D63" s="23"/>
      <c r="E63" s="24" t="s">
        <v>145</v>
      </c>
      <c r="F63" s="23" t="s">
        <v>225</v>
      </c>
      <c r="G63" t="s">
        <v>226</v>
      </c>
      <c r="H63" s="2"/>
      <c r="I63" s="1"/>
      <c r="J63" s="1"/>
      <c r="K63" s="1"/>
      <c r="L63" s="1"/>
      <c r="M63" s="1"/>
      <c r="N63" s="1"/>
      <c r="O63" s="1"/>
      <c r="P63" s="1"/>
      <c r="Q63" s="1"/>
      <c r="R63" s="1"/>
      <c r="S63" s="1"/>
      <c r="T63" s="1"/>
      <c r="U63" s="1"/>
      <c r="V63" s="1"/>
      <c r="W63" s="1"/>
      <c r="X63" s="1"/>
      <c r="Y63" s="1"/>
      <c r="Z63" s="1"/>
      <c r="AA63" s="1"/>
    </row>
    <row r="64" spans="1:27" ht="14" customHeight="1" x14ac:dyDescent="0.15"/>
    <row r="65" spans="1:27" s="42" customFormat="1" ht="41" customHeight="1" x14ac:dyDescent="0.15">
      <c r="A65" s="3"/>
      <c r="B65" s="5"/>
      <c r="C65" s="22" t="str">
        <f>VLOOKUP($E$5,参照シート!$A$10:$G$15,4,FALSE)</f>
        <v>SS(Level:99)</v>
      </c>
      <c r="D65" s="43">
        <v>1092</v>
      </c>
      <c r="E65" s="43" t="s">
        <v>147</v>
      </c>
      <c r="F65" s="43" t="s">
        <v>228</v>
      </c>
      <c r="G65" s="42" t="s">
        <v>226</v>
      </c>
      <c r="H65" s="5"/>
      <c r="I65" s="3"/>
      <c r="J65" s="3"/>
      <c r="K65" s="3"/>
      <c r="L65" s="3"/>
      <c r="M65" s="3"/>
      <c r="N65" s="3"/>
      <c r="O65" s="3"/>
      <c r="P65" s="3"/>
      <c r="Q65" s="3"/>
      <c r="R65" s="3"/>
      <c r="S65" s="3"/>
      <c r="T65" s="3"/>
      <c r="U65" s="3"/>
      <c r="V65" s="3"/>
      <c r="W65" s="3"/>
      <c r="X65" s="3"/>
      <c r="Y65" s="3"/>
      <c r="Z65" s="3"/>
      <c r="AA65" s="3"/>
    </row>
    <row r="66" spans="1:27" s="42" customFormat="1" ht="24" customHeight="1" x14ac:dyDescent="0.15">
      <c r="A66" s="3"/>
      <c r="B66" s="5"/>
      <c r="C66" s="22" t="str">
        <f>VLOOKUP($E$5,参照シート!$A$10:$G$15,5,FALSE)</f>
        <v>S(Level:99)</v>
      </c>
      <c r="D66" s="43">
        <v>1364</v>
      </c>
      <c r="E66" s="43" t="s">
        <v>230</v>
      </c>
      <c r="F66" s="43"/>
      <c r="H66" s="5"/>
      <c r="I66" s="3"/>
      <c r="J66" s="3"/>
      <c r="K66" s="3"/>
      <c r="L66" s="3"/>
      <c r="M66" s="3"/>
      <c r="N66" s="3"/>
      <c r="O66" s="3"/>
      <c r="P66" s="3"/>
      <c r="Q66" s="3"/>
      <c r="R66" s="3"/>
      <c r="S66" s="3"/>
      <c r="T66" s="3"/>
      <c r="U66" s="3"/>
      <c r="V66" s="3"/>
      <c r="W66" s="3"/>
      <c r="X66" s="3"/>
      <c r="Y66" s="3"/>
      <c r="Z66" s="3"/>
      <c r="AA66" s="3"/>
    </row>
    <row r="67" spans="1:27" s="42" customFormat="1" ht="24" customHeight="1" x14ac:dyDescent="0.15">
      <c r="A67" s="3"/>
      <c r="B67" s="5"/>
      <c r="C67" s="22" t="str">
        <f>VLOOKUP($E$5,参照シート!$A$10:$G$15,6,FALSE)</f>
        <v>S(Level:99)</v>
      </c>
      <c r="D67" s="43">
        <v>1317</v>
      </c>
      <c r="E67" s="43" t="s">
        <v>231</v>
      </c>
      <c r="F67" s="43"/>
      <c r="H67" s="2"/>
      <c r="I67" s="3"/>
      <c r="J67" s="3"/>
      <c r="K67" s="3"/>
      <c r="L67" s="3"/>
      <c r="M67" s="3"/>
      <c r="N67" s="3"/>
      <c r="O67" s="3"/>
      <c r="P67" s="3"/>
      <c r="Q67" s="3"/>
      <c r="R67" s="3"/>
      <c r="S67" s="3"/>
      <c r="T67" s="3"/>
      <c r="U67" s="3"/>
      <c r="V67" s="3"/>
      <c r="W67" s="3"/>
      <c r="X67" s="3"/>
      <c r="Y67" s="3"/>
      <c r="Z67" s="3"/>
      <c r="AA67" s="3"/>
    </row>
    <row r="68" spans="1:27" s="42" customFormat="1" ht="48" customHeight="1" x14ac:dyDescent="0.15">
      <c r="A68" s="3"/>
      <c r="B68" s="5"/>
      <c r="C68" s="22" t="str">
        <f>VLOOKUP($E$5,参照シート!$A$10:$G$15,7,FALSE)</f>
        <v>SSS(Level:99)</v>
      </c>
      <c r="D68" s="43">
        <v>1410</v>
      </c>
      <c r="E68" s="43" t="s">
        <v>145</v>
      </c>
      <c r="F68" s="43" t="s">
        <v>225</v>
      </c>
      <c r="G68" s="42" t="s">
        <v>226</v>
      </c>
      <c r="H68" s="2"/>
      <c r="I68" s="3"/>
      <c r="J68" s="3"/>
      <c r="K68" s="3"/>
      <c r="L68" s="3"/>
      <c r="M68" s="3"/>
      <c r="N68" s="3"/>
      <c r="O68" s="3"/>
      <c r="P68" s="3"/>
      <c r="Q68" s="3"/>
      <c r="R68" s="3"/>
      <c r="S68" s="3"/>
      <c r="T68" s="3"/>
      <c r="U68" s="3"/>
      <c r="V68" s="3"/>
      <c r="W68" s="3"/>
      <c r="X68" s="3"/>
      <c r="Y68" s="3"/>
      <c r="Z68" s="3"/>
      <c r="AA68" s="3"/>
    </row>
    <row r="69" spans="1:27" x14ac:dyDescent="0.15">
      <c r="A69" s="3"/>
      <c r="B69" s="5"/>
      <c r="C69" s="25"/>
      <c r="D69" s="25"/>
      <c r="E69" s="25"/>
      <c r="F69" s="5"/>
      <c r="G69" s="1"/>
      <c r="H69" s="1"/>
      <c r="I69" s="1"/>
      <c r="J69" s="1"/>
      <c r="K69" s="1"/>
      <c r="L69" s="1"/>
      <c r="M69" s="1"/>
      <c r="N69" s="1"/>
      <c r="O69" s="1"/>
      <c r="P69" s="1"/>
      <c r="Q69" s="1"/>
      <c r="R69" s="1"/>
      <c r="S69" s="1"/>
      <c r="T69" s="1"/>
      <c r="U69" s="1"/>
      <c r="V69" s="1"/>
      <c r="W69" s="1"/>
      <c r="X69" s="1"/>
      <c r="Y69" s="1"/>
      <c r="Z69" s="1"/>
      <c r="AA69" s="1"/>
    </row>
    <row r="70" spans="1:27" x14ac:dyDescent="0.15">
      <c r="A70" s="3"/>
      <c r="B70" s="5"/>
      <c r="C70" s="5"/>
      <c r="D70" s="5"/>
      <c r="E70" s="5"/>
      <c r="F70" s="5"/>
      <c r="G70" s="1"/>
      <c r="H70" s="1"/>
      <c r="I70" s="1"/>
      <c r="J70" s="1"/>
      <c r="K70" s="1"/>
      <c r="L70" s="1"/>
      <c r="M70" s="1"/>
      <c r="N70" s="1"/>
      <c r="O70" s="1"/>
      <c r="P70" s="1"/>
      <c r="Q70" s="1"/>
      <c r="R70" s="1"/>
      <c r="S70" s="1"/>
      <c r="T70" s="1"/>
      <c r="U70" s="1"/>
      <c r="V70" s="1"/>
      <c r="W70" s="1"/>
      <c r="X70" s="1"/>
      <c r="Y70" s="1"/>
      <c r="Z70" s="1"/>
      <c r="AA70" s="1"/>
    </row>
    <row r="71" spans="1:27" x14ac:dyDescent="0.15">
      <c r="A71" s="3"/>
      <c r="B71" s="26" t="s">
        <v>179</v>
      </c>
      <c r="C71" s="27"/>
      <c r="D71" s="27"/>
      <c r="E71" s="27"/>
      <c r="F71" s="28"/>
      <c r="G71" s="1"/>
      <c r="H71" s="1"/>
      <c r="I71" s="1"/>
      <c r="J71" s="1"/>
      <c r="K71" s="1"/>
      <c r="L71" s="1"/>
      <c r="M71" s="1"/>
      <c r="N71" s="1"/>
      <c r="O71" s="1"/>
      <c r="P71" s="1"/>
      <c r="Q71" s="1"/>
      <c r="R71" s="1"/>
      <c r="S71" s="1"/>
      <c r="T71" s="1"/>
      <c r="U71" s="1"/>
      <c r="V71" s="1"/>
      <c r="W71" s="1"/>
      <c r="X71" s="1"/>
      <c r="Y71" s="1"/>
      <c r="Z71" s="1"/>
      <c r="AA71" s="1"/>
    </row>
    <row r="72" spans="1:27" x14ac:dyDescent="0.15">
      <c r="A72" s="3"/>
      <c r="B72" s="5"/>
      <c r="C72" s="5"/>
      <c r="D72" s="5"/>
      <c r="E72" s="5"/>
      <c r="F72" s="5"/>
      <c r="G72" s="1"/>
      <c r="H72" s="1"/>
      <c r="I72" s="1"/>
      <c r="J72" s="1"/>
      <c r="K72" s="1"/>
      <c r="L72" s="1"/>
      <c r="M72" s="1"/>
      <c r="N72" s="1"/>
      <c r="O72" s="1"/>
      <c r="P72" s="1"/>
      <c r="Q72" s="1"/>
      <c r="R72" s="1"/>
      <c r="S72" s="1"/>
      <c r="T72" s="1"/>
      <c r="U72" s="1"/>
      <c r="V72" s="1"/>
      <c r="W72" s="1"/>
      <c r="X72" s="1"/>
      <c r="Y72" s="1"/>
      <c r="Z72" s="1"/>
      <c r="AA72" s="1"/>
    </row>
    <row r="73" spans="1:27" x14ac:dyDescent="0.15">
      <c r="A73" s="3"/>
      <c r="B73" s="5"/>
      <c r="C73" s="62" t="s">
        <v>180</v>
      </c>
      <c r="D73" s="63"/>
      <c r="E73" s="63"/>
      <c r="F73" s="64"/>
      <c r="G73" s="1"/>
      <c r="H73" s="1"/>
      <c r="I73" s="1"/>
      <c r="J73" s="1"/>
      <c r="K73" s="1"/>
      <c r="L73" s="1"/>
      <c r="M73" s="1"/>
      <c r="N73" s="1"/>
      <c r="O73" s="1"/>
      <c r="P73" s="1"/>
      <c r="Q73" s="1"/>
      <c r="R73" s="1"/>
      <c r="S73" s="1"/>
      <c r="T73" s="1"/>
      <c r="U73" s="1"/>
      <c r="V73" s="1"/>
      <c r="W73" s="1"/>
      <c r="X73" s="1"/>
      <c r="Y73" s="1"/>
      <c r="Z73" s="1"/>
      <c r="AA73" s="1"/>
    </row>
    <row r="74" spans="1:27" x14ac:dyDescent="0.15">
      <c r="A74" s="3"/>
      <c r="B74" s="5"/>
      <c r="C74" s="7" t="s">
        <v>57</v>
      </c>
      <c r="D74" s="7" t="s">
        <v>58</v>
      </c>
      <c r="E74" s="7" t="s">
        <v>209</v>
      </c>
      <c r="F74" s="7" t="s">
        <v>181</v>
      </c>
      <c r="G74" s="1"/>
      <c r="H74" s="1"/>
      <c r="I74" s="1"/>
      <c r="J74" s="1"/>
      <c r="K74" s="1"/>
      <c r="L74" s="1"/>
      <c r="M74" s="1"/>
      <c r="N74" s="1"/>
      <c r="O74" s="1"/>
      <c r="P74" s="1"/>
      <c r="Q74" s="1"/>
      <c r="R74" s="1"/>
      <c r="S74" s="1"/>
      <c r="T74" s="1"/>
      <c r="U74" s="1"/>
      <c r="V74" s="1"/>
      <c r="W74" s="1"/>
      <c r="X74" s="1"/>
      <c r="Y74" s="1"/>
      <c r="Z74" s="1"/>
      <c r="AA74" s="1"/>
    </row>
    <row r="75" spans="1:27" ht="30" x14ac:dyDescent="0.15">
      <c r="A75" s="3"/>
      <c r="B75" s="5"/>
      <c r="C75" s="37" t="s">
        <v>182</v>
      </c>
      <c r="D75" s="37" t="s">
        <v>183</v>
      </c>
      <c r="E75" s="37" t="s">
        <v>184</v>
      </c>
      <c r="F75" s="38" t="s">
        <v>201</v>
      </c>
      <c r="G75" s="31" t="s">
        <v>185</v>
      </c>
      <c r="H75" s="1"/>
      <c r="I75" s="1"/>
      <c r="J75" s="1"/>
      <c r="K75" s="1"/>
      <c r="L75" s="1"/>
      <c r="M75" s="1"/>
      <c r="N75" s="1"/>
      <c r="O75" s="1"/>
      <c r="P75" s="1"/>
      <c r="Q75" s="1"/>
      <c r="R75" s="1"/>
      <c r="S75" s="1"/>
      <c r="T75" s="1"/>
      <c r="U75" s="1"/>
      <c r="V75" s="1"/>
      <c r="W75" s="1"/>
      <c r="X75" s="1"/>
      <c r="Y75" s="1"/>
      <c r="Z75" s="1"/>
      <c r="AA75" s="1"/>
    </row>
    <row r="76" spans="1:27" x14ac:dyDescent="0.15">
      <c r="A76" s="3"/>
      <c r="B76" s="5"/>
      <c r="C76" s="38" t="s">
        <v>186</v>
      </c>
      <c r="D76" s="38" t="s">
        <v>187</v>
      </c>
      <c r="E76" s="37" t="s">
        <v>188</v>
      </c>
      <c r="F76" s="38" t="s">
        <v>202</v>
      </c>
      <c r="G76" s="1"/>
      <c r="H76" s="1"/>
      <c r="I76" s="1"/>
      <c r="J76" s="1"/>
      <c r="K76" s="1"/>
      <c r="L76" s="1"/>
      <c r="M76" s="1"/>
      <c r="N76" s="1"/>
      <c r="O76" s="1"/>
      <c r="P76" s="1"/>
      <c r="Q76" s="1"/>
      <c r="R76" s="1"/>
      <c r="S76" s="1"/>
      <c r="T76" s="1"/>
      <c r="U76" s="1"/>
      <c r="V76" s="1"/>
      <c r="W76" s="1"/>
      <c r="X76" s="1"/>
      <c r="Y76" s="1"/>
      <c r="Z76" s="1"/>
      <c r="AA76" s="1"/>
    </row>
    <row r="77" spans="1:27" x14ac:dyDescent="0.15">
      <c r="A77" s="3"/>
      <c r="B77" s="5"/>
      <c r="C77" s="39" t="s">
        <v>189</v>
      </c>
      <c r="D77" s="39" t="s">
        <v>190</v>
      </c>
      <c r="E77" s="40" t="s">
        <v>188</v>
      </c>
      <c r="F77" s="39" t="s">
        <v>205</v>
      </c>
      <c r="G77" s="1"/>
      <c r="H77" s="1"/>
      <c r="I77" s="1"/>
      <c r="J77" s="1"/>
      <c r="K77" s="1"/>
      <c r="L77" s="1"/>
      <c r="M77" s="1"/>
      <c r="N77" s="1"/>
      <c r="O77" s="1"/>
      <c r="P77" s="1"/>
      <c r="Q77" s="1"/>
      <c r="R77" s="1"/>
      <c r="S77" s="1"/>
      <c r="T77" s="1"/>
      <c r="U77" s="1"/>
      <c r="V77" s="1"/>
      <c r="W77" s="1"/>
      <c r="X77" s="1"/>
      <c r="Y77" s="1"/>
      <c r="Z77" s="1"/>
      <c r="AA77" s="1"/>
    </row>
    <row r="78" spans="1:27" s="31" customFormat="1" x14ac:dyDescent="0.15">
      <c r="A78" s="3"/>
      <c r="B78" s="5"/>
      <c r="C78" s="62" t="s">
        <v>180</v>
      </c>
      <c r="D78" s="63"/>
      <c r="E78" s="63"/>
      <c r="F78" s="64"/>
      <c r="G78" s="3"/>
      <c r="H78" s="3"/>
      <c r="I78" s="3"/>
      <c r="J78" s="3"/>
      <c r="K78" s="3"/>
      <c r="L78" s="3"/>
      <c r="M78" s="3"/>
      <c r="N78" s="3"/>
      <c r="O78" s="3"/>
      <c r="P78" s="3"/>
      <c r="Q78" s="3"/>
      <c r="R78" s="3"/>
      <c r="S78" s="3"/>
      <c r="T78" s="3"/>
      <c r="U78" s="3"/>
      <c r="V78" s="3"/>
      <c r="W78" s="3"/>
      <c r="X78" s="3"/>
      <c r="Y78" s="3"/>
      <c r="Z78" s="3"/>
      <c r="AA78" s="3"/>
    </row>
    <row r="79" spans="1:27" s="31" customFormat="1" ht="150" customHeight="1" x14ac:dyDescent="0.15">
      <c r="A79" s="3"/>
      <c r="B79" s="5"/>
      <c r="C79" s="35" t="s">
        <v>204</v>
      </c>
      <c r="D79" s="35" t="s">
        <v>198</v>
      </c>
      <c r="E79" s="36" t="s">
        <v>200</v>
      </c>
      <c r="F79" s="35" t="s">
        <v>229</v>
      </c>
      <c r="G79" s="41"/>
      <c r="H79" s="3"/>
      <c r="I79" s="3"/>
      <c r="J79" s="3"/>
      <c r="K79" s="3"/>
      <c r="L79" s="3"/>
      <c r="M79" s="3"/>
      <c r="N79" s="3"/>
      <c r="O79" s="3"/>
      <c r="P79" s="3"/>
      <c r="Q79" s="3"/>
      <c r="R79" s="3"/>
      <c r="S79" s="3"/>
      <c r="T79" s="3"/>
      <c r="U79" s="3"/>
      <c r="V79" s="3"/>
      <c r="W79" s="3"/>
      <c r="X79" s="3"/>
      <c r="Y79" s="3"/>
      <c r="Z79" s="3"/>
      <c r="AA79" s="3"/>
    </row>
    <row r="80" spans="1:27" s="31" customFormat="1" ht="102" customHeight="1" x14ac:dyDescent="0.15">
      <c r="A80" s="3"/>
      <c r="B80" s="5"/>
      <c r="C80" s="35" t="s">
        <v>186</v>
      </c>
      <c r="D80" s="35" t="s">
        <v>203</v>
      </c>
      <c r="E80" s="36" t="s">
        <v>200</v>
      </c>
      <c r="F80" s="35" t="s">
        <v>219</v>
      </c>
      <c r="G80" s="3"/>
      <c r="H80" s="3"/>
      <c r="I80" s="3"/>
      <c r="J80" s="3"/>
      <c r="K80" s="3"/>
      <c r="L80" s="3"/>
      <c r="M80" s="3"/>
      <c r="N80" s="3"/>
      <c r="O80" s="3"/>
      <c r="P80" s="3"/>
      <c r="Q80" s="3"/>
      <c r="R80" s="3"/>
      <c r="S80" s="3"/>
      <c r="T80" s="3"/>
      <c r="U80" s="3"/>
      <c r="V80" s="3"/>
      <c r="W80" s="3"/>
      <c r="X80" s="3"/>
      <c r="Y80" s="3"/>
      <c r="Z80" s="3"/>
      <c r="AA80" s="3"/>
    </row>
    <row r="81" spans="1:27" s="31" customFormat="1" ht="102" customHeight="1" x14ac:dyDescent="0.15">
      <c r="A81" s="3"/>
      <c r="B81" s="5"/>
      <c r="C81" s="35" t="s">
        <v>189</v>
      </c>
      <c r="D81" s="35" t="s">
        <v>199</v>
      </c>
      <c r="E81" s="36" t="s">
        <v>200</v>
      </c>
      <c r="F81" s="35" t="s">
        <v>220</v>
      </c>
      <c r="G81" s="3"/>
      <c r="H81" s="3"/>
      <c r="I81" s="3"/>
      <c r="J81" s="3"/>
      <c r="K81" s="3"/>
      <c r="L81" s="3"/>
      <c r="M81" s="3"/>
      <c r="N81" s="3"/>
      <c r="O81" s="3"/>
      <c r="P81" s="3"/>
      <c r="Q81" s="3"/>
      <c r="R81" s="3"/>
      <c r="S81" s="3"/>
      <c r="T81" s="3"/>
      <c r="U81" s="3"/>
      <c r="V81" s="3"/>
      <c r="W81" s="3"/>
      <c r="X81" s="3"/>
      <c r="Y81" s="3"/>
      <c r="Z81" s="3"/>
      <c r="AA81" s="3"/>
    </row>
    <row r="82" spans="1:27" ht="59" customHeight="1" x14ac:dyDescent="0.15">
      <c r="A82" s="3"/>
      <c r="B82" s="5"/>
      <c r="C82" s="5"/>
      <c r="D82" s="5"/>
      <c r="E82" s="5"/>
      <c r="F82" s="5"/>
      <c r="G82" s="1"/>
      <c r="H82" s="1"/>
      <c r="I82" s="1"/>
      <c r="J82" s="1"/>
      <c r="K82" s="1"/>
      <c r="L82" s="1"/>
      <c r="M82" s="1"/>
      <c r="N82" s="1"/>
      <c r="O82" s="1"/>
      <c r="P82" s="1"/>
      <c r="Q82" s="1"/>
      <c r="R82" s="1"/>
      <c r="S82" s="1"/>
      <c r="T82" s="1"/>
      <c r="U82" s="1"/>
      <c r="V82" s="1"/>
      <c r="W82" s="1"/>
      <c r="X82" s="1"/>
      <c r="Y82" s="1"/>
      <c r="Z82" s="1"/>
      <c r="AA82" s="1"/>
    </row>
    <row r="83" spans="1:27" x14ac:dyDescent="0.15">
      <c r="A83" s="3"/>
      <c r="B83" s="5"/>
      <c r="C83" s="62" t="s">
        <v>192</v>
      </c>
      <c r="D83" s="63"/>
      <c r="E83" s="63"/>
      <c r="F83" s="64"/>
      <c r="G83" s="1"/>
      <c r="H83" s="1"/>
      <c r="I83" s="1"/>
      <c r="J83" s="1"/>
      <c r="K83" s="1"/>
      <c r="L83" s="1"/>
      <c r="M83" s="1"/>
      <c r="N83" s="1"/>
      <c r="O83" s="1"/>
      <c r="P83" s="1"/>
      <c r="Q83" s="1"/>
      <c r="R83" s="1"/>
      <c r="S83" s="1"/>
      <c r="T83" s="1"/>
      <c r="U83" s="1"/>
      <c r="V83" s="1"/>
      <c r="W83" s="1"/>
      <c r="X83" s="1"/>
      <c r="Y83" s="1"/>
      <c r="Z83" s="1"/>
      <c r="AA83" s="1"/>
    </row>
    <row r="84" spans="1:27" x14ac:dyDescent="0.15">
      <c r="A84" s="3"/>
      <c r="B84" s="5"/>
      <c r="C84" s="7" t="s">
        <v>57</v>
      </c>
      <c r="D84" s="7" t="s">
        <v>58</v>
      </c>
      <c r="E84" s="7" t="s">
        <v>210</v>
      </c>
      <c r="F84" s="7" t="s">
        <v>181</v>
      </c>
      <c r="G84" s="1"/>
      <c r="H84" s="1"/>
      <c r="I84" s="1"/>
      <c r="J84" s="1"/>
      <c r="K84" s="1"/>
      <c r="L84" s="1"/>
      <c r="M84" s="1"/>
      <c r="N84" s="1"/>
      <c r="O84" s="1"/>
      <c r="P84" s="1"/>
      <c r="Q84" s="1"/>
      <c r="R84" s="1"/>
      <c r="S84" s="1"/>
      <c r="T84" s="1"/>
      <c r="U84" s="1"/>
      <c r="V84" s="1"/>
      <c r="W84" s="1"/>
      <c r="X84" s="1"/>
      <c r="Y84" s="1"/>
      <c r="Z84" s="1"/>
      <c r="AA84" s="1"/>
    </row>
    <row r="85" spans="1:27" ht="45" x14ac:dyDescent="0.15">
      <c r="A85" s="3"/>
      <c r="B85" s="5"/>
      <c r="C85" s="37"/>
      <c r="D85" s="37" t="s">
        <v>206</v>
      </c>
      <c r="E85" s="37"/>
      <c r="F85" s="38" t="s">
        <v>213</v>
      </c>
      <c r="G85" s="31" t="s">
        <v>193</v>
      </c>
      <c r="H85" s="1"/>
      <c r="I85" s="1"/>
      <c r="J85" s="1"/>
      <c r="K85" s="1"/>
      <c r="L85" s="1"/>
      <c r="M85" s="1"/>
      <c r="N85" s="1"/>
      <c r="O85" s="1"/>
      <c r="P85" s="1"/>
      <c r="Q85" s="1"/>
      <c r="R85" s="1"/>
      <c r="S85" s="1"/>
      <c r="T85" s="1"/>
      <c r="U85" s="1"/>
      <c r="V85" s="1"/>
      <c r="W85" s="1"/>
      <c r="X85" s="1"/>
      <c r="Y85" s="1"/>
      <c r="Z85" s="1"/>
      <c r="AA85" s="1"/>
    </row>
    <row r="86" spans="1:27" ht="75" x14ac:dyDescent="0.15">
      <c r="A86" s="3"/>
      <c r="B86" s="5"/>
      <c r="C86" s="38"/>
      <c r="D86" s="38" t="s">
        <v>194</v>
      </c>
      <c r="E86" s="37"/>
      <c r="F86" s="38" t="s">
        <v>211</v>
      </c>
      <c r="G86" s="31" t="s">
        <v>195</v>
      </c>
      <c r="H86" s="31" t="s">
        <v>196</v>
      </c>
      <c r="I86" s="1"/>
      <c r="J86" s="1"/>
      <c r="K86" s="1"/>
      <c r="L86" s="1"/>
      <c r="M86" s="1"/>
      <c r="N86" s="1"/>
      <c r="O86" s="1"/>
      <c r="P86" s="1"/>
      <c r="Q86" s="1"/>
      <c r="R86" s="1"/>
      <c r="S86" s="1"/>
      <c r="T86" s="1"/>
      <c r="U86" s="1"/>
      <c r="V86" s="1"/>
      <c r="W86" s="1"/>
      <c r="X86" s="1"/>
      <c r="Y86" s="1"/>
      <c r="Z86" s="1"/>
      <c r="AA86" s="1"/>
    </row>
    <row r="87" spans="1:27" ht="75" x14ac:dyDescent="0.15">
      <c r="A87" s="3"/>
      <c r="B87" s="5"/>
      <c r="C87" s="38"/>
      <c r="D87" s="38" t="s">
        <v>194</v>
      </c>
      <c r="E87" s="37"/>
      <c r="F87" s="38" t="s">
        <v>212</v>
      </c>
      <c r="G87" s="31" t="s">
        <v>193</v>
      </c>
      <c r="H87" s="1"/>
      <c r="I87" s="1"/>
      <c r="J87" s="1"/>
      <c r="K87" s="1"/>
      <c r="L87" s="1"/>
      <c r="M87" s="1"/>
      <c r="N87" s="1"/>
      <c r="O87" s="1"/>
      <c r="P87" s="1"/>
      <c r="Q87" s="1"/>
      <c r="R87" s="1"/>
      <c r="S87" s="1"/>
      <c r="T87" s="1"/>
      <c r="U87" s="1"/>
      <c r="V87" s="1"/>
      <c r="W87" s="1"/>
      <c r="X87" s="1"/>
      <c r="Y87" s="1"/>
      <c r="Z87" s="1"/>
      <c r="AA87" s="1"/>
    </row>
    <row r="88" spans="1:27" x14ac:dyDescent="0.15">
      <c r="A88" s="3"/>
      <c r="B88" s="5"/>
      <c r="C88" s="38"/>
      <c r="D88" s="38"/>
      <c r="E88" s="37"/>
      <c r="F88" s="38" t="s">
        <v>197</v>
      </c>
      <c r="G88" s="1"/>
      <c r="H88" s="1"/>
      <c r="I88" s="1"/>
      <c r="J88" s="1"/>
      <c r="K88" s="1"/>
      <c r="L88" s="1"/>
      <c r="M88" s="1"/>
      <c r="N88" s="1"/>
      <c r="O88" s="1"/>
      <c r="P88" s="1"/>
      <c r="Q88" s="1"/>
      <c r="R88" s="1"/>
      <c r="S88" s="1"/>
      <c r="T88" s="1"/>
      <c r="U88" s="1"/>
      <c r="V88" s="1"/>
      <c r="W88" s="1"/>
      <c r="X88" s="1"/>
      <c r="Y88" s="1"/>
      <c r="Z88" s="1"/>
      <c r="AA88" s="1"/>
    </row>
    <row r="89" spans="1:27" s="31" customFormat="1" ht="409" customHeight="1" x14ac:dyDescent="0.15">
      <c r="A89" s="3"/>
      <c r="B89" s="5"/>
      <c r="C89" s="93" t="s">
        <v>204</v>
      </c>
      <c r="D89" s="93" t="s">
        <v>207</v>
      </c>
      <c r="E89" s="93" t="s">
        <v>216</v>
      </c>
      <c r="F89" s="94" t="s">
        <v>280</v>
      </c>
      <c r="G89" s="41"/>
      <c r="H89" s="3"/>
      <c r="I89" s="3"/>
      <c r="J89" s="3"/>
      <c r="K89" s="3"/>
      <c r="L89" s="3"/>
      <c r="M89" s="3"/>
      <c r="N89" s="3"/>
      <c r="O89" s="3"/>
      <c r="P89" s="3"/>
      <c r="Q89" s="3"/>
      <c r="R89" s="3"/>
      <c r="S89" s="3"/>
      <c r="T89" s="3"/>
      <c r="U89" s="3"/>
      <c r="V89" s="3"/>
      <c r="W89" s="3"/>
      <c r="X89" s="3"/>
      <c r="Y89" s="3"/>
      <c r="Z89" s="3"/>
      <c r="AA89" s="3"/>
    </row>
    <row r="90" spans="1:27" s="34" customFormat="1" ht="36" customHeight="1" thickBot="1" x14ac:dyDescent="0.2">
      <c r="A90" s="3"/>
      <c r="B90" s="5"/>
      <c r="C90" s="66"/>
      <c r="D90" s="66"/>
      <c r="E90" s="66"/>
      <c r="F90" s="95"/>
      <c r="G90" s="41"/>
      <c r="H90" s="3"/>
      <c r="I90" s="3"/>
      <c r="J90" s="3"/>
      <c r="K90" s="3"/>
      <c r="L90" s="3"/>
      <c r="M90" s="3"/>
      <c r="N90" s="3"/>
      <c r="O90" s="3"/>
      <c r="P90" s="3"/>
      <c r="Q90" s="3"/>
      <c r="R90" s="3"/>
      <c r="S90" s="3"/>
      <c r="T90" s="3"/>
      <c r="U90" s="3"/>
      <c r="V90" s="3"/>
      <c r="W90" s="3"/>
      <c r="X90" s="3"/>
      <c r="Y90" s="3"/>
      <c r="Z90" s="3"/>
      <c r="AA90" s="3"/>
    </row>
    <row r="91" spans="1:27" s="31" customFormat="1" ht="176" customHeight="1" thickTop="1" x14ac:dyDescent="0.15">
      <c r="A91" s="3"/>
      <c r="B91" s="5"/>
      <c r="C91" s="65" t="s">
        <v>186</v>
      </c>
      <c r="D91" s="65" t="s">
        <v>208</v>
      </c>
      <c r="E91" s="65" t="s">
        <v>218</v>
      </c>
      <c r="F91" s="53" t="s">
        <v>224</v>
      </c>
      <c r="G91" s="3"/>
      <c r="H91" s="3"/>
      <c r="I91" s="3"/>
      <c r="J91" s="3"/>
      <c r="K91" s="3"/>
      <c r="L91" s="3"/>
      <c r="M91" s="3"/>
      <c r="N91" s="3"/>
      <c r="O91" s="3"/>
      <c r="P91" s="3"/>
      <c r="Q91" s="3"/>
      <c r="R91" s="3"/>
      <c r="S91" s="3"/>
      <c r="T91" s="3"/>
      <c r="U91" s="3"/>
      <c r="V91" s="3"/>
      <c r="W91" s="3"/>
      <c r="X91" s="3"/>
      <c r="Y91" s="3"/>
      <c r="Z91" s="3"/>
      <c r="AA91" s="3"/>
    </row>
    <row r="92" spans="1:27" s="31" customFormat="1" ht="73" customHeight="1" x14ac:dyDescent="0.15">
      <c r="A92" s="3"/>
      <c r="B92" s="5"/>
      <c r="C92" s="65"/>
      <c r="D92" s="65"/>
      <c r="E92" s="65"/>
      <c r="F92" s="54" t="s">
        <v>221</v>
      </c>
      <c r="G92" s="3"/>
      <c r="H92" s="3"/>
      <c r="I92" s="3"/>
      <c r="J92" s="3"/>
      <c r="K92" s="3"/>
      <c r="L92" s="3"/>
      <c r="M92" s="3"/>
      <c r="N92" s="3"/>
      <c r="O92" s="3"/>
      <c r="P92" s="3"/>
      <c r="Q92" s="3"/>
      <c r="R92" s="3"/>
      <c r="S92" s="3"/>
      <c r="T92" s="3"/>
      <c r="U92" s="3"/>
      <c r="V92" s="3"/>
      <c r="W92" s="3"/>
      <c r="X92" s="3"/>
      <c r="Y92" s="3"/>
      <c r="Z92" s="3"/>
      <c r="AA92" s="3"/>
    </row>
    <row r="93" spans="1:27" s="31" customFormat="1" ht="73" customHeight="1" x14ac:dyDescent="0.15">
      <c r="A93" s="3"/>
      <c r="B93" s="5"/>
      <c r="C93" s="65"/>
      <c r="D93" s="65"/>
      <c r="E93" s="65"/>
      <c r="F93" s="54" t="s">
        <v>217</v>
      </c>
      <c r="G93" s="3"/>
      <c r="H93" s="3"/>
      <c r="I93" s="3"/>
      <c r="J93" s="3"/>
      <c r="K93" s="3"/>
      <c r="L93" s="3"/>
      <c r="M93" s="3"/>
      <c r="N93" s="3"/>
      <c r="O93" s="3"/>
      <c r="P93" s="3"/>
      <c r="Q93" s="3"/>
      <c r="R93" s="3"/>
      <c r="S93" s="3"/>
      <c r="T93" s="3"/>
      <c r="U93" s="3"/>
      <c r="V93" s="3"/>
      <c r="W93" s="3"/>
      <c r="X93" s="3"/>
      <c r="Y93" s="3"/>
      <c r="Z93" s="3"/>
      <c r="AA93" s="3"/>
    </row>
    <row r="94" spans="1:27" s="31" customFormat="1" ht="73" customHeight="1" x14ac:dyDescent="0.15">
      <c r="A94" s="3"/>
      <c r="B94" s="5"/>
      <c r="C94" s="65"/>
      <c r="D94" s="65"/>
      <c r="E94" s="65"/>
      <c r="F94" s="54" t="s">
        <v>223</v>
      </c>
      <c r="G94" s="3"/>
      <c r="H94" s="3"/>
      <c r="I94" s="3"/>
      <c r="J94" s="3"/>
      <c r="K94" s="3"/>
      <c r="L94" s="3"/>
      <c r="M94" s="3"/>
      <c r="N94" s="3"/>
      <c r="O94" s="3"/>
      <c r="P94" s="3"/>
      <c r="Q94" s="3"/>
      <c r="R94" s="3"/>
      <c r="S94" s="3"/>
      <c r="T94" s="3"/>
      <c r="U94" s="3"/>
      <c r="V94" s="3"/>
      <c r="W94" s="3"/>
      <c r="X94" s="3"/>
      <c r="Y94" s="3"/>
      <c r="Z94" s="3"/>
      <c r="AA94" s="3"/>
    </row>
    <row r="95" spans="1:27" s="31" customFormat="1" ht="73" customHeight="1" x14ac:dyDescent="0.15">
      <c r="A95" s="3"/>
      <c r="B95" s="5"/>
      <c r="C95" s="65"/>
      <c r="D95" s="65"/>
      <c r="E95" s="65"/>
      <c r="F95" s="54" t="s">
        <v>222</v>
      </c>
      <c r="G95" s="3"/>
      <c r="H95" s="3"/>
      <c r="I95" s="3"/>
      <c r="J95" s="3"/>
      <c r="K95" s="3"/>
      <c r="L95" s="3"/>
      <c r="M95" s="3"/>
      <c r="N95" s="3"/>
      <c r="O95" s="3"/>
      <c r="P95" s="3"/>
      <c r="Q95" s="3"/>
      <c r="R95" s="3"/>
      <c r="S95" s="3"/>
      <c r="T95" s="3"/>
      <c r="U95" s="3"/>
      <c r="V95" s="3"/>
      <c r="W95" s="3"/>
      <c r="X95" s="3"/>
      <c r="Y95" s="3"/>
      <c r="Z95" s="3"/>
      <c r="AA95" s="3"/>
    </row>
    <row r="96" spans="1:27" s="31" customFormat="1" ht="56" customHeight="1" thickBot="1" x14ac:dyDescent="0.2">
      <c r="A96" s="3"/>
      <c r="B96" s="5"/>
      <c r="C96" s="66"/>
      <c r="D96" s="66"/>
      <c r="E96" s="66"/>
      <c r="F96" s="55" t="s">
        <v>281</v>
      </c>
      <c r="G96" s="3"/>
      <c r="H96" s="3"/>
      <c r="I96" s="3"/>
      <c r="J96" s="3"/>
      <c r="K96" s="3"/>
      <c r="L96" s="3"/>
      <c r="M96" s="3"/>
      <c r="N96" s="3"/>
      <c r="O96" s="3"/>
      <c r="P96" s="3"/>
      <c r="Q96" s="3"/>
      <c r="R96" s="3"/>
      <c r="S96" s="3"/>
      <c r="T96" s="3"/>
      <c r="U96" s="3"/>
      <c r="V96" s="3"/>
      <c r="W96" s="3"/>
      <c r="X96" s="3"/>
      <c r="Y96" s="3"/>
      <c r="Z96" s="3"/>
      <c r="AA96" s="3"/>
    </row>
    <row r="97" spans="1:27" s="31" customFormat="1" ht="409" customHeight="1" thickTop="1" x14ac:dyDescent="0.15">
      <c r="A97" s="3"/>
      <c r="B97" s="5"/>
      <c r="C97" s="56" t="s">
        <v>189</v>
      </c>
      <c r="D97" s="56" t="s">
        <v>208</v>
      </c>
      <c r="E97" s="56" t="s">
        <v>215</v>
      </c>
      <c r="F97" s="58" t="s">
        <v>282</v>
      </c>
      <c r="G97" s="3"/>
      <c r="H97" s="3"/>
      <c r="I97" s="3"/>
      <c r="J97" s="3"/>
      <c r="K97" s="3"/>
      <c r="L97" s="3"/>
      <c r="M97" s="3"/>
      <c r="N97" s="3"/>
      <c r="O97" s="3"/>
      <c r="P97" s="3"/>
      <c r="Q97" s="3"/>
      <c r="R97" s="3"/>
      <c r="S97" s="3"/>
      <c r="T97" s="3"/>
      <c r="U97" s="3"/>
      <c r="V97" s="3"/>
      <c r="W97" s="3"/>
      <c r="X97" s="3"/>
      <c r="Y97" s="3"/>
      <c r="Z97" s="3"/>
      <c r="AA97" s="3"/>
    </row>
    <row r="98" spans="1:27" ht="124" customHeight="1" x14ac:dyDescent="0.15">
      <c r="A98" s="3"/>
      <c r="B98" s="5"/>
      <c r="C98" s="57"/>
      <c r="D98" s="57"/>
      <c r="E98" s="57"/>
      <c r="F98" s="59"/>
      <c r="G98" s="3"/>
      <c r="H98" s="3"/>
      <c r="I98" s="3"/>
      <c r="J98" s="3"/>
      <c r="K98" s="3"/>
      <c r="L98" s="3"/>
      <c r="M98" s="3"/>
      <c r="N98" s="3"/>
      <c r="O98" s="3"/>
      <c r="P98" s="3"/>
      <c r="Q98" s="3"/>
      <c r="R98" s="3"/>
      <c r="S98" s="3"/>
      <c r="T98" s="3"/>
      <c r="U98" s="3"/>
      <c r="V98" s="3"/>
      <c r="W98" s="3"/>
      <c r="X98" s="3"/>
      <c r="Y98" s="3"/>
      <c r="Z98" s="3"/>
      <c r="AA98" s="3"/>
    </row>
    <row r="99" spans="1:27" ht="18" customHeight="1" x14ac:dyDescent="0.15">
      <c r="A99" s="3"/>
      <c r="B99" s="5"/>
      <c r="C99" s="5"/>
      <c r="D99" s="5"/>
      <c r="E99" s="5"/>
      <c r="F99" s="5"/>
      <c r="G99" s="1"/>
      <c r="H99" s="1"/>
      <c r="I99" s="1"/>
      <c r="J99" s="1"/>
      <c r="K99" s="1"/>
      <c r="L99" s="1"/>
      <c r="M99" s="1"/>
      <c r="N99" s="1"/>
      <c r="O99" s="1"/>
      <c r="P99" s="1"/>
      <c r="Q99" s="1"/>
      <c r="R99" s="1"/>
      <c r="S99" s="1"/>
      <c r="T99" s="1"/>
      <c r="U99" s="1"/>
      <c r="V99" s="1"/>
      <c r="W99" s="1"/>
      <c r="X99" s="1"/>
      <c r="Y99" s="1"/>
      <c r="Z99" s="1"/>
      <c r="AA99" s="1"/>
    </row>
    <row r="100" spans="1:27" ht="18" customHeight="1" x14ac:dyDescent="0.15">
      <c r="A100" s="3"/>
      <c r="B100" s="3"/>
      <c r="C100" s="3"/>
      <c r="D100" s="3"/>
      <c r="E100" s="3"/>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sheetData>
  <mergeCells count="87">
    <mergeCell ref="E38:F38"/>
    <mergeCell ref="E27:F27"/>
    <mergeCell ref="E36:F36"/>
    <mergeCell ref="E37:F37"/>
    <mergeCell ref="C89:C90"/>
    <mergeCell ref="D89:D90"/>
    <mergeCell ref="E89:E90"/>
    <mergeCell ref="F89:F90"/>
    <mergeCell ref="C38:D38"/>
    <mergeCell ref="E39:F39"/>
    <mergeCell ref="C83:F83"/>
    <mergeCell ref="E55:F55"/>
    <mergeCell ref="E51:F51"/>
    <mergeCell ref="E53:F53"/>
    <mergeCell ref="B57:F57"/>
    <mergeCell ref="C53:D53"/>
    <mergeCell ref="E45:F45"/>
    <mergeCell ref="C73:F73"/>
    <mergeCell ref="E41:F41"/>
    <mergeCell ref="C55:D55"/>
    <mergeCell ref="E50:F50"/>
    <mergeCell ref="C51:D51"/>
    <mergeCell ref="E49:F49"/>
    <mergeCell ref="C48:C50"/>
    <mergeCell ref="E48:F48"/>
    <mergeCell ref="E46:F46"/>
    <mergeCell ref="C5:D5"/>
    <mergeCell ref="E5:F5"/>
    <mergeCell ref="E14:F14"/>
    <mergeCell ref="E7:F7"/>
    <mergeCell ref="E6:F6"/>
    <mergeCell ref="C6:D6"/>
    <mergeCell ref="B10:F10"/>
    <mergeCell ref="C12:D12"/>
    <mergeCell ref="C7:D7"/>
    <mergeCell ref="E12:F12"/>
    <mergeCell ref="E15:F15"/>
    <mergeCell ref="E13:F13"/>
    <mergeCell ref="C35:C36"/>
    <mergeCell ref="C42:C47"/>
    <mergeCell ref="E19:F19"/>
    <mergeCell ref="E20:F20"/>
    <mergeCell ref="E22:F22"/>
    <mergeCell ref="E21:F21"/>
    <mergeCell ref="E16:F16"/>
    <mergeCell ref="E17:F17"/>
    <mergeCell ref="E18:F18"/>
    <mergeCell ref="C20:C25"/>
    <mergeCell ref="E34:F34"/>
    <mergeCell ref="E35:F35"/>
    <mergeCell ref="E24:F24"/>
    <mergeCell ref="E23:F23"/>
    <mergeCell ref="E25:F25"/>
    <mergeCell ref="E32:F32"/>
    <mergeCell ref="E33:F33"/>
    <mergeCell ref="C33:C34"/>
    <mergeCell ref="C31:C32"/>
    <mergeCell ref="C29:C30"/>
    <mergeCell ref="C26:C27"/>
    <mergeCell ref="E31:F31"/>
    <mergeCell ref="E30:F30"/>
    <mergeCell ref="E29:F29"/>
    <mergeCell ref="E26:F26"/>
    <mergeCell ref="H2:O2"/>
    <mergeCell ref="H3:O18"/>
    <mergeCell ref="H21:O36"/>
    <mergeCell ref="Q21:X36"/>
    <mergeCell ref="H20:O20"/>
    <mergeCell ref="Q3:X18"/>
    <mergeCell ref="Q2:X2"/>
    <mergeCell ref="Q20:X20"/>
    <mergeCell ref="C97:C98"/>
    <mergeCell ref="D97:D98"/>
    <mergeCell ref="E97:E98"/>
    <mergeCell ref="F97:F98"/>
    <mergeCell ref="A1:F1"/>
    <mergeCell ref="B3:F3"/>
    <mergeCell ref="C78:F78"/>
    <mergeCell ref="C91:C96"/>
    <mergeCell ref="D91:D96"/>
    <mergeCell ref="E91:E96"/>
    <mergeCell ref="E42:F42"/>
    <mergeCell ref="E47:F47"/>
    <mergeCell ref="E40:F40"/>
    <mergeCell ref="E44:F44"/>
    <mergeCell ref="E43:F43"/>
    <mergeCell ref="C13:C19"/>
  </mergeCells>
  <phoneticPr fontId="9"/>
  <dataValidations disablePrompts="1"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51</v>
      </c>
      <c r="C2" s="4" t="s">
        <v>57</v>
      </c>
      <c r="D2" s="4" t="s">
        <v>58</v>
      </c>
      <c r="E2" s="4" t="s">
        <v>59</v>
      </c>
      <c r="F2" s="4" t="s">
        <v>60</v>
      </c>
      <c r="G2" s="4" t="s">
        <v>62</v>
      </c>
      <c r="H2" s="4" t="s">
        <v>63</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4</v>
      </c>
      <c r="B5" s="1"/>
      <c r="C5" s="1"/>
      <c r="D5" s="3"/>
      <c r="E5" s="3"/>
      <c r="F5" s="3"/>
      <c r="G5" s="3"/>
      <c r="H5" s="3"/>
      <c r="I5" s="3"/>
      <c r="J5" s="3"/>
    </row>
    <row r="6" spans="1:15" ht="15" customHeight="1" x14ac:dyDescent="0.15">
      <c r="A6" s="2" t="s">
        <v>5</v>
      </c>
      <c r="B6" s="1"/>
      <c r="C6" s="1"/>
      <c r="D6" s="3"/>
      <c r="E6" s="3"/>
      <c r="F6" s="3"/>
      <c r="G6" s="3"/>
      <c r="H6" s="3"/>
      <c r="I6" s="3"/>
      <c r="J6" s="3"/>
    </row>
    <row r="7" spans="1:15" ht="15" customHeight="1" x14ac:dyDescent="0.15">
      <c r="A7" s="2" t="s">
        <v>6</v>
      </c>
      <c r="B7" s="1"/>
      <c r="C7" s="1"/>
      <c r="D7" s="3"/>
      <c r="E7" s="3"/>
      <c r="F7" s="3"/>
      <c r="G7" s="3"/>
      <c r="H7" s="3"/>
      <c r="I7" s="3"/>
      <c r="J7" s="3"/>
    </row>
    <row r="8" spans="1:15" x14ac:dyDescent="0.15">
      <c r="A8" s="1"/>
      <c r="B8" s="1"/>
      <c r="C8" s="1"/>
      <c r="D8" s="1"/>
      <c r="E8" s="1"/>
      <c r="F8" s="1"/>
      <c r="G8" s="1"/>
    </row>
    <row r="9" spans="1:15" ht="15" customHeight="1" x14ac:dyDescent="0.15">
      <c r="A9" s="2" t="s">
        <v>7</v>
      </c>
      <c r="B9" s="1"/>
      <c r="C9" s="1"/>
      <c r="D9" s="2" t="s">
        <v>8</v>
      </c>
      <c r="E9" s="2" t="s">
        <v>9</v>
      </c>
      <c r="F9" s="2" t="s">
        <v>10</v>
      </c>
      <c r="G9" s="2" t="s">
        <v>11</v>
      </c>
      <c r="H9" s="2" t="s">
        <v>12</v>
      </c>
      <c r="I9" s="2" t="s">
        <v>13</v>
      </c>
      <c r="J9" s="2" t="s">
        <v>14</v>
      </c>
      <c r="K9" s="2" t="s">
        <v>15</v>
      </c>
      <c r="L9" s="2" t="s">
        <v>16</v>
      </c>
      <c r="M9" s="2" t="s">
        <v>17</v>
      </c>
      <c r="N9" s="2" t="s">
        <v>18</v>
      </c>
      <c r="O9" s="2" t="s">
        <v>19</v>
      </c>
    </row>
    <row r="10" spans="1:15" ht="15" customHeight="1" x14ac:dyDescent="0.15">
      <c r="A10" s="2" t="s">
        <v>1</v>
      </c>
      <c r="B10" s="2" t="s">
        <v>20</v>
      </c>
      <c r="C10" s="2" t="s">
        <v>21</v>
      </c>
      <c r="D10" s="2" t="s">
        <v>22</v>
      </c>
      <c r="E10" s="2" t="s">
        <v>22</v>
      </c>
      <c r="F10" s="2" t="s">
        <v>23</v>
      </c>
      <c r="G10" s="2" t="s">
        <v>24</v>
      </c>
      <c r="H10" s="3" t="s">
        <v>25</v>
      </c>
      <c r="I10" s="3" t="s">
        <v>25</v>
      </c>
      <c r="J10" s="3" t="s">
        <v>25</v>
      </c>
      <c r="K10" s="3" t="s">
        <v>25</v>
      </c>
      <c r="L10" s="3" t="s">
        <v>26</v>
      </c>
      <c r="M10" s="3" t="s">
        <v>26</v>
      </c>
      <c r="N10" s="3" t="s">
        <v>26</v>
      </c>
      <c r="O10" s="3" t="s">
        <v>27</v>
      </c>
    </row>
    <row r="11" spans="1:15" ht="15" customHeight="1" x14ac:dyDescent="0.15">
      <c r="A11" s="2" t="s">
        <v>2</v>
      </c>
      <c r="B11" s="2" t="s">
        <v>20</v>
      </c>
      <c r="C11" s="2" t="s">
        <v>28</v>
      </c>
      <c r="D11" s="2" t="s">
        <v>24</v>
      </c>
      <c r="E11" s="2" t="s">
        <v>24</v>
      </c>
      <c r="F11" s="2" t="s">
        <v>24</v>
      </c>
      <c r="G11" s="2" t="s">
        <v>29</v>
      </c>
      <c r="H11" s="3" t="s">
        <v>25</v>
      </c>
      <c r="I11" s="3" t="s">
        <v>25</v>
      </c>
      <c r="J11" s="3" t="s">
        <v>25</v>
      </c>
      <c r="K11" s="3" t="s">
        <v>26</v>
      </c>
      <c r="L11" s="3" t="s">
        <v>26</v>
      </c>
      <c r="M11" s="3" t="s">
        <v>26</v>
      </c>
      <c r="N11" s="3" t="s">
        <v>25</v>
      </c>
      <c r="O11" s="3" t="s">
        <v>27</v>
      </c>
    </row>
    <row r="12" spans="1:15" ht="15" customHeight="1" x14ac:dyDescent="0.15">
      <c r="A12" s="2" t="s">
        <v>3</v>
      </c>
      <c r="B12" s="2" t="s">
        <v>30</v>
      </c>
      <c r="C12" s="2" t="s">
        <v>31</v>
      </c>
      <c r="D12" s="2" t="s">
        <v>32</v>
      </c>
      <c r="E12" s="2" t="s">
        <v>33</v>
      </c>
      <c r="F12" s="2" t="s">
        <v>33</v>
      </c>
      <c r="G12" s="2" t="s">
        <v>34</v>
      </c>
      <c r="H12" s="3" t="s">
        <v>25</v>
      </c>
      <c r="I12" s="3" t="s">
        <v>26</v>
      </c>
      <c r="J12" s="3" t="s">
        <v>26</v>
      </c>
      <c r="K12" s="3" t="s">
        <v>25</v>
      </c>
      <c r="L12" s="3" t="s">
        <v>25</v>
      </c>
      <c r="M12" s="3" t="s">
        <v>25</v>
      </c>
      <c r="N12" s="3" t="s">
        <v>25</v>
      </c>
      <c r="O12" s="3" t="str">
        <f>CONCATENATE(基礎設計!E21,"襲来！")</f>
        <v>ホワイトデー　グリム襲来！</v>
      </c>
    </row>
    <row r="13" spans="1:15" ht="15" customHeight="1" x14ac:dyDescent="0.15">
      <c r="A13" s="2" t="s">
        <v>4</v>
      </c>
      <c r="B13" s="2" t="s">
        <v>35</v>
      </c>
      <c r="C13" s="2" t="s">
        <v>36</v>
      </c>
      <c r="D13" s="2" t="s">
        <v>34</v>
      </c>
      <c r="E13" s="2" t="s">
        <v>33</v>
      </c>
      <c r="F13" s="2" t="s">
        <v>32</v>
      </c>
      <c r="G13" s="2" t="s">
        <v>34</v>
      </c>
      <c r="H13" s="3" t="s">
        <v>26</v>
      </c>
      <c r="I13" s="3" t="s">
        <v>25</v>
      </c>
      <c r="J13" s="3" t="s">
        <v>25</v>
      </c>
      <c r="K13" s="3" t="s">
        <v>25</v>
      </c>
      <c r="L13" s="3" t="s">
        <v>25</v>
      </c>
      <c r="M13" s="3" t="s">
        <v>25</v>
      </c>
      <c r="N13" s="3" t="s">
        <v>25</v>
      </c>
      <c r="O13" s="3" t="str">
        <f>CONCATENATE(基礎設計!E21,"襲来！")</f>
        <v>ホワイトデー　グリム襲来！</v>
      </c>
    </row>
    <row r="14" spans="1:15" ht="15" customHeight="1" x14ac:dyDescent="0.15">
      <c r="A14" s="2" t="s">
        <v>5</v>
      </c>
      <c r="B14" s="2" t="s">
        <v>37</v>
      </c>
      <c r="C14" s="2" t="s">
        <v>38</v>
      </c>
      <c r="D14" s="2" t="s">
        <v>34</v>
      </c>
      <c r="E14" s="2" t="s">
        <v>34</v>
      </c>
      <c r="F14" s="2" t="s">
        <v>34</v>
      </c>
      <c r="G14" s="2" t="s">
        <v>34</v>
      </c>
      <c r="H14" s="3" t="s">
        <v>25</v>
      </c>
      <c r="I14" s="3" t="s">
        <v>26</v>
      </c>
      <c r="J14" s="3" t="s">
        <v>25</v>
      </c>
      <c r="K14" s="3" t="s">
        <v>25</v>
      </c>
      <c r="L14" s="3" t="s">
        <v>25</v>
      </c>
      <c r="M14" s="3" t="s">
        <v>25</v>
      </c>
      <c r="N14" s="3" t="s">
        <v>25</v>
      </c>
      <c r="O14" s="3" t="str">
        <f>CONCATENATE(基礎設計!E21,"チャレンジ")</f>
        <v>ホワイトデー　グリムチャレンジ</v>
      </c>
    </row>
    <row r="15" spans="1:15" ht="15" customHeight="1" x14ac:dyDescent="0.15">
      <c r="A15" s="2" t="s">
        <v>6</v>
      </c>
      <c r="B15" s="2" t="s">
        <v>39</v>
      </c>
      <c r="C15" s="2" t="s">
        <v>40</v>
      </c>
      <c r="D15" s="2" t="s">
        <v>41</v>
      </c>
      <c r="E15" s="2" t="s">
        <v>41</v>
      </c>
      <c r="F15" s="2" t="s">
        <v>41</v>
      </c>
      <c r="G15" s="2" t="s">
        <v>41</v>
      </c>
      <c r="H15" s="2" t="s">
        <v>41</v>
      </c>
      <c r="I15" s="2" t="s">
        <v>41</v>
      </c>
      <c r="J15" s="2" t="s">
        <v>41</v>
      </c>
      <c r="K15" s="2" t="s">
        <v>41</v>
      </c>
      <c r="L15" s="2" t="s">
        <v>41</v>
      </c>
      <c r="M15" s="2" t="s">
        <v>41</v>
      </c>
      <c r="N15" s="2" t="s">
        <v>41</v>
      </c>
      <c r="O15" s="2" t="s">
        <v>41</v>
      </c>
    </row>
    <row r="16" spans="1:15" x14ac:dyDescent="0.15">
      <c r="A16" s="1"/>
      <c r="B16" s="1"/>
      <c r="C16" s="1"/>
      <c r="D16" s="1"/>
      <c r="E16" s="1"/>
      <c r="F16" s="1"/>
      <c r="G16" s="1"/>
    </row>
    <row r="17" spans="1:26" ht="15" customHeight="1" x14ac:dyDescent="0.15">
      <c r="A17" s="2" t="s">
        <v>42</v>
      </c>
      <c r="B17" s="1"/>
      <c r="C17" s="1"/>
      <c r="D17" s="1"/>
      <c r="E17" s="1"/>
      <c r="F17" s="1"/>
      <c r="G17" s="1"/>
    </row>
    <row r="18" spans="1:26" ht="15" customHeight="1" x14ac:dyDescent="0.15">
      <c r="A18" s="2" t="s">
        <v>1</v>
      </c>
      <c r="B18" s="2" t="s">
        <v>43</v>
      </c>
      <c r="C18" s="1"/>
      <c r="D18" s="1"/>
      <c r="E18" s="1"/>
      <c r="F18" s="1"/>
      <c r="G18" s="1"/>
    </row>
    <row r="19" spans="1:26" ht="15" customHeight="1" x14ac:dyDescent="0.15">
      <c r="A19" s="2" t="s">
        <v>2</v>
      </c>
      <c r="B19" s="2" t="s">
        <v>43</v>
      </c>
      <c r="C19" s="1"/>
      <c r="D19" s="1"/>
      <c r="E19" s="1"/>
      <c r="F19" s="1"/>
      <c r="G19" s="1"/>
    </row>
    <row r="20" spans="1:26" ht="15" customHeight="1" x14ac:dyDescent="0.15">
      <c r="A20" s="2" t="s">
        <v>3</v>
      </c>
      <c r="B20" s="2" t="s">
        <v>44</v>
      </c>
      <c r="C20" s="1"/>
      <c r="D20" s="1"/>
      <c r="E20" s="1"/>
      <c r="F20" s="1"/>
      <c r="G20" s="1"/>
    </row>
    <row r="21" spans="1:26" ht="15" customHeight="1" x14ac:dyDescent="0.15">
      <c r="A21" s="2" t="s">
        <v>4</v>
      </c>
      <c r="B21" s="2" t="s">
        <v>45</v>
      </c>
      <c r="C21" s="1"/>
      <c r="D21" s="1"/>
      <c r="E21" s="1"/>
      <c r="F21" s="1"/>
      <c r="G21" s="1"/>
    </row>
    <row r="22" spans="1:26" ht="15" customHeight="1" x14ac:dyDescent="0.15">
      <c r="A22" s="2" t="s">
        <v>5</v>
      </c>
      <c r="B22" s="2" t="s">
        <v>46</v>
      </c>
      <c r="C22" s="1"/>
      <c r="D22" s="1"/>
      <c r="E22" s="1"/>
      <c r="F22" s="1"/>
      <c r="G22" s="1"/>
    </row>
    <row r="23" spans="1:26" ht="15" customHeight="1" x14ac:dyDescent="0.15">
      <c r="A23" s="2" t="s">
        <v>6</v>
      </c>
      <c r="B23" s="2" t="s">
        <v>47</v>
      </c>
      <c r="C23" s="1"/>
      <c r="D23" s="1"/>
      <c r="E23" s="1"/>
      <c r="F23" s="1"/>
      <c r="G23" s="1"/>
    </row>
    <row r="24" spans="1:26" x14ac:dyDescent="0.15">
      <c r="A24" s="1"/>
      <c r="B24" s="1"/>
      <c r="C24" s="1"/>
      <c r="D24" s="1"/>
      <c r="E24" s="1"/>
      <c r="F24" s="1"/>
      <c r="G24" s="1"/>
    </row>
    <row r="25" spans="1:26" ht="15" customHeight="1" x14ac:dyDescent="0.15">
      <c r="A25" s="2" t="s">
        <v>48</v>
      </c>
      <c r="B25" s="1"/>
      <c r="C25" s="1"/>
      <c r="D25" s="1"/>
      <c r="E25" s="1"/>
      <c r="F25" s="1"/>
      <c r="G25" s="1"/>
    </row>
    <row r="26" spans="1:26" ht="15" customHeight="1" x14ac:dyDescent="0.15">
      <c r="A26" s="3" t="s">
        <v>49</v>
      </c>
      <c r="B26" s="1"/>
      <c r="C26" s="1"/>
      <c r="D26" s="1"/>
      <c r="E26" s="1"/>
      <c r="F26" s="1"/>
      <c r="G26" s="1"/>
    </row>
    <row r="27" spans="1:26" ht="15" customHeight="1" x14ac:dyDescent="0.15">
      <c r="A27" s="2" t="s">
        <v>52</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53</v>
      </c>
      <c r="B28" s="1"/>
      <c r="C28" s="1"/>
      <c r="D28" s="1"/>
      <c r="E28" s="1"/>
      <c r="F28" s="1"/>
      <c r="G28" s="1"/>
    </row>
    <row r="29" spans="1:26" ht="15" customHeight="1" x14ac:dyDescent="0.15">
      <c r="A29" s="3" t="s">
        <v>54</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55</v>
      </c>
      <c r="B30" s="1"/>
      <c r="C30" s="1"/>
      <c r="D30" s="1"/>
      <c r="E30" s="1"/>
      <c r="F30" s="1"/>
      <c r="G30" s="1"/>
    </row>
    <row r="31" spans="1:26" ht="15" customHeight="1" x14ac:dyDescent="0.15">
      <c r="A31" s="3" t="s">
        <v>56</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61</v>
      </c>
      <c r="B32" s="1"/>
      <c r="C32" s="1"/>
      <c r="D32" s="1"/>
      <c r="E32" s="1"/>
      <c r="F32" s="1"/>
      <c r="G32" s="1"/>
    </row>
    <row r="33" spans="1:26" ht="15" customHeight="1" x14ac:dyDescent="0.15">
      <c r="A33" s="3" t="s">
        <v>64</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65</v>
      </c>
      <c r="B34" s="1"/>
      <c r="C34" s="1"/>
      <c r="D34" s="1"/>
      <c r="E34" s="1"/>
      <c r="F34" s="1"/>
      <c r="G34" s="1"/>
    </row>
    <row r="35" spans="1:26" x14ac:dyDescent="0.15">
      <c r="A35" s="1"/>
      <c r="B35" s="1"/>
      <c r="C35" s="1"/>
      <c r="D35" s="1"/>
      <c r="E35" s="1"/>
      <c r="F35" s="1"/>
      <c r="G35" s="1"/>
    </row>
    <row r="36" spans="1:26" ht="15" customHeight="1" x14ac:dyDescent="0.15">
      <c r="A36" s="3" t="s">
        <v>59</v>
      </c>
      <c r="B36" s="1"/>
      <c r="C36" s="1"/>
      <c r="D36" s="1"/>
      <c r="E36" s="1"/>
      <c r="F36" s="1"/>
      <c r="G36" s="1"/>
    </row>
    <row r="37" spans="1:26" ht="15" customHeight="1" x14ac:dyDescent="0.15">
      <c r="A37" s="3" t="s">
        <v>66</v>
      </c>
      <c r="B37" s="1"/>
      <c r="C37" s="1"/>
      <c r="D37" s="1"/>
      <c r="E37" s="1"/>
      <c r="F37" s="1"/>
      <c r="G37" s="1"/>
    </row>
    <row r="38" spans="1:26" ht="15" customHeight="1" x14ac:dyDescent="0.15">
      <c r="A38" s="3" t="s">
        <v>67</v>
      </c>
      <c r="B38" s="1"/>
      <c r="C38" s="1"/>
      <c r="D38" s="1"/>
      <c r="E38" s="1"/>
      <c r="F38" s="1"/>
      <c r="G38" s="1"/>
    </row>
    <row r="39" spans="1:26" ht="15" customHeight="1" x14ac:dyDescent="0.15">
      <c r="A39" s="3" t="s">
        <v>68</v>
      </c>
      <c r="B39" s="1"/>
      <c r="C39" s="1"/>
      <c r="D39" s="1"/>
      <c r="E39" s="1"/>
      <c r="F39" s="1"/>
      <c r="G39" s="1"/>
    </row>
    <row r="40" spans="1:26" ht="15" customHeight="1" x14ac:dyDescent="0.15">
      <c r="A40" s="3" t="s">
        <v>69</v>
      </c>
      <c r="B40" s="1"/>
      <c r="C40" s="1"/>
      <c r="D40" s="1"/>
      <c r="E40" s="1"/>
      <c r="F40" s="1"/>
      <c r="G40" s="1"/>
    </row>
    <row r="41" spans="1:26" x14ac:dyDescent="0.15">
      <c r="A41" s="1"/>
      <c r="B41" s="1"/>
      <c r="C41" s="1"/>
      <c r="D41" s="1"/>
      <c r="E41" s="1"/>
      <c r="F41" s="1"/>
      <c r="G41" s="1"/>
    </row>
    <row r="42" spans="1:26" ht="15" customHeight="1" x14ac:dyDescent="0.15">
      <c r="A42" s="1" t="s">
        <v>70</v>
      </c>
      <c r="B42" s="1"/>
      <c r="C42" s="1"/>
      <c r="D42" s="1"/>
      <c r="E42" s="1"/>
      <c r="F42" s="1"/>
      <c r="G42" s="1"/>
    </row>
    <row r="43" spans="1:26" ht="15" customHeight="1" x14ac:dyDescent="0.15">
      <c r="A43" s="1" t="s">
        <v>71</v>
      </c>
      <c r="B43" s="1"/>
      <c r="C43" s="1"/>
      <c r="D43" s="1"/>
      <c r="E43" s="1"/>
      <c r="F43" s="1"/>
      <c r="G43" s="1"/>
    </row>
    <row r="44" spans="1:26" ht="15" customHeight="1" x14ac:dyDescent="0.15">
      <c r="A44" s="1" t="s">
        <v>72</v>
      </c>
      <c r="B44" s="1"/>
      <c r="C44" s="1"/>
      <c r="D44" s="1"/>
      <c r="E44" s="1"/>
      <c r="F44" s="1"/>
      <c r="G44" s="1"/>
    </row>
    <row r="45" spans="1:26" ht="15" customHeight="1" x14ac:dyDescent="0.15">
      <c r="A45" s="1" t="s">
        <v>73</v>
      </c>
      <c r="B45" s="1"/>
      <c r="C45" s="1"/>
      <c r="D45" s="1"/>
      <c r="E45" s="1"/>
      <c r="F45" s="1"/>
      <c r="G45" s="1"/>
    </row>
    <row r="46" spans="1:26" ht="15" customHeight="1" x14ac:dyDescent="0.15">
      <c r="A46" s="1" t="s">
        <v>74</v>
      </c>
      <c r="B46" s="1"/>
      <c r="C46" s="1"/>
      <c r="D46" s="1"/>
      <c r="E46" s="1"/>
      <c r="F46" s="1"/>
      <c r="G46" s="1"/>
    </row>
    <row r="47" spans="1:26" ht="15" customHeight="1" x14ac:dyDescent="0.15">
      <c r="A47" s="1" t="s">
        <v>75</v>
      </c>
      <c r="B47" s="1"/>
      <c r="C47" s="1"/>
      <c r="D47" s="1"/>
      <c r="E47" s="1"/>
      <c r="F47" s="1"/>
      <c r="G47" s="1"/>
    </row>
    <row r="48" spans="1:26" ht="15" customHeight="1" x14ac:dyDescent="0.15">
      <c r="A48" s="1" t="s">
        <v>76</v>
      </c>
      <c r="B48" s="1"/>
      <c r="C48" s="1"/>
      <c r="D48" s="1"/>
      <c r="E48" s="1"/>
      <c r="F48" s="1"/>
      <c r="G48" s="1"/>
    </row>
    <row r="49" spans="1:7" x14ac:dyDescent="0.15">
      <c r="A49" s="1"/>
      <c r="B49" s="1"/>
      <c r="C49" s="1"/>
      <c r="D49" s="1"/>
      <c r="E49" s="1"/>
      <c r="F49" s="1"/>
      <c r="G49" s="1"/>
    </row>
    <row r="50" spans="1:7" ht="15" customHeight="1" x14ac:dyDescent="0.15">
      <c r="A50" s="1" t="s">
        <v>77</v>
      </c>
      <c r="B50" s="1"/>
      <c r="C50" s="1"/>
      <c r="D50" s="1"/>
      <c r="E50" s="1"/>
      <c r="F50" s="1"/>
      <c r="G50" s="1"/>
    </row>
    <row r="51" spans="1:7" ht="15" customHeight="1" x14ac:dyDescent="0.15">
      <c r="A51" s="1" t="s">
        <v>78</v>
      </c>
      <c r="B51" s="1"/>
      <c r="C51" s="1"/>
      <c r="D51" s="1"/>
      <c r="E51" s="1"/>
      <c r="F51" s="1"/>
      <c r="G51" s="1"/>
    </row>
    <row r="52" spans="1:7" ht="15" customHeight="1" x14ac:dyDescent="0.15">
      <c r="A52" s="1" t="s">
        <v>79</v>
      </c>
      <c r="B52" s="1"/>
      <c r="C52" s="1"/>
      <c r="D52" s="1"/>
      <c r="E52" s="1"/>
      <c r="F52" s="1"/>
      <c r="G52" s="1"/>
    </row>
    <row r="53" spans="1:7" ht="15" customHeight="1" x14ac:dyDescent="0.15">
      <c r="A53" s="1" t="s">
        <v>81</v>
      </c>
      <c r="B53" s="1"/>
      <c r="C53" s="1"/>
      <c r="D53" s="1"/>
      <c r="E53" s="1"/>
      <c r="F53" s="1"/>
      <c r="G53" s="1"/>
    </row>
    <row r="54" spans="1:7" ht="15" customHeight="1" x14ac:dyDescent="0.15">
      <c r="A54" s="1" t="s">
        <v>82</v>
      </c>
      <c r="B54" s="1"/>
      <c r="C54" s="1"/>
      <c r="D54" s="1"/>
      <c r="E54" s="1"/>
      <c r="F54" s="1"/>
      <c r="G54" s="1"/>
    </row>
    <row r="55" spans="1:7" ht="15" customHeight="1" x14ac:dyDescent="0.15">
      <c r="A55" s="1" t="s">
        <v>83</v>
      </c>
      <c r="B55" s="1"/>
      <c r="C55" s="1"/>
      <c r="D55" s="1"/>
      <c r="E55" s="1"/>
      <c r="F55" s="1"/>
      <c r="G55" s="1"/>
    </row>
    <row r="56" spans="1:7" ht="15" customHeight="1" x14ac:dyDescent="0.15">
      <c r="A56" s="1" t="s">
        <v>84</v>
      </c>
      <c r="B56" s="1"/>
      <c r="C56" s="1"/>
      <c r="D56" s="1"/>
      <c r="E56" s="1"/>
      <c r="F56" s="1"/>
      <c r="G56" s="1"/>
    </row>
    <row r="57" spans="1:7" ht="15" customHeight="1" x14ac:dyDescent="0.15">
      <c r="A57" s="1" t="s">
        <v>85</v>
      </c>
      <c r="B57" s="1"/>
      <c r="C57" s="1"/>
      <c r="D57" s="1"/>
      <c r="E57" s="1"/>
      <c r="F57" s="1"/>
      <c r="G57" s="1"/>
    </row>
    <row r="58" spans="1:7" ht="15" customHeight="1" x14ac:dyDescent="0.15">
      <c r="A58" s="1" t="s">
        <v>86</v>
      </c>
      <c r="B58" s="1"/>
      <c r="C58" s="1"/>
      <c r="D58" s="1"/>
      <c r="E58" s="1"/>
      <c r="F58" s="1"/>
      <c r="G58" s="1"/>
    </row>
    <row r="59" spans="1:7" ht="15" customHeight="1" x14ac:dyDescent="0.15">
      <c r="A59" s="1" t="s">
        <v>87</v>
      </c>
      <c r="B59" s="1"/>
      <c r="C59" s="1"/>
      <c r="D59" s="1"/>
      <c r="E59" s="1"/>
      <c r="F59" s="1"/>
      <c r="G59" s="1"/>
    </row>
    <row r="60" spans="1:7" ht="15" customHeight="1" x14ac:dyDescent="0.15">
      <c r="A60" s="1" t="s">
        <v>88</v>
      </c>
      <c r="B60" s="1"/>
      <c r="C60" s="1"/>
      <c r="D60" s="1"/>
      <c r="E60" s="1"/>
      <c r="F60" s="1"/>
      <c r="G60" s="1"/>
    </row>
    <row r="61" spans="1:7" ht="15" customHeight="1" x14ac:dyDescent="0.15">
      <c r="A61" s="1" t="s">
        <v>89</v>
      </c>
      <c r="B61" s="1"/>
      <c r="C61" s="1"/>
      <c r="D61" s="1"/>
      <c r="E61" s="1"/>
      <c r="F61" s="1"/>
      <c r="G61" s="1"/>
    </row>
    <row r="62" spans="1:7" ht="15" customHeight="1" x14ac:dyDescent="0.15">
      <c r="A62" s="1" t="s">
        <v>90</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opLeftCell="A3" workbookViewId="0">
      <selection activeCell="P19" sqref="P19"/>
    </sheetView>
  </sheetViews>
  <sheetFormatPr baseColWidth="12" defaultColWidth="13.5" defaultRowHeight="15" customHeight="1" x14ac:dyDescent="0.15"/>
  <cols>
    <col min="1" max="1" width="1.83203125" customWidth="1"/>
    <col min="2" max="2" width="7.1640625" customWidth="1"/>
    <col min="3" max="3" width="10.6640625" customWidth="1"/>
    <col min="4" max="4" width="29" customWidth="1"/>
    <col min="5" max="5" width="16.33203125" customWidth="1"/>
    <col min="6" max="6" width="5.5" customWidth="1"/>
    <col min="7" max="7" width="8.1640625" customWidth="1"/>
    <col min="8" max="8" width="12.83203125" customWidth="1"/>
    <col min="9" max="9" width="5.5" customWidth="1"/>
    <col min="10" max="10" width="12" customWidth="1"/>
    <col min="11" max="11" width="7.33203125" customWidth="1"/>
    <col min="12" max="12" width="10.6640625" customWidth="1"/>
    <col min="13" max="13" width="6.6640625" customWidth="1"/>
    <col min="14" max="14" width="8.6640625" customWidth="1"/>
    <col min="15" max="15" width="15" customWidth="1"/>
    <col min="16" max="16" width="55" customWidth="1"/>
    <col min="17" max="17" width="56"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97" t="s">
        <v>141</v>
      </c>
      <c r="C2" s="61"/>
      <c r="D2" s="61"/>
      <c r="E2" s="61"/>
      <c r="F2" s="61"/>
      <c r="G2" s="61"/>
      <c r="H2" s="61"/>
      <c r="I2" s="61"/>
      <c r="J2" s="61"/>
      <c r="K2" s="61"/>
      <c r="L2" s="61"/>
      <c r="M2" s="61"/>
      <c r="N2" s="61"/>
      <c r="O2" s="61"/>
      <c r="P2" s="16"/>
      <c r="Q2" s="16"/>
      <c r="R2" s="14"/>
      <c r="S2" s="14"/>
      <c r="T2" s="14"/>
      <c r="U2" s="14"/>
      <c r="V2" s="14"/>
      <c r="W2" s="14"/>
      <c r="X2" s="14"/>
      <c r="Y2" s="14"/>
      <c r="Z2" s="14"/>
    </row>
    <row r="3" spans="1:26" ht="22.5" customHeight="1" x14ac:dyDescent="0.15">
      <c r="A3" s="14"/>
      <c r="B3" s="17" t="s">
        <v>148</v>
      </c>
      <c r="C3" s="44" t="s">
        <v>151</v>
      </c>
      <c r="D3" s="44" t="s">
        <v>58</v>
      </c>
      <c r="E3" s="44" t="s">
        <v>152</v>
      </c>
      <c r="F3" s="44" t="s">
        <v>153</v>
      </c>
      <c r="G3" s="44" t="s">
        <v>154</v>
      </c>
      <c r="H3" s="44" t="s">
        <v>155</v>
      </c>
      <c r="I3" s="44" t="s">
        <v>156</v>
      </c>
      <c r="J3" s="44" t="s">
        <v>157</v>
      </c>
      <c r="K3" s="44" t="s">
        <v>158</v>
      </c>
      <c r="L3" s="44" t="s">
        <v>159</v>
      </c>
      <c r="M3" s="44" t="s">
        <v>160</v>
      </c>
      <c r="N3" s="44" t="s">
        <v>161</v>
      </c>
      <c r="O3" s="44" t="s">
        <v>162</v>
      </c>
      <c r="P3" s="44" t="s">
        <v>163</v>
      </c>
      <c r="Q3" s="44" t="s">
        <v>164</v>
      </c>
      <c r="R3" s="14"/>
      <c r="S3" s="14"/>
      <c r="T3" s="14"/>
      <c r="U3" s="14"/>
      <c r="V3" s="14"/>
      <c r="W3" s="14"/>
      <c r="X3" s="14"/>
      <c r="Y3" s="14"/>
      <c r="Z3" s="14"/>
    </row>
    <row r="4" spans="1:26" ht="22.5" customHeight="1" x14ac:dyDescent="0.3">
      <c r="A4" s="14"/>
      <c r="B4" s="46" t="s">
        <v>245</v>
      </c>
      <c r="C4" s="45">
        <v>1092</v>
      </c>
      <c r="D4" s="45" t="s">
        <v>147</v>
      </c>
      <c r="E4" s="45" t="s">
        <v>232</v>
      </c>
      <c r="F4" s="45">
        <v>50</v>
      </c>
      <c r="G4" s="45">
        <v>99</v>
      </c>
      <c r="H4" s="45">
        <v>6668</v>
      </c>
      <c r="I4" s="45"/>
      <c r="J4" s="45">
        <v>5801</v>
      </c>
      <c r="K4" s="48">
        <v>99</v>
      </c>
      <c r="L4" s="45">
        <v>2491</v>
      </c>
      <c r="M4" s="45"/>
      <c r="N4" s="45">
        <v>99</v>
      </c>
      <c r="O4" s="100">
        <v>24679</v>
      </c>
      <c r="P4" s="45" t="s">
        <v>233</v>
      </c>
      <c r="Q4" s="45" t="s">
        <v>234</v>
      </c>
      <c r="R4" s="14"/>
      <c r="S4" s="14"/>
      <c r="T4" s="14"/>
      <c r="U4" s="14"/>
      <c r="V4" s="14"/>
      <c r="W4" s="14"/>
      <c r="X4" s="14"/>
      <c r="Y4" s="14"/>
      <c r="Z4" s="14"/>
    </row>
    <row r="5" spans="1:26" ht="22.5" customHeight="1" x14ac:dyDescent="0.3">
      <c r="A5" s="14"/>
      <c r="B5" s="46" t="s">
        <v>245</v>
      </c>
      <c r="C5" s="45">
        <v>1364</v>
      </c>
      <c r="D5" s="45" t="s">
        <v>235</v>
      </c>
      <c r="E5" s="45" t="s">
        <v>236</v>
      </c>
      <c r="F5" s="45">
        <v>45</v>
      </c>
      <c r="G5" s="45">
        <v>99</v>
      </c>
      <c r="H5" s="45">
        <v>6300</v>
      </c>
      <c r="I5" s="45"/>
      <c r="J5" s="45">
        <v>3500</v>
      </c>
      <c r="K5" s="45"/>
      <c r="L5" s="45">
        <v>3000</v>
      </c>
      <c r="M5" s="45"/>
      <c r="N5" s="45">
        <v>0</v>
      </c>
      <c r="O5" s="100"/>
      <c r="P5" s="45" t="s">
        <v>237</v>
      </c>
      <c r="Q5" s="45" t="s">
        <v>234</v>
      </c>
      <c r="R5" s="14"/>
      <c r="S5" s="14"/>
      <c r="T5" s="14"/>
      <c r="U5" s="14"/>
      <c r="V5" s="14"/>
      <c r="W5" s="14"/>
      <c r="X5" s="14"/>
      <c r="Y5" s="14"/>
      <c r="Z5" s="14"/>
    </row>
    <row r="6" spans="1:26" ht="22.5" customHeight="1" x14ac:dyDescent="0.3">
      <c r="A6" s="14"/>
      <c r="B6" s="46" t="s">
        <v>245</v>
      </c>
      <c r="C6" s="45">
        <v>1327</v>
      </c>
      <c r="D6" s="45" t="s">
        <v>238</v>
      </c>
      <c r="E6" s="45" t="s">
        <v>236</v>
      </c>
      <c r="F6" s="45">
        <v>45</v>
      </c>
      <c r="G6" s="45">
        <v>99</v>
      </c>
      <c r="H6" s="45">
        <v>7752</v>
      </c>
      <c r="I6" s="45"/>
      <c r="J6" s="45">
        <v>4099</v>
      </c>
      <c r="K6" s="45"/>
      <c r="L6" s="45">
        <v>2050</v>
      </c>
      <c r="M6" s="45"/>
      <c r="N6" s="45">
        <v>0</v>
      </c>
      <c r="O6" s="100"/>
      <c r="P6" s="45" t="s">
        <v>239</v>
      </c>
      <c r="Q6" s="45" t="s">
        <v>240</v>
      </c>
      <c r="R6" s="14"/>
      <c r="S6" s="14"/>
      <c r="T6" s="14"/>
      <c r="U6" s="14"/>
      <c r="V6" s="14"/>
      <c r="W6" s="14"/>
      <c r="X6" s="14"/>
      <c r="Y6" s="14"/>
      <c r="Z6" s="14"/>
    </row>
    <row r="7" spans="1:26" ht="22.5" customHeight="1" x14ac:dyDescent="0.3">
      <c r="A7" s="14"/>
      <c r="B7" s="46" t="s">
        <v>245</v>
      </c>
      <c r="C7" s="45">
        <v>1410</v>
      </c>
      <c r="D7" s="45" t="s">
        <v>241</v>
      </c>
      <c r="E7" s="45" t="s">
        <v>232</v>
      </c>
      <c r="F7" s="45">
        <v>50</v>
      </c>
      <c r="G7" s="45">
        <v>99</v>
      </c>
      <c r="H7" s="45">
        <v>3959</v>
      </c>
      <c r="I7" s="45"/>
      <c r="J7" s="45">
        <v>3468</v>
      </c>
      <c r="K7" s="45"/>
      <c r="L7" s="45">
        <v>6001</v>
      </c>
      <c r="M7" s="48">
        <v>99</v>
      </c>
      <c r="N7" s="45">
        <v>99</v>
      </c>
      <c r="O7" s="100"/>
      <c r="P7" s="45" t="s">
        <v>242</v>
      </c>
      <c r="Q7" s="45" t="s">
        <v>243</v>
      </c>
      <c r="R7" s="14"/>
      <c r="S7" s="14"/>
      <c r="T7" s="14"/>
      <c r="U7" s="14"/>
      <c r="V7" s="14"/>
      <c r="W7" s="14"/>
      <c r="X7" s="14"/>
      <c r="Y7" s="14"/>
      <c r="Z7" s="14"/>
    </row>
    <row r="8" spans="1:26" ht="22.5" customHeight="1" x14ac:dyDescent="0.15">
      <c r="A8" s="14"/>
      <c r="B8" s="14"/>
      <c r="C8" s="18"/>
      <c r="D8" s="18"/>
      <c r="E8" s="19" t="s">
        <v>168</v>
      </c>
      <c r="F8" s="47">
        <f>SUM(F4:F7)</f>
        <v>190</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18"/>
      <c r="D9" s="18"/>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170</v>
      </c>
      <c r="C10" s="16"/>
      <c r="D10" s="16"/>
      <c r="E10" s="16" t="s">
        <v>171</v>
      </c>
      <c r="F10" s="16"/>
      <c r="G10" s="16"/>
      <c r="H10" s="16"/>
      <c r="I10" s="16"/>
      <c r="J10" s="16"/>
      <c r="K10" s="16"/>
      <c r="L10" s="16"/>
      <c r="M10" s="16"/>
      <c r="N10" s="16"/>
      <c r="O10" s="14"/>
      <c r="P10" s="16" t="s">
        <v>172</v>
      </c>
      <c r="Q10" s="16"/>
      <c r="R10" s="14"/>
      <c r="S10" s="14"/>
      <c r="T10" s="14"/>
      <c r="U10" s="14"/>
      <c r="V10" s="14"/>
      <c r="W10" s="14"/>
      <c r="X10" s="14"/>
      <c r="Y10" s="14"/>
      <c r="Z10" s="14"/>
    </row>
    <row r="11" spans="1:26" ht="22.5" customHeight="1" x14ac:dyDescent="0.15">
      <c r="A11" s="14"/>
      <c r="B11" s="20" t="s">
        <v>174</v>
      </c>
      <c r="C11" s="20" t="s">
        <v>175</v>
      </c>
      <c r="D11" s="21"/>
      <c r="E11" s="99" t="s">
        <v>178</v>
      </c>
      <c r="F11" s="63"/>
      <c r="G11" s="63"/>
      <c r="H11" s="63"/>
      <c r="I11" s="63"/>
      <c r="J11" s="63"/>
      <c r="K11" s="63"/>
      <c r="L11" s="63"/>
      <c r="M11" s="63"/>
      <c r="N11" s="64"/>
      <c r="O11" s="14"/>
      <c r="P11" s="102" t="s">
        <v>279</v>
      </c>
      <c r="Q11" s="102"/>
      <c r="R11" s="14"/>
      <c r="S11" s="14"/>
      <c r="T11" s="14"/>
      <c r="U11" s="14"/>
      <c r="V11" s="14"/>
      <c r="W11" s="14"/>
      <c r="X11" s="14"/>
      <c r="Y11" s="14"/>
      <c r="Z11" s="14"/>
    </row>
    <row r="12" spans="1:26" ht="22.5" customHeight="1" x14ac:dyDescent="0.15">
      <c r="A12" s="14"/>
      <c r="B12" s="29">
        <v>1</v>
      </c>
      <c r="C12" s="29">
        <v>0</v>
      </c>
      <c r="D12" s="30"/>
      <c r="E12" s="98"/>
      <c r="F12" s="63"/>
      <c r="G12" s="63"/>
      <c r="H12" s="63"/>
      <c r="I12" s="63"/>
      <c r="J12" s="63"/>
      <c r="K12" s="63"/>
      <c r="L12" s="63"/>
      <c r="M12" s="63"/>
      <c r="N12" s="64"/>
      <c r="O12" s="14"/>
      <c r="P12" s="103"/>
      <c r="Q12" s="103"/>
      <c r="R12" s="14"/>
      <c r="S12" s="14"/>
      <c r="T12" s="14"/>
      <c r="U12" s="14"/>
      <c r="V12" s="14"/>
      <c r="W12" s="14"/>
      <c r="X12" s="14"/>
      <c r="Y12" s="14"/>
      <c r="Z12" s="14"/>
    </row>
    <row r="13" spans="1:26" ht="22.5" customHeight="1" x14ac:dyDescent="0.15">
      <c r="A13" s="14"/>
      <c r="B13" s="29">
        <v>2</v>
      </c>
      <c r="C13" s="29">
        <v>0</v>
      </c>
      <c r="D13" s="30"/>
      <c r="E13" s="98"/>
      <c r="F13" s="63"/>
      <c r="G13" s="63"/>
      <c r="H13" s="63"/>
      <c r="I13" s="63"/>
      <c r="J13" s="63"/>
      <c r="K13" s="63"/>
      <c r="L13" s="63"/>
      <c r="M13" s="63"/>
      <c r="N13" s="64"/>
      <c r="O13" s="14"/>
      <c r="P13" s="103"/>
      <c r="Q13" s="103"/>
      <c r="R13" s="14"/>
      <c r="S13" s="14"/>
      <c r="T13" s="14"/>
      <c r="U13" s="14"/>
      <c r="V13" s="14"/>
      <c r="W13" s="14"/>
      <c r="X13" s="14"/>
      <c r="Y13" s="14"/>
      <c r="Z13" s="14"/>
    </row>
    <row r="14" spans="1:26" ht="22.5" customHeight="1" x14ac:dyDescent="0.15">
      <c r="A14" s="14"/>
      <c r="B14" s="29">
        <v>3</v>
      </c>
      <c r="C14" s="29">
        <v>0</v>
      </c>
      <c r="D14" s="30"/>
      <c r="E14" s="98"/>
      <c r="F14" s="63"/>
      <c r="G14" s="63"/>
      <c r="H14" s="63"/>
      <c r="I14" s="63"/>
      <c r="J14" s="63"/>
      <c r="K14" s="63"/>
      <c r="L14" s="63"/>
      <c r="M14" s="63"/>
      <c r="N14" s="64"/>
      <c r="O14" s="14"/>
      <c r="P14" s="103"/>
      <c r="Q14" s="103"/>
      <c r="R14" s="14"/>
      <c r="S14" s="14"/>
      <c r="T14" s="14"/>
      <c r="U14" s="14"/>
      <c r="V14" s="14"/>
      <c r="W14" s="14"/>
      <c r="X14" s="14"/>
      <c r="Y14" s="14"/>
      <c r="Z14" s="14"/>
    </row>
    <row r="15" spans="1:26" ht="22.5" customHeight="1" x14ac:dyDescent="0.15">
      <c r="A15" s="14"/>
      <c r="B15" s="29">
        <v>4</v>
      </c>
      <c r="C15" s="29">
        <v>0</v>
      </c>
      <c r="D15" s="30"/>
      <c r="E15" s="98"/>
      <c r="F15" s="63"/>
      <c r="G15" s="63"/>
      <c r="H15" s="63"/>
      <c r="I15" s="63"/>
      <c r="J15" s="63"/>
      <c r="K15" s="63"/>
      <c r="L15" s="63"/>
      <c r="M15" s="63"/>
      <c r="N15" s="64"/>
      <c r="O15" s="14"/>
      <c r="P15" s="103"/>
      <c r="Q15" s="103"/>
      <c r="R15" s="14"/>
      <c r="S15" s="14"/>
      <c r="T15" s="14"/>
      <c r="U15" s="14"/>
      <c r="V15" s="14"/>
      <c r="W15" s="14"/>
      <c r="X15" s="14"/>
      <c r="Y15" s="14"/>
      <c r="Z15" s="14"/>
    </row>
    <row r="16" spans="1:26" ht="22.5" customHeight="1" x14ac:dyDescent="0.15">
      <c r="A16" s="14"/>
      <c r="B16" s="29" t="s">
        <v>112</v>
      </c>
      <c r="C16" s="29" t="s">
        <v>112</v>
      </c>
      <c r="D16" s="30"/>
      <c r="E16" s="98"/>
      <c r="F16" s="63"/>
      <c r="G16" s="63"/>
      <c r="H16" s="63"/>
      <c r="I16" s="63"/>
      <c r="J16" s="63"/>
      <c r="K16" s="63"/>
      <c r="L16" s="63"/>
      <c r="M16" s="63"/>
      <c r="N16" s="64"/>
      <c r="O16" s="14"/>
      <c r="P16" s="103"/>
      <c r="Q16" s="103"/>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03"/>
      <c r="Q17" s="103"/>
      <c r="R17" s="14"/>
      <c r="S17" s="14"/>
      <c r="T17" s="14"/>
      <c r="U17" s="14"/>
      <c r="V17" s="14"/>
      <c r="W17" s="14"/>
      <c r="X17" s="14"/>
      <c r="Y17" s="14"/>
      <c r="Z17" s="14"/>
    </row>
    <row r="18" spans="1:26" ht="21" customHeight="1" x14ac:dyDescent="0.15">
      <c r="A18" s="14"/>
      <c r="B18" s="32" t="s">
        <v>191</v>
      </c>
      <c r="C18" s="32"/>
      <c r="D18" s="32"/>
      <c r="E18" s="32"/>
      <c r="F18" s="32"/>
      <c r="G18" s="32"/>
      <c r="H18" s="32"/>
      <c r="I18" s="32"/>
      <c r="J18" s="32"/>
      <c r="K18" s="32"/>
      <c r="L18" s="32"/>
      <c r="M18" s="32"/>
      <c r="N18" s="32"/>
      <c r="O18" s="15"/>
      <c r="P18" s="103"/>
      <c r="Q18" s="103"/>
      <c r="R18" s="14"/>
      <c r="S18" s="14"/>
      <c r="T18" s="14"/>
      <c r="U18" s="14"/>
      <c r="V18" s="14"/>
      <c r="W18" s="14"/>
      <c r="X18" s="14"/>
      <c r="Y18" s="14"/>
      <c r="Z18" s="14"/>
    </row>
    <row r="19" spans="1:26" ht="21" customHeight="1" x14ac:dyDescent="0.15">
      <c r="A19" s="14"/>
      <c r="B19" s="101"/>
      <c r="C19" s="74"/>
      <c r="D19" s="74"/>
      <c r="E19" s="74"/>
      <c r="F19" s="74"/>
      <c r="G19" s="74"/>
      <c r="H19" s="74"/>
      <c r="I19" s="74"/>
      <c r="J19" s="74"/>
      <c r="K19" s="74"/>
      <c r="L19" s="74"/>
      <c r="M19" s="74"/>
      <c r="N19" s="75"/>
      <c r="O19" s="14"/>
      <c r="P19" s="52"/>
      <c r="Q19" s="52"/>
      <c r="R19" s="14"/>
      <c r="S19" s="14"/>
      <c r="T19" s="14"/>
      <c r="U19" s="14"/>
      <c r="V19" s="14"/>
      <c r="W19" s="14"/>
      <c r="X19" s="14"/>
      <c r="Y19" s="14"/>
      <c r="Z19" s="14"/>
    </row>
    <row r="20" spans="1:26" ht="21" customHeight="1" x14ac:dyDescent="0.15">
      <c r="A20" s="14"/>
      <c r="B20" s="70"/>
      <c r="C20" s="76"/>
      <c r="D20" s="76"/>
      <c r="E20" s="76"/>
      <c r="F20" s="76"/>
      <c r="G20" s="76"/>
      <c r="H20" s="76"/>
      <c r="I20" s="76"/>
      <c r="J20" s="76"/>
      <c r="K20" s="76"/>
      <c r="L20" s="76"/>
      <c r="M20" s="76"/>
      <c r="N20" s="77"/>
      <c r="O20" s="14"/>
      <c r="P20" s="14"/>
      <c r="Q20" s="14"/>
      <c r="R20" s="14"/>
      <c r="S20" s="14"/>
      <c r="T20" s="14"/>
      <c r="U20" s="14"/>
      <c r="V20" s="14"/>
      <c r="W20" s="14"/>
      <c r="X20" s="14"/>
      <c r="Y20" s="14"/>
      <c r="Z20" s="14"/>
    </row>
    <row r="21" spans="1:26" ht="21" customHeight="1" x14ac:dyDescent="0.15">
      <c r="A21" s="14"/>
      <c r="B21" s="70"/>
      <c r="C21" s="76"/>
      <c r="D21" s="76"/>
      <c r="E21" s="76"/>
      <c r="F21" s="76"/>
      <c r="G21" s="76"/>
      <c r="H21" s="76"/>
      <c r="I21" s="76"/>
      <c r="J21" s="76"/>
      <c r="K21" s="76"/>
      <c r="L21" s="76"/>
      <c r="M21" s="76"/>
      <c r="N21" s="77"/>
      <c r="O21" s="14"/>
      <c r="P21" s="14"/>
      <c r="Q21" s="14"/>
      <c r="R21" s="14"/>
      <c r="S21" s="14"/>
      <c r="T21" s="14"/>
      <c r="U21" s="14"/>
      <c r="V21" s="14"/>
      <c r="W21" s="14"/>
      <c r="X21" s="14"/>
      <c r="Y21" s="14"/>
      <c r="Z21" s="14"/>
    </row>
    <row r="22" spans="1:26" ht="21" customHeight="1" x14ac:dyDescent="0.15">
      <c r="A22" s="14"/>
      <c r="B22" s="70"/>
      <c r="C22" s="76"/>
      <c r="D22" s="76"/>
      <c r="E22" s="76"/>
      <c r="F22" s="76"/>
      <c r="G22" s="76"/>
      <c r="H22" s="76"/>
      <c r="I22" s="76"/>
      <c r="J22" s="76"/>
      <c r="K22" s="76"/>
      <c r="L22" s="76"/>
      <c r="M22" s="76"/>
      <c r="N22" s="77"/>
      <c r="O22" s="14"/>
      <c r="P22" s="14"/>
      <c r="Q22" s="14"/>
      <c r="R22" s="14"/>
      <c r="S22" s="14"/>
      <c r="T22" s="14"/>
      <c r="U22" s="14"/>
      <c r="V22" s="14"/>
      <c r="W22" s="14"/>
      <c r="X22" s="14"/>
      <c r="Y22" s="14"/>
      <c r="Z22" s="14"/>
    </row>
    <row r="23" spans="1:26" ht="21" customHeight="1" x14ac:dyDescent="0.15">
      <c r="A23" s="14"/>
      <c r="B23" s="70"/>
      <c r="C23" s="76"/>
      <c r="D23" s="76"/>
      <c r="E23" s="76"/>
      <c r="F23" s="76"/>
      <c r="G23" s="76"/>
      <c r="H23" s="76"/>
      <c r="I23" s="76"/>
      <c r="J23" s="76"/>
      <c r="K23" s="76"/>
      <c r="L23" s="76"/>
      <c r="M23" s="76"/>
      <c r="N23" s="77"/>
      <c r="O23" s="14"/>
      <c r="P23" s="14"/>
      <c r="Q23" s="14"/>
      <c r="R23" s="14"/>
      <c r="S23" s="14"/>
      <c r="T23" s="14"/>
      <c r="U23" s="14"/>
      <c r="V23" s="14"/>
      <c r="W23" s="14"/>
      <c r="X23" s="14"/>
      <c r="Y23" s="14"/>
      <c r="Z23" s="14"/>
    </row>
    <row r="24" spans="1:26" ht="21" customHeight="1" x14ac:dyDescent="0.15">
      <c r="A24" s="14"/>
      <c r="B24" s="78"/>
      <c r="C24" s="72"/>
      <c r="D24" s="72"/>
      <c r="E24" s="72"/>
      <c r="F24" s="72"/>
      <c r="G24" s="72"/>
      <c r="H24" s="72"/>
      <c r="I24" s="72"/>
      <c r="J24" s="72"/>
      <c r="K24" s="72"/>
      <c r="L24" s="72"/>
      <c r="M24" s="72"/>
      <c r="N24" s="79"/>
      <c r="O24" s="14"/>
      <c r="P24" s="14"/>
      <c r="Q24" s="14"/>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E15:N15"/>
    <mergeCell ref="B19:N24"/>
    <mergeCell ref="E16:N16"/>
    <mergeCell ref="P11:Q18"/>
    <mergeCell ref="B2:O2"/>
    <mergeCell ref="E14:N14"/>
    <mergeCell ref="E12:N12"/>
    <mergeCell ref="E11:N11"/>
    <mergeCell ref="O4:O7"/>
    <mergeCell ref="E13:N13"/>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topLeftCell="E1" workbookViewId="0">
      <selection activeCell="P11" sqref="P11:Q16"/>
    </sheetView>
  </sheetViews>
  <sheetFormatPr baseColWidth="12" defaultColWidth="13.5" defaultRowHeight="15" customHeight="1" x14ac:dyDescent="0.15"/>
  <cols>
    <col min="1" max="1" width="1.83203125" customWidth="1"/>
    <col min="2" max="2" width="7.1640625" customWidth="1"/>
    <col min="3" max="3" width="11.83203125" customWidth="1"/>
    <col min="4" max="4" width="32" customWidth="1"/>
    <col min="5" max="5" width="18" customWidth="1"/>
    <col min="6" max="6" width="5.5" customWidth="1"/>
    <col min="7" max="7" width="8.5" customWidth="1"/>
    <col min="8" max="8" width="13.83203125" customWidth="1"/>
    <col min="9" max="9" width="6.5" customWidth="1"/>
    <col min="10" max="10" width="13.33203125" customWidth="1"/>
    <col min="11" max="11" width="7.33203125" customWidth="1"/>
    <col min="12" max="12" width="11.5" customWidth="1"/>
    <col min="13" max="13" width="7.1640625" customWidth="1"/>
    <col min="14" max="14" width="8.6640625" customWidth="1"/>
    <col min="15" max="15" width="12.6640625" customWidth="1"/>
    <col min="16" max="16" width="55" customWidth="1"/>
    <col min="17" max="17" width="82"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97" t="s">
        <v>248</v>
      </c>
      <c r="C2" s="61"/>
      <c r="D2" s="61"/>
      <c r="E2" s="61"/>
      <c r="F2" s="61"/>
      <c r="G2" s="61"/>
      <c r="H2" s="61"/>
      <c r="I2" s="61"/>
      <c r="J2" s="61"/>
      <c r="K2" s="61"/>
      <c r="L2" s="61"/>
      <c r="M2" s="61"/>
      <c r="N2" s="61"/>
      <c r="O2" s="61"/>
      <c r="P2" s="16"/>
      <c r="Q2" s="16"/>
      <c r="R2" s="14"/>
      <c r="S2" s="14"/>
      <c r="T2" s="14"/>
      <c r="U2" s="14"/>
      <c r="V2" s="14"/>
      <c r="W2" s="14"/>
      <c r="X2" s="14"/>
      <c r="Y2" s="14"/>
      <c r="Z2" s="14"/>
    </row>
    <row r="3" spans="1:26" ht="22.5" customHeight="1" x14ac:dyDescent="0.15">
      <c r="A3" s="14"/>
      <c r="B3" s="17" t="s">
        <v>148</v>
      </c>
      <c r="C3" s="44" t="s">
        <v>151</v>
      </c>
      <c r="D3" s="44" t="s">
        <v>58</v>
      </c>
      <c r="E3" s="44" t="s">
        <v>152</v>
      </c>
      <c r="F3" s="44" t="s">
        <v>153</v>
      </c>
      <c r="G3" s="44" t="s">
        <v>154</v>
      </c>
      <c r="H3" s="44" t="s">
        <v>155</v>
      </c>
      <c r="I3" s="44" t="s">
        <v>156</v>
      </c>
      <c r="J3" s="44" t="s">
        <v>157</v>
      </c>
      <c r="K3" s="44" t="s">
        <v>158</v>
      </c>
      <c r="L3" s="44" t="s">
        <v>159</v>
      </c>
      <c r="M3" s="44" t="s">
        <v>160</v>
      </c>
      <c r="N3" s="44" t="s">
        <v>161</v>
      </c>
      <c r="O3" s="44" t="s">
        <v>162</v>
      </c>
      <c r="P3" s="44" t="s">
        <v>163</v>
      </c>
      <c r="Q3" s="44" t="s">
        <v>164</v>
      </c>
      <c r="R3" s="14"/>
      <c r="S3" s="14"/>
      <c r="T3" s="14"/>
      <c r="U3" s="14"/>
      <c r="V3" s="14"/>
      <c r="W3" s="14"/>
      <c r="X3" s="14"/>
      <c r="Y3" s="14"/>
      <c r="Z3" s="14"/>
    </row>
    <row r="4" spans="1:26" ht="22.5" customHeight="1" x14ac:dyDescent="0.3">
      <c r="A4" s="14"/>
      <c r="B4" s="46" t="s">
        <v>244</v>
      </c>
      <c r="C4" s="45">
        <v>1117</v>
      </c>
      <c r="D4" s="45" t="s">
        <v>249</v>
      </c>
      <c r="E4" s="45" t="s">
        <v>236</v>
      </c>
      <c r="F4" s="45">
        <v>45</v>
      </c>
      <c r="G4" s="48">
        <v>99</v>
      </c>
      <c r="H4" s="45">
        <v>6059</v>
      </c>
      <c r="I4" s="45"/>
      <c r="J4" s="45">
        <v>5372</v>
      </c>
      <c r="K4" s="48">
        <v>99</v>
      </c>
      <c r="L4" s="45">
        <v>2700</v>
      </c>
      <c r="M4" s="45"/>
      <c r="N4" s="45">
        <v>99</v>
      </c>
      <c r="O4" s="100">
        <v>23785</v>
      </c>
      <c r="P4" s="45" t="s">
        <v>250</v>
      </c>
      <c r="Q4" s="45" t="s">
        <v>251</v>
      </c>
      <c r="R4" s="14"/>
      <c r="S4" s="14"/>
      <c r="T4" s="14"/>
      <c r="U4" s="14"/>
      <c r="V4" s="14"/>
      <c r="W4" s="14"/>
      <c r="X4" s="14"/>
      <c r="Y4" s="14"/>
      <c r="Z4" s="14"/>
    </row>
    <row r="5" spans="1:26" ht="22.5" customHeight="1" x14ac:dyDescent="0.3">
      <c r="A5" s="14"/>
      <c r="B5" s="49" t="s">
        <v>244</v>
      </c>
      <c r="C5" s="45">
        <v>1364</v>
      </c>
      <c r="D5" s="45" t="s">
        <v>235</v>
      </c>
      <c r="E5" s="45" t="s">
        <v>236</v>
      </c>
      <c r="F5" s="45">
        <v>45</v>
      </c>
      <c r="G5" s="48">
        <v>99</v>
      </c>
      <c r="H5" s="45">
        <v>6300</v>
      </c>
      <c r="I5" s="45"/>
      <c r="J5" s="45">
        <v>3500</v>
      </c>
      <c r="K5" s="48"/>
      <c r="L5" s="45">
        <v>3000</v>
      </c>
      <c r="M5" s="45"/>
      <c r="N5" s="45">
        <v>0</v>
      </c>
      <c r="O5" s="100"/>
      <c r="P5" s="45" t="s">
        <v>237</v>
      </c>
      <c r="Q5" s="45" t="s">
        <v>234</v>
      </c>
      <c r="R5" s="14"/>
      <c r="S5" s="14"/>
      <c r="T5" s="14"/>
      <c r="U5" s="14"/>
      <c r="V5" s="14"/>
      <c r="W5" s="14"/>
      <c r="X5" s="14"/>
      <c r="Y5" s="14"/>
      <c r="Z5" s="14"/>
    </row>
    <row r="6" spans="1:26" ht="22.5" customHeight="1" x14ac:dyDescent="0.3">
      <c r="A6" s="14"/>
      <c r="B6" s="49" t="s">
        <v>244</v>
      </c>
      <c r="C6" s="45">
        <v>628</v>
      </c>
      <c r="D6" s="45" t="s">
        <v>252</v>
      </c>
      <c r="E6" s="45" t="s">
        <v>253</v>
      </c>
      <c r="F6" s="45">
        <v>53</v>
      </c>
      <c r="G6" s="48">
        <v>99</v>
      </c>
      <c r="H6" s="45">
        <v>6690</v>
      </c>
      <c r="I6" s="45"/>
      <c r="J6" s="45">
        <v>4152</v>
      </c>
      <c r="K6" s="48"/>
      <c r="L6" s="45">
        <v>3348</v>
      </c>
      <c r="M6" s="45"/>
      <c r="N6" s="45">
        <v>0</v>
      </c>
      <c r="O6" s="100"/>
      <c r="P6" s="45" t="s">
        <v>254</v>
      </c>
      <c r="Q6" s="45" t="s">
        <v>234</v>
      </c>
      <c r="R6" s="14"/>
      <c r="S6" s="14"/>
      <c r="T6" s="14"/>
      <c r="U6" s="14"/>
      <c r="V6" s="14"/>
      <c r="W6" s="14"/>
      <c r="X6" s="14"/>
      <c r="Y6" s="14"/>
      <c r="Z6" s="14"/>
    </row>
    <row r="7" spans="1:26" ht="22.5" customHeight="1" x14ac:dyDescent="0.3">
      <c r="A7" s="14"/>
      <c r="B7" s="49" t="s">
        <v>244</v>
      </c>
      <c r="C7" s="45">
        <v>1247</v>
      </c>
      <c r="D7" s="45" t="s">
        <v>255</v>
      </c>
      <c r="E7" s="45" t="s">
        <v>232</v>
      </c>
      <c r="F7" s="45">
        <v>50</v>
      </c>
      <c r="G7" s="48">
        <v>99</v>
      </c>
      <c r="H7" s="45">
        <v>4736</v>
      </c>
      <c r="I7" s="45"/>
      <c r="J7" s="45">
        <v>5004</v>
      </c>
      <c r="K7" s="48">
        <v>99</v>
      </c>
      <c r="L7" s="45">
        <v>4197</v>
      </c>
      <c r="M7" s="45"/>
      <c r="N7" s="45">
        <v>99</v>
      </c>
      <c r="O7" s="100"/>
      <c r="P7" s="45" t="s">
        <v>256</v>
      </c>
      <c r="Q7" s="45" t="s">
        <v>257</v>
      </c>
      <c r="R7" s="14"/>
      <c r="S7" s="14"/>
      <c r="T7" s="14"/>
      <c r="U7" s="14"/>
      <c r="V7" s="14"/>
      <c r="W7" s="14"/>
      <c r="X7" s="14"/>
      <c r="Y7" s="14"/>
      <c r="Z7" s="14"/>
    </row>
    <row r="8" spans="1:26" ht="22.5" customHeight="1" x14ac:dyDescent="0.15">
      <c r="A8" s="14"/>
      <c r="B8" s="14"/>
      <c r="C8" s="18"/>
      <c r="D8" s="18"/>
      <c r="E8" s="19" t="s">
        <v>168</v>
      </c>
      <c r="F8" s="50">
        <f>SUM(F4:F7)</f>
        <v>193</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18"/>
      <c r="D9" s="18"/>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170</v>
      </c>
      <c r="C10" s="16"/>
      <c r="D10" s="16"/>
      <c r="E10" s="16" t="s">
        <v>171</v>
      </c>
      <c r="F10" s="16"/>
      <c r="G10" s="16"/>
      <c r="H10" s="16"/>
      <c r="I10" s="16"/>
      <c r="J10" s="16"/>
      <c r="K10" s="16"/>
      <c r="L10" s="16"/>
      <c r="M10" s="16"/>
      <c r="N10" s="16"/>
      <c r="O10" s="14"/>
      <c r="P10" s="16" t="s">
        <v>172</v>
      </c>
      <c r="Q10" s="16"/>
      <c r="R10" s="14"/>
      <c r="S10" s="14"/>
      <c r="T10" s="14"/>
      <c r="U10" s="14"/>
      <c r="V10" s="14"/>
      <c r="W10" s="14"/>
      <c r="X10" s="14"/>
      <c r="Y10" s="14"/>
      <c r="Z10" s="14"/>
    </row>
    <row r="11" spans="1:26" ht="22.5" customHeight="1" x14ac:dyDescent="0.15">
      <c r="A11" s="14"/>
      <c r="B11" s="20" t="s">
        <v>174</v>
      </c>
      <c r="C11" s="20" t="s">
        <v>175</v>
      </c>
      <c r="D11" s="21"/>
      <c r="E11" s="99" t="s">
        <v>178</v>
      </c>
      <c r="F11" s="63"/>
      <c r="G11" s="63"/>
      <c r="H11" s="63"/>
      <c r="I11" s="63"/>
      <c r="J11" s="63"/>
      <c r="K11" s="63"/>
      <c r="L11" s="63"/>
      <c r="M11" s="63"/>
      <c r="N11" s="64"/>
      <c r="O11" s="14"/>
      <c r="P11" s="104" t="s">
        <v>278</v>
      </c>
      <c r="Q11" s="74"/>
      <c r="R11" s="14"/>
      <c r="S11" s="14"/>
      <c r="T11" s="14"/>
      <c r="U11" s="14"/>
      <c r="V11" s="14"/>
      <c r="W11" s="14"/>
      <c r="X11" s="14"/>
      <c r="Y11" s="14"/>
      <c r="Z11" s="14"/>
    </row>
    <row r="12" spans="1:26" ht="22.5" customHeight="1" x14ac:dyDescent="0.15">
      <c r="A12" s="14"/>
      <c r="B12" s="29">
        <v>1</v>
      </c>
      <c r="C12" s="29">
        <v>0</v>
      </c>
      <c r="D12" s="30"/>
      <c r="E12" s="98"/>
      <c r="F12" s="63"/>
      <c r="G12" s="63"/>
      <c r="H12" s="63"/>
      <c r="I12" s="63"/>
      <c r="J12" s="63"/>
      <c r="K12" s="63"/>
      <c r="L12" s="63"/>
      <c r="M12" s="63"/>
      <c r="N12" s="64"/>
      <c r="O12" s="14"/>
      <c r="P12" s="70"/>
      <c r="Q12" s="76"/>
      <c r="R12" s="14"/>
      <c r="S12" s="14"/>
      <c r="T12" s="14"/>
      <c r="U12" s="14"/>
      <c r="V12" s="14"/>
      <c r="W12" s="14"/>
      <c r="X12" s="14"/>
      <c r="Y12" s="14"/>
      <c r="Z12" s="14"/>
    </row>
    <row r="13" spans="1:26" ht="22.5" customHeight="1" x14ac:dyDescent="0.15">
      <c r="A13" s="14"/>
      <c r="B13" s="29">
        <v>2</v>
      </c>
      <c r="C13" s="29">
        <v>0</v>
      </c>
      <c r="D13" s="30"/>
      <c r="E13" s="98"/>
      <c r="F13" s="63"/>
      <c r="G13" s="63"/>
      <c r="H13" s="63"/>
      <c r="I13" s="63"/>
      <c r="J13" s="63"/>
      <c r="K13" s="63"/>
      <c r="L13" s="63"/>
      <c r="M13" s="63"/>
      <c r="N13" s="64"/>
      <c r="O13" s="14"/>
      <c r="P13" s="70"/>
      <c r="Q13" s="76"/>
      <c r="R13" s="14"/>
      <c r="S13" s="14"/>
      <c r="T13" s="14"/>
      <c r="U13" s="14"/>
      <c r="V13" s="14"/>
      <c r="W13" s="14"/>
      <c r="X13" s="14"/>
      <c r="Y13" s="14"/>
      <c r="Z13" s="14"/>
    </row>
    <row r="14" spans="1:26" ht="22.5" customHeight="1" x14ac:dyDescent="0.15">
      <c r="A14" s="14"/>
      <c r="B14" s="29">
        <v>3</v>
      </c>
      <c r="C14" s="29">
        <v>0</v>
      </c>
      <c r="D14" s="30"/>
      <c r="E14" s="98"/>
      <c r="F14" s="63"/>
      <c r="G14" s="63"/>
      <c r="H14" s="63"/>
      <c r="I14" s="63"/>
      <c r="J14" s="63"/>
      <c r="K14" s="63"/>
      <c r="L14" s="63"/>
      <c r="M14" s="63"/>
      <c r="N14" s="64"/>
      <c r="O14" s="14"/>
      <c r="P14" s="70"/>
      <c r="Q14" s="76"/>
      <c r="R14" s="14"/>
      <c r="S14" s="14"/>
      <c r="T14" s="14"/>
      <c r="U14" s="14"/>
      <c r="V14" s="14"/>
      <c r="W14" s="14"/>
      <c r="X14" s="14"/>
      <c r="Y14" s="14"/>
      <c r="Z14" s="14"/>
    </row>
    <row r="15" spans="1:26" ht="22.5" customHeight="1" x14ac:dyDescent="0.15">
      <c r="A15" s="14"/>
      <c r="B15" s="29">
        <v>4</v>
      </c>
      <c r="C15" s="29">
        <v>0</v>
      </c>
      <c r="D15" s="30"/>
      <c r="E15" s="98"/>
      <c r="F15" s="63"/>
      <c r="G15" s="63"/>
      <c r="H15" s="63"/>
      <c r="I15" s="63"/>
      <c r="J15" s="63"/>
      <c r="K15" s="63"/>
      <c r="L15" s="63"/>
      <c r="M15" s="63"/>
      <c r="N15" s="64"/>
      <c r="O15" s="14"/>
      <c r="P15" s="70"/>
      <c r="Q15" s="76"/>
      <c r="R15" s="14"/>
      <c r="S15" s="14"/>
      <c r="T15" s="14"/>
      <c r="U15" s="14"/>
      <c r="V15" s="14"/>
      <c r="W15" s="14"/>
      <c r="X15" s="14"/>
      <c r="Y15" s="14"/>
      <c r="Z15" s="14"/>
    </row>
    <row r="16" spans="1:26" ht="22.5" customHeight="1" x14ac:dyDescent="0.15">
      <c r="A16" s="14"/>
      <c r="B16" s="29" t="s">
        <v>112</v>
      </c>
      <c r="C16" s="29" t="s">
        <v>112</v>
      </c>
      <c r="D16" s="30"/>
      <c r="E16" s="98"/>
      <c r="F16" s="63"/>
      <c r="G16" s="63"/>
      <c r="H16" s="63"/>
      <c r="I16" s="63"/>
      <c r="J16" s="63"/>
      <c r="K16" s="63"/>
      <c r="L16" s="63"/>
      <c r="M16" s="63"/>
      <c r="N16" s="64"/>
      <c r="O16" s="14"/>
      <c r="P16" s="78"/>
      <c r="Q16" s="72"/>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14"/>
      <c r="C18" s="14"/>
      <c r="D18" s="14"/>
      <c r="E18" s="14"/>
      <c r="F18" s="14"/>
      <c r="G18" s="14"/>
      <c r="H18" s="14"/>
      <c r="I18" s="14"/>
      <c r="J18" s="14"/>
      <c r="K18" s="14"/>
      <c r="L18" s="14"/>
      <c r="M18" s="14"/>
      <c r="N18" s="15"/>
      <c r="O18" s="15"/>
      <c r="P18" s="14"/>
      <c r="Q18" s="14"/>
      <c r="R18" s="14"/>
      <c r="S18" s="14"/>
      <c r="T18" s="14"/>
      <c r="U18" s="14"/>
      <c r="V18" s="14"/>
      <c r="W18" s="14"/>
      <c r="X18" s="14"/>
      <c r="Y18" s="14"/>
      <c r="Z18" s="14"/>
    </row>
    <row r="19" spans="1:26" ht="21" customHeight="1" x14ac:dyDescent="0.15">
      <c r="A19" s="14"/>
      <c r="B19" s="97" t="s">
        <v>246</v>
      </c>
      <c r="C19" s="61"/>
      <c r="D19" s="61"/>
      <c r="E19" s="61"/>
      <c r="F19" s="61"/>
      <c r="G19" s="61"/>
      <c r="H19" s="61"/>
      <c r="I19" s="61"/>
      <c r="J19" s="61"/>
      <c r="K19" s="61"/>
      <c r="L19" s="61"/>
      <c r="M19" s="61"/>
      <c r="N19" s="61"/>
      <c r="O19" s="61"/>
      <c r="P19" s="16"/>
      <c r="Q19" s="16"/>
      <c r="R19" s="14"/>
      <c r="S19" s="14"/>
      <c r="T19" s="14"/>
      <c r="U19" s="14"/>
      <c r="V19" s="14"/>
      <c r="W19" s="14"/>
      <c r="X19" s="14"/>
      <c r="Y19" s="14"/>
      <c r="Z19" s="14"/>
    </row>
    <row r="20" spans="1:26" ht="21" customHeight="1" x14ac:dyDescent="0.15">
      <c r="A20" s="14"/>
      <c r="B20" s="33" t="s">
        <v>148</v>
      </c>
      <c r="C20" s="51" t="s">
        <v>151</v>
      </c>
      <c r="D20" s="51" t="s">
        <v>58</v>
      </c>
      <c r="E20" s="51" t="s">
        <v>152</v>
      </c>
      <c r="F20" s="51" t="s">
        <v>153</v>
      </c>
      <c r="G20" s="51" t="s">
        <v>154</v>
      </c>
      <c r="H20" s="51" t="s">
        <v>155</v>
      </c>
      <c r="I20" s="51" t="s">
        <v>156</v>
      </c>
      <c r="J20" s="51" t="s">
        <v>157</v>
      </c>
      <c r="K20" s="51" t="s">
        <v>158</v>
      </c>
      <c r="L20" s="51" t="s">
        <v>159</v>
      </c>
      <c r="M20" s="51" t="s">
        <v>160</v>
      </c>
      <c r="N20" s="51" t="s">
        <v>161</v>
      </c>
      <c r="O20" s="51" t="s">
        <v>162</v>
      </c>
      <c r="P20" s="51" t="s">
        <v>163</v>
      </c>
      <c r="Q20" s="51" t="s">
        <v>164</v>
      </c>
      <c r="R20" s="14"/>
      <c r="S20" s="14"/>
      <c r="T20" s="14"/>
      <c r="U20" s="14"/>
      <c r="V20" s="14"/>
      <c r="W20" s="14"/>
      <c r="X20" s="14"/>
      <c r="Y20" s="14"/>
      <c r="Z20" s="14"/>
    </row>
    <row r="21" spans="1:26" ht="21" customHeight="1" x14ac:dyDescent="0.3">
      <c r="A21" s="14"/>
      <c r="B21" s="46" t="s">
        <v>265</v>
      </c>
      <c r="C21" s="45">
        <v>822</v>
      </c>
      <c r="D21" s="45" t="s">
        <v>258</v>
      </c>
      <c r="E21" s="45" t="s">
        <v>236</v>
      </c>
      <c r="F21" s="45">
        <v>45</v>
      </c>
      <c r="G21" s="48">
        <v>99</v>
      </c>
      <c r="H21" s="45">
        <v>6155</v>
      </c>
      <c r="I21" s="45"/>
      <c r="J21" s="45">
        <v>5076</v>
      </c>
      <c r="K21" s="48">
        <v>99</v>
      </c>
      <c r="L21" s="45">
        <v>3210</v>
      </c>
      <c r="M21" s="45"/>
      <c r="N21" s="45">
        <v>99</v>
      </c>
      <c r="O21" s="100">
        <v>29637</v>
      </c>
      <c r="P21" s="45" t="s">
        <v>259</v>
      </c>
      <c r="Q21" s="45" t="s">
        <v>260</v>
      </c>
      <c r="R21" s="14"/>
      <c r="S21" s="14"/>
      <c r="T21" s="14"/>
      <c r="U21" s="14"/>
      <c r="V21" s="14"/>
      <c r="W21" s="14"/>
      <c r="X21" s="14"/>
      <c r="Y21" s="14"/>
      <c r="Z21" s="14"/>
    </row>
    <row r="22" spans="1:26" ht="21" customHeight="1" x14ac:dyDescent="0.3">
      <c r="A22" s="14"/>
      <c r="B22" s="46" t="s">
        <v>265</v>
      </c>
      <c r="C22" s="45">
        <v>1364</v>
      </c>
      <c r="D22" s="45" t="s">
        <v>235</v>
      </c>
      <c r="E22" s="45" t="s">
        <v>236</v>
      </c>
      <c r="F22" s="45">
        <v>45</v>
      </c>
      <c r="G22" s="48">
        <v>99</v>
      </c>
      <c r="H22" s="45">
        <v>6300</v>
      </c>
      <c r="I22" s="45"/>
      <c r="J22" s="45">
        <v>3500</v>
      </c>
      <c r="K22" s="45"/>
      <c r="L22" s="45">
        <v>3000</v>
      </c>
      <c r="M22" s="45"/>
      <c r="N22" s="45">
        <v>0</v>
      </c>
      <c r="O22" s="100"/>
      <c r="P22" s="45" t="s">
        <v>237</v>
      </c>
      <c r="Q22" s="45" t="s">
        <v>234</v>
      </c>
      <c r="R22" s="14"/>
      <c r="S22" s="14"/>
      <c r="T22" s="14"/>
      <c r="U22" s="14"/>
      <c r="V22" s="14"/>
      <c r="W22" s="14"/>
      <c r="X22" s="14"/>
      <c r="Y22" s="14"/>
      <c r="Z22" s="14"/>
    </row>
    <row r="23" spans="1:26" ht="21" customHeight="1" x14ac:dyDescent="0.3">
      <c r="A23" s="14"/>
      <c r="B23" s="46" t="s">
        <v>265</v>
      </c>
      <c r="C23" s="45">
        <v>628</v>
      </c>
      <c r="D23" s="45" t="s">
        <v>252</v>
      </c>
      <c r="E23" s="45" t="s">
        <v>253</v>
      </c>
      <c r="F23" s="45">
        <v>53</v>
      </c>
      <c r="G23" s="48">
        <v>99</v>
      </c>
      <c r="H23" s="45">
        <v>6690</v>
      </c>
      <c r="I23" s="45"/>
      <c r="J23" s="45">
        <v>4152</v>
      </c>
      <c r="K23" s="45"/>
      <c r="L23" s="45">
        <v>3348</v>
      </c>
      <c r="M23" s="45"/>
      <c r="N23" s="45">
        <v>0</v>
      </c>
      <c r="O23" s="100"/>
      <c r="P23" s="45" t="s">
        <v>254</v>
      </c>
      <c r="Q23" s="45" t="s">
        <v>234</v>
      </c>
      <c r="R23" s="14"/>
      <c r="S23" s="14"/>
      <c r="T23" s="14"/>
      <c r="U23" s="14"/>
      <c r="V23" s="14"/>
      <c r="W23" s="14"/>
      <c r="X23" s="14"/>
      <c r="Y23" s="14"/>
      <c r="Z23" s="14"/>
    </row>
    <row r="24" spans="1:26" ht="21" customHeight="1" x14ac:dyDescent="0.3">
      <c r="A24" s="14"/>
      <c r="B24" s="46" t="s">
        <v>265</v>
      </c>
      <c r="C24" s="45">
        <v>1126</v>
      </c>
      <c r="D24" s="45" t="s">
        <v>261</v>
      </c>
      <c r="E24" s="45" t="s">
        <v>262</v>
      </c>
      <c r="F24" s="45">
        <v>55</v>
      </c>
      <c r="G24" s="48">
        <v>99</v>
      </c>
      <c r="H24" s="45">
        <v>10492</v>
      </c>
      <c r="I24" s="48">
        <v>99</v>
      </c>
      <c r="J24" s="45">
        <v>3009</v>
      </c>
      <c r="K24" s="45"/>
      <c r="L24" s="45">
        <v>3136</v>
      </c>
      <c r="M24" s="45"/>
      <c r="N24" s="45">
        <v>99</v>
      </c>
      <c r="O24" s="100"/>
      <c r="P24" s="45" t="s">
        <v>263</v>
      </c>
      <c r="Q24" s="45" t="s">
        <v>264</v>
      </c>
      <c r="R24" s="14"/>
      <c r="S24" s="14"/>
      <c r="T24" s="14"/>
      <c r="U24" s="14"/>
      <c r="V24" s="14"/>
      <c r="W24" s="14"/>
      <c r="X24" s="14"/>
      <c r="Y24" s="14"/>
      <c r="Z24" s="14"/>
    </row>
    <row r="25" spans="1:26" ht="21" customHeight="1" x14ac:dyDescent="0.15">
      <c r="A25" s="14"/>
      <c r="B25" s="14"/>
      <c r="C25" s="18"/>
      <c r="D25" s="18"/>
      <c r="E25" s="19" t="s">
        <v>168</v>
      </c>
      <c r="F25" s="19">
        <f>SUM(F21:F24)</f>
        <v>198</v>
      </c>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8"/>
      <c r="D26" s="18"/>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6" t="s">
        <v>170</v>
      </c>
      <c r="C27" s="16"/>
      <c r="D27" s="16"/>
      <c r="E27" s="16" t="s">
        <v>171</v>
      </c>
      <c r="F27" s="16"/>
      <c r="G27" s="16"/>
      <c r="H27" s="16"/>
      <c r="I27" s="16"/>
      <c r="J27" s="16"/>
      <c r="K27" s="16"/>
      <c r="L27" s="16"/>
      <c r="M27" s="16"/>
      <c r="N27" s="16"/>
      <c r="O27" s="14"/>
      <c r="P27" s="16" t="s">
        <v>172</v>
      </c>
      <c r="Q27" s="16"/>
      <c r="R27" s="14"/>
      <c r="S27" s="14"/>
      <c r="T27" s="14"/>
      <c r="U27" s="14"/>
      <c r="V27" s="14"/>
      <c r="W27" s="14"/>
      <c r="X27" s="14"/>
      <c r="Y27" s="14"/>
      <c r="Z27" s="14"/>
    </row>
    <row r="28" spans="1:26" ht="21" customHeight="1" x14ac:dyDescent="0.15">
      <c r="A28" s="14"/>
      <c r="B28" s="20" t="s">
        <v>174</v>
      </c>
      <c r="C28" s="20" t="s">
        <v>175</v>
      </c>
      <c r="D28" s="21"/>
      <c r="E28" s="99" t="s">
        <v>178</v>
      </c>
      <c r="F28" s="63"/>
      <c r="G28" s="63"/>
      <c r="H28" s="63"/>
      <c r="I28" s="63"/>
      <c r="J28" s="63"/>
      <c r="K28" s="63"/>
      <c r="L28" s="63"/>
      <c r="M28" s="63"/>
      <c r="N28" s="64"/>
      <c r="O28" s="14"/>
      <c r="P28" s="104" t="s">
        <v>276</v>
      </c>
      <c r="Q28" s="74"/>
      <c r="R28" s="14"/>
      <c r="S28" s="14"/>
      <c r="T28" s="14"/>
      <c r="U28" s="14"/>
      <c r="V28" s="14"/>
      <c r="W28" s="14"/>
      <c r="X28" s="14"/>
      <c r="Y28" s="14"/>
      <c r="Z28" s="14"/>
    </row>
    <row r="29" spans="1:26" ht="21" customHeight="1" x14ac:dyDescent="0.15">
      <c r="A29" s="14"/>
      <c r="B29" s="29"/>
      <c r="C29" s="29"/>
      <c r="D29" s="30"/>
      <c r="E29" s="98"/>
      <c r="F29" s="63"/>
      <c r="G29" s="63"/>
      <c r="H29" s="63"/>
      <c r="I29" s="63"/>
      <c r="J29" s="63"/>
      <c r="K29" s="63"/>
      <c r="L29" s="63"/>
      <c r="M29" s="63"/>
      <c r="N29" s="64"/>
      <c r="O29" s="14"/>
      <c r="P29" s="70"/>
      <c r="Q29" s="76"/>
      <c r="R29" s="14"/>
      <c r="S29" s="14"/>
      <c r="T29" s="14"/>
      <c r="U29" s="14"/>
      <c r="V29" s="14"/>
      <c r="W29" s="14"/>
      <c r="X29" s="14"/>
      <c r="Y29" s="14"/>
      <c r="Z29" s="14"/>
    </row>
    <row r="30" spans="1:26" ht="21" customHeight="1" x14ac:dyDescent="0.15">
      <c r="A30" s="14"/>
      <c r="B30" s="29"/>
      <c r="C30" s="29"/>
      <c r="D30" s="30"/>
      <c r="E30" s="98"/>
      <c r="F30" s="63"/>
      <c r="G30" s="63"/>
      <c r="H30" s="63"/>
      <c r="I30" s="63"/>
      <c r="J30" s="63"/>
      <c r="K30" s="63"/>
      <c r="L30" s="63"/>
      <c r="M30" s="63"/>
      <c r="N30" s="64"/>
      <c r="O30" s="14"/>
      <c r="P30" s="70"/>
      <c r="Q30" s="76"/>
      <c r="R30" s="14"/>
      <c r="S30" s="14"/>
      <c r="T30" s="14"/>
      <c r="U30" s="14"/>
      <c r="V30" s="14"/>
      <c r="W30" s="14"/>
      <c r="X30" s="14"/>
      <c r="Y30" s="14"/>
      <c r="Z30" s="14"/>
    </row>
    <row r="31" spans="1:26" ht="21" customHeight="1" x14ac:dyDescent="0.15">
      <c r="A31" s="14"/>
      <c r="B31" s="29"/>
      <c r="C31" s="29"/>
      <c r="D31" s="30"/>
      <c r="E31" s="98"/>
      <c r="F31" s="63"/>
      <c r="G31" s="63"/>
      <c r="H31" s="63"/>
      <c r="I31" s="63"/>
      <c r="J31" s="63"/>
      <c r="K31" s="63"/>
      <c r="L31" s="63"/>
      <c r="M31" s="63"/>
      <c r="N31" s="64"/>
      <c r="O31" s="14"/>
      <c r="P31" s="70"/>
      <c r="Q31" s="76"/>
      <c r="R31" s="14"/>
      <c r="S31" s="14"/>
      <c r="T31" s="14"/>
      <c r="U31" s="14"/>
      <c r="V31" s="14"/>
      <c r="W31" s="14"/>
      <c r="X31" s="14"/>
      <c r="Y31" s="14"/>
      <c r="Z31" s="14"/>
    </row>
    <row r="32" spans="1:26" ht="21" customHeight="1" x14ac:dyDescent="0.15">
      <c r="A32" s="14"/>
      <c r="B32" s="29"/>
      <c r="C32" s="29"/>
      <c r="D32" s="30"/>
      <c r="E32" s="98"/>
      <c r="F32" s="63"/>
      <c r="G32" s="63"/>
      <c r="H32" s="63"/>
      <c r="I32" s="63"/>
      <c r="J32" s="63"/>
      <c r="K32" s="63"/>
      <c r="L32" s="63"/>
      <c r="M32" s="63"/>
      <c r="N32" s="64"/>
      <c r="O32" s="14"/>
      <c r="P32" s="70"/>
      <c r="Q32" s="76"/>
      <c r="R32" s="14"/>
      <c r="S32" s="14"/>
      <c r="T32" s="14"/>
      <c r="U32" s="14"/>
      <c r="V32" s="14"/>
      <c r="W32" s="14"/>
      <c r="X32" s="14"/>
      <c r="Y32" s="14"/>
      <c r="Z32" s="14"/>
    </row>
    <row r="33" spans="1:26" ht="51" customHeight="1" x14ac:dyDescent="0.15">
      <c r="A33" s="14"/>
      <c r="B33" s="29"/>
      <c r="C33" s="29"/>
      <c r="D33" s="30"/>
      <c r="E33" s="98"/>
      <c r="F33" s="63"/>
      <c r="G33" s="63"/>
      <c r="H33" s="63"/>
      <c r="I33" s="63"/>
      <c r="J33" s="63"/>
      <c r="K33" s="63"/>
      <c r="L33" s="63"/>
      <c r="M33" s="63"/>
      <c r="N33" s="64"/>
      <c r="O33" s="14"/>
      <c r="P33" s="78"/>
      <c r="Q33" s="72"/>
      <c r="R33" s="14"/>
      <c r="S33" s="14"/>
      <c r="T33" s="14"/>
      <c r="U33" s="14"/>
      <c r="V33" s="14"/>
      <c r="W33" s="14"/>
      <c r="X33" s="14"/>
      <c r="Y33" s="14"/>
      <c r="Z33" s="14"/>
    </row>
    <row r="34" spans="1:26" ht="2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5"/>
      <c r="O35" s="15"/>
      <c r="P35" s="14"/>
      <c r="Q35" s="14"/>
      <c r="R35" s="14"/>
      <c r="S35" s="14"/>
      <c r="T35" s="14"/>
      <c r="U35" s="14"/>
      <c r="V35" s="14"/>
      <c r="W35" s="14"/>
      <c r="X35" s="14"/>
      <c r="Y35" s="14"/>
      <c r="Z35" s="14"/>
    </row>
    <row r="36" spans="1:26" ht="21" customHeight="1" x14ac:dyDescent="0.15">
      <c r="A36" s="14"/>
      <c r="B36" s="97" t="s">
        <v>247</v>
      </c>
      <c r="C36" s="61"/>
      <c r="D36" s="61"/>
      <c r="E36" s="61"/>
      <c r="F36" s="61"/>
      <c r="G36" s="61"/>
      <c r="H36" s="61"/>
      <c r="I36" s="61"/>
      <c r="J36" s="61"/>
      <c r="K36" s="61"/>
      <c r="L36" s="61"/>
      <c r="M36" s="61"/>
      <c r="N36" s="61"/>
      <c r="O36" s="61"/>
      <c r="P36" s="16"/>
      <c r="Q36" s="16"/>
      <c r="R36" s="14"/>
      <c r="S36" s="14"/>
      <c r="T36" s="14"/>
      <c r="U36" s="14"/>
      <c r="V36" s="14"/>
      <c r="W36" s="14"/>
      <c r="X36" s="14"/>
      <c r="Y36" s="14"/>
      <c r="Z36" s="14"/>
    </row>
    <row r="37" spans="1:26" ht="21" customHeight="1" x14ac:dyDescent="0.15">
      <c r="A37" s="14"/>
      <c r="B37" s="17" t="s">
        <v>148</v>
      </c>
      <c r="C37" s="44" t="s">
        <v>151</v>
      </c>
      <c r="D37" s="44" t="s">
        <v>58</v>
      </c>
      <c r="E37" s="44" t="s">
        <v>152</v>
      </c>
      <c r="F37" s="44" t="s">
        <v>153</v>
      </c>
      <c r="G37" s="44" t="s">
        <v>154</v>
      </c>
      <c r="H37" s="44" t="s">
        <v>155</v>
      </c>
      <c r="I37" s="44" t="s">
        <v>156</v>
      </c>
      <c r="J37" s="44" t="s">
        <v>157</v>
      </c>
      <c r="K37" s="44" t="s">
        <v>158</v>
      </c>
      <c r="L37" s="44" t="s">
        <v>159</v>
      </c>
      <c r="M37" s="44" t="s">
        <v>160</v>
      </c>
      <c r="N37" s="44" t="s">
        <v>161</v>
      </c>
      <c r="O37" s="44" t="s">
        <v>162</v>
      </c>
      <c r="P37" s="44" t="s">
        <v>163</v>
      </c>
      <c r="Q37" s="44" t="s">
        <v>164</v>
      </c>
      <c r="R37" s="14"/>
      <c r="S37" s="14"/>
      <c r="T37" s="14"/>
      <c r="U37" s="14"/>
      <c r="V37" s="14"/>
      <c r="W37" s="14"/>
      <c r="X37" s="14"/>
      <c r="Y37" s="14"/>
      <c r="Z37" s="14"/>
    </row>
    <row r="38" spans="1:26" ht="21" customHeight="1" x14ac:dyDescent="0.3">
      <c r="A38" s="14"/>
      <c r="B38" s="46" t="s">
        <v>265</v>
      </c>
      <c r="C38" s="45">
        <v>1259</v>
      </c>
      <c r="D38" s="45" t="s">
        <v>266</v>
      </c>
      <c r="E38" s="45" t="s">
        <v>267</v>
      </c>
      <c r="F38" s="45">
        <v>50</v>
      </c>
      <c r="G38" s="48">
        <v>99</v>
      </c>
      <c r="H38" s="45">
        <v>6810</v>
      </c>
      <c r="I38" s="45"/>
      <c r="J38" s="45">
        <v>6339</v>
      </c>
      <c r="K38" s="48">
        <v>99</v>
      </c>
      <c r="L38" s="45">
        <v>2155</v>
      </c>
      <c r="M38" s="45"/>
      <c r="N38" s="45">
        <v>99</v>
      </c>
      <c r="O38" s="100">
        <v>29740</v>
      </c>
      <c r="P38" s="45" t="s">
        <v>268</v>
      </c>
      <c r="Q38" s="45" t="s">
        <v>269</v>
      </c>
      <c r="R38" s="14"/>
      <c r="S38" s="14"/>
      <c r="T38" s="14"/>
      <c r="U38" s="14"/>
      <c r="V38" s="14"/>
      <c r="W38" s="14"/>
      <c r="X38" s="14"/>
      <c r="Y38" s="14"/>
      <c r="Z38" s="14"/>
    </row>
    <row r="39" spans="1:26" ht="21" customHeight="1" x14ac:dyDescent="0.3">
      <c r="A39" s="14"/>
      <c r="B39" s="46" t="s">
        <v>265</v>
      </c>
      <c r="C39" s="45">
        <v>1126</v>
      </c>
      <c r="D39" s="45" t="s">
        <v>261</v>
      </c>
      <c r="E39" s="45" t="s">
        <v>262</v>
      </c>
      <c r="F39" s="45">
        <v>55</v>
      </c>
      <c r="G39" s="48">
        <v>99</v>
      </c>
      <c r="H39" s="45">
        <v>9007</v>
      </c>
      <c r="I39" s="45"/>
      <c r="J39" s="45">
        <v>3009</v>
      </c>
      <c r="K39" s="45"/>
      <c r="L39" s="45">
        <v>3136</v>
      </c>
      <c r="M39" s="45"/>
      <c r="N39" s="45">
        <v>0</v>
      </c>
      <c r="O39" s="100"/>
      <c r="P39" s="45" t="s">
        <v>263</v>
      </c>
      <c r="Q39" s="45" t="s">
        <v>264</v>
      </c>
      <c r="R39" s="14"/>
      <c r="S39" s="14"/>
      <c r="T39" s="14"/>
      <c r="U39" s="14"/>
      <c r="V39" s="14"/>
      <c r="W39" s="14"/>
      <c r="X39" s="14"/>
      <c r="Y39" s="14"/>
      <c r="Z39" s="14"/>
    </row>
    <row r="40" spans="1:26" ht="21" customHeight="1" x14ac:dyDescent="0.3">
      <c r="A40" s="14"/>
      <c r="B40" s="46" t="s">
        <v>265</v>
      </c>
      <c r="C40" s="45">
        <v>1160</v>
      </c>
      <c r="D40" s="45" t="s">
        <v>270</v>
      </c>
      <c r="E40" s="45" t="s">
        <v>262</v>
      </c>
      <c r="F40" s="45">
        <v>55</v>
      </c>
      <c r="G40" s="48">
        <v>99</v>
      </c>
      <c r="H40" s="45">
        <v>7069</v>
      </c>
      <c r="I40" s="45"/>
      <c r="J40" s="45">
        <v>6022</v>
      </c>
      <c r="K40" s="45"/>
      <c r="L40" s="45">
        <v>2134</v>
      </c>
      <c r="M40" s="45"/>
      <c r="N40" s="45">
        <v>0</v>
      </c>
      <c r="O40" s="100"/>
      <c r="P40" s="45" t="s">
        <v>271</v>
      </c>
      <c r="Q40" s="45" t="s">
        <v>272</v>
      </c>
      <c r="R40" s="14"/>
      <c r="S40" s="14"/>
      <c r="T40" s="14"/>
      <c r="U40" s="14"/>
      <c r="V40" s="14"/>
      <c r="W40" s="14"/>
      <c r="X40" s="14"/>
      <c r="Y40" s="14"/>
      <c r="Z40" s="14"/>
    </row>
    <row r="41" spans="1:26" ht="21" customHeight="1" x14ac:dyDescent="0.3">
      <c r="A41" s="14"/>
      <c r="B41" s="46" t="s">
        <v>265</v>
      </c>
      <c r="C41" s="45">
        <v>1341</v>
      </c>
      <c r="D41" s="45" t="s">
        <v>273</v>
      </c>
      <c r="E41" s="45" t="s">
        <v>262</v>
      </c>
      <c r="F41" s="45">
        <v>55</v>
      </c>
      <c r="G41" s="48">
        <v>99</v>
      </c>
      <c r="H41" s="45">
        <v>6854</v>
      </c>
      <c r="I41" s="45"/>
      <c r="J41" s="45">
        <v>4301</v>
      </c>
      <c r="K41" s="45"/>
      <c r="L41" s="45">
        <v>4998</v>
      </c>
      <c r="M41" s="48">
        <v>99</v>
      </c>
      <c r="N41" s="45">
        <v>99</v>
      </c>
      <c r="O41" s="100"/>
      <c r="P41" s="45" t="s">
        <v>274</v>
      </c>
      <c r="Q41" s="45" t="s">
        <v>275</v>
      </c>
      <c r="R41" s="14"/>
      <c r="S41" s="14"/>
      <c r="T41" s="14"/>
      <c r="U41" s="14"/>
      <c r="V41" s="14"/>
      <c r="W41" s="14"/>
      <c r="X41" s="14"/>
      <c r="Y41" s="14"/>
      <c r="Z41" s="14"/>
    </row>
    <row r="42" spans="1:26" ht="21" customHeight="1" x14ac:dyDescent="0.15">
      <c r="A42" s="14"/>
      <c r="B42" s="14"/>
      <c r="C42" s="18"/>
      <c r="D42" s="18"/>
      <c r="E42" s="19" t="s">
        <v>168</v>
      </c>
      <c r="F42" s="19">
        <f>SUM(F38:F41)</f>
        <v>215</v>
      </c>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8"/>
      <c r="D43" s="18"/>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6" t="s">
        <v>170</v>
      </c>
      <c r="C44" s="16"/>
      <c r="D44" s="16"/>
      <c r="E44" s="16" t="s">
        <v>171</v>
      </c>
      <c r="F44" s="16"/>
      <c r="G44" s="16"/>
      <c r="H44" s="16"/>
      <c r="I44" s="16"/>
      <c r="J44" s="16"/>
      <c r="K44" s="16"/>
      <c r="L44" s="16"/>
      <c r="M44" s="16"/>
      <c r="N44" s="16"/>
      <c r="O44" s="14"/>
      <c r="P44" s="16" t="s">
        <v>172</v>
      </c>
      <c r="Q44" s="16"/>
      <c r="R44" s="14"/>
      <c r="S44" s="14"/>
      <c r="T44" s="14"/>
      <c r="U44" s="14"/>
      <c r="V44" s="14"/>
      <c r="W44" s="14"/>
      <c r="X44" s="14"/>
      <c r="Y44" s="14"/>
      <c r="Z44" s="14"/>
    </row>
    <row r="45" spans="1:26" ht="21" customHeight="1" x14ac:dyDescent="0.15">
      <c r="A45" s="14"/>
      <c r="B45" s="20" t="s">
        <v>174</v>
      </c>
      <c r="C45" s="20" t="s">
        <v>175</v>
      </c>
      <c r="D45" s="21"/>
      <c r="E45" s="99" t="s">
        <v>178</v>
      </c>
      <c r="F45" s="63"/>
      <c r="G45" s="63"/>
      <c r="H45" s="63"/>
      <c r="I45" s="63"/>
      <c r="J45" s="63"/>
      <c r="K45" s="63"/>
      <c r="L45" s="63"/>
      <c r="M45" s="63"/>
      <c r="N45" s="64"/>
      <c r="O45" s="14"/>
      <c r="P45" s="104" t="s">
        <v>277</v>
      </c>
      <c r="Q45" s="74"/>
      <c r="R45" s="14"/>
      <c r="S45" s="14"/>
      <c r="T45" s="14"/>
      <c r="U45" s="14"/>
      <c r="V45" s="14"/>
      <c r="W45" s="14"/>
      <c r="X45" s="14"/>
      <c r="Y45" s="14"/>
      <c r="Z45" s="14"/>
    </row>
    <row r="46" spans="1:26" ht="21" customHeight="1" x14ac:dyDescent="0.15">
      <c r="A46" s="14"/>
      <c r="B46" s="29"/>
      <c r="C46" s="29"/>
      <c r="D46" s="30"/>
      <c r="E46" s="98"/>
      <c r="F46" s="63"/>
      <c r="G46" s="63"/>
      <c r="H46" s="63"/>
      <c r="I46" s="63"/>
      <c r="J46" s="63"/>
      <c r="K46" s="63"/>
      <c r="L46" s="63"/>
      <c r="M46" s="63"/>
      <c r="N46" s="64"/>
      <c r="O46" s="14"/>
      <c r="P46" s="70"/>
      <c r="Q46" s="76"/>
      <c r="R46" s="14"/>
      <c r="S46" s="14"/>
      <c r="T46" s="14"/>
      <c r="U46" s="14"/>
      <c r="V46" s="14"/>
      <c r="W46" s="14"/>
      <c r="X46" s="14"/>
      <c r="Y46" s="14"/>
      <c r="Z46" s="14"/>
    </row>
    <row r="47" spans="1:26" ht="21" customHeight="1" x14ac:dyDescent="0.15">
      <c r="A47" s="14"/>
      <c r="B47" s="29"/>
      <c r="C47" s="29"/>
      <c r="D47" s="30"/>
      <c r="E47" s="98"/>
      <c r="F47" s="63"/>
      <c r="G47" s="63"/>
      <c r="H47" s="63"/>
      <c r="I47" s="63"/>
      <c r="J47" s="63"/>
      <c r="K47" s="63"/>
      <c r="L47" s="63"/>
      <c r="M47" s="63"/>
      <c r="N47" s="64"/>
      <c r="O47" s="14"/>
      <c r="P47" s="70"/>
      <c r="Q47" s="76"/>
      <c r="R47" s="14"/>
      <c r="S47" s="14"/>
      <c r="T47" s="14"/>
      <c r="U47" s="14"/>
      <c r="V47" s="14"/>
      <c r="W47" s="14"/>
      <c r="X47" s="14"/>
      <c r="Y47" s="14"/>
      <c r="Z47" s="14"/>
    </row>
    <row r="48" spans="1:26" ht="21" customHeight="1" x14ac:dyDescent="0.15">
      <c r="A48" s="14"/>
      <c r="B48" s="29"/>
      <c r="C48" s="29"/>
      <c r="D48" s="30"/>
      <c r="E48" s="98"/>
      <c r="F48" s="63"/>
      <c r="G48" s="63"/>
      <c r="H48" s="63"/>
      <c r="I48" s="63"/>
      <c r="J48" s="63"/>
      <c r="K48" s="63"/>
      <c r="L48" s="63"/>
      <c r="M48" s="63"/>
      <c r="N48" s="64"/>
      <c r="O48" s="14"/>
      <c r="P48" s="70"/>
      <c r="Q48" s="76"/>
      <c r="R48" s="14"/>
      <c r="S48" s="14"/>
      <c r="T48" s="14"/>
      <c r="U48" s="14"/>
      <c r="V48" s="14"/>
      <c r="W48" s="14"/>
      <c r="X48" s="14"/>
      <c r="Y48" s="14"/>
      <c r="Z48" s="14"/>
    </row>
    <row r="49" spans="1:26" ht="21" customHeight="1" x14ac:dyDescent="0.15">
      <c r="A49" s="14"/>
      <c r="B49" s="29"/>
      <c r="C49" s="29"/>
      <c r="D49" s="30"/>
      <c r="E49" s="98"/>
      <c r="F49" s="63"/>
      <c r="G49" s="63"/>
      <c r="H49" s="63"/>
      <c r="I49" s="63"/>
      <c r="J49" s="63"/>
      <c r="K49" s="63"/>
      <c r="L49" s="63"/>
      <c r="M49" s="63"/>
      <c r="N49" s="64"/>
      <c r="O49" s="14"/>
      <c r="P49" s="70"/>
      <c r="Q49" s="76"/>
      <c r="R49" s="14"/>
      <c r="S49" s="14"/>
      <c r="T49" s="14"/>
      <c r="U49" s="14"/>
      <c r="V49" s="14"/>
      <c r="W49" s="14"/>
      <c r="X49" s="14"/>
      <c r="Y49" s="14"/>
      <c r="Z49" s="14"/>
    </row>
    <row r="50" spans="1:26" ht="21" customHeight="1" x14ac:dyDescent="0.15">
      <c r="A50" s="14"/>
      <c r="B50" s="29"/>
      <c r="C50" s="29"/>
      <c r="D50" s="30"/>
      <c r="E50" s="98"/>
      <c r="F50" s="63"/>
      <c r="G50" s="63"/>
      <c r="H50" s="63"/>
      <c r="I50" s="63"/>
      <c r="J50" s="63"/>
      <c r="K50" s="63"/>
      <c r="L50" s="63"/>
      <c r="M50" s="63"/>
      <c r="N50" s="64"/>
      <c r="O50" s="14"/>
      <c r="P50" s="78"/>
      <c r="Q50" s="72"/>
      <c r="R50" s="14"/>
      <c r="S50" s="14"/>
      <c r="T50" s="14"/>
      <c r="U50" s="14"/>
      <c r="V50" s="14"/>
      <c r="W50" s="14"/>
      <c r="X50" s="14"/>
      <c r="Y50" s="14"/>
      <c r="Z50" s="14"/>
    </row>
    <row r="51" spans="1:26" ht="22.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5"/>
      <c r="O52" s="15"/>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1"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sheetData>
  <mergeCells count="27">
    <mergeCell ref="P45:Q50"/>
    <mergeCell ref="E45:N45"/>
    <mergeCell ref="E30:N30"/>
    <mergeCell ref="E31:N31"/>
    <mergeCell ref="O38:O41"/>
    <mergeCell ref="P28:Q33"/>
    <mergeCell ref="E32:N32"/>
    <mergeCell ref="E33:N33"/>
    <mergeCell ref="E49:N49"/>
    <mergeCell ref="E29:N29"/>
    <mergeCell ref="E50:N50"/>
    <mergeCell ref="E46:N46"/>
    <mergeCell ref="E47:N47"/>
    <mergeCell ref="E48:N48"/>
    <mergeCell ref="E28:N28"/>
    <mergeCell ref="B36:O36"/>
    <mergeCell ref="E15:N15"/>
    <mergeCell ref="B2:O2"/>
    <mergeCell ref="O4:O7"/>
    <mergeCell ref="P11:Q16"/>
    <mergeCell ref="O21:O24"/>
    <mergeCell ref="E13:N13"/>
    <mergeCell ref="E11:N11"/>
    <mergeCell ref="E12:N12"/>
    <mergeCell ref="E14:N14"/>
    <mergeCell ref="E16:N16"/>
    <mergeCell ref="B19:O19"/>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2017-02-24T01:13:48Z</dcterms:modified>
</cp:coreProperties>
</file>