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codeName="ThisWorkbook"/>
  <mc:AlternateContent xmlns:mc="http://schemas.openxmlformats.org/markup-compatibility/2006">
    <mc:Choice Requires="x15">
      <x15ac:absPath xmlns:x15ac="http://schemas.microsoft.com/office/spreadsheetml/2010/11/ac" url="/Users/m-katou/Documents/github/BULL_data/plan/02_quest_design/"/>
    </mc:Choice>
  </mc:AlternateContent>
  <bookViews>
    <workbookView xWindow="37940" yWindow="-4080" windowWidth="33140" windowHeight="20020" tabRatio="500" activeTab="3"/>
  </bookViews>
  <sheets>
    <sheet name="基礎設計" sheetId="1" r:id="rId1"/>
    <sheet name="ウィザード級プレイレポート 攻略PT" sheetId="2" r:id="rId2"/>
    <sheet name="ウィザード級プレイレポート 非想定PT" sheetId="3" r:id="rId3"/>
    <sheet name="水着設計ミッション_加藤"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8" i="4" l="1"/>
  <c r="L68" i="4"/>
  <c r="B33" i="4"/>
  <c r="B12" i="4"/>
  <c r="B70" i="4"/>
  <c r="B22" i="4"/>
  <c r="E33" i="4"/>
  <c r="G33" i="4"/>
  <c r="E64" i="4"/>
  <c r="E65" i="4"/>
  <c r="E66" i="4"/>
  <c r="L67" i="4"/>
  <c r="E62" i="4"/>
  <c r="E63" i="4"/>
  <c r="L66" i="4"/>
  <c r="B37" i="4"/>
  <c r="E37" i="4"/>
  <c r="B56" i="4"/>
  <c r="E56" i="4"/>
  <c r="G37" i="4"/>
  <c r="B81" i="4"/>
  <c r="I81" i="4"/>
  <c r="E81" i="4"/>
  <c r="E71" i="4"/>
  <c r="B67" i="4"/>
  <c r="C57" i="4"/>
  <c r="C58" i="4"/>
  <c r="C60" i="4"/>
  <c r="C62" i="4"/>
  <c r="C64" i="4"/>
  <c r="C56" i="4"/>
  <c r="C67" i="4"/>
  <c r="E57" i="4"/>
  <c r="B36" i="4"/>
  <c r="E36" i="4"/>
  <c r="G36" i="4"/>
  <c r="H81" i="4"/>
  <c r="B35" i="4"/>
  <c r="E35" i="4"/>
  <c r="G35" i="4"/>
  <c r="G81" i="4"/>
  <c r="B34" i="4"/>
  <c r="E34" i="4"/>
  <c r="G34" i="4"/>
  <c r="F81" i="4"/>
  <c r="I80" i="4"/>
  <c r="H80" i="4"/>
  <c r="G80" i="4"/>
  <c r="F80" i="4"/>
  <c r="E80" i="4"/>
  <c r="I79" i="4"/>
  <c r="H79" i="4"/>
  <c r="G79" i="4"/>
  <c r="F79" i="4"/>
  <c r="E79" i="4"/>
  <c r="I78" i="4"/>
  <c r="H78" i="4"/>
  <c r="G78" i="4"/>
  <c r="F78" i="4"/>
  <c r="E78" i="4"/>
  <c r="I77" i="4"/>
  <c r="H77" i="4"/>
  <c r="G77" i="4"/>
  <c r="F77" i="4"/>
  <c r="E77" i="4"/>
  <c r="I76" i="4"/>
  <c r="H76" i="4"/>
  <c r="G76" i="4"/>
  <c r="F76" i="4"/>
  <c r="E76" i="4"/>
  <c r="I75" i="4"/>
  <c r="H75" i="4"/>
  <c r="G75" i="4"/>
  <c r="F75" i="4"/>
  <c r="E75" i="4"/>
  <c r="I74" i="4"/>
  <c r="H74" i="4"/>
  <c r="G74" i="4"/>
  <c r="F74" i="4"/>
  <c r="E74" i="4"/>
  <c r="I73" i="4"/>
  <c r="H73" i="4"/>
  <c r="G73" i="4"/>
  <c r="F73" i="4"/>
  <c r="E73" i="4"/>
  <c r="I72" i="4"/>
  <c r="H72" i="4"/>
  <c r="G72" i="4"/>
  <c r="F72" i="4"/>
  <c r="E72" i="4"/>
  <c r="I71" i="4"/>
  <c r="H71" i="4"/>
  <c r="G71" i="4"/>
  <c r="F71" i="4"/>
  <c r="I70" i="4"/>
  <c r="H70" i="4"/>
  <c r="G70" i="4"/>
  <c r="F70" i="4"/>
  <c r="E70" i="4"/>
  <c r="C12" i="4"/>
  <c r="C13" i="4"/>
  <c r="C14" i="4"/>
  <c r="C16" i="4"/>
  <c r="F33" i="4"/>
  <c r="H33" i="4"/>
  <c r="F34" i="4"/>
  <c r="H34" i="4"/>
  <c r="F35" i="4"/>
  <c r="H35" i="4"/>
  <c r="F36" i="4"/>
  <c r="H36" i="4"/>
  <c r="F37" i="4"/>
  <c r="H37" i="4"/>
  <c r="B40" i="4"/>
  <c r="E40" i="4"/>
  <c r="F40" i="4"/>
  <c r="G40" i="4"/>
  <c r="H40" i="4"/>
  <c r="B41" i="4"/>
  <c r="E41" i="4"/>
  <c r="F41" i="4"/>
  <c r="G41" i="4"/>
  <c r="H41" i="4"/>
  <c r="B42" i="4"/>
  <c r="E42" i="4"/>
  <c r="F42" i="4"/>
  <c r="G42" i="4"/>
  <c r="H42" i="4"/>
  <c r="B43" i="4"/>
  <c r="E43" i="4"/>
  <c r="F43" i="4"/>
  <c r="G43" i="4"/>
  <c r="H43" i="4"/>
  <c r="B44" i="4"/>
  <c r="E44" i="4"/>
  <c r="F44" i="4"/>
  <c r="G44" i="4"/>
  <c r="H44" i="4"/>
  <c r="F56" i="4"/>
  <c r="G56" i="4"/>
  <c r="H56" i="4"/>
  <c r="I56" i="4"/>
  <c r="L56" i="4"/>
  <c r="N56" i="4"/>
  <c r="F57" i="4"/>
  <c r="G57" i="4"/>
  <c r="H57" i="4"/>
  <c r="I57" i="4"/>
  <c r="L57" i="4"/>
  <c r="N57" i="4"/>
  <c r="E58" i="4"/>
  <c r="F58" i="4"/>
  <c r="G58" i="4"/>
  <c r="H58" i="4"/>
  <c r="I58" i="4"/>
  <c r="L58" i="4"/>
  <c r="N58" i="4"/>
  <c r="E59" i="4"/>
  <c r="F59" i="4"/>
  <c r="G59" i="4"/>
  <c r="H59" i="4"/>
  <c r="I59" i="4"/>
  <c r="E60" i="4"/>
  <c r="F60" i="4"/>
  <c r="G60" i="4"/>
  <c r="H60" i="4"/>
  <c r="I60" i="4"/>
  <c r="E61" i="4"/>
  <c r="F61" i="4"/>
  <c r="G61" i="4"/>
  <c r="H61" i="4"/>
  <c r="I61" i="4"/>
  <c r="F62" i="4"/>
  <c r="G62" i="4"/>
  <c r="H62" i="4"/>
  <c r="I62" i="4"/>
  <c r="F63" i="4"/>
  <c r="G63" i="4"/>
  <c r="H63" i="4"/>
  <c r="I63" i="4"/>
  <c r="F64" i="4"/>
  <c r="G64" i="4"/>
  <c r="H64" i="4"/>
  <c r="I64" i="4"/>
  <c r="L64" i="4"/>
  <c r="M64" i="4"/>
  <c r="N64" i="4"/>
  <c r="O64" i="4"/>
  <c r="P64" i="4"/>
  <c r="F65" i="4"/>
  <c r="G65" i="4"/>
  <c r="H65" i="4"/>
  <c r="I65" i="4"/>
  <c r="L65" i="4"/>
  <c r="M65" i="4"/>
  <c r="N65" i="4"/>
  <c r="O65" i="4"/>
  <c r="P65" i="4"/>
  <c r="F66" i="4"/>
  <c r="G66" i="4"/>
  <c r="H66" i="4"/>
  <c r="I66" i="4"/>
  <c r="M66" i="4"/>
  <c r="N66" i="4"/>
  <c r="O66" i="4"/>
  <c r="P66" i="4"/>
  <c r="E67" i="4"/>
  <c r="F67" i="4"/>
  <c r="G67" i="4"/>
  <c r="H67" i="4"/>
  <c r="I67" i="4"/>
  <c r="M67" i="4"/>
  <c r="N67" i="4"/>
  <c r="O67" i="4"/>
  <c r="P67" i="4"/>
  <c r="C70" i="4"/>
  <c r="C71" i="4"/>
  <c r="C72" i="4"/>
  <c r="C74" i="4"/>
  <c r="C76" i="4"/>
  <c r="C78" i="4"/>
  <c r="C81" i="4"/>
  <c r="N35" i="3"/>
  <c r="N20" i="3"/>
  <c r="N5" i="3"/>
  <c r="N4" i="2"/>
  <c r="R21" i="1"/>
</calcChain>
</file>

<file path=xl/sharedStrings.xml><?xml version="1.0" encoding="utf-8"?>
<sst xmlns="http://schemas.openxmlformats.org/spreadsheetml/2006/main" count="478" uniqueCount="289">
  <si>
    <t>クエスト基礎設計フォーマット</t>
  </si>
  <si>
    <t>基本情報</t>
  </si>
  <si>
    <t>クエスト名</t>
  </si>
  <si>
    <t>難易度</t>
  </si>
  <si>
    <t>ボスキャラクター名称</t>
  </si>
  <si>
    <t>水着麒麟</t>
  </si>
  <si>
    <t>特徴</t>
  </si>
  <si>
    <t>属性 黄属性
種族 ゴッド
タイプ バランス</t>
  </si>
  <si>
    <t>ステージギミック</t>
  </si>
  <si>
    <t>フロア構成要望</t>
  </si>
  <si>
    <t>実現したいユーザー体験</t>
  </si>
  <si>
    <t>クリア報酬</t>
  </si>
  <si>
    <t>補足</t>
  </si>
  <si>
    <t>活躍させたいユニット</t>
  </si>
  <si>
    <t>ユニット名</t>
  </si>
  <si>
    <t>概要コメント</t>
  </si>
  <si>
    <t>水着オイラー</t>
  </si>
  <si>
    <t>フロア構成</t>
  </si>
  <si>
    <t>フロア１</t>
  </si>
  <si>
    <t>登場ユニット</t>
  </si>
  <si>
    <t>概要・行動パターン</t>
  </si>
  <si>
    <t>フロア2</t>
  </si>
  <si>
    <t>フロア3</t>
  </si>
  <si>
    <t>麒麟 R5</t>
  </si>
  <si>
    <t>麒麟 R6</t>
  </si>
  <si>
    <t>夏☆襲来！</t>
    <phoneticPr fontId="5"/>
  </si>
  <si>
    <t>ウィザード級/超絶級</t>
    <rPh sb="5" eb="6">
      <t>キュウ</t>
    </rPh>
    <rPh sb="7" eb="10">
      <t>チョウゼツキュウ</t>
    </rPh>
    <phoneticPr fontId="5"/>
  </si>
  <si>
    <t>5フロア</t>
    <phoneticPr fontId="5"/>
  </si>
  <si>
    <t>フロア5</t>
    <phoneticPr fontId="5"/>
  </si>
  <si>
    <t>フロア4</t>
    <phoneticPr fontId="5"/>
  </si>
  <si>
    <t>スピード</t>
    <phoneticPr fontId="5"/>
  </si>
  <si>
    <t>R6 オセ</t>
    <phoneticPr fontId="5"/>
  </si>
  <si>
    <t>特攻枠。高ステータス＋優秀なスキルに加え、スキルバインドを回避可能。</t>
    <rPh sb="0" eb="2">
      <t>トッコウ</t>
    </rPh>
    <rPh sb="2" eb="3">
      <t>ワク</t>
    </rPh>
    <rPh sb="4" eb="5">
      <t>タカイ</t>
    </rPh>
    <rPh sb="11" eb="13">
      <t>ユウシュウ</t>
    </rPh>
    <rPh sb="18" eb="19">
      <t>クワエ</t>
    </rPh>
    <rPh sb="29" eb="31">
      <t>カイヒ</t>
    </rPh>
    <rPh sb="31" eb="33">
      <t>カノウ</t>
    </rPh>
    <phoneticPr fontId="5"/>
  </si>
  <si>
    <t>攻撃枠。おなじみのユニットだがスキルバインドを回避可能。アビリティの有用性を周知できるかも。</t>
    <rPh sb="0" eb="2">
      <t>コウゲキ</t>
    </rPh>
    <rPh sb="2" eb="3">
      <t>ワク</t>
    </rPh>
    <rPh sb="23" eb="25">
      <t>カイヒ</t>
    </rPh>
    <rPh sb="25" eb="27">
      <t>カノウ</t>
    </rPh>
    <rPh sb="34" eb="37">
      <t>ユウヨウセイ</t>
    </rPh>
    <rPh sb="38" eb="40">
      <t>シュウチ</t>
    </rPh>
    <phoneticPr fontId="5"/>
  </si>
  <si>
    <t>ボスドロップ率含め検討中　確定次第ご連絡いただく</t>
    <rPh sb="6" eb="7">
      <t>リツ</t>
    </rPh>
    <rPh sb="7" eb="8">
      <t>フクメ</t>
    </rPh>
    <rPh sb="9" eb="12">
      <t>ケントウチュウ</t>
    </rPh>
    <rPh sb="13" eb="15">
      <t>カクテイ</t>
    </rPh>
    <rPh sb="15" eb="17">
      <t>シダイ</t>
    </rPh>
    <phoneticPr fontId="5"/>
  </si>
  <si>
    <t>※ウィザード級：HP24000　超絶級：HP18000</t>
    <rPh sb="6" eb="7">
      <t>キュウ</t>
    </rPh>
    <rPh sb="16" eb="19">
      <t>チョウゼツキュウ</t>
    </rPh>
    <phoneticPr fontId="5"/>
  </si>
  <si>
    <r>
      <t xml:space="preserve">■難易度
ウィザードと超ウィザードの間くらい
■対抗ユニット
水着オイラー(特攻)
■やらせたいこと
・クラッシュフィーバーを遊んでくれているお客様に、夏イベントを楽しんでもらいたい
・水着オイラーを持っていれば、マルチでも連れて行ってもらえる難易度を目指したい
（水着麒麟がほしい！→頑張って水着オイラーを手に入れてもらう→水着麒麟に挑戦できる!の流れを実現したい）
・スキルバインドを使ってくる為、オイラーじゃないとスキルが使えないタイミングが生まれてしまう
(スキルバインド無効必須レベルにはしないが、居ないとかなりきつい。ランスロR6でも大丈夫だが、メインは水着オイラー）
・道中に4神を出すべきか、水着キャラを出すべきかは要検討(可愛いキャラも多いため、出してあげたい)
</t>
    </r>
    <r>
      <rPr>
        <sz val="12"/>
        <rFont val="MS PGothic"/>
      </rPr>
      <t>■新しい要件と対応策
・クエストタイトルは「夏☆襲来！」になりました</t>
    </r>
    <r>
      <rPr>
        <sz val="12"/>
        <color rgb="FFFF0000"/>
        <rFont val="MS PGothic"/>
        <family val="3"/>
        <charset val="128"/>
      </rPr>
      <t xml:space="preserve">
　</t>
    </r>
    <r>
      <rPr>
        <sz val="12"/>
        <color rgb="FF0432FF"/>
        <rFont val="MS PGothic"/>
        <family val="3"/>
        <charset val="128"/>
      </rPr>
      <t>→適用します</t>
    </r>
    <r>
      <rPr>
        <sz val="12"/>
        <color rgb="FFFF0000"/>
        <rFont val="MS PGothic"/>
        <family val="3"/>
        <charset val="128"/>
      </rPr>
      <t xml:space="preserve">
</t>
    </r>
    <r>
      <rPr>
        <sz val="12"/>
        <rFont val="MS PGothic"/>
      </rPr>
      <t>・背景は既存のウォータースライダーを使用してください</t>
    </r>
    <r>
      <rPr>
        <sz val="12"/>
        <color rgb="FFFF0000"/>
        <rFont val="MS PGothic"/>
        <family val="3"/>
        <charset val="128"/>
      </rPr>
      <t xml:space="preserve">
　</t>
    </r>
    <r>
      <rPr>
        <sz val="12"/>
        <color rgb="FF0432FF"/>
        <rFont val="MS PGothic"/>
        <family val="3"/>
        <charset val="128"/>
      </rPr>
      <t>→適用します</t>
    </r>
    <r>
      <rPr>
        <sz val="12"/>
        <color rgb="FFFF0000"/>
        <rFont val="MS PGothic"/>
        <family val="3"/>
        <charset val="128"/>
      </rPr>
      <t xml:space="preserve">
</t>
    </r>
    <r>
      <rPr>
        <sz val="12"/>
        <rFont val="MS PGothic"/>
      </rPr>
      <t>・水着キャラが集結。最低でも属性が黄のファラデーは出現させてください</t>
    </r>
    <r>
      <rPr>
        <sz val="12"/>
        <color rgb="FFFF0000"/>
        <rFont val="MS PGothic"/>
        <family val="3"/>
        <charset val="128"/>
      </rPr>
      <t xml:space="preserve">
　</t>
    </r>
    <r>
      <rPr>
        <sz val="12"/>
        <color rgb="FF0432FF"/>
        <rFont val="MS PGothic"/>
        <family val="3"/>
        <charset val="128"/>
      </rPr>
      <t>→フロア数とサイズに限りがあるため、敵の出現率にランダム要素を入れて実現します
　　→フェス限の出現率が低めだと出た時にちょっと嬉しいかも…？</t>
    </r>
    <r>
      <rPr>
        <sz val="12"/>
        <color rgb="FFFF0000"/>
        <rFont val="MS PGothic"/>
        <family val="3"/>
        <charset val="128"/>
      </rPr>
      <t xml:space="preserve">
</t>
    </r>
    <r>
      <rPr>
        <sz val="12"/>
        <rFont val="MS PGothic"/>
      </rPr>
      <t>・水着専用台詞があると良い</t>
    </r>
    <r>
      <rPr>
        <sz val="12"/>
        <color rgb="FFFF0000"/>
        <rFont val="MS PGothic"/>
        <family val="3"/>
        <charset val="128"/>
      </rPr>
      <t xml:space="preserve">
　</t>
    </r>
    <r>
      <rPr>
        <sz val="12"/>
        <color rgb="FF0432FF"/>
        <rFont val="MS PGothic"/>
        <family val="3"/>
        <charset val="128"/>
      </rPr>
      <t>→全ての敵ユニットに用意します</t>
    </r>
    <rPh sb="345" eb="346">
      <t>シン</t>
    </rPh>
    <rPh sb="348" eb="350">
      <t>ヨウケン</t>
    </rPh>
    <rPh sb="351" eb="353">
      <t>タイオウ</t>
    </rPh>
    <rPh sb="353" eb="354">
      <t>サク</t>
    </rPh>
    <rPh sb="381" eb="383">
      <t>テキヨウズミ</t>
    </rPh>
    <rPh sb="416" eb="418">
      <t>テキヨウ</t>
    </rPh>
    <rPh sb="462" eb="463">
      <t>カズ</t>
    </rPh>
    <rPh sb="468" eb="469">
      <t>カギリ</t>
    </rPh>
    <rPh sb="476" eb="477">
      <t>テキノ</t>
    </rPh>
    <rPh sb="478" eb="481">
      <t>シュツゲンリツ</t>
    </rPh>
    <rPh sb="486" eb="488">
      <t>ヨウソ</t>
    </rPh>
    <rPh sb="489" eb="490">
      <t>イレテ</t>
    </rPh>
    <rPh sb="492" eb="494">
      <t>ジツゲン</t>
    </rPh>
    <rPh sb="504" eb="505">
      <t>ゲンテイ</t>
    </rPh>
    <rPh sb="506" eb="509">
      <t>シュツゲンリツ</t>
    </rPh>
    <rPh sb="510" eb="511">
      <t>ヒクメ</t>
    </rPh>
    <rPh sb="514" eb="515">
      <t>デタトキニ</t>
    </rPh>
    <rPh sb="522" eb="523">
      <t>ウレシイ</t>
    </rPh>
    <rPh sb="546" eb="547">
      <t>スベテ</t>
    </rPh>
    <rPh sb="549" eb="550">
      <t>テキ</t>
    </rPh>
    <rPh sb="555" eb="557">
      <t>ヨウイ</t>
    </rPh>
    <phoneticPr fontId="5"/>
  </si>
  <si>
    <t>ID</t>
  </si>
  <si>
    <t>コスト</t>
  </si>
  <si>
    <t>Level</t>
  </si>
  <si>
    <t>HP</t>
  </si>
  <si>
    <t>HP　＋値</t>
  </si>
  <si>
    <t>attack</t>
  </si>
  <si>
    <t>attack　＋値</t>
  </si>
  <si>
    <t>heal</t>
  </si>
  <si>
    <t>heal　＋値</t>
  </si>
  <si>
    <t>＋値合計</t>
  </si>
  <si>
    <t>HP合計</t>
  </si>
  <si>
    <t>ユニットスキル</t>
  </si>
  <si>
    <t>クラッシュスキル</t>
  </si>
  <si>
    <t>DropWizS</t>
  </si>
  <si>
    <t>PremiumSSS</t>
  </si>
  <si>
    <t>PremiumS</t>
  </si>
  <si>
    <t>1体に特大ダメージ</t>
  </si>
  <si>
    <t>水着オイラー（仮称）</t>
    <rPh sb="0" eb="2">
      <t>ミズギ</t>
    </rPh>
    <rPh sb="7" eb="9">
      <t>カショウ</t>
    </rPh>
    <phoneticPr fontId="5"/>
  </si>
  <si>
    <t>ラベル</t>
    <phoneticPr fontId="5"/>
  </si>
  <si>
    <t>攻撃1回のダメージ量目安</t>
    <rPh sb="0" eb="2">
      <t>コウゲキ</t>
    </rPh>
    <rPh sb="3" eb="4">
      <t>カイ</t>
    </rPh>
    <rPh sb="9" eb="10">
      <t>リョウ</t>
    </rPh>
    <rPh sb="10" eb="12">
      <t>メヤス</t>
    </rPh>
    <phoneticPr fontId="5"/>
  </si>
  <si>
    <t>水着ルキフグス
or
水着メビウス</t>
    <rPh sb="0" eb="2">
      <t>ミズギ</t>
    </rPh>
    <rPh sb="11" eb="13">
      <t>ミズギ</t>
    </rPh>
    <phoneticPr fontId="5"/>
  </si>
  <si>
    <t>水着フェンリル
or
水着シュレ</t>
    <rPh sb="0" eb="2">
      <t>ミズギ</t>
    </rPh>
    <rPh sb="11" eb="13">
      <t>ミズギ</t>
    </rPh>
    <phoneticPr fontId="5"/>
  </si>
  <si>
    <t>水着バルドル
or
水着ファラデー</t>
    <rPh sb="0" eb="2">
      <t>ミズギ</t>
    </rPh>
    <rPh sb="10" eb="12">
      <t>ミズギ</t>
    </rPh>
    <phoneticPr fontId="5"/>
  </si>
  <si>
    <t>黄属性の水着ユニット（バルドル・ファラデー）からランダムで1体が登場する。
ファラデーの出現率を低めに設定して、ファラデーが出た時ちょっとしたラッキー感を出したい。
シュレの方が若干強い代わりに、倒すと永続の低確率Cパネルドロップがもらえる（救済要素）。</t>
    <rPh sb="0" eb="1">
      <t>キイロ</t>
    </rPh>
    <rPh sb="105" eb="106">
      <t>ヒクイ</t>
    </rPh>
    <rPh sb="106" eb="108">
      <t>カクリツ</t>
    </rPh>
    <phoneticPr fontId="5"/>
  </si>
  <si>
    <t>赤属性の水着ユニット（フェンリル・シュレ）からランダムで1体が登場する。
シュレの出現率を低めに設定して、シュレが出た時ちょっとしたラッキー感を出したい。
シュレの方が若干強い代わりに、倒すと永続のCパネル生成短縮がもらえる（救済要素）。</t>
    <rPh sb="0" eb="1">
      <t>アカ</t>
    </rPh>
    <rPh sb="104" eb="106">
      <t>セイセイ</t>
    </rPh>
    <rPh sb="106" eb="108">
      <t>タンシュク</t>
    </rPh>
    <phoneticPr fontId="5"/>
  </si>
  <si>
    <t>青属性の水着ユニット（ルキフグス・メビウス）からランダムで1体が登場する。
メビウスの出現率を低めに設定して、メビウスが出た時ちょっとしたラッキー感を出したい。
メビウスの方が若干強い代わりに、倒すと永続の5%リジェネがもらえる（救済要素）。</t>
    <rPh sb="0" eb="1">
      <t>アオ</t>
    </rPh>
    <rPh sb="1" eb="3">
      <t>ゾクセイ</t>
    </rPh>
    <rPh sb="4" eb="6">
      <t>ミズギ</t>
    </rPh>
    <rPh sb="30" eb="31">
      <t>カラダ</t>
    </rPh>
    <rPh sb="32" eb="34">
      <t>トウジョウ</t>
    </rPh>
    <rPh sb="43" eb="46">
      <t>シュツゲンリツ</t>
    </rPh>
    <rPh sb="47" eb="48">
      <t>ヒクメ</t>
    </rPh>
    <rPh sb="50" eb="52">
      <t>セッテイ</t>
    </rPh>
    <rPh sb="60" eb="61">
      <t>デタ</t>
    </rPh>
    <rPh sb="62" eb="63">
      <t>トキ</t>
    </rPh>
    <rPh sb="73" eb="74">
      <t>カンジ</t>
    </rPh>
    <rPh sb="75" eb="76">
      <t>ダシタイ</t>
    </rPh>
    <phoneticPr fontId="5"/>
  </si>
  <si>
    <t>季節イベントとして楽しんでもらうために道中の難易度は控えめ。セリフをメインとする。
フロア5のみウィザード級を上回る難易度で設計し、ゲージが進む毎に超ウィザード級の風格を見せる。</t>
    <rPh sb="0" eb="2">
      <t>キセツ</t>
    </rPh>
    <rPh sb="9" eb="10">
      <t>タノシン</t>
    </rPh>
    <rPh sb="19" eb="21">
      <t>ドウチュウ</t>
    </rPh>
    <rPh sb="22" eb="25">
      <t>ナンイド</t>
    </rPh>
    <rPh sb="26" eb="27">
      <t>ヒカエメ</t>
    </rPh>
    <rPh sb="53" eb="54">
      <t>キュウ</t>
    </rPh>
    <rPh sb="55" eb="57">
      <t>ウワマワル</t>
    </rPh>
    <rPh sb="58" eb="61">
      <t>ナンイド</t>
    </rPh>
    <rPh sb="62" eb="64">
      <t>セッケイ</t>
    </rPh>
    <rPh sb="70" eb="71">
      <t>ススム</t>
    </rPh>
    <rPh sb="72" eb="73">
      <t>ゴトニ</t>
    </rPh>
    <rPh sb="74" eb="75">
      <t>チョウ</t>
    </rPh>
    <rPh sb="80" eb="81">
      <t>キュウ</t>
    </rPh>
    <rPh sb="82" eb="84">
      <t>フウカク</t>
    </rPh>
    <rPh sb="85" eb="86">
      <t>ミセ</t>
    </rPh>
    <phoneticPr fontId="5"/>
  </si>
  <si>
    <r>
      <t>■要件
・青パネル出現率UP(海をイメージ)
・ゴッドキラー　</t>
    </r>
    <r>
      <rPr>
        <sz val="12"/>
        <color rgb="FFFF0000"/>
        <rFont val="MS PGothic"/>
        <family val="3"/>
        <charset val="128"/>
      </rPr>
      <t>→　想定パーティにゴッドが多いため避けたい</t>
    </r>
    <r>
      <rPr>
        <sz val="12"/>
        <color rgb="FF000000"/>
        <rFont val="MS PGothic"/>
      </rPr>
      <t xml:space="preserve">
・青パネル吸収攻撃+高確率スキルバインド(水を感電させて攻撃、しびれてスキルが使えない)
・Nターン後に大津波を発生させる(予告)
・津波に飲み込まれる(即死攻撃)
・4神の行動(玄武:防御力UP/朱雀:攻撃力UP/白虎:行動頻度UP/青龍:全体攻撃)</t>
    </r>
    <rPh sb="1" eb="3">
      <t>ヨウケン</t>
    </rPh>
    <rPh sb="33" eb="35">
      <t>ソウテイ</t>
    </rPh>
    <rPh sb="44" eb="45">
      <t>オオイ</t>
    </rPh>
    <rPh sb="48" eb="49">
      <t>サケタイ</t>
    </rPh>
    <phoneticPr fontId="5"/>
  </si>
  <si>
    <t>2→1</t>
    <phoneticPr fontId="5"/>
  </si>
  <si>
    <t>R6 彦星</t>
    <rPh sb="3" eb="5">
      <t>ヒコボシ</t>
    </rPh>
    <phoneticPr fontId="5"/>
  </si>
  <si>
    <t>回復枠。ハートボムドロップは2ターン継続するので、スキルバインドされる前に使えると安心。</t>
    <rPh sb="0" eb="2">
      <t>カイフクヤク</t>
    </rPh>
    <rPh sb="2" eb="3">
      <t>ワク</t>
    </rPh>
    <rPh sb="18" eb="20">
      <t>ケイゾク</t>
    </rPh>
    <rPh sb="35" eb="36">
      <t>チョクゼン</t>
    </rPh>
    <rPh sb="37" eb="38">
      <t>ツカウト</t>
    </rPh>
    <rPh sb="41" eb="43">
      <t>アンシn</t>
    </rPh>
    <phoneticPr fontId="5"/>
  </si>
  <si>
    <t>【開幕】グラビティ（90%）+フィーバーゲージ減少
【1ターン目】青パネル出現率UP(青龍要素)+Nターン目に大津波を発生させる(予告)
【常時】全体攻撃
【3ターン毎】青パネル吸収攻撃+1ターンスキルバインド
【HP50%以下】5ターン防御力UP（玄武要素）
【10ターン目】津波に飲み込まれる(即死攻撃)
―――
開幕でHPとフィーバーをゴッソリ持っていかれるため、2ターン目までに立て直す。
この時、2ゲージ目のスキルバインドが残っていると立て直しにくいので、タイミングには注意が必要。
水着オイラーがいればスキルバインドが掛からないため、HPを調整する必要が無くなる。
以降はなるべく青パネルを吸収されないように気をつけて戦う。
HP50%以下で防御力がかなり上がるため、直前で一気に削ることができれば有利になる。</t>
    <rPh sb="1" eb="3">
      <t>カイマク</t>
    </rPh>
    <rPh sb="23" eb="25">
      <t>ゲンショウ</t>
    </rPh>
    <rPh sb="31" eb="32">
      <t>メ</t>
    </rPh>
    <rPh sb="33" eb="34">
      <t>アオ</t>
    </rPh>
    <rPh sb="37" eb="40">
      <t>シュツゲンリツ</t>
    </rPh>
    <rPh sb="43" eb="45">
      <t>セイリュウ</t>
    </rPh>
    <rPh sb="45" eb="47">
      <t>ヨウソ</t>
    </rPh>
    <rPh sb="53" eb="54">
      <t>メ</t>
    </rPh>
    <rPh sb="70" eb="72">
      <t>ジョウジ</t>
    </rPh>
    <rPh sb="73" eb="75">
      <t>ゼンタイ</t>
    </rPh>
    <rPh sb="75" eb="77">
      <t>コウゲキ</t>
    </rPh>
    <rPh sb="112" eb="114">
      <t>イカ</t>
    </rPh>
    <rPh sb="119" eb="122">
      <t>ボウギョリョク</t>
    </rPh>
    <rPh sb="125" eb="127">
      <t>ゲンブ</t>
    </rPh>
    <rPh sb="127" eb="129">
      <t>ヨウソ</t>
    </rPh>
    <rPh sb="137" eb="138">
      <t>メ</t>
    </rPh>
    <rPh sb="159" eb="161">
      <t>カイマク</t>
    </rPh>
    <rPh sb="175" eb="176">
      <t>モッテイカレル</t>
    </rPh>
    <rPh sb="189" eb="190">
      <t>メ</t>
    </rPh>
    <rPh sb="193" eb="194">
      <t>タテナオス</t>
    </rPh>
    <rPh sb="201" eb="202">
      <t>トキ</t>
    </rPh>
    <rPh sb="217" eb="218">
      <t>ノコッテイル</t>
    </rPh>
    <rPh sb="223" eb="224">
      <t>タテナオシニクイ</t>
    </rPh>
    <rPh sb="240" eb="242">
      <t>チュウイ</t>
    </rPh>
    <rPh sb="243" eb="245">
      <t>ヒツヨウ</t>
    </rPh>
    <rPh sb="247" eb="249">
      <t>ミズギ</t>
    </rPh>
    <rPh sb="265" eb="266">
      <t>カカラナイ</t>
    </rPh>
    <rPh sb="276" eb="278">
      <t>チョウセイ</t>
    </rPh>
    <rPh sb="280" eb="282">
      <t>ヒツヨウガ</t>
    </rPh>
    <rPh sb="283" eb="284">
      <t>ナク</t>
    </rPh>
    <rPh sb="289" eb="291">
      <t>イコウハ</t>
    </rPh>
    <rPh sb="296" eb="297">
      <t>アオ</t>
    </rPh>
    <rPh sb="301" eb="303">
      <t>キュウシュウ</t>
    </rPh>
    <rPh sb="310" eb="311">
      <t>キヲツケテ</t>
    </rPh>
    <rPh sb="315" eb="316">
      <t>タタカウ</t>
    </rPh>
    <rPh sb="324" eb="326">
      <t>イカ</t>
    </rPh>
    <rPh sb="327" eb="330">
      <t>ボウギョリョク</t>
    </rPh>
    <rPh sb="334" eb="335">
      <t>アガル</t>
    </rPh>
    <rPh sb="340" eb="342">
      <t>チョクゼン</t>
    </rPh>
    <rPh sb="343" eb="345">
      <t>イッキニ</t>
    </rPh>
    <rPh sb="346" eb="347">
      <t>ケズル</t>
    </rPh>
    <rPh sb="355" eb="357">
      <t>ユウリ</t>
    </rPh>
    <phoneticPr fontId="5"/>
  </si>
  <si>
    <t>【開幕】セリフのみ
【常時】青パネル吸収攻撃
【常時】7回連続攻撃
【3ターン毎】グラビティ（50%）
―――
1ゲージ目は青パネルを優先的に消すこと以外、特に注意する点がない。
どんなにHPが低くてもグラビティで死ぬことはないので、それを視野に入れてハートを使えると楽になる。</t>
    <rPh sb="1" eb="3">
      <t>カイマク</t>
    </rPh>
    <rPh sb="11" eb="13">
      <t>ジョウジ</t>
    </rPh>
    <rPh sb="14" eb="15">
      <t>アオ</t>
    </rPh>
    <rPh sb="18" eb="20">
      <t>キュウシュウ</t>
    </rPh>
    <rPh sb="20" eb="22">
      <t>コウゲキ</t>
    </rPh>
    <rPh sb="24" eb="26">
      <t>ジョウジ</t>
    </rPh>
    <rPh sb="28" eb="29">
      <t>カイ</t>
    </rPh>
    <rPh sb="29" eb="31">
      <t>レンゾク</t>
    </rPh>
    <rPh sb="31" eb="33">
      <t>コウゲキ</t>
    </rPh>
    <rPh sb="39" eb="40">
      <t>ゴト</t>
    </rPh>
    <rPh sb="62" eb="63">
      <t>アオ</t>
    </rPh>
    <rPh sb="67" eb="70">
      <t>ユウセンテキ</t>
    </rPh>
    <rPh sb="71" eb="72">
      <t>ケス</t>
    </rPh>
    <rPh sb="75" eb="77">
      <t>イガイ</t>
    </rPh>
    <rPh sb="78" eb="79">
      <t>トクニ</t>
    </rPh>
    <rPh sb="80" eb="82">
      <t>チュウイ</t>
    </rPh>
    <rPh sb="84" eb="85">
      <t>テンガ</t>
    </rPh>
    <rPh sb="97" eb="98">
      <t>ヒククテモ</t>
    </rPh>
    <rPh sb="107" eb="108">
      <t>シヌ</t>
    </rPh>
    <rPh sb="120" eb="122">
      <t>シヤニ</t>
    </rPh>
    <rPh sb="123" eb="124">
      <t>イレテ</t>
    </rPh>
    <rPh sb="130" eb="131">
      <t>ツカエルト</t>
    </rPh>
    <rPh sb="134" eb="135">
      <t>ラク</t>
    </rPh>
    <phoneticPr fontId="5"/>
  </si>
  <si>
    <t>【開幕】攻撃頻度が1に変化（白虎要素）
【常時】青パネル吸収攻撃
【常時】全体攻撃+青パネル10個生成
【4ターン毎】3ターン攻撃力UP（朱雀要素）
【HP50%以下】青パネル吸収攻撃+4ターンスキルバインド
―――
長期戦になると攻撃力UP状態が継続するので、耐えられなくなる前に突破できると吉。
ただしHP50%以下で4ターンのスキルバインドを仕掛けてくるため、3ゲージ目のことも見越して突破タイミングを計りたい（水着オイラーがいれば即突破でも大丈夫な設計にする）。</t>
    <rPh sb="4" eb="8">
      <t>コウゲキヒンド</t>
    </rPh>
    <rPh sb="11" eb="13">
      <t>ヘンカ</t>
    </rPh>
    <rPh sb="14" eb="16">
      <t>ビャッコ</t>
    </rPh>
    <rPh sb="16" eb="18">
      <t>ヨウソ</t>
    </rPh>
    <rPh sb="57" eb="58">
      <t>ゴト</t>
    </rPh>
    <rPh sb="63" eb="66">
      <t>コウゲキリョク</t>
    </rPh>
    <rPh sb="69" eb="71">
      <t>スザク</t>
    </rPh>
    <rPh sb="71" eb="73">
      <t>ヨウソ</t>
    </rPh>
    <rPh sb="81" eb="83">
      <t>イカ</t>
    </rPh>
    <rPh sb="84" eb="85">
      <t>アオ</t>
    </rPh>
    <rPh sb="88" eb="90">
      <t>キュウシュウ</t>
    </rPh>
    <rPh sb="90" eb="92">
      <t>コウゲキ</t>
    </rPh>
    <rPh sb="109" eb="112">
      <t>チョウキセン</t>
    </rPh>
    <rPh sb="116" eb="119">
      <t>コウゲキリョク</t>
    </rPh>
    <rPh sb="121" eb="123">
      <t>ジョウタイ</t>
    </rPh>
    <rPh sb="124" eb="126">
      <t>ケイゾク</t>
    </rPh>
    <rPh sb="131" eb="132">
      <t>タエラレナク</t>
    </rPh>
    <rPh sb="141" eb="143">
      <t>トッパ</t>
    </rPh>
    <rPh sb="147" eb="148">
      <t>キチ</t>
    </rPh>
    <rPh sb="158" eb="160">
      <t>イカ</t>
    </rPh>
    <rPh sb="174" eb="176">
      <t>シカケテクル</t>
    </rPh>
    <rPh sb="187" eb="188">
      <t>メ</t>
    </rPh>
    <rPh sb="192" eb="194">
      <t>ミコシテ</t>
    </rPh>
    <rPh sb="196" eb="198">
      <t>トッパ</t>
    </rPh>
    <rPh sb="204" eb="205">
      <t>ハカリタイ</t>
    </rPh>
    <rPh sb="209" eb="211">
      <t>ミズギ</t>
    </rPh>
    <rPh sb="219" eb="220">
      <t>ソク</t>
    </rPh>
    <rPh sb="220" eb="222">
      <t>トッパ</t>
    </rPh>
    <rPh sb="224" eb="227">
      <t>ダイジョウブ</t>
    </rPh>
    <rPh sb="228" eb="230">
      <t>セッケイ</t>
    </rPh>
    <phoneticPr fontId="5"/>
  </si>
  <si>
    <t>緑属性の水着ユニット（ケツァ・オイラー）からランダムで1体が登場する。
オイラーの出現率を低めに設定して、オイラーが出た時ちょっとしたラッキー感を出したい。
ケツァ戦では致命的なダメージを受けることはないので、すぐに突破しても良いし滞在しても良い。
オイラーは1ターン目で永続の低確率ボムパネルドロップを授けて去っていく。</t>
    <rPh sb="0" eb="1">
      <t>ミドリ</t>
    </rPh>
    <rPh sb="83" eb="84">
      <t>イクサ</t>
    </rPh>
    <rPh sb="86" eb="89">
      <t>チメイテキナ</t>
    </rPh>
    <rPh sb="95" eb="96">
      <t>ウケル</t>
    </rPh>
    <rPh sb="109" eb="111">
      <t>トッパ</t>
    </rPh>
    <rPh sb="114" eb="115">
      <t>ヨイシ</t>
    </rPh>
    <rPh sb="117" eb="119">
      <t>タイザイ</t>
    </rPh>
    <rPh sb="122" eb="123">
      <t>ヨイ</t>
    </rPh>
    <rPh sb="135" eb="136">
      <t>メ</t>
    </rPh>
    <rPh sb="137" eb="139">
      <t>エイゾク</t>
    </rPh>
    <rPh sb="140" eb="143">
      <t>テイカクリツ</t>
    </rPh>
    <rPh sb="153" eb="154">
      <t>サズケテ</t>
    </rPh>
    <rPh sb="156" eb="157">
      <t>サッテイク</t>
    </rPh>
    <phoneticPr fontId="5"/>
  </si>
  <si>
    <t>水着ケツァ
or
水着オイラー</t>
    <rPh sb="0" eb="2">
      <t>ミズギ</t>
    </rPh>
    <rPh sb="9" eb="11">
      <t>ミズギ</t>
    </rPh>
    <phoneticPr fontId="5"/>
  </si>
  <si>
    <t>跳鼠の睡奏楽 ハーメルン</t>
    <phoneticPr fontId="5"/>
  </si>
  <si>
    <t>PremiumSS</t>
    <phoneticPr fontId="5"/>
  </si>
  <si>
    <t>黄パネルを全てボムパネルに変換+3ターン緑属性の攻撃力と回復力を特大UP</t>
    <phoneticPr fontId="5"/>
  </si>
  <si>
    <t>1体に超大ダメージ＋ 確率でスリープ付与</t>
    <phoneticPr fontId="5"/>
  </si>
  <si>
    <t>R6 ハーメルン</t>
    <phoneticPr fontId="5"/>
  </si>
  <si>
    <t>バフ枠。オセとのセット発動が強力だが、スキルバインドを受けるのでタイミングを計る必要がある。</t>
    <rPh sb="2" eb="3">
      <t>ワク</t>
    </rPh>
    <rPh sb="11" eb="13">
      <t>ハツドウ</t>
    </rPh>
    <rPh sb="14" eb="16">
      <t>キョウリョク</t>
    </rPh>
    <rPh sb="27" eb="28">
      <t>ウケル</t>
    </rPh>
    <rPh sb="38" eb="39">
      <t>ハカル</t>
    </rPh>
    <rPh sb="40" eb="42">
      <t>ヒツヨウガ</t>
    </rPh>
    <phoneticPr fontId="5"/>
  </si>
  <si>
    <t>▼攻略パーティー</t>
    <rPh sb="1" eb="3">
      <t>コウリャク</t>
    </rPh>
    <phoneticPr fontId="12"/>
  </si>
  <si>
    <t>SL</t>
    <phoneticPr fontId="12"/>
  </si>
  <si>
    <t>MAX</t>
  </si>
  <si>
    <t>▼各エリア所感</t>
    <rPh sb="1" eb="5">
      <t>カk</t>
    </rPh>
    <rPh sb="5" eb="7">
      <t>ショk</t>
    </rPh>
    <phoneticPr fontId="12"/>
  </si>
  <si>
    <t>エリア</t>
    <phoneticPr fontId="12"/>
  </si>
  <si>
    <t>コンティニュー</t>
    <phoneticPr fontId="12"/>
  </si>
  <si>
    <t>コンティニュー理由</t>
    <rPh sb="7" eb="9">
      <t>リユ</t>
    </rPh>
    <phoneticPr fontId="12"/>
  </si>
  <si>
    <t>プレイ感</t>
    <rPh sb="3" eb="4">
      <t>カン</t>
    </rPh>
    <phoneticPr fontId="12"/>
  </si>
  <si>
    <t>調整点</t>
    <rPh sb="0" eb="2">
      <t>チョ</t>
    </rPh>
    <rPh sb="2" eb="3">
      <t>テン</t>
    </rPh>
    <phoneticPr fontId="12"/>
  </si>
  <si>
    <t>※攻略PTシートの調整点反映後に作成しています</t>
    <rPh sb="1" eb="3">
      <t>コウリャク</t>
    </rPh>
    <rPh sb="9" eb="12">
      <t>チョウセイテン</t>
    </rPh>
    <rPh sb="12" eb="15">
      <t>ハンエイゴ</t>
    </rPh>
    <rPh sb="16" eb="18">
      <t>サクセイ</t>
    </rPh>
    <phoneticPr fontId="12"/>
  </si>
  <si>
    <t>▼非想定パーティー1（想定パーティ低レベル）</t>
    <phoneticPr fontId="12"/>
  </si>
  <si>
    <t>SL</t>
    <phoneticPr fontId="12"/>
  </si>
  <si>
    <t>各エリア所感</t>
  </si>
  <si>
    <t>プレイヤー習熟度　（初心者・中級者・上級者）</t>
    <phoneticPr fontId="12"/>
  </si>
  <si>
    <t>所感</t>
    <rPh sb="0" eb="2">
      <t>sy</t>
    </rPh>
    <phoneticPr fontId="12"/>
  </si>
  <si>
    <t>エリア</t>
  </si>
  <si>
    <t>進行度</t>
    <rPh sb="0" eb="3">
      <t>シンコウド</t>
    </rPh>
    <phoneticPr fontId="12"/>
  </si>
  <si>
    <t>死亡要因</t>
    <rPh sb="0" eb="2">
      <t>シボウ</t>
    </rPh>
    <phoneticPr fontId="12"/>
  </si>
  <si>
    <t>▼非想定パーティー2（想定パーティ回復抜き）</t>
    <phoneticPr fontId="12"/>
  </si>
  <si>
    <t>SL</t>
    <phoneticPr fontId="12"/>
  </si>
  <si>
    <t>プレイヤー習熟度　（初心者・中級者・上級者）</t>
  </si>
  <si>
    <t>水着オイラー（仮称）</t>
    <phoneticPr fontId="5"/>
  </si>
  <si>
    <t>全解の預智聖 オセ</t>
    <phoneticPr fontId="5"/>
  </si>
  <si>
    <t>恋狩の色星主 彦星</t>
    <phoneticPr fontId="5"/>
  </si>
  <si>
    <t>分岐覚醒オセ</t>
    <rPh sb="0" eb="4">
      <t>ブンキカクセイ</t>
    </rPh>
    <phoneticPr fontId="5"/>
  </si>
  <si>
    <t>パネルを3つランダムでSCパネルに変換する</t>
    <phoneticPr fontId="5"/>
  </si>
  <si>
    <t>1体に超大ダメージ＋ 確率でスリープ付与</t>
    <phoneticPr fontId="5"/>
  </si>
  <si>
    <t>青パネルを緑パネルに変換+1ターンの間青パネルを緑ボムとしてドロップ</t>
    <phoneticPr fontId="5"/>
  </si>
  <si>
    <t>全体に大ダメージ+ 単体に特大ダメージ</t>
    <phoneticPr fontId="5"/>
  </si>
  <si>
    <t>パネルを1つランダムでSCパネル(大)に変換する</t>
    <rPh sb="17" eb="18">
      <t>ダイ</t>
    </rPh>
    <phoneticPr fontId="5"/>
  </si>
  <si>
    <t>1体に特大ダメージ</t>
    <phoneticPr fontId="5"/>
  </si>
  <si>
    <t>ランダムで最大7つ緑ボムパネル(大)を生成+2ターンハートボムパネルをドロップ</t>
    <phoneticPr fontId="5"/>
  </si>
  <si>
    <t>ランダムで最大7つ緑ボムパネル(大)を生成+2ターンハートボムパネルをドロップ</t>
    <phoneticPr fontId="5"/>
  </si>
  <si>
    <t>1体に超大ダメージ+ 1ターン緑属性の回復力中UP</t>
    <phoneticPr fontId="5"/>
  </si>
  <si>
    <t>1体に超大ダメージ+ 1ターン緑属性の回復力中UP</t>
    <phoneticPr fontId="5"/>
  </si>
  <si>
    <t>凶膨なる殲滅 アザゼル</t>
    <phoneticPr fontId="5"/>
  </si>
  <si>
    <t>2ターンの間パネルタップ回数を1減らす代わりに、すべてのパネルを緑パネルに変換する</t>
    <phoneticPr fontId="5"/>
  </si>
  <si>
    <t>ヒューマンに効果超大の 全体ダメージ+攻撃力小UP</t>
    <phoneticPr fontId="5"/>
  </si>
  <si>
    <t>▼非想定パーティー3（水着オイラー無しパーティ）</t>
    <rPh sb="11" eb="13">
      <t>ミズギ</t>
    </rPh>
    <rPh sb="17" eb="18">
      <t>ナシ</t>
    </rPh>
    <phoneticPr fontId="12"/>
  </si>
  <si>
    <t>傲慢なる堕天史 ルシファー</t>
    <phoneticPr fontId="5"/>
  </si>
  <si>
    <t>1体に特大ダメージ</t>
    <phoneticPr fontId="5"/>
  </si>
  <si>
    <t>赤・青・黄パネルを吸収して単体にダメージ+ハートパネルを緑パネルに変換し、2ターンCパネル生成短縮(効果超大)</t>
    <phoneticPr fontId="5"/>
  </si>
  <si>
    <t>上級者</t>
    <phoneticPr fontId="5"/>
  </si>
  <si>
    <t>彦星の回復力とハーメルンのスリープが強く、麒麟3ゲージ目突入までフィーバーを使わず突破できた。
2ゲージ目後半のスキルバインドはスリープがかかって発動しなかったため、3ゲージ目はハーメルンの攻撃バフがついた状態でフィーバーとスキルを使い突破。</t>
    <phoneticPr fontId="5"/>
  </si>
  <si>
    <t>通過</t>
    <rPh sb="0" eb="2">
      <t>ツウカ</t>
    </rPh>
    <phoneticPr fontId="5"/>
  </si>
  <si>
    <t>×</t>
    <phoneticPr fontId="5"/>
  </si>
  <si>
    <t>フィーバーのカウントが足りず敗北</t>
    <rPh sb="11" eb="12">
      <t>タリズ</t>
    </rPh>
    <rPh sb="14" eb="16">
      <t>ハイボク</t>
    </rPh>
    <phoneticPr fontId="5"/>
  </si>
  <si>
    <t>フロア1〜4は苦戦せずに突破。
フロア5
1ゲージ目は被ダメージが低いので問題なく突破。
2ゲージ目では青パネル生成攻撃で12000ほどくらい危険な状態になったが彦星のスキルが強く十分対応できた。
スキルバインドは直前に彦星のスキルを使用していた事と水着オイラーのスキルにより脅威にはならなかった。
3ゲージ目は彦星のスキルがない状態で入ったため耐えきれず残りゲージ1割ほどで負けました。
（フィーバーが200超えすれば勝てていました。）</t>
    <rPh sb="7" eb="9">
      <t>クセンセズニ</t>
    </rPh>
    <rPh sb="12" eb="14">
      <t>トッパ</t>
    </rPh>
    <phoneticPr fontId="5"/>
  </si>
  <si>
    <t>中級者</t>
    <rPh sb="0" eb="2">
      <t>チュウキュウ</t>
    </rPh>
    <rPh sb="2" eb="3">
      <t>シャ</t>
    </rPh>
    <phoneticPr fontId="5"/>
  </si>
  <si>
    <t>■フロア１
問題なく突破。
■フロア２
問題なく突破。
■フロア3
問題なく突破。
　→弱点属性のためフィーバーで倒した。
■フロア4
問題なく突破。
■フロア５
１ゲージ目
全体攻撃が強力なものの、問題なく倒した。
　→しっかりチェインして突破。
2ゲージ目
"全体攻撃+青パネル生成"から"青パネル吸収攻撃"は強力なものの問題なく倒した。
　→青パネルを消すことでダメージ量を抑えた。
　→水着オイラーのスキルが活かせる場面を確認。
スキルバインドを受けたタイミングでフィーバーを使ってゲージを削りきると、
3ゲージ目が苦戦した。※詳細は3ゲージ目
3ゲージ目
盤面の青パネルを減らしながら撃破。
スキルバインドを受けたタイミングで3ゲージ目に突入して、
フィーバーとスキルを使えない状況だと打開できないことがあった。
　→2ゲージ目スキルバインドをかけられたら、ターン数を稼ぐことが望ましいと思われる。
　→フィーバーを3ゲージ目に残しておくことで、打開する可能性が増えると思われる。
　※麒麟の青パネル変換攻撃は、絶対にオイラーのスキルがないと勝てないということもなく、
　　十分他のスキルで対応可能だった。
●全体的に青パネルを減らすことがポイントだと感じた。
　→青パネルがばらばらになっているとダメージ量をあまり減らせられなかった。</t>
    <phoneticPr fontId="5"/>
  </si>
  <si>
    <t>■フロア5
2ゲージ目のスキルバインドのターン数を4ターンから3ターンに下方修正したため、若干攻略が容易になりました。
スキルもフィーバーも使えず詰んでしまうパターンは大分解消できたと思います。</t>
    <rPh sb="23" eb="24">
      <t>カズ</t>
    </rPh>
    <rPh sb="36" eb="40">
      <t>カホウシュウセイ</t>
    </rPh>
    <rPh sb="45" eb="47">
      <t>ジャッカn</t>
    </rPh>
    <rPh sb="47" eb="49">
      <t>コウリャク</t>
    </rPh>
    <rPh sb="50" eb="52">
      <t>ヨウイ</t>
    </rPh>
    <rPh sb="70" eb="71">
      <t>ツカエズ</t>
    </rPh>
    <rPh sb="73" eb="74">
      <t>ツンデシマウ</t>
    </rPh>
    <rPh sb="84" eb="86">
      <t>ダイブ</t>
    </rPh>
    <rPh sb="86" eb="88">
      <t>カイショウ</t>
    </rPh>
    <rPh sb="92" eb="93">
      <t>オモイマス</t>
    </rPh>
    <phoneticPr fontId="5"/>
  </si>
  <si>
    <t>上級者</t>
    <rPh sb="0" eb="3">
      <t>ジョウキュウシャ</t>
    </rPh>
    <phoneticPr fontId="5"/>
  </si>
  <si>
    <t>3ゲージ目突入後にフィーバーが残っておらず敗北</t>
    <rPh sb="4" eb="5">
      <t>メ</t>
    </rPh>
    <rPh sb="5" eb="8">
      <t>トツニュウゴ</t>
    </rPh>
    <rPh sb="15" eb="16">
      <t>ノコッテオラズ</t>
    </rPh>
    <rPh sb="21" eb="23">
      <t>ハイボク</t>
    </rPh>
    <phoneticPr fontId="5"/>
  </si>
  <si>
    <t>道中は溜まったスキルから順番に使っていれば楽に、かつ素早く突破可能。
ボスの麒麟戦はダメージが蓄積するたび水着オイラーを使用することで粘れたが、
水着オイラーもフィーバーも切れているタイミングで3ゲージ目に突入してしまい、80%のグラビティから立て直すことができずに敗北。</t>
    <rPh sb="0" eb="2">
      <t>ドウチュウ</t>
    </rPh>
    <rPh sb="3" eb="4">
      <t>タマッタ</t>
    </rPh>
    <rPh sb="12" eb="14">
      <t>ジュンバン</t>
    </rPh>
    <rPh sb="15" eb="16">
      <t>ツカッテ</t>
    </rPh>
    <rPh sb="21" eb="22">
      <t>ラクニ</t>
    </rPh>
    <rPh sb="26" eb="28">
      <t>スバヤク</t>
    </rPh>
    <rPh sb="29" eb="31">
      <t>トッパ</t>
    </rPh>
    <rPh sb="31" eb="33">
      <t>カノウ</t>
    </rPh>
    <rPh sb="38" eb="40">
      <t>キリン</t>
    </rPh>
    <rPh sb="40" eb="41">
      <t>イクサ</t>
    </rPh>
    <rPh sb="47" eb="49">
      <t>チクセキ</t>
    </rPh>
    <rPh sb="53" eb="55">
      <t>ミズギ</t>
    </rPh>
    <rPh sb="60" eb="62">
      <t>シヨウ</t>
    </rPh>
    <rPh sb="67" eb="68">
      <t>ネバレタ</t>
    </rPh>
    <rPh sb="73" eb="75">
      <t>ミズギ</t>
    </rPh>
    <rPh sb="86" eb="87">
      <t>キレテイル</t>
    </rPh>
    <rPh sb="103" eb="105">
      <t>トツニュウ</t>
    </rPh>
    <rPh sb="122" eb="123">
      <t>タテナオス</t>
    </rPh>
    <rPh sb="133" eb="135">
      <t>ハイボク</t>
    </rPh>
    <phoneticPr fontId="5"/>
  </si>
  <si>
    <t>計</t>
    <phoneticPr fontId="5"/>
  </si>
  <si>
    <t>ギガ</t>
    <phoneticPr fontId="5"/>
  </si>
  <si>
    <t>メガ</t>
    <phoneticPr fontId="5"/>
  </si>
  <si>
    <t>限凸果実</t>
    <phoneticPr fontId="5"/>
  </si>
  <si>
    <t>秘術</t>
    <phoneticPr fontId="5"/>
  </si>
  <si>
    <t>キング</t>
  </si>
  <si>
    <t>ゴールドダック</t>
    <phoneticPr fontId="5"/>
  </si>
  <si>
    <t>ジェントル</t>
  </si>
  <si>
    <t>メタルダック</t>
    <phoneticPr fontId="5"/>
  </si>
  <si>
    <t>リトルハンプティ</t>
    <phoneticPr fontId="5"/>
  </si>
  <si>
    <t>水着麒麟</t>
    <phoneticPr fontId="5"/>
  </si>
  <si>
    <t>[10連]</t>
    <phoneticPr fontId="5"/>
  </si>
  <si>
    <t>かかる時間</t>
    <phoneticPr fontId="5"/>
  </si>
  <si>
    <t>上昇＋値</t>
    <phoneticPr fontId="5"/>
  </si>
  <si>
    <t>計</t>
    <phoneticPr fontId="5"/>
  </si>
  <si>
    <t>上昇スキルレベル</t>
    <phoneticPr fontId="5"/>
  </si>
  <si>
    <t>ギガ果実</t>
    <phoneticPr fontId="5"/>
  </si>
  <si>
    <t>取得ビット</t>
    <phoneticPr fontId="5"/>
  </si>
  <si>
    <t>メガ果実</t>
    <phoneticPr fontId="5"/>
  </si>
  <si>
    <t>取得経験値</t>
    <phoneticPr fontId="5"/>
  </si>
  <si>
    <t>限凸果実</t>
    <phoneticPr fontId="5"/>
  </si>
  <si>
    <t>バグマ４</t>
    <phoneticPr fontId="5"/>
  </si>
  <si>
    <t>バグマ３</t>
    <phoneticPr fontId="5"/>
  </si>
  <si>
    <t>バグマ２</t>
    <phoneticPr fontId="5"/>
  </si>
  <si>
    <t>バグマ１</t>
    <phoneticPr fontId="5"/>
  </si>
  <si>
    <t>バグ１</t>
    <phoneticPr fontId="5"/>
  </si>
  <si>
    <t>メガ秘術</t>
    <phoneticPr fontId="5"/>
  </si>
  <si>
    <t>秘術</t>
    <phoneticPr fontId="5"/>
  </si>
  <si>
    <t>ゴールドキング</t>
    <phoneticPr fontId="5"/>
  </si>
  <si>
    <t>ゴールドダック</t>
    <phoneticPr fontId="5"/>
  </si>
  <si>
    <t>メタルジェントル</t>
    <phoneticPr fontId="5"/>
  </si>
  <si>
    <t>メタルダック</t>
    <phoneticPr fontId="5"/>
  </si>
  <si>
    <t>バグマ4体</t>
    <phoneticPr fontId="5"/>
  </si>
  <si>
    <t>リトルハンプティ</t>
    <phoneticPr fontId="5"/>
  </si>
  <si>
    <t>オイラー</t>
    <phoneticPr fontId="5"/>
  </si>
  <si>
    <t>水着麒麟</t>
    <phoneticPr fontId="5"/>
  </si>
  <si>
    <t>バグマにかかる時間</t>
    <phoneticPr fontId="5"/>
  </si>
  <si>
    <t>バグマ４</t>
    <phoneticPr fontId="5"/>
  </si>
  <si>
    <t>バグマ３</t>
    <phoneticPr fontId="5"/>
  </si>
  <si>
    <t>バグマ２</t>
    <phoneticPr fontId="5"/>
  </si>
  <si>
    <t>バグマ１</t>
    <phoneticPr fontId="5"/>
  </si>
  <si>
    <t>バグ１</t>
    <phoneticPr fontId="5"/>
  </si>
  <si>
    <t>[単発]</t>
    <phoneticPr fontId="5"/>
  </si>
  <si>
    <t>超絶</t>
    <phoneticPr fontId="5"/>
  </si>
  <si>
    <t>ウィザード</t>
    <phoneticPr fontId="5"/>
  </si>
  <si>
    <t>スイカガチャ設計</t>
    <phoneticPr fontId="5"/>
  </si>
  <si>
    <t>8.5個</t>
    <phoneticPr fontId="5"/>
  </si>
  <si>
    <t>6個</t>
    <phoneticPr fontId="5"/>
  </si>
  <si>
    <t>6個</t>
    <phoneticPr fontId="5"/>
  </si>
  <si>
    <t>4.5個</t>
    <phoneticPr fontId="5"/>
  </si>
  <si>
    <t>バグマ4体</t>
    <phoneticPr fontId="5"/>
  </si>
  <si>
    <t>5.5個</t>
    <phoneticPr fontId="5"/>
  </si>
  <si>
    <t>3個</t>
    <phoneticPr fontId="5"/>
  </si>
  <si>
    <t>オイラー</t>
    <phoneticPr fontId="5"/>
  </si>
  <si>
    <t>4個</t>
    <phoneticPr fontId="5"/>
  </si>
  <si>
    <t>1.5個</t>
    <phoneticPr fontId="5"/>
  </si>
  <si>
    <t>クエストにかかる時間</t>
    <phoneticPr fontId="5"/>
  </si>
  <si>
    <t>2.5個</t>
    <phoneticPr fontId="5"/>
  </si>
  <si>
    <t>1 + 8*バグボ率 + クリアボーナス率</t>
    <phoneticPr fontId="5"/>
  </si>
  <si>
    <t>バグマ４体</t>
    <phoneticPr fontId="5"/>
  </si>
  <si>
    <t>1 + 6*バグボ率 + クリアボーナス率</t>
    <phoneticPr fontId="5"/>
  </si>
  <si>
    <t>バグマ３体</t>
    <phoneticPr fontId="5"/>
  </si>
  <si>
    <t>1 + 4*バグボ率 + クリアボーナス率</t>
    <phoneticPr fontId="5"/>
  </si>
  <si>
    <t>バグマ２体</t>
    <phoneticPr fontId="5"/>
  </si>
  <si>
    <t>1 + 2*バグボ率 + クリアボーナス率</t>
    <phoneticPr fontId="5"/>
  </si>
  <si>
    <t>バグマ１体</t>
    <phoneticPr fontId="5"/>
  </si>
  <si>
    <t>1 + 11%*バグボ率 + クリアボーナス率 + 2/10 * (1.5+11%*スイカバグボ率 + スイカクリアボーナス率)</t>
    <phoneticPr fontId="5"/>
  </si>
  <si>
    <t>バグ1</t>
    <phoneticPr fontId="5"/>
  </si>
  <si>
    <t>超絶級</t>
    <phoneticPr fontId="5"/>
  </si>
  <si>
    <t>1 + 8*バグボ率 + クリアボーナス率</t>
    <phoneticPr fontId="5"/>
  </si>
  <si>
    <t>バグマ４体</t>
    <phoneticPr fontId="5"/>
  </si>
  <si>
    <t>1 + 6*バグボ率 + クリアボーナス率</t>
    <phoneticPr fontId="5"/>
  </si>
  <si>
    <t>バグマ３体</t>
    <phoneticPr fontId="5"/>
  </si>
  <si>
    <t>1 + 4*バグボ率 + クリアボーナス率</t>
    <phoneticPr fontId="5"/>
  </si>
  <si>
    <t>バグマ２体</t>
    <phoneticPr fontId="5"/>
  </si>
  <si>
    <t>1 + 2*バグボ率 + クリアボーナス率</t>
    <phoneticPr fontId="5"/>
  </si>
  <si>
    <t>バグマ１体</t>
    <phoneticPr fontId="5"/>
  </si>
  <si>
    <t>1 + 11%*バグボ率 + クリアボーナス率 + 2/10 * (1.5+11%*スイカバグボ率 + スイカクリアボーナス率)</t>
    <phoneticPr fontId="5"/>
  </si>
  <si>
    <t>バグ1</t>
    <phoneticPr fontId="5"/>
  </si>
  <si>
    <t>1周につき</t>
    <phoneticPr fontId="5"/>
  </si>
  <si>
    <t>非スイカ</t>
    <phoneticPr fontId="5"/>
  </si>
  <si>
    <t>スイカ合計</t>
    <phoneticPr fontId="5"/>
  </si>
  <si>
    <t>一日周回数</t>
    <phoneticPr fontId="5"/>
  </si>
  <si>
    <t>周回数</t>
    <phoneticPr fontId="5"/>
  </si>
  <si>
    <t>合計</t>
    <phoneticPr fontId="5"/>
  </si>
  <si>
    <t>ミッション</t>
    <phoneticPr fontId="5"/>
  </si>
  <si>
    <t>通常+バグボ</t>
    <phoneticPr fontId="5"/>
  </si>
  <si>
    <t>↓バグ１のユニットの場合、バグボーナス出現率が11%</t>
    <phoneticPr fontId="5"/>
  </si>
  <si>
    <t>■シミュレータ</t>
    <phoneticPr fontId="5"/>
  </si>
  <si>
    <t>◯</t>
    <phoneticPr fontId="5"/>
  </si>
  <si>
    <t>◯</t>
    <phoneticPr fontId="5"/>
  </si>
  <si>
    <t>最適</t>
    <phoneticPr fontId="5"/>
  </si>
  <si>
    <t>×</t>
    <phoneticPr fontId="5"/>
  </si>
  <si>
    <t>適正</t>
    <phoneticPr fontId="5"/>
  </si>
  <si>
    <t>順適正</t>
    <phoneticPr fontId="5"/>
  </si>
  <si>
    <t>非適正</t>
    <phoneticPr fontId="5"/>
  </si>
  <si>
    <t>クリアタイム</t>
    <phoneticPr fontId="5"/>
  </si>
  <si>
    <t>水着オイラー</t>
    <phoneticPr fontId="5"/>
  </si>
  <si>
    <t>フェス限</t>
    <phoneticPr fontId="5"/>
  </si>
  <si>
    <t>パーティ</t>
    <phoneticPr fontId="5"/>
  </si>
  <si>
    <t>□パーティ別想定クリアタイム</t>
    <phoneticPr fontId="5"/>
  </si>
  <si>
    <t>10連期待値</t>
    <phoneticPr fontId="5"/>
  </si>
  <si>
    <t>□スイカからの麒麟出現</t>
    <phoneticPr fontId="5"/>
  </si>
  <si>
    <t>バグボーナス数 * バグボーナス発生率</t>
    <phoneticPr fontId="5"/>
  </si>
  <si>
    <t xml:space="preserve">バグボーナスでの入手数 = </t>
    <phoneticPr fontId="5"/>
  </si>
  <si>
    <t>ノーコンボーナス率</t>
    <phoneticPr fontId="5"/>
  </si>
  <si>
    <t>バグボーナス率</t>
    <phoneticPr fontId="5"/>
  </si>
  <si>
    <t>クリアボーナスでの入手数 + バグボーナスでの入手数 + ノーコンボーナスでの入手数</t>
    <phoneticPr fontId="5"/>
  </si>
  <si>
    <t xml:space="preserve">チケットを入手できる数 = </t>
    <phoneticPr fontId="5"/>
  </si>
  <si>
    <t>クリアボーナス率</t>
    <phoneticPr fontId="5"/>
  </si>
  <si>
    <t>ドロップ率</t>
    <phoneticPr fontId="5"/>
  </si>
  <si>
    <t>チケットから出現する率 * チケットを入手できる数</t>
    <phoneticPr fontId="5"/>
  </si>
  <si>
    <t>チケットで入手できる数 =</t>
    <phoneticPr fontId="5"/>
  </si>
  <si>
    <t>□スイカ</t>
    <phoneticPr fontId="5"/>
  </si>
  <si>
    <t>ノーコンボーナス率</t>
    <phoneticPr fontId="5"/>
  </si>
  <si>
    <t>直接ドロップ数 + チケットで入手できる数</t>
    <phoneticPr fontId="5"/>
  </si>
  <si>
    <t>１週で入手できるユニット =</t>
    <phoneticPr fontId="5"/>
  </si>
  <si>
    <t>バグボーナス率</t>
    <phoneticPr fontId="5"/>
  </si>
  <si>
    <t>クリアボーナス率</t>
    <phoneticPr fontId="5"/>
  </si>
  <si>
    <t>目標ユニット数 / １週で入手できるユニット数</t>
    <phoneticPr fontId="5"/>
  </si>
  <si>
    <t>周回数 =</t>
    <phoneticPr fontId="5"/>
  </si>
  <si>
    <t>ドロップ率</t>
    <phoneticPr fontId="5"/>
  </si>
  <si>
    <t>□直接</t>
    <phoneticPr fontId="5"/>
  </si>
  <si>
    <t>超絶級</t>
    <phoneticPr fontId="5"/>
  </si>
  <si>
    <t>ウィザード級</t>
    <phoneticPr fontId="5"/>
  </si>
  <si>
    <t>■基礎数値</t>
    <phoneticPr fontId="5"/>
  </si>
  <si>
    <t>・彦星をバグマにした人は一日4周くらいにしたい</t>
    <phoneticPr fontId="5"/>
  </si>
  <si>
    <t>・最悪のケースでも一日７周を目処にしたい</t>
    <phoneticPr fontId="5"/>
  </si>
  <si>
    <t>7/19 15:00 〜 7/29 14:59</t>
    <phoneticPr fontId="5"/>
  </si>
  <si>
    <t>・期間は１０日間（足掛け１１日）</t>
    <phoneticPr fontId="5"/>
  </si>
  <si>
    <t>■彦星の設計</t>
    <phoneticPr fontId="5"/>
  </si>
  <si>
    <t>クリアボーナス</t>
    <phoneticPr fontId="5"/>
  </si>
  <si>
    <t>ウィザード級</t>
    <phoneticPr fontId="5"/>
  </si>
  <si>
    <t>超絶級</t>
    <phoneticPr fontId="5"/>
  </si>
  <si>
    <t>スイカチケット</t>
    <phoneticPr fontId="5"/>
  </si>
  <si>
    <t>ノーコンボーナス</t>
    <phoneticPr fontId="5"/>
  </si>
  <si>
    <t>ウィザード級</t>
    <phoneticPr fontId="5"/>
  </si>
  <si>
    <t>スイカチケット1</t>
    <phoneticPr fontId="5"/>
  </si>
  <si>
    <t>スイカチケット2</t>
    <phoneticPr fontId="5"/>
  </si>
  <si>
    <t>バグボーナス</t>
    <phoneticPr fontId="5"/>
  </si>
  <si>
    <t>攻めの果実</t>
    <phoneticPr fontId="5"/>
  </si>
  <si>
    <t>生命の果実</t>
    <phoneticPr fontId="5"/>
  </si>
  <si>
    <t>癒やしの果実</t>
    <phoneticPr fontId="5"/>
  </si>
  <si>
    <t>炎のメタルダック</t>
    <phoneticPr fontId="5"/>
  </si>
  <si>
    <t>森のメタルダック</t>
    <phoneticPr fontId="5"/>
  </si>
  <si>
    <t>黄のメタルダック</t>
    <phoneticPr fontId="5"/>
  </si>
  <si>
    <t>水のメタルダック</t>
    <phoneticPr fontId="5"/>
  </si>
  <si>
    <t>スイカチケット</t>
    <phoneticPr fontId="5"/>
  </si>
  <si>
    <t>秘術</t>
    <phoneticPr fontId="5"/>
  </si>
  <si>
    <t>メガ攻め</t>
    <phoneticPr fontId="5"/>
  </si>
  <si>
    <t>メガ生命</t>
    <phoneticPr fontId="5"/>
  </si>
  <si>
    <t>メガ癒やし</t>
    <phoneticPr fontId="5"/>
  </si>
  <si>
    <t>item</t>
    <phoneticPr fontId="5"/>
  </si>
  <si>
    <t>unit</t>
    <phoneticPr fontId="5"/>
  </si>
  <si>
    <t>unit</t>
    <phoneticPr fontId="5"/>
  </si>
  <si>
    <t>unit</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</si>
</sst>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0%"/>
  </numFmts>
  <fonts count="19" x14ac:knownFonts="1">
    <font>
      <sz val="12"/>
      <color rgb="FF000000"/>
      <name val="MS PGothic"/>
    </font>
    <font>
      <sz val="12"/>
      <color theme="1"/>
      <name val="Yu Gothic"/>
      <family val="2"/>
      <charset val="128"/>
      <scheme val="minor"/>
    </font>
    <font>
      <sz val="12"/>
      <color theme="1"/>
      <name val="Yu Gothic"/>
      <family val="2"/>
      <charset val="128"/>
      <scheme val="minor"/>
    </font>
    <font>
      <sz val="12"/>
      <color rgb="FFFFFFFF"/>
      <name val="MS PGothic"/>
    </font>
    <font>
      <sz val="12"/>
      <name val="MS PGothic"/>
    </font>
    <font>
      <sz val="6"/>
      <name val="MS PGothic"/>
    </font>
    <font>
      <sz val="12"/>
      <color rgb="FFFF0000"/>
      <name val="MS PGothic"/>
      <family val="3"/>
      <charset val="128"/>
    </font>
    <font>
      <sz val="12"/>
      <color rgb="FF0432FF"/>
      <name val="MS PGothic"/>
      <family val="3"/>
      <charset val="128"/>
    </font>
    <font>
      <sz val="12"/>
      <color rgb="FF0432FF"/>
      <name val="ＭＳ Ｐゴシック"/>
      <family val="3"/>
      <charset val="128"/>
    </font>
    <font>
      <b/>
      <sz val="12"/>
      <color rgb="FF0432FF"/>
      <name val="ＭＳ Ｐゴシック"/>
      <family val="3"/>
      <charset val="128"/>
    </font>
    <font>
      <sz val="12"/>
      <color theme="1"/>
      <name val="メイリオ"/>
      <family val="3"/>
      <charset val="128"/>
    </font>
    <font>
      <sz val="12"/>
      <name val="Yu Gothic"/>
      <family val="3"/>
      <charset val="128"/>
      <scheme val="minor"/>
    </font>
    <font>
      <sz val="6"/>
      <name val="Yu Gothic"/>
      <family val="2"/>
      <charset val="128"/>
      <scheme val="minor"/>
    </font>
    <font>
      <sz val="12"/>
      <color rgb="FF000000"/>
      <name val="メイリオ"/>
      <family val="3"/>
      <charset val="128"/>
    </font>
    <font>
      <sz val="12"/>
      <color rgb="FFFF0000"/>
      <name val="メイリオ"/>
      <family val="3"/>
      <charset val="128"/>
    </font>
    <font>
      <b/>
      <sz val="18"/>
      <color rgb="FF0000FF"/>
      <name val="メイリオ"/>
      <family val="3"/>
      <charset val="128"/>
    </font>
    <font>
      <sz val="12"/>
      <name val="メイリオ"/>
      <family val="3"/>
      <charset val="128"/>
    </font>
    <font>
      <sz val="12"/>
      <color theme="0"/>
      <name val="メイリオ"/>
      <family val="3"/>
      <charset val="128"/>
    </font>
    <font>
      <sz val="12"/>
      <color rgb="FF000000"/>
      <name val="MS PGothic"/>
    </font>
  </fonts>
  <fills count="16">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CCFFCC"/>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F2F2F2"/>
        <bgColor rgb="FF000000"/>
      </patternFill>
    </fill>
    <fill>
      <patternFill patternType="solid">
        <fgColor theme="0"/>
        <bgColor rgb="FF000000"/>
      </patternFill>
    </fill>
    <fill>
      <patternFill patternType="solid">
        <fgColor rgb="FFFFFFFF"/>
        <bgColor rgb="FF000000"/>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thin">
        <color auto="1"/>
      </left>
      <right style="thin">
        <color auto="1"/>
      </right>
      <top style="thin">
        <color auto="1"/>
      </top>
      <bottom style="double">
        <color auto="1"/>
      </bottom>
      <diagonal/>
    </border>
  </borders>
  <cellStyleXfs count="5">
    <xf numFmtId="0" fontId="0" fillId="0" borderId="0"/>
    <xf numFmtId="0" fontId="2" fillId="0" borderId="0"/>
    <xf numFmtId="9" fontId="18" fillId="0" borderId="0" applyFont="0" applyFill="0" applyBorder="0" applyAlignment="0" applyProtection="0"/>
    <xf numFmtId="0" fontId="1" fillId="0" borderId="0"/>
    <xf numFmtId="0" fontId="1" fillId="0" borderId="0"/>
  </cellStyleXfs>
  <cellXfs count="125">
    <xf numFmtId="0" fontId="0" fillId="0" borderId="0" xfId="0" applyFont="1" applyAlignment="1"/>
    <xf numFmtId="0" fontId="3" fillId="2" borderId="0" xfId="0" applyFont="1" applyFill="1" applyBorder="1"/>
    <xf numFmtId="0" fontId="0" fillId="0" borderId="0" xfId="0" applyFont="1"/>
    <xf numFmtId="0" fontId="0" fillId="3" borderId="0" xfId="0" applyFont="1" applyFill="1" applyBorder="1" applyAlignment="1">
      <alignment vertical="center"/>
    </xf>
    <xf numFmtId="0" fontId="0" fillId="0" borderId="0" xfId="0" applyFont="1" applyAlignment="1">
      <alignment vertical="center"/>
    </xf>
    <xf numFmtId="0" fontId="4" fillId="3" borderId="1" xfId="0" applyFont="1" applyFill="1" applyBorder="1" applyAlignment="1">
      <alignment vertical="center"/>
    </xf>
    <xf numFmtId="0" fontId="0" fillId="0" borderId="1" xfId="0" applyFont="1" applyBorder="1" applyAlignment="1">
      <alignment vertical="center"/>
    </xf>
    <xf numFmtId="0" fontId="0" fillId="3" borderId="1" xfId="0" applyFont="1" applyFill="1" applyBorder="1" applyAlignment="1">
      <alignment vertical="center"/>
    </xf>
    <xf numFmtId="0" fontId="0" fillId="0" borderId="1" xfId="0" applyFont="1" applyBorder="1" applyAlignment="1">
      <alignment vertical="center" wrapText="1"/>
    </xf>
    <xf numFmtId="0" fontId="0" fillId="3" borderId="1" xfId="0" applyFont="1" applyFill="1" applyBorder="1" applyAlignment="1">
      <alignment vertical="center"/>
    </xf>
    <xf numFmtId="0" fontId="0" fillId="0" borderId="1" xfId="0" applyFont="1" applyBorder="1" applyAlignment="1">
      <alignment vertical="center"/>
    </xf>
    <xf numFmtId="0" fontId="0" fillId="0" borderId="0" xfId="0" applyFont="1" applyAlignment="1">
      <alignment vertical="center" wrapText="1"/>
    </xf>
    <xf numFmtId="0" fontId="6"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top" wrapText="1"/>
    </xf>
    <xf numFmtId="0" fontId="6" fillId="0" borderId="0" xfId="0" applyFont="1" applyAlignment="1">
      <alignment vertical="center"/>
    </xf>
    <xf numFmtId="0" fontId="8" fillId="0" borderId="0" xfId="0" applyFont="1" applyAlignment="1"/>
    <xf numFmtId="0" fontId="9" fillId="0" borderId="0" xfId="0" applyFont="1" applyAlignment="1"/>
    <xf numFmtId="0" fontId="8" fillId="0" borderId="0" xfId="0" applyFont="1" applyAlignment="1">
      <alignment horizontal="center"/>
    </xf>
    <xf numFmtId="0" fontId="7" fillId="0" borderId="0" xfId="0" applyFont="1" applyFill="1" applyBorder="1" applyAlignment="1">
      <alignment vertical="center"/>
    </xf>
    <xf numFmtId="0" fontId="7" fillId="0" borderId="0" xfId="0" applyFont="1" applyAlignment="1"/>
    <xf numFmtId="0" fontId="7" fillId="0" borderId="2" xfId="0" applyFont="1" applyBorder="1" applyAlignment="1">
      <alignment vertical="center" wrapText="1"/>
    </xf>
    <xf numFmtId="0" fontId="7" fillId="0" borderId="3" xfId="0" applyFont="1" applyBorder="1" applyAlignment="1">
      <alignment vertical="center" wrapText="1"/>
    </xf>
    <xf numFmtId="0" fontId="0" fillId="0" borderId="0" xfId="0" applyFont="1" applyAlignment="1">
      <alignment wrapText="1"/>
    </xf>
    <xf numFmtId="0" fontId="7" fillId="0" borderId="1" xfId="0" applyFont="1" applyBorder="1" applyAlignment="1">
      <alignment horizontal="right" vertical="center" wrapText="1"/>
    </xf>
    <xf numFmtId="0" fontId="10" fillId="0" borderId="0" xfId="1" applyFont="1"/>
    <xf numFmtId="0" fontId="10" fillId="0" borderId="0" xfId="1" applyFont="1" applyBorder="1"/>
    <xf numFmtId="0" fontId="11" fillId="0" borderId="0" xfId="1" applyFont="1" applyBorder="1" applyAlignment="1">
      <alignment vertical="center"/>
    </xf>
    <xf numFmtId="0" fontId="11" fillId="0" borderId="0" xfId="1" applyFont="1" applyBorder="1" applyAlignment="1">
      <alignment horizontal="center" vertical="center"/>
    </xf>
    <xf numFmtId="0" fontId="10" fillId="0" borderId="0" xfId="1" applyFont="1" applyAlignment="1">
      <alignment horizontal="left" vertical="center"/>
    </xf>
    <xf numFmtId="0" fontId="10" fillId="4" borderId="4" xfId="1" applyFont="1" applyFill="1" applyBorder="1"/>
    <xf numFmtId="0" fontId="13" fillId="4" borderId="4" xfId="1" applyFont="1" applyFill="1" applyBorder="1"/>
    <xf numFmtId="0" fontId="10" fillId="0" borderId="4" xfId="1" applyFont="1" applyBorder="1" applyAlignment="1">
      <alignment vertical="center"/>
    </xf>
    <xf numFmtId="0" fontId="10" fillId="0" borderId="4" xfId="1" applyFont="1" applyBorder="1" applyAlignment="1">
      <alignment vertical="center" wrapText="1"/>
    </xf>
    <xf numFmtId="0" fontId="10" fillId="4" borderId="4" xfId="1" applyFont="1" applyFill="1" applyBorder="1" applyAlignment="1">
      <alignment horizontal="left" vertical="center"/>
    </xf>
    <xf numFmtId="0" fontId="10" fillId="0" borderId="4" xfId="1" applyFont="1" applyBorder="1" applyAlignment="1">
      <alignment horizontal="left" vertical="center"/>
    </xf>
    <xf numFmtId="0" fontId="15" fillId="0" borderId="0" xfId="1" applyFont="1"/>
    <xf numFmtId="0" fontId="16" fillId="0" borderId="0" xfId="1" applyFont="1" applyBorder="1" applyAlignment="1">
      <alignment vertical="center"/>
    </xf>
    <xf numFmtId="0" fontId="16" fillId="0" borderId="0" xfId="1" applyFont="1" applyBorder="1" applyAlignment="1">
      <alignment horizontal="center" vertical="center"/>
    </xf>
    <xf numFmtId="0" fontId="13" fillId="7" borderId="4" xfId="1" applyFont="1" applyFill="1" applyBorder="1"/>
    <xf numFmtId="0" fontId="10" fillId="0" borderId="4" xfId="1" applyFont="1" applyBorder="1" applyAlignment="1"/>
    <xf numFmtId="0" fontId="13" fillId="0" borderId="4" xfId="1" applyFont="1" applyBorder="1" applyAlignment="1"/>
    <xf numFmtId="0" fontId="13" fillId="9" borderId="16" xfId="1" applyFont="1" applyFill="1" applyBorder="1" applyAlignment="1">
      <alignment vertical="center"/>
    </xf>
    <xf numFmtId="9" fontId="13" fillId="11" borderId="20" xfId="1" applyNumberFormat="1" applyFont="1" applyFill="1" applyBorder="1" applyAlignment="1"/>
    <xf numFmtId="0" fontId="16" fillId="0" borderId="4" xfId="0" applyFont="1" applyBorder="1" applyAlignment="1"/>
    <xf numFmtId="0" fontId="16" fillId="0" borderId="4" xfId="0" applyFont="1" applyBorder="1" applyAlignment="1">
      <alignment horizontal="center"/>
    </xf>
    <xf numFmtId="0" fontId="13" fillId="0" borderId="4" xfId="0" applyFont="1" applyBorder="1" applyAlignment="1"/>
    <xf numFmtId="0" fontId="13" fillId="0" borderId="4" xfId="0" applyFont="1" applyBorder="1" applyAlignment="1">
      <alignment horizontal="center"/>
    </xf>
    <xf numFmtId="9" fontId="0" fillId="0" borderId="0" xfId="0" applyNumberFormat="1" applyFont="1" applyAlignment="1">
      <alignment horizontal="right"/>
    </xf>
    <xf numFmtId="9" fontId="0" fillId="0" borderId="0" xfId="2" applyFont="1" applyAlignment="1"/>
    <xf numFmtId="9" fontId="0" fillId="0" borderId="0" xfId="0" applyNumberFormat="1" applyFont="1" applyAlignment="1"/>
    <xf numFmtId="0" fontId="0" fillId="0" borderId="7" xfId="0" applyFont="1" applyBorder="1" applyAlignment="1"/>
    <xf numFmtId="0" fontId="0" fillId="0" borderId="7" xfId="0" applyFont="1" applyFill="1" applyBorder="1" applyAlignment="1"/>
    <xf numFmtId="0" fontId="0" fillId="0" borderId="21" xfId="0" applyFont="1" applyBorder="1" applyAlignment="1"/>
    <xf numFmtId="176" fontId="0" fillId="0" borderId="0" xfId="0" applyNumberFormat="1" applyFont="1" applyAlignment="1"/>
    <xf numFmtId="9" fontId="0" fillId="0" borderId="0" xfId="2" applyFont="1" applyAlignment="1">
      <alignment horizontal="right"/>
    </xf>
    <xf numFmtId="0" fontId="0" fillId="0" borderId="4" xfId="0" applyFont="1" applyBorder="1" applyAlignment="1"/>
    <xf numFmtId="0" fontId="0" fillId="0" borderId="6" xfId="0" applyFont="1" applyFill="1" applyBorder="1" applyAlignment="1"/>
    <xf numFmtId="0" fontId="0" fillId="12" borderId="4" xfId="0" applyFont="1" applyFill="1" applyBorder="1" applyAlignment="1"/>
    <xf numFmtId="177" fontId="0" fillId="0" borderId="0" xfId="0" applyNumberFormat="1" applyFont="1" applyAlignment="1"/>
    <xf numFmtId="2" fontId="0" fillId="0" borderId="0" xfId="0" applyNumberFormat="1" applyFont="1" applyAlignment="1"/>
    <xf numFmtId="0" fontId="0" fillId="0" borderId="0" xfId="0" applyNumberFormat="1" applyFont="1" applyAlignment="1"/>
    <xf numFmtId="20" fontId="0" fillId="0" borderId="0" xfId="0" applyNumberFormat="1" applyFont="1" applyAlignment="1"/>
    <xf numFmtId="0" fontId="0" fillId="0" borderId="0" xfId="2" applyNumberFormat="1" applyFont="1" applyAlignment="1"/>
    <xf numFmtId="0" fontId="0" fillId="0" borderId="0" xfId="0" applyFont="1" applyAlignment="1">
      <alignment horizontal="right"/>
    </xf>
    <xf numFmtId="177" fontId="0" fillId="13" borderId="0" xfId="0" applyNumberFormat="1" applyFont="1" applyFill="1" applyAlignment="1"/>
    <xf numFmtId="0" fontId="0" fillId="14" borderId="0" xfId="0" applyFont="1" applyFill="1" applyAlignment="1"/>
    <xf numFmtId="0" fontId="0" fillId="15" borderId="0" xfId="0" applyFont="1" applyFill="1" applyAlignment="1"/>
    <xf numFmtId="0" fontId="0" fillId="7" borderId="0" xfId="0" applyFont="1" applyFill="1" applyAlignment="1"/>
    <xf numFmtId="0" fontId="8" fillId="0" borderId="0" xfId="0" applyFont="1" applyAlignment="1">
      <alignment horizontal="center" vertical="center"/>
    </xf>
    <xf numFmtId="0" fontId="10" fillId="0" borderId="4" xfId="1" applyFont="1" applyBorder="1" applyAlignment="1">
      <alignment horizontal="left"/>
    </xf>
    <xf numFmtId="0" fontId="10" fillId="4" borderId="4" xfId="1" applyFont="1" applyFill="1" applyBorder="1" applyAlignment="1">
      <alignment horizontal="left" vertical="center"/>
    </xf>
    <xf numFmtId="0" fontId="10" fillId="5" borderId="8" xfId="1" applyFont="1" applyFill="1" applyBorder="1" applyAlignment="1">
      <alignment horizontal="left" vertical="top" wrapText="1"/>
    </xf>
    <xf numFmtId="0" fontId="10" fillId="5" borderId="9" xfId="1" applyFont="1" applyFill="1" applyBorder="1" applyAlignment="1">
      <alignment horizontal="left" vertical="top" wrapText="1"/>
    </xf>
    <xf numFmtId="0" fontId="10" fillId="5" borderId="10" xfId="1" applyFont="1" applyFill="1" applyBorder="1" applyAlignment="1">
      <alignment horizontal="left" vertical="top" wrapText="1"/>
    </xf>
    <xf numFmtId="0" fontId="10" fillId="5" borderId="11" xfId="1" applyFont="1" applyFill="1" applyBorder="1" applyAlignment="1">
      <alignment horizontal="left" vertical="top" wrapText="1"/>
    </xf>
    <xf numFmtId="0" fontId="10" fillId="5" borderId="0" xfId="1" applyFont="1" applyFill="1" applyBorder="1" applyAlignment="1">
      <alignment horizontal="left" vertical="top" wrapText="1"/>
    </xf>
    <xf numFmtId="0" fontId="10" fillId="5" borderId="12" xfId="1" applyFont="1" applyFill="1" applyBorder="1" applyAlignment="1">
      <alignment horizontal="left" vertical="top" wrapText="1"/>
    </xf>
    <xf numFmtId="0" fontId="10" fillId="5" borderId="13" xfId="1" applyFont="1" applyFill="1" applyBorder="1" applyAlignment="1">
      <alignment horizontal="left" vertical="top" wrapText="1"/>
    </xf>
    <xf numFmtId="0" fontId="10" fillId="5" borderId="14" xfId="1" applyFont="1" applyFill="1" applyBorder="1" applyAlignment="1">
      <alignment horizontal="left" vertical="top" wrapText="1"/>
    </xf>
    <xf numFmtId="0" fontId="10" fillId="5" borderId="15" xfId="1" applyFont="1" applyFill="1" applyBorder="1" applyAlignment="1">
      <alignment horizontal="left" vertical="top" wrapText="1"/>
    </xf>
    <xf numFmtId="0" fontId="14" fillId="5" borderId="8" xfId="1" applyFont="1" applyFill="1" applyBorder="1" applyAlignment="1">
      <alignment vertical="top" wrapText="1"/>
    </xf>
    <xf numFmtId="0" fontId="14" fillId="5" borderId="9" xfId="1" applyFont="1" applyFill="1" applyBorder="1" applyAlignment="1">
      <alignment vertical="top" wrapText="1"/>
    </xf>
    <xf numFmtId="0" fontId="14" fillId="5" borderId="10" xfId="1" applyFont="1" applyFill="1" applyBorder="1" applyAlignment="1">
      <alignment vertical="top" wrapText="1"/>
    </xf>
    <xf numFmtId="0" fontId="14" fillId="5" borderId="11" xfId="1" applyFont="1" applyFill="1" applyBorder="1" applyAlignment="1">
      <alignment vertical="top" wrapText="1"/>
    </xf>
    <xf numFmtId="0" fontId="14" fillId="5" borderId="0" xfId="1" applyFont="1" applyFill="1" applyBorder="1" applyAlignment="1">
      <alignment vertical="top" wrapText="1"/>
    </xf>
    <xf numFmtId="0" fontId="14" fillId="5" borderId="12" xfId="1" applyFont="1" applyFill="1" applyBorder="1" applyAlignment="1">
      <alignment vertical="top" wrapText="1"/>
    </xf>
    <xf numFmtId="0" fontId="14" fillId="5" borderId="13" xfId="1" applyFont="1" applyFill="1" applyBorder="1" applyAlignment="1">
      <alignment vertical="top" wrapText="1"/>
    </xf>
    <xf numFmtId="0" fontId="14" fillId="5" borderId="14" xfId="1" applyFont="1" applyFill="1" applyBorder="1" applyAlignment="1">
      <alignment vertical="top" wrapText="1"/>
    </xf>
    <xf numFmtId="0" fontId="14" fillId="5" borderId="15" xfId="1" applyFont="1" applyFill="1" applyBorder="1" applyAlignment="1">
      <alignment vertical="top"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10" fillId="4" borderId="4" xfId="1" applyFont="1" applyFill="1" applyBorder="1" applyAlignment="1">
      <alignment horizontal="left"/>
    </xf>
    <xf numFmtId="0" fontId="16" fillId="10" borderId="8" xfId="1" applyFont="1" applyFill="1" applyBorder="1" applyAlignment="1">
      <alignment horizontal="left" vertical="top" wrapText="1"/>
    </xf>
    <xf numFmtId="0" fontId="16" fillId="10" borderId="10" xfId="1" applyFont="1" applyFill="1" applyBorder="1" applyAlignment="1">
      <alignment horizontal="left" vertical="top"/>
    </xf>
    <xf numFmtId="0" fontId="16" fillId="10" borderId="11" xfId="1" applyFont="1" applyFill="1" applyBorder="1" applyAlignment="1">
      <alignment horizontal="left" vertical="top"/>
    </xf>
    <xf numFmtId="0" fontId="16" fillId="10" borderId="12" xfId="1" applyFont="1" applyFill="1" applyBorder="1" applyAlignment="1">
      <alignment horizontal="left" vertical="top"/>
    </xf>
    <xf numFmtId="0" fontId="16" fillId="10" borderId="13" xfId="1" applyFont="1" applyFill="1" applyBorder="1" applyAlignment="1">
      <alignment horizontal="left" vertical="top"/>
    </xf>
    <xf numFmtId="0" fontId="16" fillId="10" borderId="15" xfId="1" applyFont="1" applyFill="1" applyBorder="1" applyAlignment="1">
      <alignment horizontal="left" vertical="top"/>
    </xf>
    <xf numFmtId="0" fontId="13" fillId="0" borderId="16"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left"/>
    </xf>
    <xf numFmtId="0" fontId="13" fillId="0" borderId="17" xfId="1" applyFont="1" applyBorder="1" applyAlignment="1">
      <alignment horizontal="left"/>
    </xf>
    <xf numFmtId="0" fontId="13" fillId="0" borderId="18" xfId="1" applyFont="1" applyBorder="1" applyAlignment="1">
      <alignment horizontal="left"/>
    </xf>
    <xf numFmtId="0" fontId="13" fillId="0" borderId="4" xfId="1" applyFont="1" applyBorder="1" applyAlignment="1">
      <alignment horizontal="center"/>
    </xf>
    <xf numFmtId="0" fontId="13" fillId="9" borderId="16" xfId="1" applyFont="1" applyFill="1" applyBorder="1" applyAlignment="1">
      <alignment horizontal="center" vertical="center"/>
    </xf>
    <xf numFmtId="0" fontId="13" fillId="9" borderId="18" xfId="1" applyFont="1" applyFill="1" applyBorder="1" applyAlignment="1">
      <alignment horizontal="center" vertical="center"/>
    </xf>
    <xf numFmtId="0" fontId="13" fillId="9" borderId="16" xfId="1" applyFont="1" applyFill="1" applyBorder="1" applyAlignment="1">
      <alignment horizontal="left" vertical="center"/>
    </xf>
    <xf numFmtId="0" fontId="13" fillId="9" borderId="17" xfId="1" applyFont="1" applyFill="1" applyBorder="1" applyAlignment="1">
      <alignment horizontal="left" vertical="center"/>
    </xf>
    <xf numFmtId="0" fontId="13" fillId="9" borderId="18" xfId="1" applyFont="1" applyFill="1" applyBorder="1" applyAlignment="1">
      <alignment horizontal="left" vertical="center"/>
    </xf>
    <xf numFmtId="0" fontId="17" fillId="6" borderId="16" xfId="1" applyFont="1" applyFill="1" applyBorder="1" applyAlignment="1">
      <alignment horizontal="left"/>
    </xf>
    <xf numFmtId="0" fontId="17" fillId="6" borderId="17" xfId="1" applyFont="1" applyFill="1" applyBorder="1" applyAlignment="1">
      <alignment horizontal="left"/>
    </xf>
    <xf numFmtId="0" fontId="17" fillId="6" borderId="18" xfId="1" applyFont="1" applyFill="1" applyBorder="1" applyAlignment="1">
      <alignment horizontal="left"/>
    </xf>
    <xf numFmtId="0" fontId="13" fillId="0" borderId="5" xfId="1" applyFont="1" applyBorder="1" applyAlignment="1">
      <alignment horizontal="center"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13" fillId="8" borderId="16" xfId="1" applyFont="1" applyFill="1" applyBorder="1" applyAlignment="1">
      <alignment horizontal="left" vertical="center"/>
    </xf>
    <xf numFmtId="0" fontId="13" fillId="8" borderId="17" xfId="1" applyFont="1" applyFill="1" applyBorder="1" applyAlignment="1">
      <alignment horizontal="left" vertical="center"/>
    </xf>
    <xf numFmtId="0" fontId="13" fillId="8" borderId="18" xfId="1" applyFont="1" applyFill="1" applyBorder="1" applyAlignment="1">
      <alignment horizontal="left" vertical="center"/>
    </xf>
    <xf numFmtId="0" fontId="13" fillId="8" borderId="4" xfId="1" applyFont="1" applyFill="1" applyBorder="1" applyAlignment="1">
      <alignment horizontal="left" vertical="center"/>
    </xf>
    <xf numFmtId="0" fontId="13" fillId="8" borderId="4" xfId="1" applyFont="1" applyFill="1" applyBorder="1" applyAlignment="1">
      <alignment horizontal="center" vertical="center"/>
    </xf>
    <xf numFmtId="9" fontId="0" fillId="0" borderId="0" xfId="0" applyNumberFormat="1" applyFont="1" applyAlignment="1">
      <alignment horizontal="right"/>
    </xf>
    <xf numFmtId="0" fontId="0" fillId="0" borderId="0" xfId="0" applyFont="1" applyAlignment="1">
      <alignment horizontal="right"/>
    </xf>
  </cellXfs>
  <cellStyles count="5">
    <cellStyle name="パーセント" xfId="2" builtinId="5"/>
    <cellStyle name="標準" xfId="0" builtinId="0"/>
    <cellStyle name="標準 2" xfId="1"/>
    <cellStyle name="標準 3" xfId="3"/>
    <cellStyle name="標準 4" xfId="4"/>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4</xdr:col>
      <xdr:colOff>746125</xdr:colOff>
      <xdr:row>11</xdr:row>
      <xdr:rowOff>1777999</xdr:rowOff>
    </xdr:from>
    <xdr:to>
      <xdr:col>12</xdr:col>
      <xdr:colOff>270464</xdr:colOff>
      <xdr:row>12</xdr:row>
      <xdr:rowOff>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9128125" y="4444999"/>
          <a:ext cx="5518739" cy="3175001"/>
        </a:xfrm>
        <a:prstGeom prst="rect">
          <a:avLst/>
        </a:prstGeom>
        <a:noFill/>
      </xdr:spPr>
    </xdr:pic>
    <xdr:clientData fLocksWithSheet="0"/>
  </xdr:twoCellAnchor>
  <xdr:twoCellAnchor>
    <xdr:from>
      <xdr:col>5</xdr:col>
      <xdr:colOff>15875</xdr:colOff>
      <xdr:row>3</xdr:row>
      <xdr:rowOff>225425</xdr:rowOff>
    </xdr:from>
    <xdr:to>
      <xdr:col>12</xdr:col>
      <xdr:colOff>254001</xdr:colOff>
      <xdr:row>11</xdr:row>
      <xdr:rowOff>1286772</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9147175" y="911225"/>
          <a:ext cx="5483226" cy="3042547"/>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T990"/>
  <sheetViews>
    <sheetView topLeftCell="F12" workbookViewId="0">
      <selection activeCell="J21" sqref="J21:Q24"/>
    </sheetView>
  </sheetViews>
  <sheetFormatPr baseColWidth="12" defaultColWidth="13.5" defaultRowHeight="15" customHeight="1" x14ac:dyDescent="0.15"/>
  <cols>
    <col min="1" max="2" width="2.1640625" customWidth="1"/>
    <col min="3" max="3" width="17.6640625" customWidth="1"/>
    <col min="4" max="4" width="88" customWidth="1"/>
    <col min="5" max="5" width="9.83203125" customWidth="1"/>
    <col min="6" max="6" width="5.5" bestFit="1" customWidth="1"/>
    <col min="7" max="7" width="23.5" bestFit="1" customWidth="1"/>
    <col min="8" max="8" width="12.33203125" bestFit="1" customWidth="1"/>
    <col min="9" max="9" width="6.33203125" bestFit="1" customWidth="1"/>
    <col min="10" max="10" width="5.83203125" bestFit="1" customWidth="1"/>
    <col min="11" max="11" width="5.5" bestFit="1" customWidth="1"/>
    <col min="12" max="12" width="9.33203125" bestFit="1" customWidth="1"/>
    <col min="13" max="13" width="6.6640625" bestFit="1" customWidth="1"/>
    <col min="14" max="14" width="12" bestFit="1" customWidth="1"/>
    <col min="15" max="15" width="5.5" bestFit="1" customWidth="1"/>
    <col min="16" max="16" width="10.1640625" bestFit="1" customWidth="1"/>
    <col min="17" max="17" width="9.6640625" bestFit="1" customWidth="1"/>
    <col min="18" max="18" width="8" bestFit="1" customWidth="1"/>
    <col min="19" max="19" width="76" bestFit="1" customWidth="1"/>
    <col min="20" max="20" width="45" bestFit="1" customWidth="1"/>
    <col min="21" max="26" width="9.83203125" customWidth="1"/>
  </cols>
  <sheetData>
    <row r="1" spans="1:4" ht="18" customHeight="1" x14ac:dyDescent="0.15">
      <c r="A1" s="1" t="s">
        <v>0</v>
      </c>
      <c r="B1" s="1"/>
      <c r="C1" s="1"/>
      <c r="D1" s="1"/>
    </row>
    <row r="2" spans="1:4" ht="18" customHeight="1" x14ac:dyDescent="0.15">
      <c r="A2" s="2"/>
      <c r="B2" s="2"/>
      <c r="C2" s="2"/>
      <c r="D2" s="2"/>
    </row>
    <row r="3" spans="1:4" ht="18" customHeight="1" x14ac:dyDescent="0.15">
      <c r="A3" s="2"/>
      <c r="B3" s="3" t="s">
        <v>1</v>
      </c>
      <c r="C3" s="3"/>
      <c r="D3" s="3"/>
    </row>
    <row r="4" spans="1:4" ht="18" customHeight="1" x14ac:dyDescent="0.15">
      <c r="A4" s="2"/>
      <c r="B4" s="4"/>
      <c r="C4" s="4"/>
      <c r="D4" s="4"/>
    </row>
    <row r="5" spans="1:4" ht="18" customHeight="1" x14ac:dyDescent="0.15">
      <c r="A5" s="2"/>
      <c r="B5" s="4"/>
      <c r="C5" s="5" t="s">
        <v>2</v>
      </c>
      <c r="D5" s="6" t="s">
        <v>25</v>
      </c>
    </row>
    <row r="6" spans="1:4" ht="18" customHeight="1" x14ac:dyDescent="0.15">
      <c r="A6" s="2"/>
      <c r="B6" s="4"/>
      <c r="C6" s="5" t="s">
        <v>3</v>
      </c>
      <c r="D6" s="6" t="s">
        <v>26</v>
      </c>
    </row>
    <row r="7" spans="1:4" ht="18" customHeight="1" x14ac:dyDescent="0.15">
      <c r="A7" s="2"/>
      <c r="B7" s="4"/>
      <c r="C7" s="5" t="s">
        <v>4</v>
      </c>
      <c r="D7" s="6" t="s">
        <v>5</v>
      </c>
    </row>
    <row r="8" spans="1:4" ht="30.75" customHeight="1" x14ac:dyDescent="0.15">
      <c r="A8" s="2"/>
      <c r="B8" s="4"/>
      <c r="C8" s="7" t="s">
        <v>6</v>
      </c>
      <c r="D8" s="8" t="s">
        <v>7</v>
      </c>
    </row>
    <row r="9" spans="1:4" ht="18" customHeight="1" x14ac:dyDescent="0.15">
      <c r="A9" s="2"/>
      <c r="B9" s="4"/>
      <c r="C9" s="4"/>
      <c r="D9" s="4"/>
    </row>
    <row r="10" spans="1:4" ht="18" customHeight="1" x14ac:dyDescent="0.15">
      <c r="A10" s="2"/>
      <c r="B10" s="4"/>
      <c r="C10" s="9" t="s">
        <v>8</v>
      </c>
      <c r="D10" s="10"/>
    </row>
    <row r="11" spans="1:4" ht="18" customHeight="1" x14ac:dyDescent="0.15">
      <c r="A11" s="2"/>
      <c r="B11" s="4"/>
      <c r="C11" s="9" t="s">
        <v>9</v>
      </c>
      <c r="D11" s="14" t="s">
        <v>27</v>
      </c>
    </row>
    <row r="12" spans="1:4" ht="390" x14ac:dyDescent="0.15">
      <c r="A12" s="2"/>
      <c r="B12" s="4"/>
      <c r="C12" s="9" t="s">
        <v>10</v>
      </c>
      <c r="D12" s="8" t="s">
        <v>36</v>
      </c>
    </row>
    <row r="13" spans="1:4" ht="18" customHeight="1" x14ac:dyDescent="0.15">
      <c r="A13" s="2"/>
      <c r="B13" s="4"/>
      <c r="C13" s="4"/>
      <c r="D13" s="4"/>
    </row>
    <row r="14" spans="1:4" ht="18" customHeight="1" x14ac:dyDescent="0.15">
      <c r="A14" s="2"/>
      <c r="B14" s="4"/>
      <c r="C14" s="9" t="s">
        <v>11</v>
      </c>
      <c r="D14" s="12" t="s">
        <v>34</v>
      </c>
    </row>
    <row r="15" spans="1:4" ht="18" customHeight="1" x14ac:dyDescent="0.15">
      <c r="A15" s="2"/>
      <c r="B15" s="4"/>
      <c r="C15" s="4"/>
      <c r="D15" s="4"/>
    </row>
    <row r="16" spans="1:4" ht="30" x14ac:dyDescent="0.15">
      <c r="A16" s="2"/>
      <c r="B16" s="4"/>
      <c r="C16" s="9" t="s">
        <v>12</v>
      </c>
      <c r="D16" s="13" t="s">
        <v>63</v>
      </c>
    </row>
    <row r="17" spans="1:20" ht="18" customHeight="1" x14ac:dyDescent="0.15">
      <c r="A17" s="2"/>
      <c r="B17" s="4"/>
      <c r="C17" s="4"/>
      <c r="D17" s="4"/>
    </row>
    <row r="18" spans="1:20" ht="18" customHeight="1" x14ac:dyDescent="0.15">
      <c r="A18" s="2"/>
      <c r="B18" s="3" t="s">
        <v>13</v>
      </c>
      <c r="C18" s="3"/>
      <c r="D18" s="3"/>
    </row>
    <row r="19" spans="1:20" ht="18" customHeight="1" x14ac:dyDescent="0.15">
      <c r="A19" s="2"/>
      <c r="B19" s="4"/>
      <c r="C19" s="4"/>
      <c r="D19" s="4"/>
    </row>
    <row r="20" spans="1:20" ht="18" customHeight="1" x14ac:dyDescent="0.15">
      <c r="A20" s="2"/>
      <c r="B20" s="4"/>
      <c r="C20" s="9" t="s">
        <v>14</v>
      </c>
      <c r="D20" s="9" t="s">
        <v>15</v>
      </c>
      <c r="F20" s="18" t="s">
        <v>37</v>
      </c>
      <c r="G20" s="18" t="s">
        <v>14</v>
      </c>
      <c r="H20" s="18" t="s">
        <v>55</v>
      </c>
      <c r="I20" s="18" t="s">
        <v>38</v>
      </c>
      <c r="J20" s="18" t="s">
        <v>39</v>
      </c>
      <c r="K20" s="18" t="s">
        <v>40</v>
      </c>
      <c r="L20" s="18" t="s">
        <v>41</v>
      </c>
      <c r="M20" s="18" t="s">
        <v>42</v>
      </c>
      <c r="N20" s="18" t="s">
        <v>43</v>
      </c>
      <c r="O20" s="18" t="s">
        <v>44</v>
      </c>
      <c r="P20" s="18" t="s">
        <v>45</v>
      </c>
      <c r="Q20" s="18" t="s">
        <v>46</v>
      </c>
      <c r="R20" s="18" t="s">
        <v>47</v>
      </c>
      <c r="S20" s="18" t="s">
        <v>48</v>
      </c>
      <c r="T20" s="18" t="s">
        <v>49</v>
      </c>
    </row>
    <row r="21" spans="1:20" ht="18" customHeight="1" x14ac:dyDescent="0.15">
      <c r="A21" s="2"/>
      <c r="B21" s="4"/>
      <c r="C21" s="13" t="s">
        <v>77</v>
      </c>
      <c r="D21" s="15" t="s">
        <v>78</v>
      </c>
      <c r="F21" s="17">
        <v>823</v>
      </c>
      <c r="G21" s="17" t="s">
        <v>73</v>
      </c>
      <c r="H21" s="17" t="s">
        <v>74</v>
      </c>
      <c r="I21" s="17">
        <v>50</v>
      </c>
      <c r="J21" s="17">
        <v>99</v>
      </c>
      <c r="K21" s="17">
        <v>6394</v>
      </c>
      <c r="L21" s="17"/>
      <c r="M21" s="17">
        <v>4107</v>
      </c>
      <c r="N21" s="19"/>
      <c r="O21" s="17">
        <v>2936</v>
      </c>
      <c r="P21" s="19"/>
      <c r="Q21" s="17">
        <v>0</v>
      </c>
      <c r="R21" s="70">
        <f>SUM(K21:K24)</f>
        <v>25617</v>
      </c>
      <c r="S21" s="17" t="s">
        <v>75</v>
      </c>
      <c r="T21" s="17" t="s">
        <v>76</v>
      </c>
    </row>
    <row r="22" spans="1:20" ht="18" customHeight="1" x14ac:dyDescent="0.15">
      <c r="A22" s="2"/>
      <c r="B22" s="4"/>
      <c r="C22" s="13" t="s">
        <v>16</v>
      </c>
      <c r="D22" s="13" t="s">
        <v>32</v>
      </c>
      <c r="F22" s="17">
        <v>1047</v>
      </c>
      <c r="G22" s="17" t="s">
        <v>54</v>
      </c>
      <c r="H22" s="17" t="s">
        <v>51</v>
      </c>
      <c r="I22" s="17">
        <v>55</v>
      </c>
      <c r="J22" s="17">
        <v>99</v>
      </c>
      <c r="K22" s="17">
        <v>7114</v>
      </c>
      <c r="L22" s="17"/>
      <c r="M22" s="17">
        <v>4482</v>
      </c>
      <c r="N22" s="19"/>
      <c r="O22" s="17">
        <v>3670</v>
      </c>
      <c r="P22" s="19"/>
      <c r="Q22" s="17">
        <v>0</v>
      </c>
      <c r="R22" s="70"/>
      <c r="S22" s="17" t="s">
        <v>106</v>
      </c>
      <c r="T22" s="17" t="s">
        <v>107</v>
      </c>
    </row>
    <row r="23" spans="1:20" ht="18" customHeight="1" x14ac:dyDescent="0.15">
      <c r="A23" s="2"/>
      <c r="B23" s="4"/>
      <c r="C23" s="13" t="s">
        <v>31</v>
      </c>
      <c r="D23" s="13" t="s">
        <v>33</v>
      </c>
      <c r="F23" s="17">
        <v>806</v>
      </c>
      <c r="G23" s="17" t="s">
        <v>101</v>
      </c>
      <c r="H23" s="17" t="s">
        <v>52</v>
      </c>
      <c r="I23" s="17">
        <v>45</v>
      </c>
      <c r="J23" s="17">
        <v>99</v>
      </c>
      <c r="K23" s="17">
        <v>6345</v>
      </c>
      <c r="L23" s="17"/>
      <c r="M23" s="17">
        <v>5776</v>
      </c>
      <c r="N23" s="19">
        <v>99</v>
      </c>
      <c r="O23" s="17">
        <v>1923</v>
      </c>
      <c r="P23" s="19"/>
      <c r="Q23" s="17">
        <v>99</v>
      </c>
      <c r="R23" s="70"/>
      <c r="S23" s="17" t="s">
        <v>104</v>
      </c>
      <c r="T23" s="17" t="s">
        <v>53</v>
      </c>
    </row>
    <row r="24" spans="1:20" ht="18" customHeight="1" x14ac:dyDescent="0.15">
      <c r="A24" s="2"/>
      <c r="B24" s="4"/>
      <c r="C24" s="13" t="s">
        <v>66</v>
      </c>
      <c r="D24" s="13" t="s">
        <v>67</v>
      </c>
      <c r="F24" s="17">
        <v>1044</v>
      </c>
      <c r="G24" s="17" t="s">
        <v>102</v>
      </c>
      <c r="H24" s="17" t="s">
        <v>50</v>
      </c>
      <c r="I24" s="17">
        <v>45</v>
      </c>
      <c r="J24" s="17">
        <v>99</v>
      </c>
      <c r="K24" s="17">
        <v>5764</v>
      </c>
      <c r="L24" s="17"/>
      <c r="M24" s="17">
        <v>4210</v>
      </c>
      <c r="N24" s="19"/>
      <c r="O24" s="17">
        <v>3722</v>
      </c>
      <c r="P24" s="19">
        <v>99</v>
      </c>
      <c r="Q24" s="17">
        <v>99</v>
      </c>
      <c r="R24" s="70"/>
      <c r="S24" s="17" t="s">
        <v>110</v>
      </c>
      <c r="T24" s="17" t="s">
        <v>112</v>
      </c>
    </row>
    <row r="25" spans="1:20" ht="18" customHeight="1" x14ac:dyDescent="0.15">
      <c r="A25" s="2"/>
      <c r="B25" s="4"/>
      <c r="C25" s="11"/>
      <c r="D25" s="16" t="s">
        <v>35</v>
      </c>
    </row>
    <row r="26" spans="1:20" ht="18" customHeight="1" x14ac:dyDescent="0.15">
      <c r="A26" s="2"/>
      <c r="B26" s="4"/>
      <c r="C26" s="4"/>
      <c r="D26" s="4"/>
    </row>
    <row r="27" spans="1:20" ht="18" customHeight="1" x14ac:dyDescent="0.15">
      <c r="A27" s="2"/>
      <c r="B27" s="3" t="s">
        <v>17</v>
      </c>
      <c r="C27" s="3"/>
      <c r="D27" s="3"/>
    </row>
    <row r="28" spans="1:20" ht="18" customHeight="1" x14ac:dyDescent="0.15">
      <c r="A28" s="2"/>
      <c r="B28" s="4"/>
      <c r="C28" s="4"/>
      <c r="D28" s="4"/>
    </row>
    <row r="29" spans="1:20" ht="18" customHeight="1" x14ac:dyDescent="0.15">
      <c r="A29" s="2"/>
      <c r="B29" s="4"/>
      <c r="C29" s="9" t="s">
        <v>18</v>
      </c>
      <c r="D29" s="9"/>
      <c r="E29" s="9"/>
    </row>
    <row r="30" spans="1:20" ht="18" customHeight="1" x14ac:dyDescent="0.15">
      <c r="A30" s="2"/>
      <c r="B30" s="4"/>
      <c r="C30" s="9" t="s">
        <v>19</v>
      </c>
      <c r="D30" s="9" t="s">
        <v>20</v>
      </c>
      <c r="E30" s="9" t="s">
        <v>30</v>
      </c>
      <c r="G30" s="20" t="s">
        <v>56</v>
      </c>
    </row>
    <row r="31" spans="1:20" ht="75" x14ac:dyDescent="0.15">
      <c r="A31" s="2"/>
      <c r="B31" s="4"/>
      <c r="C31" s="13" t="s">
        <v>72</v>
      </c>
      <c r="D31" s="13" t="s">
        <v>71</v>
      </c>
      <c r="E31" s="13">
        <v>1</v>
      </c>
      <c r="G31" s="21">
        <v>5000</v>
      </c>
    </row>
    <row r="32" spans="1:20" ht="18" customHeight="1" x14ac:dyDescent="0.15">
      <c r="A32" s="2"/>
      <c r="B32" s="4"/>
      <c r="C32" s="4"/>
      <c r="D32" s="4"/>
      <c r="G32" s="21"/>
    </row>
    <row r="33" spans="1:7" ht="18" customHeight="1" x14ac:dyDescent="0.15">
      <c r="A33" s="2"/>
      <c r="B33" s="4"/>
      <c r="C33" s="9" t="s">
        <v>21</v>
      </c>
      <c r="D33" s="9"/>
      <c r="E33" s="9"/>
      <c r="G33" s="21"/>
    </row>
    <row r="34" spans="1:7" ht="18" customHeight="1" x14ac:dyDescent="0.15">
      <c r="A34" s="2"/>
      <c r="B34" s="4"/>
      <c r="C34" s="9" t="s">
        <v>19</v>
      </c>
      <c r="D34" s="9" t="s">
        <v>20</v>
      </c>
      <c r="E34" s="9" t="s">
        <v>30</v>
      </c>
      <c r="G34" s="21"/>
    </row>
    <row r="35" spans="1:7" ht="60" x14ac:dyDescent="0.15">
      <c r="A35" s="2"/>
      <c r="B35" s="4"/>
      <c r="C35" s="13" t="s">
        <v>57</v>
      </c>
      <c r="D35" s="23" t="s">
        <v>62</v>
      </c>
      <c r="E35" s="13">
        <v>2</v>
      </c>
      <c r="G35" s="21">
        <v>8000</v>
      </c>
    </row>
    <row r="36" spans="1:7" ht="18" customHeight="1" x14ac:dyDescent="0.15">
      <c r="A36" s="2"/>
      <c r="B36" s="4"/>
      <c r="C36" s="4"/>
      <c r="D36" s="4"/>
      <c r="G36" s="21"/>
    </row>
    <row r="37" spans="1:7" ht="18" customHeight="1" x14ac:dyDescent="0.15">
      <c r="A37" s="2"/>
      <c r="B37" s="4"/>
      <c r="C37" s="9" t="s">
        <v>22</v>
      </c>
      <c r="D37" s="9"/>
      <c r="E37" s="9"/>
      <c r="G37" s="21"/>
    </row>
    <row r="38" spans="1:7" ht="18" customHeight="1" x14ac:dyDescent="0.15">
      <c r="A38" s="2"/>
      <c r="B38" s="4"/>
      <c r="C38" s="9" t="s">
        <v>19</v>
      </c>
      <c r="D38" s="9" t="s">
        <v>20</v>
      </c>
      <c r="E38" s="9" t="s">
        <v>30</v>
      </c>
      <c r="G38" s="21"/>
    </row>
    <row r="39" spans="1:7" ht="60" x14ac:dyDescent="0.15">
      <c r="A39" s="2"/>
      <c r="B39" s="4"/>
      <c r="C39" s="13" t="s">
        <v>58</v>
      </c>
      <c r="D39" s="23" t="s">
        <v>61</v>
      </c>
      <c r="E39" s="13">
        <v>2</v>
      </c>
      <c r="G39" s="21">
        <v>9000</v>
      </c>
    </row>
    <row r="40" spans="1:7" ht="18" customHeight="1" x14ac:dyDescent="0.15">
      <c r="A40" s="2"/>
      <c r="B40" s="4"/>
      <c r="C40" s="4"/>
      <c r="D40" s="4"/>
      <c r="G40" s="21"/>
    </row>
    <row r="41" spans="1:7" ht="18" customHeight="1" x14ac:dyDescent="0.15">
      <c r="A41" s="2"/>
      <c r="B41" s="4"/>
      <c r="C41" s="9" t="s">
        <v>29</v>
      </c>
      <c r="D41" s="9"/>
      <c r="E41" s="9"/>
      <c r="G41" s="21"/>
    </row>
    <row r="42" spans="1:7" ht="18" customHeight="1" x14ac:dyDescent="0.15">
      <c r="A42" s="2"/>
      <c r="B42" s="4"/>
      <c r="C42" s="9" t="s">
        <v>19</v>
      </c>
      <c r="D42" s="9" t="s">
        <v>20</v>
      </c>
      <c r="E42" s="9" t="s">
        <v>30</v>
      </c>
      <c r="G42" s="21"/>
    </row>
    <row r="43" spans="1:7" ht="60" x14ac:dyDescent="0.15">
      <c r="A43" s="2"/>
      <c r="B43" s="4"/>
      <c r="C43" s="13" t="s">
        <v>59</v>
      </c>
      <c r="D43" s="23" t="s">
        <v>60</v>
      </c>
      <c r="E43" s="13">
        <v>2</v>
      </c>
      <c r="G43" s="21">
        <v>8000</v>
      </c>
    </row>
    <row r="44" spans="1:7" ht="18" customHeight="1" x14ac:dyDescent="0.15">
      <c r="A44" s="2"/>
      <c r="B44" s="2"/>
      <c r="C44" s="2"/>
      <c r="D44" s="2"/>
      <c r="G44" s="21"/>
    </row>
    <row r="45" spans="1:7" ht="18" customHeight="1" x14ac:dyDescent="0.15">
      <c r="A45" s="2"/>
      <c r="B45" s="2"/>
      <c r="C45" s="9" t="s">
        <v>28</v>
      </c>
      <c r="D45" s="9"/>
      <c r="E45" s="9"/>
      <c r="G45" s="21"/>
    </row>
    <row r="46" spans="1:7" ht="18" customHeight="1" x14ac:dyDescent="0.15">
      <c r="A46" s="2"/>
      <c r="B46" s="2"/>
      <c r="C46" s="9" t="s">
        <v>19</v>
      </c>
      <c r="D46" s="9" t="s">
        <v>20</v>
      </c>
      <c r="E46" s="9" t="s">
        <v>30</v>
      </c>
      <c r="G46" s="21"/>
    </row>
    <row r="47" spans="1:7" ht="105" x14ac:dyDescent="0.15">
      <c r="A47" s="2"/>
      <c r="B47" s="2"/>
      <c r="C47" s="14" t="s">
        <v>23</v>
      </c>
      <c r="D47" s="13" t="s">
        <v>69</v>
      </c>
      <c r="E47" s="13">
        <v>2</v>
      </c>
      <c r="G47" s="21">
        <v>13000</v>
      </c>
    </row>
    <row r="48" spans="1:7" ht="135" x14ac:dyDescent="0.15">
      <c r="A48" s="2"/>
      <c r="B48" s="2"/>
      <c r="C48" s="13" t="s">
        <v>24</v>
      </c>
      <c r="D48" s="22" t="s">
        <v>70</v>
      </c>
      <c r="E48" s="25" t="s">
        <v>65</v>
      </c>
      <c r="G48" s="21">
        <v>9000</v>
      </c>
    </row>
    <row r="49" spans="1:7" ht="180" x14ac:dyDescent="0.15">
      <c r="A49" s="2"/>
      <c r="B49" s="2"/>
      <c r="C49" s="13" t="s">
        <v>24</v>
      </c>
      <c r="D49" s="13" t="s">
        <v>68</v>
      </c>
      <c r="E49" s="13">
        <v>1</v>
      </c>
      <c r="G49" s="21">
        <v>10000</v>
      </c>
    </row>
    <row r="50" spans="1:7" ht="105" x14ac:dyDescent="0.15">
      <c r="A50" s="2"/>
      <c r="B50" s="2"/>
      <c r="C50" s="2"/>
      <c r="D50" s="24" t="s">
        <v>64</v>
      </c>
    </row>
    <row r="51" spans="1:7" ht="18" customHeight="1" x14ac:dyDescent="0.15">
      <c r="A51" s="2"/>
      <c r="B51" s="2"/>
      <c r="C51" s="2"/>
      <c r="D51" s="2"/>
    </row>
    <row r="52" spans="1:7" ht="18" customHeight="1" x14ac:dyDescent="0.15">
      <c r="A52" s="2"/>
      <c r="B52" s="2"/>
      <c r="C52" s="2"/>
      <c r="D52" s="2"/>
    </row>
    <row r="53" spans="1:7" ht="18" customHeight="1" x14ac:dyDescent="0.15">
      <c r="A53" s="2"/>
      <c r="B53" s="2"/>
      <c r="C53" s="2"/>
      <c r="D53" s="2"/>
    </row>
    <row r="54" spans="1:7" ht="18" customHeight="1" x14ac:dyDescent="0.15">
      <c r="A54" s="2"/>
      <c r="B54" s="2"/>
      <c r="C54" s="2"/>
      <c r="D54" s="2"/>
    </row>
    <row r="55" spans="1:7" ht="18" customHeight="1" x14ac:dyDescent="0.15">
      <c r="A55" s="2"/>
      <c r="B55" s="2"/>
      <c r="C55" s="2"/>
      <c r="D55" s="2"/>
    </row>
    <row r="56" spans="1:7" ht="18" customHeight="1" x14ac:dyDescent="0.15">
      <c r="A56" s="2"/>
      <c r="B56" s="2"/>
      <c r="C56" s="2"/>
      <c r="D56" s="2"/>
    </row>
    <row r="57" spans="1:7" ht="18" customHeight="1" x14ac:dyDescent="0.15">
      <c r="A57" s="2"/>
      <c r="B57" s="2"/>
      <c r="C57" s="2"/>
      <c r="D57" s="2"/>
    </row>
    <row r="58" spans="1:7" ht="18" customHeight="1" x14ac:dyDescent="0.15">
      <c r="A58" s="2"/>
      <c r="B58" s="2"/>
      <c r="C58" s="2"/>
      <c r="D58" s="2"/>
    </row>
    <row r="59" spans="1:7" ht="18" customHeight="1" x14ac:dyDescent="0.15">
      <c r="A59" s="2"/>
      <c r="B59" s="2"/>
      <c r="C59" s="2"/>
      <c r="D59" s="2"/>
    </row>
    <row r="60" spans="1:7" ht="18" customHeight="1" x14ac:dyDescent="0.15">
      <c r="A60" s="2"/>
      <c r="B60" s="2"/>
      <c r="C60" s="2"/>
      <c r="D60" s="2"/>
    </row>
    <row r="61" spans="1:7" ht="18" customHeight="1" x14ac:dyDescent="0.15">
      <c r="A61" s="2"/>
      <c r="B61" s="2"/>
      <c r="C61" s="2"/>
      <c r="D61" s="2"/>
    </row>
    <row r="62" spans="1:7" ht="18" customHeight="1" x14ac:dyDescent="0.15">
      <c r="A62" s="2"/>
      <c r="B62" s="2"/>
      <c r="C62" s="2"/>
      <c r="D62" s="2"/>
    </row>
    <row r="63" spans="1:7" ht="18" customHeight="1" x14ac:dyDescent="0.15">
      <c r="A63" s="2"/>
      <c r="B63" s="2"/>
      <c r="C63" s="2"/>
      <c r="D63" s="2"/>
    </row>
    <row r="64" spans="1:7" ht="18" customHeight="1" x14ac:dyDescent="0.15">
      <c r="A64" s="2"/>
      <c r="B64" s="2"/>
      <c r="C64" s="2"/>
      <c r="D64" s="2"/>
    </row>
    <row r="65" spans="1:4" ht="18" customHeight="1" x14ac:dyDescent="0.15">
      <c r="A65" s="2"/>
      <c r="B65" s="2"/>
      <c r="C65" s="2"/>
      <c r="D65" s="2"/>
    </row>
    <row r="66" spans="1:4" ht="18" customHeight="1" x14ac:dyDescent="0.15">
      <c r="A66" s="2"/>
      <c r="B66" s="2"/>
      <c r="C66" s="2"/>
      <c r="D66" s="2"/>
    </row>
    <row r="67" spans="1:4" ht="18" customHeight="1" x14ac:dyDescent="0.15">
      <c r="A67" s="2"/>
      <c r="B67" s="2"/>
      <c r="C67" s="2"/>
      <c r="D67" s="2"/>
    </row>
    <row r="68" spans="1:4" ht="18" customHeight="1" x14ac:dyDescent="0.15">
      <c r="A68" s="2"/>
      <c r="B68" s="2"/>
      <c r="C68" s="2"/>
      <c r="D68" s="2"/>
    </row>
    <row r="69" spans="1:4" ht="18" customHeight="1" x14ac:dyDescent="0.15">
      <c r="A69" s="2"/>
      <c r="B69" s="2"/>
      <c r="C69" s="2"/>
      <c r="D69" s="2"/>
    </row>
    <row r="70" spans="1:4" ht="18" customHeight="1" x14ac:dyDescent="0.15">
      <c r="A70" s="2"/>
      <c r="B70" s="2"/>
      <c r="C70" s="2"/>
      <c r="D70" s="2"/>
    </row>
    <row r="71" spans="1:4" ht="18" customHeight="1" x14ac:dyDescent="0.15">
      <c r="A71" s="2"/>
      <c r="B71" s="2"/>
      <c r="C71" s="2"/>
      <c r="D71" s="2"/>
    </row>
    <row r="72" spans="1:4" ht="18" customHeight="1" x14ac:dyDescent="0.15">
      <c r="A72" s="2"/>
      <c r="B72" s="2"/>
      <c r="C72" s="2"/>
      <c r="D72" s="2"/>
    </row>
    <row r="73" spans="1:4" ht="18" customHeight="1" x14ac:dyDescent="0.15">
      <c r="A73" s="2"/>
      <c r="B73" s="2"/>
      <c r="C73" s="2"/>
      <c r="D73" s="2"/>
    </row>
    <row r="74" spans="1:4" ht="18" customHeight="1" x14ac:dyDescent="0.15">
      <c r="A74" s="2"/>
      <c r="B74" s="2"/>
      <c r="C74" s="2"/>
      <c r="D74" s="2"/>
    </row>
    <row r="75" spans="1:4" ht="18" customHeight="1" x14ac:dyDescent="0.15">
      <c r="A75" s="2"/>
      <c r="B75" s="2"/>
      <c r="C75" s="2"/>
      <c r="D75" s="2"/>
    </row>
    <row r="76" spans="1:4" ht="18" customHeight="1" x14ac:dyDescent="0.15">
      <c r="A76" s="2"/>
      <c r="B76" s="2"/>
      <c r="C76" s="2"/>
      <c r="D76" s="2"/>
    </row>
    <row r="77" spans="1:4" ht="18" customHeight="1" x14ac:dyDescent="0.15">
      <c r="A77" s="2"/>
      <c r="B77" s="2"/>
      <c r="C77" s="2"/>
      <c r="D77" s="2"/>
    </row>
    <row r="78" spans="1:4" ht="18" customHeight="1" x14ac:dyDescent="0.15">
      <c r="A78" s="2"/>
      <c r="B78" s="2"/>
      <c r="C78" s="2"/>
      <c r="D78" s="2"/>
    </row>
    <row r="79" spans="1:4" ht="18" customHeight="1" x14ac:dyDescent="0.15">
      <c r="A79" s="2"/>
      <c r="B79" s="2"/>
      <c r="C79" s="2"/>
      <c r="D79" s="2"/>
    </row>
    <row r="80" spans="1:4" ht="18" customHeight="1" x14ac:dyDescent="0.15">
      <c r="A80" s="2"/>
      <c r="B80" s="2"/>
      <c r="C80" s="2"/>
      <c r="D80" s="2"/>
    </row>
    <row r="81" spans="1:4" ht="18" customHeight="1" x14ac:dyDescent="0.15">
      <c r="A81" s="2"/>
      <c r="B81" s="2"/>
      <c r="C81" s="2"/>
      <c r="D81" s="2"/>
    </row>
    <row r="82" spans="1:4" ht="18" customHeight="1" x14ac:dyDescent="0.15">
      <c r="A82" s="2"/>
      <c r="B82" s="2"/>
      <c r="C82" s="2"/>
      <c r="D82" s="2"/>
    </row>
    <row r="83" spans="1:4" ht="18" customHeight="1" x14ac:dyDescent="0.15">
      <c r="A83" s="2"/>
      <c r="B83" s="2"/>
      <c r="C83" s="2"/>
      <c r="D83" s="2"/>
    </row>
    <row r="84" spans="1:4" ht="18" customHeight="1" x14ac:dyDescent="0.15">
      <c r="A84" s="2"/>
      <c r="B84" s="2"/>
      <c r="C84" s="2"/>
      <c r="D84" s="2"/>
    </row>
    <row r="85" spans="1:4" ht="18" customHeight="1" x14ac:dyDescent="0.15">
      <c r="A85" s="2"/>
      <c r="B85" s="2"/>
      <c r="C85" s="2"/>
      <c r="D85" s="2"/>
    </row>
    <row r="86" spans="1:4" ht="18" customHeight="1" x14ac:dyDescent="0.15">
      <c r="A86" s="2"/>
      <c r="B86" s="2"/>
      <c r="C86" s="2"/>
      <c r="D86" s="2"/>
    </row>
    <row r="87" spans="1:4" ht="18" customHeight="1" x14ac:dyDescent="0.15">
      <c r="A87" s="2"/>
      <c r="B87" s="2"/>
      <c r="C87" s="2"/>
      <c r="D87" s="2"/>
    </row>
    <row r="88" spans="1:4" ht="18" customHeight="1" x14ac:dyDescent="0.15">
      <c r="A88" s="2"/>
      <c r="B88" s="2"/>
      <c r="C88" s="2"/>
      <c r="D88" s="2"/>
    </row>
    <row r="89" spans="1:4" ht="18" customHeight="1" x14ac:dyDescent="0.15">
      <c r="A89" s="2"/>
      <c r="B89" s="2"/>
      <c r="C89" s="2"/>
      <c r="D89" s="2"/>
    </row>
    <row r="90" spans="1:4" ht="18" customHeight="1" x14ac:dyDescent="0.15">
      <c r="A90" s="2"/>
      <c r="B90" s="2"/>
      <c r="C90" s="2"/>
      <c r="D90" s="2"/>
    </row>
    <row r="91" spans="1:4" ht="18" customHeight="1" x14ac:dyDescent="0.15">
      <c r="A91" s="2"/>
      <c r="B91" s="2"/>
      <c r="C91" s="2"/>
      <c r="D91" s="2"/>
    </row>
    <row r="92" spans="1:4" ht="18" customHeight="1" x14ac:dyDescent="0.15">
      <c r="A92" s="2"/>
      <c r="B92" s="2"/>
      <c r="C92" s="2"/>
      <c r="D92" s="2"/>
    </row>
    <row r="93" spans="1:4" ht="18" customHeight="1" x14ac:dyDescent="0.15">
      <c r="A93" s="2"/>
      <c r="B93" s="2"/>
      <c r="C93" s="2"/>
      <c r="D93" s="2"/>
    </row>
    <row r="94" spans="1:4" ht="18" customHeight="1" x14ac:dyDescent="0.15">
      <c r="A94" s="2"/>
      <c r="B94" s="2"/>
      <c r="C94" s="2"/>
      <c r="D94" s="2"/>
    </row>
    <row r="95" spans="1:4" ht="18" customHeight="1" x14ac:dyDescent="0.15">
      <c r="A95" s="2"/>
      <c r="B95" s="2"/>
      <c r="C95" s="2"/>
      <c r="D95" s="2"/>
    </row>
    <row r="96" spans="1:4" ht="18" customHeight="1" x14ac:dyDescent="0.15">
      <c r="A96" s="2"/>
      <c r="B96" s="2"/>
      <c r="C96" s="2"/>
      <c r="D96" s="2"/>
    </row>
    <row r="97" spans="1:4" ht="18" customHeight="1" x14ac:dyDescent="0.15">
      <c r="A97" s="2"/>
      <c r="B97" s="2"/>
      <c r="C97" s="2"/>
      <c r="D97" s="2"/>
    </row>
    <row r="98" spans="1:4" ht="18" customHeight="1" x14ac:dyDescent="0.15">
      <c r="A98" s="2"/>
      <c r="B98" s="2"/>
      <c r="C98" s="2"/>
      <c r="D98" s="2"/>
    </row>
    <row r="99" spans="1:4" ht="18" customHeight="1" x14ac:dyDescent="0.15">
      <c r="A99" s="2"/>
      <c r="B99" s="2"/>
      <c r="C99" s="2"/>
      <c r="D99" s="2"/>
    </row>
    <row r="100" spans="1:4" ht="18" customHeight="1" x14ac:dyDescent="0.15">
      <c r="A100" s="2"/>
      <c r="B100" s="2"/>
      <c r="C100" s="2"/>
      <c r="D100" s="2"/>
    </row>
    <row r="101" spans="1:4" ht="18" customHeight="1" x14ac:dyDescent="0.15">
      <c r="A101" s="2"/>
      <c r="B101" s="2"/>
      <c r="C101" s="2"/>
      <c r="D101" s="2"/>
    </row>
    <row r="102" spans="1:4" ht="18" customHeight="1" x14ac:dyDescent="0.15">
      <c r="A102" s="2"/>
      <c r="B102" s="2"/>
      <c r="C102" s="2"/>
      <c r="D102" s="2"/>
    </row>
    <row r="103" spans="1:4" ht="18" customHeight="1" x14ac:dyDescent="0.15">
      <c r="A103" s="2"/>
      <c r="B103" s="2"/>
      <c r="C103" s="2"/>
      <c r="D103" s="2"/>
    </row>
    <row r="104" spans="1:4" ht="18" customHeight="1" x14ac:dyDescent="0.15">
      <c r="A104" s="2"/>
      <c r="B104" s="2"/>
      <c r="C104" s="2"/>
      <c r="D104" s="2"/>
    </row>
    <row r="105" spans="1:4" ht="18" customHeight="1" x14ac:dyDescent="0.15">
      <c r="A105" s="2"/>
      <c r="B105" s="2"/>
      <c r="C105" s="2"/>
      <c r="D105" s="2"/>
    </row>
    <row r="106" spans="1:4" ht="18" customHeight="1" x14ac:dyDescent="0.15">
      <c r="A106" s="2"/>
      <c r="B106" s="2"/>
      <c r="C106" s="2"/>
      <c r="D106" s="2"/>
    </row>
    <row r="107" spans="1:4" ht="18" customHeight="1" x14ac:dyDescent="0.15">
      <c r="A107" s="2"/>
      <c r="B107" s="2"/>
      <c r="C107" s="2"/>
      <c r="D107" s="2"/>
    </row>
    <row r="108" spans="1:4" ht="18" customHeight="1" x14ac:dyDescent="0.15">
      <c r="A108" s="2"/>
      <c r="B108" s="2"/>
      <c r="C108" s="2"/>
      <c r="D108" s="2"/>
    </row>
    <row r="109" spans="1:4" ht="18" customHeight="1" x14ac:dyDescent="0.15">
      <c r="A109" s="2"/>
      <c r="B109" s="2"/>
      <c r="C109" s="2"/>
      <c r="D109" s="2"/>
    </row>
    <row r="110" spans="1:4" ht="18" customHeight="1" x14ac:dyDescent="0.15">
      <c r="A110" s="2"/>
      <c r="B110" s="2"/>
      <c r="C110" s="2"/>
      <c r="D110" s="2"/>
    </row>
    <row r="111" spans="1:4" ht="18" customHeight="1" x14ac:dyDescent="0.15">
      <c r="A111" s="2"/>
      <c r="B111" s="2"/>
      <c r="C111" s="2"/>
      <c r="D111" s="2"/>
    </row>
    <row r="112" spans="1:4" ht="18" customHeight="1" x14ac:dyDescent="0.15">
      <c r="A112" s="2"/>
      <c r="B112" s="2"/>
      <c r="C112" s="2"/>
      <c r="D112" s="2"/>
    </row>
    <row r="113" spans="1:4" ht="18" customHeight="1" x14ac:dyDescent="0.15">
      <c r="A113" s="2"/>
      <c r="B113" s="2"/>
      <c r="C113" s="2"/>
      <c r="D113" s="2"/>
    </row>
    <row r="114" spans="1:4" ht="18" customHeight="1" x14ac:dyDescent="0.15">
      <c r="A114" s="2"/>
      <c r="B114" s="2"/>
      <c r="C114" s="2"/>
      <c r="D114" s="2"/>
    </row>
    <row r="115" spans="1:4" ht="18" customHeight="1" x14ac:dyDescent="0.15">
      <c r="A115" s="2"/>
      <c r="B115" s="2"/>
      <c r="C115" s="2"/>
      <c r="D115" s="2"/>
    </row>
    <row r="116" spans="1:4" ht="18" customHeight="1" x14ac:dyDescent="0.15">
      <c r="A116" s="2"/>
      <c r="B116" s="2"/>
      <c r="C116" s="2"/>
      <c r="D116" s="2"/>
    </row>
    <row r="117" spans="1:4" ht="18" customHeight="1" x14ac:dyDescent="0.15">
      <c r="A117" s="2"/>
      <c r="B117" s="2"/>
      <c r="C117" s="2"/>
      <c r="D117" s="2"/>
    </row>
    <row r="118" spans="1:4" ht="18" customHeight="1" x14ac:dyDescent="0.15">
      <c r="A118" s="2"/>
      <c r="B118" s="2"/>
      <c r="C118" s="2"/>
      <c r="D118" s="2"/>
    </row>
    <row r="119" spans="1:4" ht="18" customHeight="1" x14ac:dyDescent="0.15">
      <c r="A119" s="2"/>
      <c r="B119" s="2"/>
      <c r="C119" s="2"/>
      <c r="D119" s="2"/>
    </row>
    <row r="120" spans="1:4" ht="18" customHeight="1" x14ac:dyDescent="0.15">
      <c r="A120" s="2"/>
      <c r="B120" s="2"/>
      <c r="C120" s="2"/>
      <c r="D120" s="2"/>
    </row>
    <row r="121" spans="1:4" ht="18" customHeight="1" x14ac:dyDescent="0.15">
      <c r="A121" s="2"/>
      <c r="B121" s="2"/>
      <c r="C121" s="2"/>
      <c r="D121" s="2"/>
    </row>
    <row r="122" spans="1:4" ht="18" customHeight="1" x14ac:dyDescent="0.15">
      <c r="A122" s="2"/>
      <c r="B122" s="2"/>
      <c r="C122" s="2"/>
      <c r="D122" s="2"/>
    </row>
    <row r="123" spans="1:4" ht="18" customHeight="1" x14ac:dyDescent="0.15">
      <c r="A123" s="2"/>
      <c r="B123" s="2"/>
      <c r="C123" s="2"/>
      <c r="D123" s="2"/>
    </row>
    <row r="124" spans="1:4" ht="18" customHeight="1" x14ac:dyDescent="0.15">
      <c r="A124" s="2"/>
      <c r="B124" s="2"/>
      <c r="C124" s="2"/>
      <c r="D124" s="2"/>
    </row>
    <row r="125" spans="1:4" ht="18" customHeight="1" x14ac:dyDescent="0.15">
      <c r="A125" s="2"/>
      <c r="B125" s="2"/>
      <c r="C125" s="2"/>
      <c r="D125" s="2"/>
    </row>
    <row r="126" spans="1:4" ht="18" customHeight="1" x14ac:dyDescent="0.15">
      <c r="A126" s="2"/>
      <c r="B126" s="2"/>
      <c r="C126" s="2"/>
      <c r="D126" s="2"/>
    </row>
    <row r="127" spans="1:4" ht="18" customHeight="1" x14ac:dyDescent="0.15">
      <c r="A127" s="2"/>
      <c r="B127" s="2"/>
      <c r="C127" s="2"/>
      <c r="D127" s="2"/>
    </row>
    <row r="128" spans="1:4" ht="18" customHeight="1" x14ac:dyDescent="0.15">
      <c r="A128" s="2"/>
      <c r="B128" s="2"/>
      <c r="C128" s="2"/>
      <c r="D128" s="2"/>
    </row>
    <row r="129" spans="1:4" ht="18" customHeight="1" x14ac:dyDescent="0.15">
      <c r="A129" s="2"/>
      <c r="B129" s="2"/>
      <c r="C129" s="2"/>
      <c r="D129" s="2"/>
    </row>
    <row r="130" spans="1:4" ht="18" customHeight="1" x14ac:dyDescent="0.15">
      <c r="A130" s="2"/>
      <c r="B130" s="2"/>
      <c r="C130" s="2"/>
      <c r="D130" s="2"/>
    </row>
    <row r="131" spans="1:4" ht="18" customHeight="1" x14ac:dyDescent="0.15">
      <c r="A131" s="2"/>
      <c r="B131" s="2"/>
      <c r="C131" s="2"/>
      <c r="D131" s="2"/>
    </row>
    <row r="132" spans="1:4" ht="18" customHeight="1" x14ac:dyDescent="0.15">
      <c r="A132" s="2"/>
      <c r="B132" s="2"/>
      <c r="C132" s="2"/>
      <c r="D132" s="2"/>
    </row>
    <row r="133" spans="1:4" ht="18" customHeight="1" x14ac:dyDescent="0.15">
      <c r="A133" s="2"/>
      <c r="B133" s="2"/>
      <c r="C133" s="2"/>
      <c r="D133" s="2"/>
    </row>
    <row r="134" spans="1:4" ht="18" customHeight="1" x14ac:dyDescent="0.15">
      <c r="A134" s="2"/>
      <c r="B134" s="2"/>
      <c r="C134" s="2"/>
      <c r="D134" s="2"/>
    </row>
    <row r="135" spans="1:4" ht="18" customHeight="1" x14ac:dyDescent="0.15">
      <c r="A135" s="2"/>
      <c r="B135" s="2"/>
      <c r="C135" s="2"/>
      <c r="D135" s="2"/>
    </row>
    <row r="136" spans="1:4" ht="18" customHeight="1" x14ac:dyDescent="0.15">
      <c r="A136" s="2"/>
      <c r="B136" s="2"/>
      <c r="C136" s="2"/>
      <c r="D136" s="2"/>
    </row>
    <row r="137" spans="1:4" ht="18" customHeight="1" x14ac:dyDescent="0.15">
      <c r="A137" s="2"/>
      <c r="B137" s="2"/>
      <c r="C137" s="2"/>
      <c r="D137" s="2"/>
    </row>
    <row r="138" spans="1:4" ht="18" customHeight="1" x14ac:dyDescent="0.15">
      <c r="A138" s="2"/>
      <c r="B138" s="2"/>
      <c r="C138" s="2"/>
      <c r="D138" s="2"/>
    </row>
    <row r="139" spans="1:4" ht="18" customHeight="1" x14ac:dyDescent="0.15">
      <c r="A139" s="2"/>
      <c r="B139" s="2"/>
      <c r="C139" s="2"/>
      <c r="D139" s="2"/>
    </row>
    <row r="140" spans="1:4" ht="18" customHeight="1" x14ac:dyDescent="0.15">
      <c r="A140" s="2"/>
      <c r="B140" s="2"/>
      <c r="C140" s="2"/>
      <c r="D140" s="2"/>
    </row>
    <row r="141" spans="1:4" ht="18" customHeight="1" x14ac:dyDescent="0.15">
      <c r="A141" s="2"/>
      <c r="B141" s="2"/>
      <c r="C141" s="2"/>
      <c r="D141" s="2"/>
    </row>
    <row r="142" spans="1:4" ht="18" customHeight="1" x14ac:dyDescent="0.15">
      <c r="A142" s="2"/>
      <c r="B142" s="2"/>
      <c r="C142" s="2"/>
      <c r="D142" s="2"/>
    </row>
    <row r="143" spans="1:4" ht="18" customHeight="1" x14ac:dyDescent="0.15">
      <c r="A143" s="2"/>
      <c r="B143" s="2"/>
      <c r="C143" s="2"/>
      <c r="D143" s="2"/>
    </row>
    <row r="144" spans="1:4" ht="18" customHeight="1" x14ac:dyDescent="0.15">
      <c r="A144" s="2"/>
      <c r="B144" s="2"/>
      <c r="C144" s="2"/>
      <c r="D144" s="2"/>
    </row>
    <row r="145" spans="1:4" ht="18" customHeight="1" x14ac:dyDescent="0.15">
      <c r="A145" s="2"/>
      <c r="B145" s="2"/>
      <c r="C145" s="2"/>
      <c r="D145" s="2"/>
    </row>
    <row r="146" spans="1:4" ht="18" customHeight="1" x14ac:dyDescent="0.15">
      <c r="A146" s="2"/>
      <c r="B146" s="2"/>
      <c r="C146" s="2"/>
      <c r="D146" s="2"/>
    </row>
    <row r="147" spans="1:4" ht="18" customHeight="1" x14ac:dyDescent="0.15">
      <c r="A147" s="2"/>
      <c r="B147" s="2"/>
      <c r="C147" s="2"/>
      <c r="D147" s="2"/>
    </row>
    <row r="148" spans="1:4" ht="18" customHeight="1" x14ac:dyDescent="0.15">
      <c r="A148" s="2"/>
      <c r="B148" s="2"/>
      <c r="C148" s="2"/>
      <c r="D148" s="2"/>
    </row>
    <row r="149" spans="1:4" ht="18" customHeight="1" x14ac:dyDescent="0.15">
      <c r="A149" s="2"/>
      <c r="B149" s="2"/>
      <c r="C149" s="2"/>
      <c r="D149" s="2"/>
    </row>
    <row r="150" spans="1:4" ht="18" customHeight="1" x14ac:dyDescent="0.15">
      <c r="A150" s="2"/>
      <c r="B150" s="2"/>
      <c r="C150" s="2"/>
      <c r="D150" s="2"/>
    </row>
    <row r="151" spans="1:4" ht="18" customHeight="1" x14ac:dyDescent="0.15">
      <c r="A151" s="2"/>
      <c r="B151" s="2"/>
      <c r="C151" s="2"/>
      <c r="D151" s="2"/>
    </row>
    <row r="152" spans="1:4" ht="18" customHeight="1" x14ac:dyDescent="0.15">
      <c r="A152" s="2"/>
      <c r="B152" s="2"/>
      <c r="C152" s="2"/>
      <c r="D152" s="2"/>
    </row>
    <row r="153" spans="1:4" ht="18" customHeight="1" x14ac:dyDescent="0.15">
      <c r="A153" s="2"/>
      <c r="B153" s="2"/>
      <c r="C153" s="2"/>
      <c r="D153" s="2"/>
    </row>
    <row r="154" spans="1:4" ht="18" customHeight="1" x14ac:dyDescent="0.15">
      <c r="A154" s="2"/>
      <c r="B154" s="2"/>
      <c r="C154" s="2"/>
      <c r="D154" s="2"/>
    </row>
    <row r="155" spans="1:4" ht="18" customHeight="1" x14ac:dyDescent="0.15">
      <c r="A155" s="2"/>
      <c r="B155" s="2"/>
      <c r="C155" s="2"/>
      <c r="D155" s="2"/>
    </row>
    <row r="156" spans="1:4" ht="18" customHeight="1" x14ac:dyDescent="0.15">
      <c r="A156" s="2"/>
      <c r="B156" s="2"/>
      <c r="C156" s="2"/>
      <c r="D156" s="2"/>
    </row>
    <row r="157" spans="1:4" ht="18" customHeight="1" x14ac:dyDescent="0.15">
      <c r="A157" s="2"/>
      <c r="B157" s="2"/>
      <c r="C157" s="2"/>
      <c r="D157" s="2"/>
    </row>
    <row r="158" spans="1:4" ht="18" customHeight="1" x14ac:dyDescent="0.15">
      <c r="A158" s="2"/>
      <c r="B158" s="2"/>
      <c r="C158" s="2"/>
      <c r="D158" s="2"/>
    </row>
    <row r="159" spans="1:4" ht="18" customHeight="1" x14ac:dyDescent="0.15">
      <c r="A159" s="2"/>
      <c r="B159" s="2"/>
      <c r="C159" s="2"/>
      <c r="D159" s="2"/>
    </row>
    <row r="160" spans="1:4" ht="18" customHeight="1" x14ac:dyDescent="0.15">
      <c r="A160" s="2"/>
      <c r="B160" s="2"/>
      <c r="C160" s="2"/>
      <c r="D160" s="2"/>
    </row>
    <row r="161" spans="1:4" ht="18" customHeight="1" x14ac:dyDescent="0.15">
      <c r="A161" s="2"/>
      <c r="B161" s="2"/>
      <c r="C161" s="2"/>
      <c r="D161" s="2"/>
    </row>
    <row r="162" spans="1:4" ht="18" customHeight="1" x14ac:dyDescent="0.15">
      <c r="A162" s="2"/>
      <c r="B162" s="2"/>
      <c r="C162" s="2"/>
      <c r="D162" s="2"/>
    </row>
    <row r="163" spans="1:4" ht="18" customHeight="1" x14ac:dyDescent="0.15">
      <c r="A163" s="2"/>
      <c r="B163" s="2"/>
      <c r="C163" s="2"/>
      <c r="D163" s="2"/>
    </row>
    <row r="164" spans="1:4" ht="18" customHeight="1" x14ac:dyDescent="0.15">
      <c r="A164" s="2"/>
      <c r="B164" s="2"/>
      <c r="C164" s="2"/>
      <c r="D164" s="2"/>
    </row>
    <row r="165" spans="1:4" ht="18" customHeight="1" x14ac:dyDescent="0.15">
      <c r="A165" s="2"/>
      <c r="B165" s="2"/>
      <c r="C165" s="2"/>
      <c r="D165" s="2"/>
    </row>
    <row r="166" spans="1:4" ht="18" customHeight="1" x14ac:dyDescent="0.15">
      <c r="A166" s="2"/>
      <c r="B166" s="2"/>
      <c r="C166" s="2"/>
      <c r="D166" s="2"/>
    </row>
    <row r="167" spans="1:4" ht="18" customHeight="1" x14ac:dyDescent="0.15">
      <c r="A167" s="2"/>
      <c r="B167" s="2"/>
      <c r="C167" s="2"/>
      <c r="D167" s="2"/>
    </row>
    <row r="168" spans="1:4" ht="18" customHeight="1" x14ac:dyDescent="0.15">
      <c r="A168" s="2"/>
      <c r="B168" s="2"/>
      <c r="C168" s="2"/>
      <c r="D168" s="2"/>
    </row>
    <row r="169" spans="1:4" ht="18" customHeight="1" x14ac:dyDescent="0.15">
      <c r="A169" s="2"/>
      <c r="B169" s="2"/>
      <c r="C169" s="2"/>
      <c r="D169" s="2"/>
    </row>
    <row r="170" spans="1:4" ht="18" customHeight="1" x14ac:dyDescent="0.15">
      <c r="A170" s="2"/>
      <c r="B170" s="2"/>
      <c r="C170" s="2"/>
      <c r="D170" s="2"/>
    </row>
    <row r="171" spans="1:4" ht="18" customHeight="1" x14ac:dyDescent="0.15">
      <c r="A171" s="2"/>
      <c r="B171" s="2"/>
      <c r="C171" s="2"/>
      <c r="D171" s="2"/>
    </row>
    <row r="172" spans="1:4" ht="18" customHeight="1" x14ac:dyDescent="0.15">
      <c r="A172" s="2"/>
      <c r="B172" s="2"/>
      <c r="C172" s="2"/>
      <c r="D172" s="2"/>
    </row>
    <row r="173" spans="1:4" ht="18" customHeight="1" x14ac:dyDescent="0.15">
      <c r="A173" s="2"/>
      <c r="B173" s="2"/>
      <c r="C173" s="2"/>
      <c r="D173" s="2"/>
    </row>
    <row r="174" spans="1:4" ht="18" customHeight="1" x14ac:dyDescent="0.15">
      <c r="A174" s="2"/>
      <c r="B174" s="2"/>
      <c r="C174" s="2"/>
      <c r="D174" s="2"/>
    </row>
    <row r="175" spans="1:4" ht="18" customHeight="1" x14ac:dyDescent="0.15">
      <c r="A175" s="2"/>
      <c r="B175" s="2"/>
      <c r="C175" s="2"/>
      <c r="D175" s="2"/>
    </row>
    <row r="176" spans="1:4" ht="18" customHeight="1" x14ac:dyDescent="0.15">
      <c r="A176" s="2"/>
      <c r="B176" s="2"/>
      <c r="C176" s="2"/>
      <c r="D176" s="2"/>
    </row>
    <row r="177" spans="1:4" ht="18" customHeight="1" x14ac:dyDescent="0.15">
      <c r="A177" s="2"/>
      <c r="B177" s="2"/>
      <c r="C177" s="2"/>
      <c r="D177" s="2"/>
    </row>
    <row r="178" spans="1:4" ht="18" customHeight="1" x14ac:dyDescent="0.15">
      <c r="A178" s="2"/>
      <c r="B178" s="2"/>
      <c r="C178" s="2"/>
      <c r="D178" s="2"/>
    </row>
    <row r="179" spans="1:4" ht="18" customHeight="1" x14ac:dyDescent="0.15">
      <c r="A179" s="2"/>
      <c r="B179" s="2"/>
      <c r="C179" s="2"/>
      <c r="D179" s="2"/>
    </row>
    <row r="180" spans="1:4" ht="18" customHeight="1" x14ac:dyDescent="0.15">
      <c r="A180" s="2"/>
      <c r="B180" s="2"/>
      <c r="C180" s="2"/>
      <c r="D180" s="2"/>
    </row>
    <row r="181" spans="1:4" ht="18" customHeight="1" x14ac:dyDescent="0.15">
      <c r="A181" s="2"/>
      <c r="B181" s="2"/>
      <c r="C181" s="2"/>
      <c r="D181" s="2"/>
    </row>
    <row r="182" spans="1:4" ht="18" customHeight="1" x14ac:dyDescent="0.15">
      <c r="A182" s="2"/>
      <c r="B182" s="2"/>
      <c r="C182" s="2"/>
      <c r="D182" s="2"/>
    </row>
    <row r="183" spans="1:4" ht="18" customHeight="1" x14ac:dyDescent="0.15">
      <c r="A183" s="2"/>
      <c r="B183" s="2"/>
      <c r="C183" s="2"/>
      <c r="D183" s="2"/>
    </row>
    <row r="184" spans="1:4" ht="18" customHeight="1" x14ac:dyDescent="0.15">
      <c r="A184" s="2"/>
      <c r="B184" s="2"/>
      <c r="C184" s="2"/>
      <c r="D184" s="2"/>
    </row>
    <row r="185" spans="1:4" ht="18" customHeight="1" x14ac:dyDescent="0.15">
      <c r="A185" s="2"/>
      <c r="B185" s="2"/>
      <c r="C185" s="2"/>
      <c r="D185" s="2"/>
    </row>
    <row r="186" spans="1:4" ht="18" customHeight="1" x14ac:dyDescent="0.15">
      <c r="A186" s="2"/>
      <c r="B186" s="2"/>
      <c r="C186" s="2"/>
      <c r="D186" s="2"/>
    </row>
    <row r="187" spans="1:4" ht="18" customHeight="1" x14ac:dyDescent="0.15">
      <c r="A187" s="2"/>
      <c r="B187" s="2"/>
      <c r="C187" s="2"/>
      <c r="D187" s="2"/>
    </row>
    <row r="188" spans="1:4" ht="18" customHeight="1" x14ac:dyDescent="0.15">
      <c r="A188" s="2"/>
      <c r="B188" s="2"/>
      <c r="C188" s="2"/>
      <c r="D188" s="2"/>
    </row>
    <row r="189" spans="1:4" ht="18" customHeight="1" x14ac:dyDescent="0.15">
      <c r="A189" s="2"/>
      <c r="B189" s="2"/>
      <c r="C189" s="2"/>
      <c r="D189" s="2"/>
    </row>
    <row r="190" spans="1:4" ht="18" customHeight="1" x14ac:dyDescent="0.15">
      <c r="A190" s="2"/>
      <c r="B190" s="2"/>
      <c r="C190" s="2"/>
      <c r="D190" s="2"/>
    </row>
    <row r="191" spans="1:4" ht="18" customHeight="1" x14ac:dyDescent="0.15">
      <c r="A191" s="2"/>
      <c r="B191" s="2"/>
      <c r="C191" s="2"/>
      <c r="D191" s="2"/>
    </row>
    <row r="192" spans="1:4" ht="18" customHeight="1" x14ac:dyDescent="0.15">
      <c r="A192" s="2"/>
      <c r="B192" s="2"/>
      <c r="C192" s="2"/>
      <c r="D192" s="2"/>
    </row>
    <row r="193" spans="1:4" ht="18" customHeight="1" x14ac:dyDescent="0.15">
      <c r="A193" s="2"/>
      <c r="B193" s="2"/>
      <c r="C193" s="2"/>
      <c r="D193" s="2"/>
    </row>
    <row r="194" spans="1:4" ht="18" customHeight="1" x14ac:dyDescent="0.15">
      <c r="A194" s="2"/>
      <c r="B194" s="2"/>
      <c r="C194" s="2"/>
      <c r="D194" s="2"/>
    </row>
    <row r="195" spans="1:4" ht="18" customHeight="1" x14ac:dyDescent="0.15">
      <c r="A195" s="2"/>
      <c r="B195" s="2"/>
      <c r="C195" s="2"/>
      <c r="D195" s="2"/>
    </row>
    <row r="196" spans="1:4" ht="18" customHeight="1" x14ac:dyDescent="0.15">
      <c r="A196" s="2"/>
      <c r="B196" s="2"/>
      <c r="C196" s="2"/>
      <c r="D196" s="2"/>
    </row>
    <row r="197" spans="1:4" ht="18" customHeight="1" x14ac:dyDescent="0.15">
      <c r="A197" s="2"/>
      <c r="B197" s="2"/>
      <c r="C197" s="2"/>
      <c r="D197" s="2"/>
    </row>
    <row r="198" spans="1:4" ht="18" customHeight="1" x14ac:dyDescent="0.15">
      <c r="A198" s="2"/>
      <c r="B198" s="2"/>
      <c r="C198" s="2"/>
      <c r="D198" s="2"/>
    </row>
    <row r="199" spans="1:4" ht="18" customHeight="1" x14ac:dyDescent="0.15">
      <c r="A199" s="2"/>
      <c r="B199" s="2"/>
      <c r="C199" s="2"/>
      <c r="D199" s="2"/>
    </row>
    <row r="200" spans="1:4" ht="18" customHeight="1" x14ac:dyDescent="0.15">
      <c r="A200" s="2"/>
      <c r="B200" s="2"/>
      <c r="C200" s="2"/>
      <c r="D200" s="2"/>
    </row>
    <row r="201" spans="1:4" ht="18" customHeight="1" x14ac:dyDescent="0.15">
      <c r="A201" s="2"/>
      <c r="B201" s="2"/>
      <c r="C201" s="2"/>
      <c r="D201" s="2"/>
    </row>
    <row r="202" spans="1:4" ht="18" customHeight="1" x14ac:dyDescent="0.15">
      <c r="A202" s="2"/>
      <c r="B202" s="2"/>
      <c r="C202" s="2"/>
      <c r="D202" s="2"/>
    </row>
    <row r="203" spans="1:4" ht="18" customHeight="1" x14ac:dyDescent="0.15">
      <c r="A203" s="2"/>
      <c r="B203" s="2"/>
      <c r="C203" s="2"/>
      <c r="D203" s="2"/>
    </row>
    <row r="204" spans="1:4" ht="18" customHeight="1" x14ac:dyDescent="0.15">
      <c r="A204" s="2"/>
      <c r="B204" s="2"/>
      <c r="C204" s="2"/>
      <c r="D204" s="2"/>
    </row>
    <row r="205" spans="1:4" ht="18" customHeight="1" x14ac:dyDescent="0.15">
      <c r="A205" s="2"/>
      <c r="B205" s="2"/>
      <c r="C205" s="2"/>
      <c r="D205" s="2"/>
    </row>
    <row r="206" spans="1:4" ht="18" customHeight="1" x14ac:dyDescent="0.15">
      <c r="A206" s="2"/>
      <c r="B206" s="2"/>
      <c r="C206" s="2"/>
      <c r="D206" s="2"/>
    </row>
    <row r="207" spans="1:4" ht="18" customHeight="1" x14ac:dyDescent="0.15">
      <c r="A207" s="2"/>
      <c r="B207" s="2"/>
      <c r="C207" s="2"/>
      <c r="D207" s="2"/>
    </row>
    <row r="208" spans="1:4" ht="18" customHeight="1" x14ac:dyDescent="0.15">
      <c r="A208" s="2"/>
      <c r="B208" s="2"/>
      <c r="C208" s="2"/>
      <c r="D208" s="2"/>
    </row>
    <row r="209" spans="1:4" ht="18" customHeight="1" x14ac:dyDescent="0.15">
      <c r="A209" s="2"/>
      <c r="B209" s="2"/>
      <c r="C209" s="2"/>
      <c r="D209" s="2"/>
    </row>
    <row r="210" spans="1:4" ht="18" customHeight="1" x14ac:dyDescent="0.15">
      <c r="A210" s="2"/>
      <c r="B210" s="2"/>
      <c r="C210" s="2"/>
      <c r="D210" s="2"/>
    </row>
    <row r="211" spans="1:4" ht="18" customHeight="1" x14ac:dyDescent="0.15">
      <c r="A211" s="2"/>
      <c r="B211" s="2"/>
      <c r="C211" s="2"/>
      <c r="D211" s="2"/>
    </row>
    <row r="212" spans="1:4" ht="18" customHeight="1" x14ac:dyDescent="0.15">
      <c r="A212" s="2"/>
      <c r="B212" s="2"/>
      <c r="C212" s="2"/>
      <c r="D212" s="2"/>
    </row>
    <row r="213" spans="1:4" ht="18" customHeight="1" x14ac:dyDescent="0.15">
      <c r="A213" s="2"/>
      <c r="B213" s="2"/>
      <c r="C213" s="2"/>
      <c r="D213" s="2"/>
    </row>
    <row r="214" spans="1:4" ht="18" customHeight="1" x14ac:dyDescent="0.15">
      <c r="A214" s="2"/>
      <c r="B214" s="2"/>
      <c r="C214" s="2"/>
      <c r="D214" s="2"/>
    </row>
    <row r="215" spans="1:4" ht="18" customHeight="1" x14ac:dyDescent="0.15">
      <c r="A215" s="2"/>
      <c r="B215" s="2"/>
      <c r="C215" s="2"/>
      <c r="D215" s="2"/>
    </row>
    <row r="216" spans="1:4" ht="18" customHeight="1" x14ac:dyDescent="0.15">
      <c r="A216" s="2"/>
      <c r="B216" s="2"/>
      <c r="C216" s="2"/>
      <c r="D216" s="2"/>
    </row>
    <row r="217" spans="1:4" ht="18" customHeight="1" x14ac:dyDescent="0.15">
      <c r="A217" s="2"/>
      <c r="B217" s="2"/>
      <c r="C217" s="2"/>
      <c r="D217" s="2"/>
    </row>
    <row r="218" spans="1:4" ht="18" customHeight="1" x14ac:dyDescent="0.15">
      <c r="A218" s="2"/>
      <c r="B218" s="2"/>
      <c r="C218" s="2"/>
      <c r="D218" s="2"/>
    </row>
    <row r="219" spans="1:4" ht="18" customHeight="1" x14ac:dyDescent="0.15">
      <c r="A219" s="2"/>
      <c r="B219" s="2"/>
      <c r="C219" s="2"/>
      <c r="D219" s="2"/>
    </row>
    <row r="220" spans="1:4" ht="18" customHeight="1" x14ac:dyDescent="0.15">
      <c r="A220" s="2"/>
      <c r="B220" s="2"/>
      <c r="C220" s="2"/>
      <c r="D220" s="2"/>
    </row>
    <row r="221" spans="1:4" ht="18" customHeight="1" x14ac:dyDescent="0.15">
      <c r="A221" s="2"/>
      <c r="B221" s="2"/>
      <c r="C221" s="2"/>
      <c r="D221" s="2"/>
    </row>
    <row r="222" spans="1:4" ht="18" customHeight="1" x14ac:dyDescent="0.15">
      <c r="A222" s="2"/>
      <c r="B222" s="2"/>
      <c r="C222" s="2"/>
      <c r="D222" s="2"/>
    </row>
    <row r="223" spans="1:4" ht="18" customHeight="1" x14ac:dyDescent="0.15">
      <c r="A223" s="2"/>
      <c r="B223" s="2"/>
      <c r="C223" s="2"/>
      <c r="D223" s="2"/>
    </row>
    <row r="224" spans="1:4" ht="18" customHeight="1" x14ac:dyDescent="0.15">
      <c r="A224" s="2"/>
      <c r="B224" s="2"/>
      <c r="C224" s="2"/>
      <c r="D224" s="2"/>
    </row>
    <row r="225" spans="1:4" ht="18" customHeight="1" x14ac:dyDescent="0.15">
      <c r="A225" s="2"/>
      <c r="B225" s="2"/>
      <c r="C225" s="2"/>
      <c r="D225" s="2"/>
    </row>
    <row r="226" spans="1:4" ht="18" customHeight="1" x14ac:dyDescent="0.15">
      <c r="A226" s="2"/>
      <c r="B226" s="2"/>
      <c r="C226" s="2"/>
      <c r="D226" s="2"/>
    </row>
    <row r="227" spans="1:4" ht="18" customHeight="1" x14ac:dyDescent="0.15">
      <c r="A227" s="2"/>
      <c r="B227" s="2"/>
      <c r="C227" s="2"/>
      <c r="D227" s="2"/>
    </row>
    <row r="228" spans="1:4" ht="18" customHeight="1" x14ac:dyDescent="0.15">
      <c r="A228" s="2"/>
      <c r="B228" s="2"/>
      <c r="C228" s="2"/>
      <c r="D228" s="2"/>
    </row>
    <row r="229" spans="1:4" ht="18" customHeight="1" x14ac:dyDescent="0.15">
      <c r="A229" s="2"/>
      <c r="B229" s="2"/>
      <c r="C229" s="2"/>
      <c r="D229" s="2"/>
    </row>
    <row r="230" spans="1:4" ht="18" customHeight="1" x14ac:dyDescent="0.15">
      <c r="A230" s="2"/>
      <c r="B230" s="2"/>
      <c r="C230" s="2"/>
      <c r="D230" s="2"/>
    </row>
    <row r="231" spans="1:4" ht="18" customHeight="1" x14ac:dyDescent="0.15">
      <c r="A231" s="2"/>
      <c r="B231" s="2"/>
      <c r="C231" s="2"/>
      <c r="D231" s="2"/>
    </row>
    <row r="232" spans="1:4" ht="18" customHeight="1" x14ac:dyDescent="0.15">
      <c r="A232" s="2"/>
      <c r="B232" s="2"/>
      <c r="C232" s="2"/>
      <c r="D232" s="2"/>
    </row>
    <row r="233" spans="1:4" ht="18" customHeight="1" x14ac:dyDescent="0.15">
      <c r="A233" s="2"/>
      <c r="B233" s="2"/>
      <c r="C233" s="2"/>
      <c r="D233" s="2"/>
    </row>
    <row r="234" spans="1:4" ht="18" customHeight="1" x14ac:dyDescent="0.15">
      <c r="A234" s="2"/>
      <c r="B234" s="2"/>
      <c r="C234" s="2"/>
      <c r="D234" s="2"/>
    </row>
    <row r="235" spans="1:4" ht="18" customHeight="1" x14ac:dyDescent="0.15">
      <c r="A235" s="2"/>
      <c r="B235" s="2"/>
      <c r="C235" s="2"/>
      <c r="D235" s="2"/>
    </row>
    <row r="236" spans="1:4" ht="18" customHeight="1" x14ac:dyDescent="0.15">
      <c r="A236" s="2"/>
      <c r="B236" s="2"/>
      <c r="C236" s="2"/>
      <c r="D236" s="2"/>
    </row>
    <row r="237" spans="1:4" ht="18" customHeight="1" x14ac:dyDescent="0.15">
      <c r="A237" s="2"/>
      <c r="B237" s="2"/>
      <c r="C237" s="2"/>
      <c r="D237" s="2"/>
    </row>
    <row r="238" spans="1:4" ht="18" customHeight="1" x14ac:dyDescent="0.15">
      <c r="A238" s="2"/>
      <c r="B238" s="2"/>
      <c r="C238" s="2"/>
      <c r="D238" s="2"/>
    </row>
    <row r="239" spans="1:4" ht="18" customHeight="1" x14ac:dyDescent="0.15">
      <c r="A239" s="2"/>
      <c r="B239" s="2"/>
      <c r="C239" s="2"/>
      <c r="D239" s="2"/>
    </row>
    <row r="240" spans="1:4" ht="18" customHeight="1" x14ac:dyDescent="0.15">
      <c r="A240" s="2"/>
      <c r="B240" s="2"/>
      <c r="C240" s="2"/>
      <c r="D240" s="2"/>
    </row>
    <row r="241" spans="1:4" ht="18" customHeight="1" x14ac:dyDescent="0.15">
      <c r="A241" s="2"/>
      <c r="B241" s="2"/>
      <c r="C241" s="2"/>
      <c r="D241" s="2"/>
    </row>
    <row r="242" spans="1:4" ht="18" customHeight="1" x14ac:dyDescent="0.15">
      <c r="A242" s="2"/>
      <c r="B242" s="2"/>
      <c r="C242" s="2"/>
      <c r="D242" s="2"/>
    </row>
    <row r="243" spans="1:4" ht="18" customHeight="1" x14ac:dyDescent="0.15">
      <c r="A243" s="2"/>
      <c r="B243" s="2"/>
      <c r="C243" s="2"/>
      <c r="D243" s="2"/>
    </row>
    <row r="244" spans="1:4" ht="18" customHeight="1" x14ac:dyDescent="0.15">
      <c r="A244" s="2"/>
      <c r="B244" s="2"/>
      <c r="C244" s="2"/>
      <c r="D244" s="2"/>
    </row>
    <row r="245" spans="1:4" ht="18" customHeight="1" x14ac:dyDescent="0.15">
      <c r="A245" s="2"/>
      <c r="B245" s="2"/>
      <c r="C245" s="2"/>
      <c r="D245" s="2"/>
    </row>
    <row r="246" spans="1:4" ht="18" customHeight="1" x14ac:dyDescent="0.15">
      <c r="A246" s="2"/>
      <c r="B246" s="2"/>
      <c r="C246" s="2"/>
      <c r="D246" s="2"/>
    </row>
    <row r="247" spans="1:4" ht="18" customHeight="1" x14ac:dyDescent="0.15">
      <c r="A247" s="2"/>
      <c r="B247" s="2"/>
      <c r="C247" s="2"/>
      <c r="D247" s="2"/>
    </row>
    <row r="248" spans="1:4" ht="18" customHeight="1" x14ac:dyDescent="0.15">
      <c r="A248" s="2"/>
      <c r="B248" s="2"/>
      <c r="C248" s="2"/>
      <c r="D248" s="2"/>
    </row>
    <row r="249" spans="1:4" ht="18" customHeight="1" x14ac:dyDescent="0.15">
      <c r="A249" s="2"/>
      <c r="B249" s="2"/>
      <c r="C249" s="2"/>
      <c r="D249" s="2"/>
    </row>
    <row r="250" spans="1:4" ht="18" customHeight="1" x14ac:dyDescent="0.15">
      <c r="A250" s="2"/>
      <c r="B250" s="2"/>
      <c r="C250" s="2"/>
      <c r="D250" s="2"/>
    </row>
    <row r="251" spans="1:4" ht="18" customHeight="1" x14ac:dyDescent="0.15">
      <c r="A251" s="2"/>
      <c r="B251" s="2"/>
      <c r="C251" s="2"/>
      <c r="D251" s="2"/>
    </row>
    <row r="252" spans="1:4" ht="18" customHeight="1" x14ac:dyDescent="0.15">
      <c r="A252" s="2"/>
      <c r="B252" s="2"/>
      <c r="C252" s="2"/>
      <c r="D252" s="2"/>
    </row>
    <row r="253" spans="1:4" ht="18" customHeight="1" x14ac:dyDescent="0.15">
      <c r="A253" s="2"/>
      <c r="B253" s="2"/>
      <c r="C253" s="2"/>
      <c r="D253" s="2"/>
    </row>
    <row r="254" spans="1:4" ht="18" customHeight="1" x14ac:dyDescent="0.15">
      <c r="A254" s="2"/>
      <c r="B254" s="2"/>
      <c r="C254" s="2"/>
      <c r="D254" s="2"/>
    </row>
    <row r="255" spans="1:4" ht="18" customHeight="1" x14ac:dyDescent="0.15">
      <c r="A255" s="2"/>
      <c r="B255" s="2"/>
      <c r="C255" s="2"/>
      <c r="D255" s="2"/>
    </row>
    <row r="256" spans="1:4" ht="18" customHeight="1" x14ac:dyDescent="0.15">
      <c r="A256" s="2"/>
      <c r="B256" s="2"/>
      <c r="C256" s="2"/>
      <c r="D256" s="2"/>
    </row>
    <row r="257" spans="1:4" ht="18" customHeight="1" x14ac:dyDescent="0.15">
      <c r="A257" s="2"/>
      <c r="B257" s="2"/>
      <c r="C257" s="2"/>
      <c r="D257" s="2"/>
    </row>
    <row r="258" spans="1:4" ht="18" customHeight="1" x14ac:dyDescent="0.15">
      <c r="A258" s="2"/>
      <c r="B258" s="2"/>
      <c r="C258" s="2"/>
      <c r="D258" s="2"/>
    </row>
    <row r="259" spans="1:4" ht="18" customHeight="1" x14ac:dyDescent="0.15">
      <c r="A259" s="2"/>
      <c r="B259" s="2"/>
      <c r="C259" s="2"/>
      <c r="D259" s="2"/>
    </row>
    <row r="260" spans="1:4" ht="18" customHeight="1" x14ac:dyDescent="0.15">
      <c r="A260" s="2"/>
      <c r="B260" s="2"/>
      <c r="C260" s="2"/>
      <c r="D260" s="2"/>
    </row>
    <row r="261" spans="1:4" ht="18" customHeight="1" x14ac:dyDescent="0.15">
      <c r="A261" s="2"/>
      <c r="B261" s="2"/>
      <c r="C261" s="2"/>
      <c r="D261" s="2"/>
    </row>
    <row r="262" spans="1:4" ht="18" customHeight="1" x14ac:dyDescent="0.15">
      <c r="A262" s="2"/>
      <c r="B262" s="2"/>
      <c r="C262" s="2"/>
      <c r="D262" s="2"/>
    </row>
    <row r="263" spans="1:4" ht="18" customHeight="1" x14ac:dyDescent="0.15">
      <c r="A263" s="2"/>
      <c r="B263" s="2"/>
      <c r="C263" s="2"/>
      <c r="D263" s="2"/>
    </row>
    <row r="264" spans="1:4" ht="18" customHeight="1" x14ac:dyDescent="0.15">
      <c r="A264" s="2"/>
      <c r="B264" s="2"/>
      <c r="C264" s="2"/>
      <c r="D264" s="2"/>
    </row>
    <row r="265" spans="1:4" ht="18" customHeight="1" x14ac:dyDescent="0.15">
      <c r="A265" s="2"/>
      <c r="B265" s="2"/>
      <c r="C265" s="2"/>
      <c r="D265" s="2"/>
    </row>
    <row r="266" spans="1:4" ht="18" customHeight="1" x14ac:dyDescent="0.15">
      <c r="A266" s="2"/>
      <c r="B266" s="2"/>
      <c r="C266" s="2"/>
      <c r="D266" s="2"/>
    </row>
    <row r="267" spans="1:4" ht="18" customHeight="1" x14ac:dyDescent="0.15">
      <c r="A267" s="2"/>
      <c r="B267" s="2"/>
      <c r="C267" s="2"/>
      <c r="D267" s="2"/>
    </row>
    <row r="268" spans="1:4" ht="18" customHeight="1" x14ac:dyDescent="0.15">
      <c r="A268" s="2"/>
      <c r="B268" s="2"/>
      <c r="C268" s="2"/>
      <c r="D268" s="2"/>
    </row>
    <row r="269" spans="1:4" ht="18" customHeight="1" x14ac:dyDescent="0.15">
      <c r="A269" s="2"/>
      <c r="B269" s="2"/>
      <c r="C269" s="2"/>
      <c r="D269" s="2"/>
    </row>
    <row r="270" spans="1:4" ht="18" customHeight="1" x14ac:dyDescent="0.15">
      <c r="A270" s="2"/>
      <c r="B270" s="2"/>
      <c r="C270" s="2"/>
      <c r="D270" s="2"/>
    </row>
    <row r="271" spans="1:4" ht="18" customHeight="1" x14ac:dyDescent="0.15">
      <c r="A271" s="2"/>
      <c r="B271" s="2"/>
      <c r="C271" s="2"/>
      <c r="D271" s="2"/>
    </row>
    <row r="272" spans="1:4" ht="18" customHeight="1" x14ac:dyDescent="0.15">
      <c r="A272" s="2"/>
      <c r="B272" s="2"/>
      <c r="C272" s="2"/>
      <c r="D272" s="2"/>
    </row>
    <row r="273" spans="1:4" ht="18" customHeight="1" x14ac:dyDescent="0.15">
      <c r="A273" s="2"/>
      <c r="B273" s="2"/>
      <c r="C273" s="2"/>
      <c r="D273" s="2"/>
    </row>
    <row r="274" spans="1:4" ht="18" customHeight="1" x14ac:dyDescent="0.15">
      <c r="A274" s="2"/>
      <c r="B274" s="2"/>
      <c r="C274" s="2"/>
      <c r="D274" s="2"/>
    </row>
    <row r="275" spans="1:4" ht="18" customHeight="1" x14ac:dyDescent="0.15">
      <c r="A275" s="2"/>
      <c r="B275" s="2"/>
      <c r="C275" s="2"/>
      <c r="D275" s="2"/>
    </row>
    <row r="276" spans="1:4" ht="18" customHeight="1" x14ac:dyDescent="0.15">
      <c r="A276" s="2"/>
      <c r="B276" s="2"/>
      <c r="C276" s="2"/>
      <c r="D276" s="2"/>
    </row>
    <row r="277" spans="1:4" ht="18" customHeight="1" x14ac:dyDescent="0.15">
      <c r="A277" s="2"/>
      <c r="B277" s="2"/>
      <c r="C277" s="2"/>
      <c r="D277" s="2"/>
    </row>
    <row r="278" spans="1:4" ht="18" customHeight="1" x14ac:dyDescent="0.15">
      <c r="A278" s="2"/>
      <c r="B278" s="2"/>
      <c r="C278" s="2"/>
      <c r="D278" s="2"/>
    </row>
    <row r="279" spans="1:4" ht="18" customHeight="1" x14ac:dyDescent="0.15">
      <c r="A279" s="2"/>
      <c r="B279" s="2"/>
      <c r="C279" s="2"/>
      <c r="D279" s="2"/>
    </row>
    <row r="280" spans="1:4" ht="18" customHeight="1" x14ac:dyDescent="0.15">
      <c r="A280" s="2"/>
      <c r="B280" s="2"/>
      <c r="C280" s="2"/>
      <c r="D280" s="2"/>
    </row>
    <row r="281" spans="1:4" ht="18" customHeight="1" x14ac:dyDescent="0.15">
      <c r="A281" s="2"/>
      <c r="B281" s="2"/>
      <c r="C281" s="2"/>
      <c r="D281" s="2"/>
    </row>
    <row r="282" spans="1:4" ht="18" customHeight="1" x14ac:dyDescent="0.15">
      <c r="A282" s="2"/>
      <c r="B282" s="2"/>
      <c r="C282" s="2"/>
      <c r="D282" s="2"/>
    </row>
    <row r="283" spans="1:4" ht="18" customHeight="1" x14ac:dyDescent="0.15">
      <c r="A283" s="2"/>
      <c r="B283" s="2"/>
      <c r="C283" s="2"/>
      <c r="D283" s="2"/>
    </row>
    <row r="284" spans="1:4" ht="18" customHeight="1" x14ac:dyDescent="0.15">
      <c r="A284" s="2"/>
      <c r="B284" s="2"/>
      <c r="C284" s="2"/>
      <c r="D284" s="2"/>
    </row>
    <row r="285" spans="1:4" ht="18" customHeight="1" x14ac:dyDescent="0.15">
      <c r="A285" s="2"/>
      <c r="B285" s="2"/>
      <c r="C285" s="2"/>
      <c r="D285" s="2"/>
    </row>
    <row r="286" spans="1:4" ht="18" customHeight="1" x14ac:dyDescent="0.15">
      <c r="A286" s="2"/>
      <c r="B286" s="2"/>
      <c r="C286" s="2"/>
      <c r="D286" s="2"/>
    </row>
    <row r="287" spans="1:4" ht="18" customHeight="1" x14ac:dyDescent="0.15">
      <c r="A287" s="2"/>
      <c r="B287" s="2"/>
      <c r="C287" s="2"/>
      <c r="D287" s="2"/>
    </row>
    <row r="288" spans="1:4" ht="18" customHeight="1" x14ac:dyDescent="0.15">
      <c r="A288" s="2"/>
      <c r="B288" s="2"/>
      <c r="C288" s="2"/>
      <c r="D288" s="2"/>
    </row>
    <row r="289" spans="1:4" ht="18" customHeight="1" x14ac:dyDescent="0.15">
      <c r="A289" s="2"/>
      <c r="B289" s="2"/>
      <c r="C289" s="2"/>
      <c r="D289" s="2"/>
    </row>
    <row r="290" spans="1:4" ht="18" customHeight="1" x14ac:dyDescent="0.15">
      <c r="A290" s="2"/>
      <c r="B290" s="2"/>
      <c r="C290" s="2"/>
      <c r="D290" s="2"/>
    </row>
    <row r="291" spans="1:4" ht="18" customHeight="1" x14ac:dyDescent="0.15">
      <c r="A291" s="2"/>
      <c r="B291" s="2"/>
      <c r="C291" s="2"/>
      <c r="D291" s="2"/>
    </row>
    <row r="292" spans="1:4" ht="18" customHeight="1" x14ac:dyDescent="0.15">
      <c r="A292" s="2"/>
      <c r="B292" s="2"/>
      <c r="C292" s="2"/>
      <c r="D292" s="2"/>
    </row>
    <row r="293" spans="1:4" ht="18" customHeight="1" x14ac:dyDescent="0.15">
      <c r="A293" s="2"/>
      <c r="B293" s="2"/>
      <c r="C293" s="2"/>
      <c r="D293" s="2"/>
    </row>
    <row r="294" spans="1:4" ht="18" customHeight="1" x14ac:dyDescent="0.15">
      <c r="A294" s="2"/>
      <c r="B294" s="2"/>
      <c r="C294" s="2"/>
      <c r="D294" s="2"/>
    </row>
    <row r="295" spans="1:4" ht="18" customHeight="1" x14ac:dyDescent="0.15">
      <c r="A295" s="2"/>
      <c r="B295" s="2"/>
      <c r="C295" s="2"/>
      <c r="D295" s="2"/>
    </row>
    <row r="296" spans="1:4" ht="18" customHeight="1" x14ac:dyDescent="0.15">
      <c r="A296" s="2"/>
      <c r="B296" s="2"/>
      <c r="C296" s="2"/>
      <c r="D296" s="2"/>
    </row>
    <row r="297" spans="1:4" ht="18" customHeight="1" x14ac:dyDescent="0.15">
      <c r="A297" s="2"/>
      <c r="B297" s="2"/>
      <c r="C297" s="2"/>
      <c r="D297" s="2"/>
    </row>
    <row r="298" spans="1:4" ht="18" customHeight="1" x14ac:dyDescent="0.15">
      <c r="A298" s="2"/>
      <c r="B298" s="2"/>
      <c r="C298" s="2"/>
      <c r="D298" s="2"/>
    </row>
    <row r="299" spans="1:4" ht="18" customHeight="1" x14ac:dyDescent="0.15">
      <c r="A299" s="2"/>
      <c r="B299" s="2"/>
      <c r="C299" s="2"/>
      <c r="D299" s="2"/>
    </row>
    <row r="300" spans="1:4" ht="18" customHeight="1" x14ac:dyDescent="0.15">
      <c r="A300" s="2"/>
      <c r="B300" s="2"/>
      <c r="C300" s="2"/>
      <c r="D300" s="2"/>
    </row>
    <row r="301" spans="1:4" ht="18" customHeight="1" x14ac:dyDescent="0.15">
      <c r="A301" s="2"/>
      <c r="B301" s="2"/>
      <c r="C301" s="2"/>
      <c r="D301" s="2"/>
    </row>
    <row r="302" spans="1:4" ht="18" customHeight="1" x14ac:dyDescent="0.15">
      <c r="A302" s="2"/>
      <c r="B302" s="2"/>
      <c r="C302" s="2"/>
      <c r="D302" s="2"/>
    </row>
    <row r="303" spans="1:4" ht="18" customHeight="1" x14ac:dyDescent="0.15">
      <c r="A303" s="2"/>
      <c r="B303" s="2"/>
      <c r="C303" s="2"/>
      <c r="D303" s="2"/>
    </row>
    <row r="304" spans="1:4" ht="18" customHeight="1" x14ac:dyDescent="0.15">
      <c r="A304" s="2"/>
      <c r="B304" s="2"/>
      <c r="C304" s="2"/>
      <c r="D304" s="2"/>
    </row>
    <row r="305" spans="1:4" ht="18" customHeight="1" x14ac:dyDescent="0.15">
      <c r="A305" s="2"/>
      <c r="B305" s="2"/>
      <c r="C305" s="2"/>
      <c r="D305" s="2"/>
    </row>
    <row r="306" spans="1:4" ht="18" customHeight="1" x14ac:dyDescent="0.15">
      <c r="A306" s="2"/>
      <c r="B306" s="2"/>
      <c r="C306" s="2"/>
      <c r="D306" s="2"/>
    </row>
    <row r="307" spans="1:4" ht="18" customHeight="1" x14ac:dyDescent="0.15">
      <c r="A307" s="2"/>
      <c r="B307" s="2"/>
      <c r="C307" s="2"/>
      <c r="D307" s="2"/>
    </row>
    <row r="308" spans="1:4" ht="18" customHeight="1" x14ac:dyDescent="0.15">
      <c r="A308" s="2"/>
      <c r="B308" s="2"/>
      <c r="C308" s="2"/>
      <c r="D308" s="2"/>
    </row>
    <row r="309" spans="1:4" ht="18" customHeight="1" x14ac:dyDescent="0.15">
      <c r="A309" s="2"/>
      <c r="B309" s="2"/>
      <c r="C309" s="2"/>
      <c r="D309" s="2"/>
    </row>
    <row r="310" spans="1:4" ht="18" customHeight="1" x14ac:dyDescent="0.15">
      <c r="A310" s="2"/>
      <c r="B310" s="2"/>
      <c r="C310" s="2"/>
      <c r="D310" s="2"/>
    </row>
    <row r="311" spans="1:4" ht="18" customHeight="1" x14ac:dyDescent="0.15">
      <c r="A311" s="2"/>
      <c r="B311" s="2"/>
      <c r="C311" s="2"/>
      <c r="D311" s="2"/>
    </row>
    <row r="312" spans="1:4" ht="18" customHeight="1" x14ac:dyDescent="0.15">
      <c r="A312" s="2"/>
      <c r="B312" s="2"/>
      <c r="C312" s="2"/>
      <c r="D312" s="2"/>
    </row>
    <row r="313" spans="1:4" ht="18" customHeight="1" x14ac:dyDescent="0.15">
      <c r="A313" s="2"/>
      <c r="B313" s="2"/>
      <c r="C313" s="2"/>
      <c r="D313" s="2"/>
    </row>
    <row r="314" spans="1:4" ht="18" customHeight="1" x14ac:dyDescent="0.15">
      <c r="A314" s="2"/>
      <c r="B314" s="2"/>
      <c r="C314" s="2"/>
      <c r="D314" s="2"/>
    </row>
    <row r="315" spans="1:4" ht="18" customHeight="1" x14ac:dyDescent="0.15">
      <c r="A315" s="2"/>
      <c r="B315" s="2"/>
      <c r="C315" s="2"/>
      <c r="D315" s="2"/>
    </row>
    <row r="316" spans="1:4" ht="18" customHeight="1" x14ac:dyDescent="0.15">
      <c r="A316" s="2"/>
      <c r="B316" s="2"/>
      <c r="C316" s="2"/>
      <c r="D316" s="2"/>
    </row>
    <row r="317" spans="1:4" ht="18" customHeight="1" x14ac:dyDescent="0.15">
      <c r="A317" s="2"/>
      <c r="B317" s="2"/>
      <c r="C317" s="2"/>
      <c r="D317" s="2"/>
    </row>
    <row r="318" spans="1:4" ht="18" customHeight="1" x14ac:dyDescent="0.15">
      <c r="A318" s="2"/>
      <c r="B318" s="2"/>
      <c r="C318" s="2"/>
      <c r="D318" s="2"/>
    </row>
    <row r="319" spans="1:4" ht="18" customHeight="1" x14ac:dyDescent="0.15">
      <c r="A319" s="2"/>
      <c r="B319" s="2"/>
      <c r="C319" s="2"/>
      <c r="D319" s="2"/>
    </row>
    <row r="320" spans="1:4" ht="18" customHeight="1" x14ac:dyDescent="0.15">
      <c r="A320" s="2"/>
      <c r="B320" s="2"/>
      <c r="C320" s="2"/>
      <c r="D320" s="2"/>
    </row>
    <row r="321" spans="1:4" ht="18" customHeight="1" x14ac:dyDescent="0.15">
      <c r="A321" s="2"/>
      <c r="B321" s="2"/>
      <c r="C321" s="2"/>
      <c r="D321" s="2"/>
    </row>
    <row r="322" spans="1:4" ht="18" customHeight="1" x14ac:dyDescent="0.15">
      <c r="A322" s="2"/>
      <c r="B322" s="2"/>
      <c r="C322" s="2"/>
      <c r="D322" s="2"/>
    </row>
    <row r="323" spans="1:4" ht="18" customHeight="1" x14ac:dyDescent="0.15">
      <c r="A323" s="2"/>
      <c r="B323" s="2"/>
      <c r="C323" s="2"/>
      <c r="D323" s="2"/>
    </row>
    <row r="324" spans="1:4" ht="18" customHeight="1" x14ac:dyDescent="0.15">
      <c r="A324" s="2"/>
      <c r="B324" s="2"/>
      <c r="C324" s="2"/>
      <c r="D324" s="2"/>
    </row>
    <row r="325" spans="1:4" ht="18" customHeight="1" x14ac:dyDescent="0.15">
      <c r="A325" s="2"/>
      <c r="B325" s="2"/>
      <c r="C325" s="2"/>
      <c r="D325" s="2"/>
    </row>
    <row r="326" spans="1:4" ht="18" customHeight="1" x14ac:dyDescent="0.15">
      <c r="A326" s="2"/>
      <c r="B326" s="2"/>
      <c r="C326" s="2"/>
      <c r="D326" s="2"/>
    </row>
    <row r="327" spans="1:4" ht="18" customHeight="1" x14ac:dyDescent="0.15">
      <c r="A327" s="2"/>
      <c r="B327" s="2"/>
      <c r="C327" s="2"/>
      <c r="D327" s="2"/>
    </row>
    <row r="328" spans="1:4" ht="18" customHeight="1" x14ac:dyDescent="0.15">
      <c r="A328" s="2"/>
      <c r="B328" s="2"/>
      <c r="C328" s="2"/>
      <c r="D328" s="2"/>
    </row>
    <row r="329" spans="1:4" ht="18" customHeight="1" x14ac:dyDescent="0.15">
      <c r="A329" s="2"/>
      <c r="B329" s="2"/>
      <c r="C329" s="2"/>
      <c r="D329" s="2"/>
    </row>
    <row r="330" spans="1:4" ht="18" customHeight="1" x14ac:dyDescent="0.15">
      <c r="A330" s="2"/>
      <c r="B330" s="2"/>
      <c r="C330" s="2"/>
      <c r="D330" s="2"/>
    </row>
    <row r="331" spans="1:4" ht="18" customHeight="1" x14ac:dyDescent="0.15">
      <c r="A331" s="2"/>
      <c r="B331" s="2"/>
      <c r="C331" s="2"/>
      <c r="D331" s="2"/>
    </row>
    <row r="332" spans="1:4" ht="18" customHeight="1" x14ac:dyDescent="0.15">
      <c r="A332" s="2"/>
      <c r="B332" s="2"/>
      <c r="C332" s="2"/>
      <c r="D332" s="2"/>
    </row>
    <row r="333" spans="1:4" ht="18" customHeight="1" x14ac:dyDescent="0.15">
      <c r="A333" s="2"/>
      <c r="B333" s="2"/>
      <c r="C333" s="2"/>
      <c r="D333" s="2"/>
    </row>
    <row r="334" spans="1:4" ht="18" customHeight="1" x14ac:dyDescent="0.15">
      <c r="A334" s="2"/>
      <c r="B334" s="2"/>
      <c r="C334" s="2"/>
      <c r="D334" s="2"/>
    </row>
    <row r="335" spans="1:4" ht="18" customHeight="1" x14ac:dyDescent="0.15">
      <c r="A335" s="2"/>
      <c r="B335" s="2"/>
      <c r="C335" s="2"/>
      <c r="D335" s="2"/>
    </row>
    <row r="336" spans="1:4" ht="18" customHeight="1" x14ac:dyDescent="0.15">
      <c r="A336" s="2"/>
      <c r="B336" s="2"/>
      <c r="C336" s="2"/>
      <c r="D336" s="2"/>
    </row>
    <row r="337" spans="1:4" ht="18" customHeight="1" x14ac:dyDescent="0.15">
      <c r="A337" s="2"/>
      <c r="B337" s="2"/>
      <c r="C337" s="2"/>
      <c r="D337" s="2"/>
    </row>
    <row r="338" spans="1:4" ht="18" customHeight="1" x14ac:dyDescent="0.15">
      <c r="A338" s="2"/>
      <c r="B338" s="2"/>
      <c r="C338" s="2"/>
      <c r="D338" s="2"/>
    </row>
    <row r="339" spans="1:4" ht="18" customHeight="1" x14ac:dyDescent="0.15">
      <c r="A339" s="2"/>
      <c r="B339" s="2"/>
      <c r="C339" s="2"/>
      <c r="D339" s="2"/>
    </row>
    <row r="340" spans="1:4" ht="18" customHeight="1" x14ac:dyDescent="0.15">
      <c r="A340" s="2"/>
      <c r="B340" s="2"/>
      <c r="C340" s="2"/>
      <c r="D340" s="2"/>
    </row>
    <row r="341" spans="1:4" ht="18" customHeight="1" x14ac:dyDescent="0.15">
      <c r="A341" s="2"/>
      <c r="B341" s="2"/>
      <c r="C341" s="2"/>
      <c r="D341" s="2"/>
    </row>
    <row r="342" spans="1:4" ht="18" customHeight="1" x14ac:dyDescent="0.15">
      <c r="A342" s="2"/>
      <c r="B342" s="2"/>
      <c r="C342" s="2"/>
      <c r="D342" s="2"/>
    </row>
    <row r="343" spans="1:4" ht="18" customHeight="1" x14ac:dyDescent="0.15">
      <c r="A343" s="2"/>
      <c r="B343" s="2"/>
      <c r="C343" s="2"/>
      <c r="D343" s="2"/>
    </row>
    <row r="344" spans="1:4" ht="18" customHeight="1" x14ac:dyDescent="0.15">
      <c r="A344" s="2"/>
      <c r="B344" s="2"/>
      <c r="C344" s="2"/>
      <c r="D344" s="2"/>
    </row>
    <row r="345" spans="1:4" ht="18" customHeight="1" x14ac:dyDescent="0.15">
      <c r="A345" s="2"/>
      <c r="B345" s="2"/>
      <c r="C345" s="2"/>
      <c r="D345" s="2"/>
    </row>
    <row r="346" spans="1:4" ht="18" customHeight="1" x14ac:dyDescent="0.15">
      <c r="A346" s="2"/>
      <c r="B346" s="2"/>
      <c r="C346" s="2"/>
      <c r="D346" s="2"/>
    </row>
    <row r="347" spans="1:4" ht="18" customHeight="1" x14ac:dyDescent="0.15">
      <c r="A347" s="2"/>
      <c r="B347" s="2"/>
      <c r="C347" s="2"/>
      <c r="D347" s="2"/>
    </row>
    <row r="348" spans="1:4" ht="18" customHeight="1" x14ac:dyDescent="0.15">
      <c r="A348" s="2"/>
      <c r="B348" s="2"/>
      <c r="C348" s="2"/>
      <c r="D348" s="2"/>
    </row>
    <row r="349" spans="1:4" ht="18" customHeight="1" x14ac:dyDescent="0.15">
      <c r="A349" s="2"/>
      <c r="B349" s="2"/>
      <c r="C349" s="2"/>
      <c r="D349" s="2"/>
    </row>
    <row r="350" spans="1:4" ht="18" customHeight="1" x14ac:dyDescent="0.15">
      <c r="A350" s="2"/>
      <c r="B350" s="2"/>
      <c r="C350" s="2"/>
      <c r="D350" s="2"/>
    </row>
    <row r="351" spans="1:4" ht="18" customHeight="1" x14ac:dyDescent="0.15">
      <c r="A351" s="2"/>
      <c r="B351" s="2"/>
      <c r="C351" s="2"/>
      <c r="D351" s="2"/>
    </row>
    <row r="352" spans="1:4" ht="18" customHeight="1" x14ac:dyDescent="0.15">
      <c r="A352" s="2"/>
      <c r="B352" s="2"/>
      <c r="C352" s="2"/>
      <c r="D352" s="2"/>
    </row>
    <row r="353" spans="1:4" ht="18" customHeight="1" x14ac:dyDescent="0.15">
      <c r="A353" s="2"/>
      <c r="B353" s="2"/>
      <c r="C353" s="2"/>
      <c r="D353" s="2"/>
    </row>
    <row r="354" spans="1:4" ht="18" customHeight="1" x14ac:dyDescent="0.15">
      <c r="A354" s="2"/>
      <c r="B354" s="2"/>
      <c r="C354" s="2"/>
      <c r="D354" s="2"/>
    </row>
    <row r="355" spans="1:4" ht="18" customHeight="1" x14ac:dyDescent="0.15">
      <c r="A355" s="2"/>
      <c r="B355" s="2"/>
      <c r="C355" s="2"/>
      <c r="D355" s="2"/>
    </row>
    <row r="356" spans="1:4" ht="18" customHeight="1" x14ac:dyDescent="0.15">
      <c r="A356" s="2"/>
      <c r="B356" s="2"/>
      <c r="C356" s="2"/>
      <c r="D356" s="2"/>
    </row>
    <row r="357" spans="1:4" ht="18" customHeight="1" x14ac:dyDescent="0.15">
      <c r="A357" s="2"/>
      <c r="B357" s="2"/>
      <c r="C357" s="2"/>
      <c r="D357" s="2"/>
    </row>
    <row r="358" spans="1:4" ht="18" customHeight="1" x14ac:dyDescent="0.15">
      <c r="A358" s="2"/>
      <c r="B358" s="2"/>
      <c r="C358" s="2"/>
      <c r="D358" s="2"/>
    </row>
    <row r="359" spans="1:4" ht="18" customHeight="1" x14ac:dyDescent="0.15">
      <c r="A359" s="2"/>
      <c r="B359" s="2"/>
      <c r="C359" s="2"/>
      <c r="D359" s="2"/>
    </row>
    <row r="360" spans="1:4" ht="18" customHeight="1" x14ac:dyDescent="0.15">
      <c r="A360" s="2"/>
      <c r="B360" s="2"/>
      <c r="C360" s="2"/>
      <c r="D360" s="2"/>
    </row>
    <row r="361" spans="1:4" ht="18" customHeight="1" x14ac:dyDescent="0.15">
      <c r="A361" s="2"/>
      <c r="B361" s="2"/>
      <c r="C361" s="2"/>
      <c r="D361" s="2"/>
    </row>
    <row r="362" spans="1:4" ht="18" customHeight="1" x14ac:dyDescent="0.15">
      <c r="A362" s="2"/>
      <c r="B362" s="2"/>
      <c r="C362" s="2"/>
      <c r="D362" s="2"/>
    </row>
    <row r="363" spans="1:4" ht="18" customHeight="1" x14ac:dyDescent="0.15">
      <c r="A363" s="2"/>
      <c r="B363" s="2"/>
      <c r="C363" s="2"/>
      <c r="D363" s="2"/>
    </row>
    <row r="364" spans="1:4" ht="18" customHeight="1" x14ac:dyDescent="0.15">
      <c r="A364" s="2"/>
      <c r="B364" s="2"/>
      <c r="C364" s="2"/>
      <c r="D364" s="2"/>
    </row>
    <row r="365" spans="1:4" ht="18" customHeight="1" x14ac:dyDescent="0.15">
      <c r="A365" s="2"/>
      <c r="B365" s="2"/>
      <c r="C365" s="2"/>
      <c r="D365" s="2"/>
    </row>
    <row r="366" spans="1:4" ht="18" customHeight="1" x14ac:dyDescent="0.15">
      <c r="A366" s="2"/>
      <c r="B366" s="2"/>
      <c r="C366" s="2"/>
      <c r="D366" s="2"/>
    </row>
    <row r="367" spans="1:4" ht="18" customHeight="1" x14ac:dyDescent="0.15">
      <c r="A367" s="2"/>
      <c r="B367" s="2"/>
      <c r="C367" s="2"/>
      <c r="D367" s="2"/>
    </row>
    <row r="368" spans="1:4" ht="18" customHeight="1" x14ac:dyDescent="0.15">
      <c r="A368" s="2"/>
      <c r="B368" s="2"/>
      <c r="C368" s="2"/>
      <c r="D368" s="2"/>
    </row>
    <row r="369" spans="1:4" ht="18" customHeight="1" x14ac:dyDescent="0.15">
      <c r="A369" s="2"/>
      <c r="B369" s="2"/>
      <c r="C369" s="2"/>
      <c r="D369" s="2"/>
    </row>
    <row r="370" spans="1:4" ht="18" customHeight="1" x14ac:dyDescent="0.15">
      <c r="A370" s="2"/>
      <c r="B370" s="2"/>
      <c r="C370" s="2"/>
      <c r="D370" s="2"/>
    </row>
    <row r="371" spans="1:4" ht="18" customHeight="1" x14ac:dyDescent="0.15">
      <c r="A371" s="2"/>
      <c r="B371" s="2"/>
      <c r="C371" s="2"/>
      <c r="D371" s="2"/>
    </row>
    <row r="372" spans="1:4" ht="18" customHeight="1" x14ac:dyDescent="0.15">
      <c r="A372" s="2"/>
      <c r="B372" s="2"/>
      <c r="C372" s="2"/>
      <c r="D372" s="2"/>
    </row>
    <row r="373" spans="1:4" ht="18" customHeight="1" x14ac:dyDescent="0.15">
      <c r="A373" s="2"/>
      <c r="B373" s="2"/>
      <c r="C373" s="2"/>
      <c r="D373" s="2"/>
    </row>
    <row r="374" spans="1:4" ht="18" customHeight="1" x14ac:dyDescent="0.15">
      <c r="A374" s="2"/>
      <c r="B374" s="2"/>
      <c r="C374" s="2"/>
      <c r="D374" s="2"/>
    </row>
    <row r="375" spans="1:4" ht="18" customHeight="1" x14ac:dyDescent="0.15">
      <c r="A375" s="2"/>
      <c r="B375" s="2"/>
      <c r="C375" s="2"/>
      <c r="D375" s="2"/>
    </row>
    <row r="376" spans="1:4" ht="18" customHeight="1" x14ac:dyDescent="0.15">
      <c r="A376" s="2"/>
      <c r="B376" s="2"/>
      <c r="C376" s="2"/>
      <c r="D376" s="2"/>
    </row>
    <row r="377" spans="1:4" ht="18" customHeight="1" x14ac:dyDescent="0.15">
      <c r="A377" s="2"/>
      <c r="B377" s="2"/>
      <c r="C377" s="2"/>
      <c r="D377" s="2"/>
    </row>
    <row r="378" spans="1:4" ht="18" customHeight="1" x14ac:dyDescent="0.15">
      <c r="A378" s="2"/>
      <c r="B378" s="2"/>
      <c r="C378" s="2"/>
      <c r="D378" s="2"/>
    </row>
    <row r="379" spans="1:4" ht="18" customHeight="1" x14ac:dyDescent="0.15">
      <c r="A379" s="2"/>
      <c r="B379" s="2"/>
      <c r="C379" s="2"/>
      <c r="D379" s="2"/>
    </row>
    <row r="380" spans="1:4" ht="18" customHeight="1" x14ac:dyDescent="0.15">
      <c r="A380" s="2"/>
      <c r="B380" s="2"/>
      <c r="C380" s="2"/>
      <c r="D380" s="2"/>
    </row>
    <row r="381" spans="1:4" ht="18" customHeight="1" x14ac:dyDescent="0.15">
      <c r="A381" s="2"/>
      <c r="B381" s="2"/>
      <c r="C381" s="2"/>
      <c r="D381" s="2"/>
    </row>
    <row r="382" spans="1:4" ht="18" customHeight="1" x14ac:dyDescent="0.15">
      <c r="A382" s="2"/>
      <c r="B382" s="2"/>
      <c r="C382" s="2"/>
      <c r="D382" s="2"/>
    </row>
    <row r="383" spans="1:4" ht="18" customHeight="1" x14ac:dyDescent="0.15">
      <c r="A383" s="2"/>
      <c r="B383" s="2"/>
      <c r="C383" s="2"/>
      <c r="D383" s="2"/>
    </row>
    <row r="384" spans="1:4" ht="18" customHeight="1" x14ac:dyDescent="0.15">
      <c r="A384" s="2"/>
      <c r="B384" s="2"/>
      <c r="C384" s="2"/>
      <c r="D384" s="2"/>
    </row>
    <row r="385" spans="1:4" ht="18" customHeight="1" x14ac:dyDescent="0.15">
      <c r="A385" s="2"/>
      <c r="B385" s="2"/>
      <c r="C385" s="2"/>
      <c r="D385" s="2"/>
    </row>
    <row r="386" spans="1:4" ht="18" customHeight="1" x14ac:dyDescent="0.15">
      <c r="A386" s="2"/>
      <c r="B386" s="2"/>
      <c r="C386" s="2"/>
      <c r="D386" s="2"/>
    </row>
    <row r="387" spans="1:4" ht="18" customHeight="1" x14ac:dyDescent="0.15">
      <c r="A387" s="2"/>
      <c r="B387" s="2"/>
      <c r="C387" s="2"/>
      <c r="D387" s="2"/>
    </row>
    <row r="388" spans="1:4" ht="18" customHeight="1" x14ac:dyDescent="0.15">
      <c r="A388" s="2"/>
      <c r="B388" s="2"/>
      <c r="C388" s="2"/>
      <c r="D388" s="2"/>
    </row>
    <row r="389" spans="1:4" ht="18" customHeight="1" x14ac:dyDescent="0.15">
      <c r="A389" s="2"/>
      <c r="B389" s="2"/>
      <c r="C389" s="2"/>
      <c r="D389" s="2"/>
    </row>
    <row r="390" spans="1:4" ht="18" customHeight="1" x14ac:dyDescent="0.15">
      <c r="A390" s="2"/>
      <c r="B390" s="2"/>
      <c r="C390" s="2"/>
      <c r="D390" s="2"/>
    </row>
    <row r="391" spans="1:4" ht="18" customHeight="1" x14ac:dyDescent="0.15">
      <c r="A391" s="2"/>
      <c r="B391" s="2"/>
      <c r="C391" s="2"/>
      <c r="D391" s="2"/>
    </row>
    <row r="392" spans="1:4" ht="18" customHeight="1" x14ac:dyDescent="0.15">
      <c r="A392" s="2"/>
      <c r="B392" s="2"/>
      <c r="C392" s="2"/>
      <c r="D392" s="2"/>
    </row>
    <row r="393" spans="1:4" ht="18" customHeight="1" x14ac:dyDescent="0.15">
      <c r="A393" s="2"/>
      <c r="B393" s="2"/>
      <c r="C393" s="2"/>
      <c r="D393" s="2"/>
    </row>
    <row r="394" spans="1:4" ht="18" customHeight="1" x14ac:dyDescent="0.15">
      <c r="A394" s="2"/>
      <c r="B394" s="2"/>
      <c r="C394" s="2"/>
      <c r="D394" s="2"/>
    </row>
    <row r="395" spans="1:4" ht="18" customHeight="1" x14ac:dyDescent="0.15">
      <c r="A395" s="2"/>
      <c r="B395" s="2"/>
      <c r="C395" s="2"/>
      <c r="D395" s="2"/>
    </row>
    <row r="396" spans="1:4" ht="18" customHeight="1" x14ac:dyDescent="0.15">
      <c r="A396" s="2"/>
      <c r="B396" s="2"/>
      <c r="C396" s="2"/>
      <c r="D396" s="2"/>
    </row>
    <row r="397" spans="1:4" ht="18" customHeight="1" x14ac:dyDescent="0.15">
      <c r="A397" s="2"/>
      <c r="B397" s="2"/>
      <c r="C397" s="2"/>
      <c r="D397" s="2"/>
    </row>
    <row r="398" spans="1:4" ht="18" customHeight="1" x14ac:dyDescent="0.15">
      <c r="A398" s="2"/>
      <c r="B398" s="2"/>
      <c r="C398" s="2"/>
      <c r="D398" s="2"/>
    </row>
    <row r="399" spans="1:4" ht="18" customHeight="1" x14ac:dyDescent="0.15">
      <c r="A399" s="2"/>
      <c r="B399" s="2"/>
      <c r="C399" s="2"/>
      <c r="D399" s="2"/>
    </row>
    <row r="400" spans="1:4" ht="18" customHeight="1" x14ac:dyDescent="0.15">
      <c r="A400" s="2"/>
      <c r="B400" s="2"/>
      <c r="C400" s="2"/>
      <c r="D400" s="2"/>
    </row>
    <row r="401" spans="1:4" ht="18" customHeight="1" x14ac:dyDescent="0.15">
      <c r="A401" s="2"/>
      <c r="B401" s="2"/>
      <c r="C401" s="2"/>
      <c r="D401" s="2"/>
    </row>
    <row r="402" spans="1:4" ht="18" customHeight="1" x14ac:dyDescent="0.15">
      <c r="A402" s="2"/>
      <c r="B402" s="2"/>
      <c r="C402" s="2"/>
      <c r="D402" s="2"/>
    </row>
    <row r="403" spans="1:4" ht="18" customHeight="1" x14ac:dyDescent="0.15">
      <c r="A403" s="2"/>
      <c r="B403" s="2"/>
      <c r="C403" s="2"/>
      <c r="D403" s="2"/>
    </row>
    <row r="404" spans="1:4" ht="18" customHeight="1" x14ac:dyDescent="0.15">
      <c r="A404" s="2"/>
      <c r="B404" s="2"/>
      <c r="C404" s="2"/>
      <c r="D404" s="2"/>
    </row>
    <row r="405" spans="1:4" ht="18" customHeight="1" x14ac:dyDescent="0.15">
      <c r="A405" s="2"/>
      <c r="B405" s="2"/>
      <c r="C405" s="2"/>
      <c r="D405" s="2"/>
    </row>
    <row r="406" spans="1:4" ht="18" customHeight="1" x14ac:dyDescent="0.15">
      <c r="A406" s="2"/>
      <c r="B406" s="2"/>
      <c r="C406" s="2"/>
      <c r="D406" s="2"/>
    </row>
    <row r="407" spans="1:4" ht="18" customHeight="1" x14ac:dyDescent="0.15">
      <c r="A407" s="2"/>
      <c r="B407" s="2"/>
      <c r="C407" s="2"/>
      <c r="D407" s="2"/>
    </row>
    <row r="408" spans="1:4" ht="18" customHeight="1" x14ac:dyDescent="0.15">
      <c r="A408" s="2"/>
      <c r="B408" s="2"/>
      <c r="C408" s="2"/>
      <c r="D408" s="2"/>
    </row>
    <row r="409" spans="1:4" ht="18" customHeight="1" x14ac:dyDescent="0.15">
      <c r="A409" s="2"/>
      <c r="B409" s="2"/>
      <c r="C409" s="2"/>
      <c r="D409" s="2"/>
    </row>
    <row r="410" spans="1:4" ht="18" customHeight="1" x14ac:dyDescent="0.15">
      <c r="A410" s="2"/>
      <c r="B410" s="2"/>
      <c r="C410" s="2"/>
      <c r="D410" s="2"/>
    </row>
    <row r="411" spans="1:4" ht="18" customHeight="1" x14ac:dyDescent="0.15">
      <c r="A411" s="2"/>
      <c r="B411" s="2"/>
      <c r="C411" s="2"/>
      <c r="D411" s="2"/>
    </row>
    <row r="412" spans="1:4" ht="18" customHeight="1" x14ac:dyDescent="0.15">
      <c r="A412" s="2"/>
      <c r="B412" s="2"/>
      <c r="C412" s="2"/>
      <c r="D412" s="2"/>
    </row>
    <row r="413" spans="1:4" ht="18" customHeight="1" x14ac:dyDescent="0.15">
      <c r="A413" s="2"/>
      <c r="B413" s="2"/>
      <c r="C413" s="2"/>
      <c r="D413" s="2"/>
    </row>
    <row r="414" spans="1:4" ht="18" customHeight="1" x14ac:dyDescent="0.15">
      <c r="A414" s="2"/>
      <c r="B414" s="2"/>
      <c r="C414" s="2"/>
      <c r="D414" s="2"/>
    </row>
    <row r="415" spans="1:4" ht="18" customHeight="1" x14ac:dyDescent="0.15">
      <c r="A415" s="2"/>
      <c r="B415" s="2"/>
      <c r="C415" s="2"/>
      <c r="D415" s="2"/>
    </row>
    <row r="416" spans="1:4" ht="18" customHeight="1" x14ac:dyDescent="0.15">
      <c r="A416" s="2"/>
      <c r="B416" s="2"/>
      <c r="C416" s="2"/>
      <c r="D416" s="2"/>
    </row>
    <row r="417" spans="1:4" ht="18" customHeight="1" x14ac:dyDescent="0.15">
      <c r="A417" s="2"/>
      <c r="B417" s="2"/>
      <c r="C417" s="2"/>
      <c r="D417" s="2"/>
    </row>
    <row r="418" spans="1:4" ht="18" customHeight="1" x14ac:dyDescent="0.15">
      <c r="A418" s="2"/>
      <c r="B418" s="2"/>
      <c r="C418" s="2"/>
      <c r="D418" s="2"/>
    </row>
    <row r="419" spans="1:4" ht="18" customHeight="1" x14ac:dyDescent="0.15">
      <c r="A419" s="2"/>
      <c r="B419" s="2"/>
      <c r="C419" s="2"/>
      <c r="D419" s="2"/>
    </row>
    <row r="420" spans="1:4" ht="18" customHeight="1" x14ac:dyDescent="0.15">
      <c r="A420" s="2"/>
      <c r="B420" s="2"/>
      <c r="C420" s="2"/>
      <c r="D420" s="2"/>
    </row>
    <row r="421" spans="1:4" ht="18" customHeight="1" x14ac:dyDescent="0.15">
      <c r="A421" s="2"/>
      <c r="B421" s="2"/>
      <c r="C421" s="2"/>
      <c r="D421" s="2"/>
    </row>
    <row r="422" spans="1:4" ht="18" customHeight="1" x14ac:dyDescent="0.15">
      <c r="A422" s="2"/>
      <c r="B422" s="2"/>
      <c r="C422" s="2"/>
      <c r="D422" s="2"/>
    </row>
    <row r="423" spans="1:4" ht="18" customHeight="1" x14ac:dyDescent="0.15">
      <c r="A423" s="2"/>
      <c r="B423" s="2"/>
      <c r="C423" s="2"/>
      <c r="D423" s="2"/>
    </row>
    <row r="424" spans="1:4" ht="18" customHeight="1" x14ac:dyDescent="0.15">
      <c r="A424" s="2"/>
      <c r="B424" s="2"/>
      <c r="C424" s="2"/>
      <c r="D424" s="2"/>
    </row>
    <row r="425" spans="1:4" ht="18" customHeight="1" x14ac:dyDescent="0.15">
      <c r="A425" s="2"/>
      <c r="B425" s="2"/>
      <c r="C425" s="2"/>
      <c r="D425" s="2"/>
    </row>
    <row r="426" spans="1:4" ht="18" customHeight="1" x14ac:dyDescent="0.15">
      <c r="A426" s="2"/>
      <c r="B426" s="2"/>
      <c r="C426" s="2"/>
      <c r="D426" s="2"/>
    </row>
    <row r="427" spans="1:4" ht="18" customHeight="1" x14ac:dyDescent="0.15">
      <c r="A427" s="2"/>
      <c r="B427" s="2"/>
      <c r="C427" s="2"/>
      <c r="D427" s="2"/>
    </row>
    <row r="428" spans="1:4" ht="18" customHeight="1" x14ac:dyDescent="0.15">
      <c r="A428" s="2"/>
      <c r="B428" s="2"/>
      <c r="C428" s="2"/>
      <c r="D428" s="2"/>
    </row>
    <row r="429" spans="1:4" ht="18" customHeight="1" x14ac:dyDescent="0.15">
      <c r="A429" s="2"/>
      <c r="B429" s="2"/>
      <c r="C429" s="2"/>
      <c r="D429" s="2"/>
    </row>
    <row r="430" spans="1:4" ht="18" customHeight="1" x14ac:dyDescent="0.15">
      <c r="A430" s="2"/>
      <c r="B430" s="2"/>
      <c r="C430" s="2"/>
      <c r="D430" s="2"/>
    </row>
    <row r="431" spans="1:4" ht="18" customHeight="1" x14ac:dyDescent="0.15">
      <c r="A431" s="2"/>
      <c r="B431" s="2"/>
      <c r="C431" s="2"/>
      <c r="D431" s="2"/>
    </row>
    <row r="432" spans="1:4" ht="18" customHeight="1" x14ac:dyDescent="0.15">
      <c r="A432" s="2"/>
      <c r="B432" s="2"/>
      <c r="C432" s="2"/>
      <c r="D432" s="2"/>
    </row>
    <row r="433" spans="1:4" ht="18" customHeight="1" x14ac:dyDescent="0.15">
      <c r="A433" s="2"/>
      <c r="B433" s="2"/>
      <c r="C433" s="2"/>
      <c r="D433" s="2"/>
    </row>
    <row r="434" spans="1:4" ht="18" customHeight="1" x14ac:dyDescent="0.15">
      <c r="A434" s="2"/>
      <c r="B434" s="2"/>
      <c r="C434" s="2"/>
      <c r="D434" s="2"/>
    </row>
    <row r="435" spans="1:4" ht="18" customHeight="1" x14ac:dyDescent="0.15">
      <c r="A435" s="2"/>
      <c r="B435" s="2"/>
      <c r="C435" s="2"/>
      <c r="D435" s="2"/>
    </row>
    <row r="436" spans="1:4" ht="18" customHeight="1" x14ac:dyDescent="0.15">
      <c r="A436" s="2"/>
      <c r="B436" s="2"/>
      <c r="C436" s="2"/>
      <c r="D436" s="2"/>
    </row>
    <row r="437" spans="1:4" ht="18" customHeight="1" x14ac:dyDescent="0.15">
      <c r="A437" s="2"/>
      <c r="B437" s="2"/>
      <c r="C437" s="2"/>
      <c r="D437" s="2"/>
    </row>
    <row r="438" spans="1:4" ht="18" customHeight="1" x14ac:dyDescent="0.15">
      <c r="A438" s="2"/>
      <c r="B438" s="2"/>
      <c r="C438" s="2"/>
      <c r="D438" s="2"/>
    </row>
    <row r="439" spans="1:4" ht="18" customHeight="1" x14ac:dyDescent="0.15">
      <c r="A439" s="2"/>
      <c r="B439" s="2"/>
      <c r="C439" s="2"/>
      <c r="D439" s="2"/>
    </row>
    <row r="440" spans="1:4" ht="18" customHeight="1" x14ac:dyDescent="0.15">
      <c r="A440" s="2"/>
      <c r="B440" s="2"/>
      <c r="C440" s="2"/>
      <c r="D440" s="2"/>
    </row>
    <row r="441" spans="1:4" ht="18" customHeight="1" x14ac:dyDescent="0.15">
      <c r="A441" s="2"/>
      <c r="B441" s="2"/>
      <c r="C441" s="2"/>
      <c r="D441" s="2"/>
    </row>
    <row r="442" spans="1:4" ht="18" customHeight="1" x14ac:dyDescent="0.15">
      <c r="A442" s="2"/>
      <c r="B442" s="2"/>
      <c r="C442" s="2"/>
      <c r="D442" s="2"/>
    </row>
    <row r="443" spans="1:4" ht="18" customHeight="1" x14ac:dyDescent="0.15">
      <c r="A443" s="2"/>
      <c r="B443" s="2"/>
      <c r="C443" s="2"/>
      <c r="D443" s="2"/>
    </row>
    <row r="444" spans="1:4" ht="18" customHeight="1" x14ac:dyDescent="0.15">
      <c r="A444" s="2"/>
      <c r="B444" s="2"/>
      <c r="C444" s="2"/>
      <c r="D444" s="2"/>
    </row>
    <row r="445" spans="1:4" ht="18" customHeight="1" x14ac:dyDescent="0.15">
      <c r="A445" s="2"/>
      <c r="B445" s="2"/>
      <c r="C445" s="2"/>
      <c r="D445" s="2"/>
    </row>
    <row r="446" spans="1:4" ht="18" customHeight="1" x14ac:dyDescent="0.15">
      <c r="A446" s="2"/>
      <c r="B446" s="2"/>
      <c r="C446" s="2"/>
      <c r="D446" s="2"/>
    </row>
    <row r="447" spans="1:4" ht="18" customHeight="1" x14ac:dyDescent="0.15">
      <c r="A447" s="2"/>
      <c r="B447" s="2"/>
      <c r="C447" s="2"/>
      <c r="D447" s="2"/>
    </row>
    <row r="448" spans="1:4" ht="18" customHeight="1" x14ac:dyDescent="0.15">
      <c r="A448" s="2"/>
      <c r="B448" s="2"/>
      <c r="C448" s="2"/>
      <c r="D448" s="2"/>
    </row>
    <row r="449" spans="1:4" ht="18" customHeight="1" x14ac:dyDescent="0.15">
      <c r="A449" s="2"/>
      <c r="B449" s="2"/>
      <c r="C449" s="2"/>
      <c r="D449" s="2"/>
    </row>
    <row r="450" spans="1:4" ht="18" customHeight="1" x14ac:dyDescent="0.15">
      <c r="A450" s="2"/>
      <c r="B450" s="2"/>
      <c r="C450" s="2"/>
      <c r="D450" s="2"/>
    </row>
    <row r="451" spans="1:4" ht="18" customHeight="1" x14ac:dyDescent="0.15">
      <c r="A451" s="2"/>
      <c r="B451" s="2"/>
      <c r="C451" s="2"/>
      <c r="D451" s="2"/>
    </row>
    <row r="452" spans="1:4" ht="18" customHeight="1" x14ac:dyDescent="0.15">
      <c r="A452" s="2"/>
      <c r="B452" s="2"/>
      <c r="C452" s="2"/>
      <c r="D452" s="2"/>
    </row>
    <row r="453" spans="1:4" ht="18" customHeight="1" x14ac:dyDescent="0.15">
      <c r="A453" s="2"/>
      <c r="B453" s="2"/>
      <c r="C453" s="2"/>
      <c r="D453" s="2"/>
    </row>
    <row r="454" spans="1:4" ht="18" customHeight="1" x14ac:dyDescent="0.15">
      <c r="A454" s="2"/>
      <c r="B454" s="2"/>
      <c r="C454" s="2"/>
      <c r="D454" s="2"/>
    </row>
    <row r="455" spans="1:4" ht="18" customHeight="1" x14ac:dyDescent="0.15">
      <c r="A455" s="2"/>
      <c r="B455" s="2"/>
      <c r="C455" s="2"/>
      <c r="D455" s="2"/>
    </row>
    <row r="456" spans="1:4" ht="18" customHeight="1" x14ac:dyDescent="0.15">
      <c r="A456" s="2"/>
      <c r="B456" s="2"/>
      <c r="C456" s="2"/>
      <c r="D456" s="2"/>
    </row>
    <row r="457" spans="1:4" ht="18" customHeight="1" x14ac:dyDescent="0.15">
      <c r="A457" s="2"/>
      <c r="B457" s="2"/>
      <c r="C457" s="2"/>
      <c r="D457" s="2"/>
    </row>
    <row r="458" spans="1:4" ht="18" customHeight="1" x14ac:dyDescent="0.15">
      <c r="A458" s="2"/>
      <c r="B458" s="2"/>
      <c r="C458" s="2"/>
      <c r="D458" s="2"/>
    </row>
    <row r="459" spans="1:4" ht="18" customHeight="1" x14ac:dyDescent="0.15">
      <c r="A459" s="2"/>
      <c r="B459" s="2"/>
      <c r="C459" s="2"/>
      <c r="D459" s="2"/>
    </row>
    <row r="460" spans="1:4" ht="18" customHeight="1" x14ac:dyDescent="0.15">
      <c r="A460" s="2"/>
      <c r="B460" s="2"/>
      <c r="C460" s="2"/>
      <c r="D460" s="2"/>
    </row>
    <row r="461" spans="1:4" ht="18" customHeight="1" x14ac:dyDescent="0.15">
      <c r="A461" s="2"/>
      <c r="B461" s="2"/>
      <c r="C461" s="2"/>
      <c r="D461" s="2"/>
    </row>
    <row r="462" spans="1:4" ht="18" customHeight="1" x14ac:dyDescent="0.15">
      <c r="A462" s="2"/>
      <c r="B462" s="2"/>
      <c r="C462" s="2"/>
      <c r="D462" s="2"/>
    </row>
    <row r="463" spans="1:4" ht="18" customHeight="1" x14ac:dyDescent="0.15">
      <c r="A463" s="2"/>
      <c r="B463" s="2"/>
      <c r="C463" s="2"/>
      <c r="D463" s="2"/>
    </row>
    <row r="464" spans="1:4" ht="18" customHeight="1" x14ac:dyDescent="0.15">
      <c r="A464" s="2"/>
      <c r="B464" s="2"/>
      <c r="C464" s="2"/>
      <c r="D464" s="2"/>
    </row>
    <row r="465" spans="1:4" ht="18" customHeight="1" x14ac:dyDescent="0.15">
      <c r="A465" s="2"/>
      <c r="B465" s="2"/>
      <c r="C465" s="2"/>
      <c r="D465" s="2"/>
    </row>
    <row r="466" spans="1:4" ht="18" customHeight="1" x14ac:dyDescent="0.15">
      <c r="A466" s="2"/>
      <c r="B466" s="2"/>
      <c r="C466" s="2"/>
      <c r="D466" s="2"/>
    </row>
    <row r="467" spans="1:4" ht="18" customHeight="1" x14ac:dyDescent="0.15">
      <c r="A467" s="2"/>
      <c r="B467" s="2"/>
      <c r="C467" s="2"/>
      <c r="D467" s="2"/>
    </row>
    <row r="468" spans="1:4" ht="18" customHeight="1" x14ac:dyDescent="0.15">
      <c r="A468" s="2"/>
      <c r="B468" s="2"/>
      <c r="C468" s="2"/>
      <c r="D468" s="2"/>
    </row>
    <row r="469" spans="1:4" ht="18" customHeight="1" x14ac:dyDescent="0.15">
      <c r="A469" s="2"/>
      <c r="B469" s="2"/>
      <c r="C469" s="2"/>
      <c r="D469" s="2"/>
    </row>
    <row r="470" spans="1:4" ht="18" customHeight="1" x14ac:dyDescent="0.15">
      <c r="A470" s="2"/>
      <c r="B470" s="2"/>
      <c r="C470" s="2"/>
      <c r="D470" s="2"/>
    </row>
    <row r="471" spans="1:4" ht="18" customHeight="1" x14ac:dyDescent="0.15">
      <c r="A471" s="2"/>
      <c r="B471" s="2"/>
      <c r="C471" s="2"/>
      <c r="D471" s="2"/>
    </row>
    <row r="472" spans="1:4" ht="18" customHeight="1" x14ac:dyDescent="0.15">
      <c r="A472" s="2"/>
      <c r="B472" s="2"/>
      <c r="C472" s="2"/>
      <c r="D472" s="2"/>
    </row>
    <row r="473" spans="1:4" ht="18" customHeight="1" x14ac:dyDescent="0.15">
      <c r="A473" s="2"/>
      <c r="B473" s="2"/>
      <c r="C473" s="2"/>
      <c r="D473" s="2"/>
    </row>
    <row r="474" spans="1:4" ht="18" customHeight="1" x14ac:dyDescent="0.15">
      <c r="A474" s="2"/>
      <c r="B474" s="2"/>
      <c r="C474" s="2"/>
      <c r="D474" s="2"/>
    </row>
    <row r="475" spans="1:4" ht="18" customHeight="1" x14ac:dyDescent="0.15">
      <c r="A475" s="2"/>
      <c r="B475" s="2"/>
      <c r="C475" s="2"/>
      <c r="D475" s="2"/>
    </row>
    <row r="476" spans="1:4" ht="18" customHeight="1" x14ac:dyDescent="0.15">
      <c r="A476" s="2"/>
      <c r="B476" s="2"/>
      <c r="C476" s="2"/>
      <c r="D476" s="2"/>
    </row>
    <row r="477" spans="1:4" ht="18" customHeight="1" x14ac:dyDescent="0.15">
      <c r="A477" s="2"/>
      <c r="B477" s="2"/>
      <c r="C477" s="2"/>
      <c r="D477" s="2"/>
    </row>
    <row r="478" spans="1:4" ht="18" customHeight="1" x14ac:dyDescent="0.15">
      <c r="A478" s="2"/>
      <c r="B478" s="2"/>
      <c r="C478" s="2"/>
      <c r="D478" s="2"/>
    </row>
    <row r="479" spans="1:4" ht="18" customHeight="1" x14ac:dyDescent="0.15">
      <c r="A479" s="2"/>
      <c r="B479" s="2"/>
      <c r="C479" s="2"/>
      <c r="D479" s="2"/>
    </row>
    <row r="480" spans="1:4" ht="18" customHeight="1" x14ac:dyDescent="0.15">
      <c r="A480" s="2"/>
      <c r="B480" s="2"/>
      <c r="C480" s="2"/>
      <c r="D480" s="2"/>
    </row>
    <row r="481" spans="1:4" ht="18" customHeight="1" x14ac:dyDescent="0.15">
      <c r="A481" s="2"/>
      <c r="B481" s="2"/>
      <c r="C481" s="2"/>
      <c r="D481" s="2"/>
    </row>
    <row r="482" spans="1:4" ht="18" customHeight="1" x14ac:dyDescent="0.15">
      <c r="A482" s="2"/>
      <c r="B482" s="2"/>
      <c r="C482" s="2"/>
      <c r="D482" s="2"/>
    </row>
    <row r="483" spans="1:4" ht="18" customHeight="1" x14ac:dyDescent="0.15">
      <c r="A483" s="2"/>
      <c r="B483" s="2"/>
      <c r="C483" s="2"/>
      <c r="D483" s="2"/>
    </row>
    <row r="484" spans="1:4" ht="18" customHeight="1" x14ac:dyDescent="0.15">
      <c r="A484" s="2"/>
      <c r="B484" s="2"/>
      <c r="C484" s="2"/>
      <c r="D484" s="2"/>
    </row>
    <row r="485" spans="1:4" ht="18" customHeight="1" x14ac:dyDescent="0.15">
      <c r="A485" s="2"/>
      <c r="B485" s="2"/>
      <c r="C485" s="2"/>
      <c r="D485" s="2"/>
    </row>
    <row r="486" spans="1:4" ht="18" customHeight="1" x14ac:dyDescent="0.15">
      <c r="A486" s="2"/>
      <c r="B486" s="2"/>
      <c r="C486" s="2"/>
      <c r="D486" s="2"/>
    </row>
    <row r="487" spans="1:4" ht="18" customHeight="1" x14ac:dyDescent="0.15">
      <c r="A487" s="2"/>
      <c r="B487" s="2"/>
      <c r="C487" s="2"/>
      <c r="D487" s="2"/>
    </row>
    <row r="488" spans="1:4" ht="18" customHeight="1" x14ac:dyDescent="0.15">
      <c r="A488" s="2"/>
      <c r="B488" s="2"/>
      <c r="C488" s="2"/>
      <c r="D488" s="2"/>
    </row>
    <row r="489" spans="1:4" ht="18" customHeight="1" x14ac:dyDescent="0.15">
      <c r="A489" s="2"/>
      <c r="B489" s="2"/>
      <c r="C489" s="2"/>
      <c r="D489" s="2"/>
    </row>
    <row r="490" spans="1:4" ht="18" customHeight="1" x14ac:dyDescent="0.15">
      <c r="A490" s="2"/>
      <c r="B490" s="2"/>
      <c r="C490" s="2"/>
      <c r="D490" s="2"/>
    </row>
    <row r="491" spans="1:4" ht="18" customHeight="1" x14ac:dyDescent="0.15">
      <c r="A491" s="2"/>
      <c r="B491" s="2"/>
      <c r="C491" s="2"/>
      <c r="D491" s="2"/>
    </row>
    <row r="492" spans="1:4" ht="18" customHeight="1" x14ac:dyDescent="0.15">
      <c r="A492" s="2"/>
      <c r="B492" s="2"/>
      <c r="C492" s="2"/>
      <c r="D492" s="2"/>
    </row>
    <row r="493" spans="1:4" ht="18" customHeight="1" x14ac:dyDescent="0.15">
      <c r="A493" s="2"/>
      <c r="B493" s="2"/>
      <c r="C493" s="2"/>
      <c r="D493" s="2"/>
    </row>
    <row r="494" spans="1:4" ht="18" customHeight="1" x14ac:dyDescent="0.15">
      <c r="A494" s="2"/>
      <c r="B494" s="2"/>
      <c r="C494" s="2"/>
      <c r="D494" s="2"/>
    </row>
    <row r="495" spans="1:4" ht="18" customHeight="1" x14ac:dyDescent="0.15">
      <c r="A495" s="2"/>
      <c r="B495" s="2"/>
      <c r="C495" s="2"/>
      <c r="D495" s="2"/>
    </row>
    <row r="496" spans="1:4" ht="18" customHeight="1" x14ac:dyDescent="0.15">
      <c r="A496" s="2"/>
      <c r="B496" s="2"/>
      <c r="C496" s="2"/>
      <c r="D496" s="2"/>
    </row>
    <row r="497" spans="1:4" ht="18" customHeight="1" x14ac:dyDescent="0.15">
      <c r="A497" s="2"/>
      <c r="B497" s="2"/>
      <c r="C497" s="2"/>
      <c r="D497" s="2"/>
    </row>
    <row r="498" spans="1:4" ht="18" customHeight="1" x14ac:dyDescent="0.15">
      <c r="A498" s="2"/>
      <c r="B498" s="2"/>
      <c r="C498" s="2"/>
      <c r="D498" s="2"/>
    </row>
    <row r="499" spans="1:4" ht="18" customHeight="1" x14ac:dyDescent="0.15">
      <c r="A499" s="2"/>
      <c r="B499" s="2"/>
      <c r="C499" s="2"/>
      <c r="D499" s="2"/>
    </row>
    <row r="500" spans="1:4" ht="18" customHeight="1" x14ac:dyDescent="0.15">
      <c r="A500" s="2"/>
      <c r="B500" s="2"/>
      <c r="C500" s="2"/>
      <c r="D500" s="2"/>
    </row>
    <row r="501" spans="1:4" ht="18" customHeight="1" x14ac:dyDescent="0.15">
      <c r="A501" s="2"/>
      <c r="B501" s="2"/>
      <c r="C501" s="2"/>
      <c r="D501" s="2"/>
    </row>
    <row r="502" spans="1:4" ht="18" customHeight="1" x14ac:dyDescent="0.15">
      <c r="A502" s="2"/>
      <c r="B502" s="2"/>
      <c r="C502" s="2"/>
      <c r="D502" s="2"/>
    </row>
    <row r="503" spans="1:4" ht="18" customHeight="1" x14ac:dyDescent="0.15">
      <c r="A503" s="2"/>
      <c r="B503" s="2"/>
      <c r="C503" s="2"/>
      <c r="D503" s="2"/>
    </row>
    <row r="504" spans="1:4" ht="18" customHeight="1" x14ac:dyDescent="0.15">
      <c r="A504" s="2"/>
      <c r="B504" s="2"/>
      <c r="C504" s="2"/>
      <c r="D504" s="2"/>
    </row>
    <row r="505" spans="1:4" ht="18" customHeight="1" x14ac:dyDescent="0.15">
      <c r="A505" s="2"/>
      <c r="B505" s="2"/>
      <c r="C505" s="2"/>
      <c r="D505" s="2"/>
    </row>
    <row r="506" spans="1:4" ht="18" customHeight="1" x14ac:dyDescent="0.15">
      <c r="A506" s="2"/>
      <c r="B506" s="2"/>
      <c r="C506" s="2"/>
      <c r="D506" s="2"/>
    </row>
    <row r="507" spans="1:4" ht="18" customHeight="1" x14ac:dyDescent="0.15">
      <c r="A507" s="2"/>
      <c r="B507" s="2"/>
      <c r="C507" s="2"/>
      <c r="D507" s="2"/>
    </row>
    <row r="508" spans="1:4" ht="18" customHeight="1" x14ac:dyDescent="0.15">
      <c r="A508" s="2"/>
      <c r="B508" s="2"/>
      <c r="C508" s="2"/>
      <c r="D508" s="2"/>
    </row>
    <row r="509" spans="1:4" ht="18" customHeight="1" x14ac:dyDescent="0.15">
      <c r="A509" s="2"/>
      <c r="B509" s="2"/>
      <c r="C509" s="2"/>
      <c r="D509" s="2"/>
    </row>
    <row r="510" spans="1:4" ht="18" customHeight="1" x14ac:dyDescent="0.15">
      <c r="A510" s="2"/>
      <c r="B510" s="2"/>
      <c r="C510" s="2"/>
      <c r="D510" s="2"/>
    </row>
    <row r="511" spans="1:4" ht="18" customHeight="1" x14ac:dyDescent="0.15">
      <c r="A511" s="2"/>
      <c r="B511" s="2"/>
      <c r="C511" s="2"/>
      <c r="D511" s="2"/>
    </row>
    <row r="512" spans="1:4" ht="18" customHeight="1" x14ac:dyDescent="0.15">
      <c r="A512" s="2"/>
      <c r="B512" s="2"/>
      <c r="C512" s="2"/>
      <c r="D512" s="2"/>
    </row>
    <row r="513" spans="1:4" ht="18" customHeight="1" x14ac:dyDescent="0.15">
      <c r="A513" s="2"/>
      <c r="B513" s="2"/>
      <c r="C513" s="2"/>
      <c r="D513" s="2"/>
    </row>
    <row r="514" spans="1:4" ht="18" customHeight="1" x14ac:dyDescent="0.15">
      <c r="A514" s="2"/>
      <c r="B514" s="2"/>
      <c r="C514" s="2"/>
      <c r="D514" s="2"/>
    </row>
    <row r="515" spans="1:4" ht="18" customHeight="1" x14ac:dyDescent="0.15">
      <c r="A515" s="2"/>
      <c r="B515" s="2"/>
      <c r="C515" s="2"/>
      <c r="D515" s="2"/>
    </row>
    <row r="516" spans="1:4" ht="18" customHeight="1" x14ac:dyDescent="0.15">
      <c r="A516" s="2"/>
      <c r="B516" s="2"/>
      <c r="C516" s="2"/>
      <c r="D516" s="2"/>
    </row>
    <row r="517" spans="1:4" ht="18" customHeight="1" x14ac:dyDescent="0.15">
      <c r="A517" s="2"/>
      <c r="B517" s="2"/>
      <c r="C517" s="2"/>
      <c r="D517" s="2"/>
    </row>
    <row r="518" spans="1:4" ht="18" customHeight="1" x14ac:dyDescent="0.15">
      <c r="A518" s="2"/>
      <c r="B518" s="2"/>
      <c r="C518" s="2"/>
      <c r="D518" s="2"/>
    </row>
    <row r="519" spans="1:4" ht="18" customHeight="1" x14ac:dyDescent="0.15">
      <c r="A519" s="2"/>
      <c r="B519" s="2"/>
      <c r="C519" s="2"/>
      <c r="D519" s="2"/>
    </row>
    <row r="520" spans="1:4" ht="18" customHeight="1" x14ac:dyDescent="0.15">
      <c r="A520" s="2"/>
      <c r="B520" s="2"/>
      <c r="C520" s="2"/>
      <c r="D520" s="2"/>
    </row>
    <row r="521" spans="1:4" ht="18" customHeight="1" x14ac:dyDescent="0.15">
      <c r="A521" s="2"/>
      <c r="B521" s="2"/>
      <c r="C521" s="2"/>
      <c r="D521" s="2"/>
    </row>
    <row r="522" spans="1:4" ht="18" customHeight="1" x14ac:dyDescent="0.15">
      <c r="A522" s="2"/>
      <c r="B522" s="2"/>
      <c r="C522" s="2"/>
      <c r="D522" s="2"/>
    </row>
    <row r="523" spans="1:4" ht="18" customHeight="1" x14ac:dyDescent="0.15">
      <c r="A523" s="2"/>
      <c r="B523" s="2"/>
      <c r="C523" s="2"/>
      <c r="D523" s="2"/>
    </row>
    <row r="524" spans="1:4" ht="18" customHeight="1" x14ac:dyDescent="0.15">
      <c r="A524" s="2"/>
      <c r="B524" s="2"/>
      <c r="C524" s="2"/>
      <c r="D524" s="2"/>
    </row>
    <row r="525" spans="1:4" ht="18" customHeight="1" x14ac:dyDescent="0.15">
      <c r="A525" s="2"/>
      <c r="B525" s="2"/>
      <c r="C525" s="2"/>
      <c r="D525" s="2"/>
    </row>
    <row r="526" spans="1:4" ht="18" customHeight="1" x14ac:dyDescent="0.15">
      <c r="A526" s="2"/>
      <c r="B526" s="2"/>
      <c r="C526" s="2"/>
      <c r="D526" s="2"/>
    </row>
    <row r="527" spans="1:4" ht="18" customHeight="1" x14ac:dyDescent="0.15">
      <c r="A527" s="2"/>
      <c r="B527" s="2"/>
      <c r="C527" s="2"/>
      <c r="D527" s="2"/>
    </row>
    <row r="528" spans="1:4" ht="18" customHeight="1" x14ac:dyDescent="0.15">
      <c r="A528" s="2"/>
      <c r="B528" s="2"/>
      <c r="C528" s="2"/>
      <c r="D528" s="2"/>
    </row>
    <row r="529" spans="1:4" ht="18" customHeight="1" x14ac:dyDescent="0.15">
      <c r="A529" s="2"/>
      <c r="B529" s="2"/>
      <c r="C529" s="2"/>
      <c r="D529" s="2"/>
    </row>
    <row r="530" spans="1:4" ht="18" customHeight="1" x14ac:dyDescent="0.15">
      <c r="A530" s="2"/>
      <c r="B530" s="2"/>
      <c r="C530" s="2"/>
      <c r="D530" s="2"/>
    </row>
    <row r="531" spans="1:4" ht="18" customHeight="1" x14ac:dyDescent="0.15">
      <c r="A531" s="2"/>
      <c r="B531" s="2"/>
      <c r="C531" s="2"/>
      <c r="D531" s="2"/>
    </row>
    <row r="532" spans="1:4" ht="18" customHeight="1" x14ac:dyDescent="0.15">
      <c r="A532" s="2"/>
      <c r="B532" s="2"/>
      <c r="C532" s="2"/>
      <c r="D532" s="2"/>
    </row>
    <row r="533" spans="1:4" ht="18" customHeight="1" x14ac:dyDescent="0.15">
      <c r="A533" s="2"/>
      <c r="B533" s="2"/>
      <c r="C533" s="2"/>
      <c r="D533" s="2"/>
    </row>
    <row r="534" spans="1:4" ht="18" customHeight="1" x14ac:dyDescent="0.15">
      <c r="A534" s="2"/>
      <c r="B534" s="2"/>
      <c r="C534" s="2"/>
      <c r="D534" s="2"/>
    </row>
    <row r="535" spans="1:4" ht="18" customHeight="1" x14ac:dyDescent="0.15">
      <c r="A535" s="2"/>
      <c r="B535" s="2"/>
      <c r="C535" s="2"/>
      <c r="D535" s="2"/>
    </row>
    <row r="536" spans="1:4" ht="18" customHeight="1" x14ac:dyDescent="0.15">
      <c r="A536" s="2"/>
      <c r="B536" s="2"/>
      <c r="C536" s="2"/>
      <c r="D536" s="2"/>
    </row>
    <row r="537" spans="1:4" ht="18" customHeight="1" x14ac:dyDescent="0.15">
      <c r="A537" s="2"/>
      <c r="B537" s="2"/>
      <c r="C537" s="2"/>
      <c r="D537" s="2"/>
    </row>
    <row r="538" spans="1:4" ht="18" customHeight="1" x14ac:dyDescent="0.15">
      <c r="A538" s="2"/>
      <c r="B538" s="2"/>
      <c r="C538" s="2"/>
      <c r="D538" s="2"/>
    </row>
    <row r="539" spans="1:4" ht="18" customHeight="1" x14ac:dyDescent="0.15">
      <c r="A539" s="2"/>
      <c r="B539" s="2"/>
      <c r="C539" s="2"/>
      <c r="D539" s="2"/>
    </row>
    <row r="540" spans="1:4" ht="18" customHeight="1" x14ac:dyDescent="0.15">
      <c r="A540" s="2"/>
      <c r="B540" s="2"/>
      <c r="C540" s="2"/>
      <c r="D540" s="2"/>
    </row>
    <row r="541" spans="1:4" ht="18" customHeight="1" x14ac:dyDescent="0.15">
      <c r="A541" s="2"/>
      <c r="B541" s="2"/>
      <c r="C541" s="2"/>
      <c r="D541" s="2"/>
    </row>
    <row r="542" spans="1:4" ht="18" customHeight="1" x14ac:dyDescent="0.15">
      <c r="A542" s="2"/>
      <c r="B542" s="2"/>
      <c r="C542" s="2"/>
      <c r="D542" s="2"/>
    </row>
    <row r="543" spans="1:4" ht="18" customHeight="1" x14ac:dyDescent="0.15">
      <c r="A543" s="2"/>
      <c r="B543" s="2"/>
      <c r="C543" s="2"/>
      <c r="D543" s="2"/>
    </row>
    <row r="544" spans="1:4" ht="18" customHeight="1" x14ac:dyDescent="0.15">
      <c r="A544" s="2"/>
      <c r="B544" s="2"/>
      <c r="C544" s="2"/>
      <c r="D544" s="2"/>
    </row>
    <row r="545" spans="1:4" ht="18" customHeight="1" x14ac:dyDescent="0.15">
      <c r="A545" s="2"/>
      <c r="B545" s="2"/>
      <c r="C545" s="2"/>
      <c r="D545" s="2"/>
    </row>
    <row r="546" spans="1:4" ht="18" customHeight="1" x14ac:dyDescent="0.15">
      <c r="A546" s="2"/>
      <c r="B546" s="2"/>
      <c r="C546" s="2"/>
      <c r="D546" s="2"/>
    </row>
    <row r="547" spans="1:4" ht="18" customHeight="1" x14ac:dyDescent="0.15">
      <c r="A547" s="2"/>
      <c r="B547" s="2"/>
      <c r="C547" s="2"/>
      <c r="D547" s="2"/>
    </row>
    <row r="548" spans="1:4" ht="18" customHeight="1" x14ac:dyDescent="0.15">
      <c r="A548" s="2"/>
      <c r="B548" s="2"/>
      <c r="C548" s="2"/>
      <c r="D548" s="2"/>
    </row>
    <row r="549" spans="1:4" ht="18" customHeight="1" x14ac:dyDescent="0.15">
      <c r="A549" s="2"/>
      <c r="B549" s="2"/>
      <c r="C549" s="2"/>
      <c r="D549" s="2"/>
    </row>
    <row r="550" spans="1:4" ht="18" customHeight="1" x14ac:dyDescent="0.15">
      <c r="A550" s="2"/>
      <c r="B550" s="2"/>
      <c r="C550" s="2"/>
      <c r="D550" s="2"/>
    </row>
    <row r="551" spans="1:4" ht="18" customHeight="1" x14ac:dyDescent="0.15">
      <c r="A551" s="2"/>
      <c r="B551" s="2"/>
      <c r="C551" s="2"/>
      <c r="D551" s="2"/>
    </row>
    <row r="552" spans="1:4" ht="18" customHeight="1" x14ac:dyDescent="0.15">
      <c r="A552" s="2"/>
      <c r="B552" s="2"/>
      <c r="C552" s="2"/>
      <c r="D552" s="2"/>
    </row>
    <row r="553" spans="1:4" ht="18" customHeight="1" x14ac:dyDescent="0.15">
      <c r="A553" s="2"/>
      <c r="B553" s="2"/>
      <c r="C553" s="2"/>
      <c r="D553" s="2"/>
    </row>
    <row r="554" spans="1:4" ht="18" customHeight="1" x14ac:dyDescent="0.15">
      <c r="A554" s="2"/>
      <c r="B554" s="2"/>
      <c r="C554" s="2"/>
      <c r="D554" s="2"/>
    </row>
    <row r="555" spans="1:4" ht="18" customHeight="1" x14ac:dyDescent="0.15">
      <c r="A555" s="2"/>
      <c r="B555" s="2"/>
      <c r="C555" s="2"/>
      <c r="D555" s="2"/>
    </row>
    <row r="556" spans="1:4" ht="18" customHeight="1" x14ac:dyDescent="0.15">
      <c r="A556" s="2"/>
      <c r="B556" s="2"/>
      <c r="C556" s="2"/>
      <c r="D556" s="2"/>
    </row>
    <row r="557" spans="1:4" ht="18" customHeight="1" x14ac:dyDescent="0.15">
      <c r="A557" s="2"/>
      <c r="B557" s="2"/>
      <c r="C557" s="2"/>
      <c r="D557" s="2"/>
    </row>
    <row r="558" spans="1:4" ht="18" customHeight="1" x14ac:dyDescent="0.15">
      <c r="A558" s="2"/>
      <c r="B558" s="2"/>
      <c r="C558" s="2"/>
      <c r="D558" s="2"/>
    </row>
    <row r="559" spans="1:4" ht="18" customHeight="1" x14ac:dyDescent="0.15">
      <c r="A559" s="2"/>
      <c r="B559" s="2"/>
      <c r="C559" s="2"/>
      <c r="D559" s="2"/>
    </row>
    <row r="560" spans="1:4" ht="18" customHeight="1" x14ac:dyDescent="0.15">
      <c r="A560" s="2"/>
      <c r="B560" s="2"/>
      <c r="C560" s="2"/>
      <c r="D560" s="2"/>
    </row>
    <row r="561" spans="1:4" ht="18" customHeight="1" x14ac:dyDescent="0.15">
      <c r="A561" s="2"/>
      <c r="B561" s="2"/>
      <c r="C561" s="2"/>
      <c r="D561" s="2"/>
    </row>
    <row r="562" spans="1:4" ht="18" customHeight="1" x14ac:dyDescent="0.15">
      <c r="A562" s="2"/>
      <c r="B562" s="2"/>
      <c r="C562" s="2"/>
      <c r="D562" s="2"/>
    </row>
    <row r="563" spans="1:4" ht="18" customHeight="1" x14ac:dyDescent="0.15">
      <c r="A563" s="2"/>
      <c r="B563" s="2"/>
      <c r="C563" s="2"/>
      <c r="D563" s="2"/>
    </row>
    <row r="564" spans="1:4" ht="18" customHeight="1" x14ac:dyDescent="0.15">
      <c r="A564" s="2"/>
      <c r="B564" s="2"/>
      <c r="C564" s="2"/>
      <c r="D564" s="2"/>
    </row>
    <row r="565" spans="1:4" ht="18" customHeight="1" x14ac:dyDescent="0.15">
      <c r="A565" s="2"/>
      <c r="B565" s="2"/>
      <c r="C565" s="2"/>
      <c r="D565" s="2"/>
    </row>
    <row r="566" spans="1:4" ht="18" customHeight="1" x14ac:dyDescent="0.15">
      <c r="A566" s="2"/>
      <c r="B566" s="2"/>
      <c r="C566" s="2"/>
      <c r="D566" s="2"/>
    </row>
    <row r="567" spans="1:4" ht="18" customHeight="1" x14ac:dyDescent="0.15">
      <c r="A567" s="2"/>
      <c r="B567" s="2"/>
      <c r="C567" s="2"/>
      <c r="D567" s="2"/>
    </row>
    <row r="568" spans="1:4" ht="18" customHeight="1" x14ac:dyDescent="0.15">
      <c r="A568" s="2"/>
      <c r="B568" s="2"/>
      <c r="C568" s="2"/>
      <c r="D568" s="2"/>
    </row>
    <row r="569" spans="1:4" ht="18" customHeight="1" x14ac:dyDescent="0.15">
      <c r="A569" s="2"/>
      <c r="B569" s="2"/>
      <c r="C569" s="2"/>
      <c r="D569" s="2"/>
    </row>
    <row r="570" spans="1:4" ht="18" customHeight="1" x14ac:dyDescent="0.15">
      <c r="A570" s="2"/>
      <c r="B570" s="2"/>
      <c r="C570" s="2"/>
      <c r="D570" s="2"/>
    </row>
    <row r="571" spans="1:4" ht="18" customHeight="1" x14ac:dyDescent="0.15">
      <c r="A571" s="2"/>
      <c r="B571" s="2"/>
      <c r="C571" s="2"/>
      <c r="D571" s="2"/>
    </row>
    <row r="572" spans="1:4" ht="18" customHeight="1" x14ac:dyDescent="0.15">
      <c r="A572" s="2"/>
      <c r="B572" s="2"/>
      <c r="C572" s="2"/>
      <c r="D572" s="2"/>
    </row>
    <row r="573" spans="1:4" ht="18" customHeight="1" x14ac:dyDescent="0.15">
      <c r="A573" s="2"/>
      <c r="B573" s="2"/>
      <c r="C573" s="2"/>
      <c r="D573" s="2"/>
    </row>
    <row r="574" spans="1:4" ht="18" customHeight="1" x14ac:dyDescent="0.15">
      <c r="A574" s="2"/>
      <c r="B574" s="2"/>
      <c r="C574" s="2"/>
      <c r="D574" s="2"/>
    </row>
    <row r="575" spans="1:4" ht="18" customHeight="1" x14ac:dyDescent="0.15">
      <c r="A575" s="2"/>
      <c r="B575" s="2"/>
      <c r="C575" s="2"/>
      <c r="D575" s="2"/>
    </row>
    <row r="576" spans="1:4" ht="18" customHeight="1" x14ac:dyDescent="0.15">
      <c r="A576" s="2"/>
      <c r="B576" s="2"/>
      <c r="C576" s="2"/>
      <c r="D576" s="2"/>
    </row>
    <row r="577" spans="1:4" ht="18" customHeight="1" x14ac:dyDescent="0.15">
      <c r="A577" s="2"/>
      <c r="B577" s="2"/>
      <c r="C577" s="2"/>
      <c r="D577" s="2"/>
    </row>
    <row r="578" spans="1:4" ht="18" customHeight="1" x14ac:dyDescent="0.15">
      <c r="A578" s="2"/>
      <c r="B578" s="2"/>
      <c r="C578" s="2"/>
      <c r="D578" s="2"/>
    </row>
    <row r="579" spans="1:4" ht="18" customHeight="1" x14ac:dyDescent="0.15">
      <c r="A579" s="2"/>
      <c r="B579" s="2"/>
      <c r="C579" s="2"/>
      <c r="D579" s="2"/>
    </row>
    <row r="580" spans="1:4" ht="18" customHeight="1" x14ac:dyDescent="0.15">
      <c r="A580" s="2"/>
      <c r="B580" s="2"/>
      <c r="C580" s="2"/>
      <c r="D580" s="2"/>
    </row>
    <row r="581" spans="1:4" ht="18" customHeight="1" x14ac:dyDescent="0.15">
      <c r="A581" s="2"/>
      <c r="B581" s="2"/>
      <c r="C581" s="2"/>
      <c r="D581" s="2"/>
    </row>
    <row r="582" spans="1:4" ht="18" customHeight="1" x14ac:dyDescent="0.15">
      <c r="A582" s="2"/>
      <c r="B582" s="2"/>
      <c r="C582" s="2"/>
      <c r="D582" s="2"/>
    </row>
    <row r="583" spans="1:4" ht="18" customHeight="1" x14ac:dyDescent="0.15">
      <c r="A583" s="2"/>
      <c r="B583" s="2"/>
      <c r="C583" s="2"/>
      <c r="D583" s="2"/>
    </row>
    <row r="584" spans="1:4" ht="18" customHeight="1" x14ac:dyDescent="0.15">
      <c r="A584" s="2"/>
      <c r="B584" s="2"/>
      <c r="C584" s="2"/>
      <c r="D584" s="2"/>
    </row>
    <row r="585" spans="1:4" ht="18" customHeight="1" x14ac:dyDescent="0.15">
      <c r="A585" s="2"/>
      <c r="B585" s="2"/>
      <c r="C585" s="2"/>
      <c r="D585" s="2"/>
    </row>
    <row r="586" spans="1:4" ht="18" customHeight="1" x14ac:dyDescent="0.15">
      <c r="A586" s="2"/>
      <c r="B586" s="2"/>
      <c r="C586" s="2"/>
      <c r="D586" s="2"/>
    </row>
    <row r="587" spans="1:4" ht="18" customHeight="1" x14ac:dyDescent="0.15">
      <c r="A587" s="2"/>
      <c r="B587" s="2"/>
      <c r="C587" s="2"/>
      <c r="D587" s="2"/>
    </row>
    <row r="588" spans="1:4" ht="18" customHeight="1" x14ac:dyDescent="0.15">
      <c r="A588" s="2"/>
      <c r="B588" s="2"/>
      <c r="C588" s="2"/>
      <c r="D588" s="2"/>
    </row>
    <row r="589" spans="1:4" ht="18" customHeight="1" x14ac:dyDescent="0.15">
      <c r="A589" s="2"/>
      <c r="B589" s="2"/>
      <c r="C589" s="2"/>
      <c r="D589" s="2"/>
    </row>
    <row r="590" spans="1:4" ht="18" customHeight="1" x14ac:dyDescent="0.15">
      <c r="A590" s="2"/>
      <c r="B590" s="2"/>
      <c r="C590" s="2"/>
      <c r="D590" s="2"/>
    </row>
    <row r="591" spans="1:4" ht="18" customHeight="1" x14ac:dyDescent="0.15">
      <c r="A591" s="2"/>
      <c r="B591" s="2"/>
      <c r="C591" s="2"/>
      <c r="D591" s="2"/>
    </row>
    <row r="592" spans="1:4" ht="18" customHeight="1" x14ac:dyDescent="0.15">
      <c r="A592" s="2"/>
      <c r="B592" s="2"/>
      <c r="C592" s="2"/>
      <c r="D592" s="2"/>
    </row>
    <row r="593" spans="1:4" ht="18" customHeight="1" x14ac:dyDescent="0.15">
      <c r="A593" s="2"/>
      <c r="B593" s="2"/>
      <c r="C593" s="2"/>
      <c r="D593" s="2"/>
    </row>
    <row r="594" spans="1:4" ht="18" customHeight="1" x14ac:dyDescent="0.15">
      <c r="A594" s="2"/>
      <c r="B594" s="2"/>
      <c r="C594" s="2"/>
      <c r="D594" s="2"/>
    </row>
    <row r="595" spans="1:4" ht="18" customHeight="1" x14ac:dyDescent="0.15">
      <c r="A595" s="2"/>
      <c r="B595" s="2"/>
      <c r="C595" s="2"/>
      <c r="D595" s="2"/>
    </row>
    <row r="596" spans="1:4" ht="18" customHeight="1" x14ac:dyDescent="0.15">
      <c r="A596" s="2"/>
      <c r="B596" s="2"/>
      <c r="C596" s="2"/>
      <c r="D596" s="2"/>
    </row>
    <row r="597" spans="1:4" ht="18" customHeight="1" x14ac:dyDescent="0.15">
      <c r="A597" s="2"/>
      <c r="B597" s="2"/>
      <c r="C597" s="2"/>
      <c r="D597" s="2"/>
    </row>
    <row r="598" spans="1:4" ht="18" customHeight="1" x14ac:dyDescent="0.15">
      <c r="A598" s="2"/>
      <c r="B598" s="2"/>
      <c r="C598" s="2"/>
      <c r="D598" s="2"/>
    </row>
    <row r="599" spans="1:4" ht="18" customHeight="1" x14ac:dyDescent="0.15">
      <c r="A599" s="2"/>
      <c r="B599" s="2"/>
      <c r="C599" s="2"/>
      <c r="D599" s="2"/>
    </row>
    <row r="600" spans="1:4" ht="18" customHeight="1" x14ac:dyDescent="0.15">
      <c r="A600" s="2"/>
      <c r="B600" s="2"/>
      <c r="C600" s="2"/>
      <c r="D600" s="2"/>
    </row>
    <row r="601" spans="1:4" ht="18" customHeight="1" x14ac:dyDescent="0.15">
      <c r="A601" s="2"/>
      <c r="B601" s="2"/>
      <c r="C601" s="2"/>
      <c r="D601" s="2"/>
    </row>
    <row r="602" spans="1:4" ht="18" customHeight="1" x14ac:dyDescent="0.15">
      <c r="A602" s="2"/>
      <c r="B602" s="2"/>
      <c r="C602" s="2"/>
      <c r="D602" s="2"/>
    </row>
    <row r="603" spans="1:4" ht="18" customHeight="1" x14ac:dyDescent="0.15">
      <c r="A603" s="2"/>
      <c r="B603" s="2"/>
      <c r="C603" s="2"/>
      <c r="D603" s="2"/>
    </row>
    <row r="604" spans="1:4" ht="18" customHeight="1" x14ac:dyDescent="0.15">
      <c r="A604" s="2"/>
      <c r="B604" s="2"/>
      <c r="C604" s="2"/>
      <c r="D604" s="2"/>
    </row>
    <row r="605" spans="1:4" ht="18" customHeight="1" x14ac:dyDescent="0.15">
      <c r="A605" s="2"/>
      <c r="B605" s="2"/>
      <c r="C605" s="2"/>
      <c r="D605" s="2"/>
    </row>
    <row r="606" spans="1:4" ht="18" customHeight="1" x14ac:dyDescent="0.15">
      <c r="A606" s="2"/>
      <c r="B606" s="2"/>
      <c r="C606" s="2"/>
      <c r="D606" s="2"/>
    </row>
    <row r="607" spans="1:4" ht="18" customHeight="1" x14ac:dyDescent="0.15">
      <c r="A607" s="2"/>
      <c r="B607" s="2"/>
      <c r="C607" s="2"/>
      <c r="D607" s="2"/>
    </row>
    <row r="608" spans="1:4" ht="18" customHeight="1" x14ac:dyDescent="0.15">
      <c r="A608" s="2"/>
      <c r="B608" s="2"/>
      <c r="C608" s="2"/>
      <c r="D608" s="2"/>
    </row>
    <row r="609" spans="1:4" ht="18" customHeight="1" x14ac:dyDescent="0.15">
      <c r="A609" s="2"/>
      <c r="B609" s="2"/>
      <c r="C609" s="2"/>
      <c r="D609" s="2"/>
    </row>
    <row r="610" spans="1:4" ht="18" customHeight="1" x14ac:dyDescent="0.15">
      <c r="A610" s="2"/>
      <c r="B610" s="2"/>
      <c r="C610" s="2"/>
      <c r="D610" s="2"/>
    </row>
    <row r="611" spans="1:4" ht="18" customHeight="1" x14ac:dyDescent="0.15">
      <c r="A611" s="2"/>
      <c r="B611" s="2"/>
      <c r="C611" s="2"/>
      <c r="D611" s="2"/>
    </row>
    <row r="612" spans="1:4" ht="18" customHeight="1" x14ac:dyDescent="0.15">
      <c r="A612" s="2"/>
      <c r="B612" s="2"/>
      <c r="C612" s="2"/>
      <c r="D612" s="2"/>
    </row>
    <row r="613" spans="1:4" ht="18" customHeight="1" x14ac:dyDescent="0.15">
      <c r="A613" s="2"/>
      <c r="B613" s="2"/>
      <c r="C613" s="2"/>
      <c r="D613" s="2"/>
    </row>
    <row r="614" spans="1:4" ht="18" customHeight="1" x14ac:dyDescent="0.15">
      <c r="A614" s="2"/>
      <c r="B614" s="2"/>
      <c r="C614" s="2"/>
      <c r="D614" s="2"/>
    </row>
    <row r="615" spans="1:4" ht="18" customHeight="1" x14ac:dyDescent="0.15">
      <c r="A615" s="2"/>
      <c r="B615" s="2"/>
      <c r="C615" s="2"/>
      <c r="D615" s="2"/>
    </row>
    <row r="616" spans="1:4" ht="18" customHeight="1" x14ac:dyDescent="0.15">
      <c r="A616" s="2"/>
      <c r="B616" s="2"/>
      <c r="C616" s="2"/>
      <c r="D616" s="2"/>
    </row>
    <row r="617" spans="1:4" ht="18" customHeight="1" x14ac:dyDescent="0.15">
      <c r="A617" s="2"/>
      <c r="B617" s="2"/>
      <c r="C617" s="2"/>
      <c r="D617" s="2"/>
    </row>
    <row r="618" spans="1:4" ht="18" customHeight="1" x14ac:dyDescent="0.15">
      <c r="A618" s="2"/>
      <c r="B618" s="2"/>
      <c r="C618" s="2"/>
      <c r="D618" s="2"/>
    </row>
    <row r="619" spans="1:4" ht="18" customHeight="1" x14ac:dyDescent="0.15">
      <c r="A619" s="2"/>
      <c r="B619" s="2"/>
      <c r="C619" s="2"/>
      <c r="D619" s="2"/>
    </row>
    <row r="620" spans="1:4" ht="18" customHeight="1" x14ac:dyDescent="0.15">
      <c r="A620" s="2"/>
      <c r="B620" s="2"/>
      <c r="C620" s="2"/>
      <c r="D620" s="2"/>
    </row>
    <row r="621" spans="1:4" ht="18" customHeight="1" x14ac:dyDescent="0.15">
      <c r="A621" s="2"/>
      <c r="B621" s="2"/>
      <c r="C621" s="2"/>
      <c r="D621" s="2"/>
    </row>
    <row r="622" spans="1:4" ht="18" customHeight="1" x14ac:dyDescent="0.15">
      <c r="A622" s="2"/>
      <c r="B622" s="2"/>
      <c r="C622" s="2"/>
      <c r="D622" s="2"/>
    </row>
    <row r="623" spans="1:4" ht="18" customHeight="1" x14ac:dyDescent="0.15">
      <c r="A623" s="2"/>
      <c r="B623" s="2"/>
      <c r="C623" s="2"/>
      <c r="D623" s="2"/>
    </row>
    <row r="624" spans="1:4" ht="18" customHeight="1" x14ac:dyDescent="0.15">
      <c r="A624" s="2"/>
      <c r="B624" s="2"/>
      <c r="C624" s="2"/>
      <c r="D624" s="2"/>
    </row>
    <row r="625" spans="1:4" ht="18" customHeight="1" x14ac:dyDescent="0.15">
      <c r="A625" s="2"/>
      <c r="B625" s="2"/>
      <c r="C625" s="2"/>
      <c r="D625" s="2"/>
    </row>
    <row r="626" spans="1:4" ht="18" customHeight="1" x14ac:dyDescent="0.15">
      <c r="A626" s="2"/>
      <c r="B626" s="2"/>
      <c r="C626" s="2"/>
      <c r="D626" s="2"/>
    </row>
    <row r="627" spans="1:4" ht="18" customHeight="1" x14ac:dyDescent="0.15">
      <c r="A627" s="2"/>
      <c r="B627" s="2"/>
      <c r="C627" s="2"/>
      <c r="D627" s="2"/>
    </row>
    <row r="628" spans="1:4" ht="18" customHeight="1" x14ac:dyDescent="0.15">
      <c r="A628" s="2"/>
      <c r="B628" s="2"/>
      <c r="C628" s="2"/>
      <c r="D628" s="2"/>
    </row>
    <row r="629" spans="1:4" ht="18" customHeight="1" x14ac:dyDescent="0.15">
      <c r="A629" s="2"/>
      <c r="B629" s="2"/>
      <c r="C629" s="2"/>
      <c r="D629" s="2"/>
    </row>
    <row r="630" spans="1:4" ht="18" customHeight="1" x14ac:dyDescent="0.15">
      <c r="A630" s="2"/>
      <c r="B630" s="2"/>
      <c r="C630" s="2"/>
      <c r="D630" s="2"/>
    </row>
    <row r="631" spans="1:4" ht="18" customHeight="1" x14ac:dyDescent="0.15">
      <c r="A631" s="2"/>
      <c r="B631" s="2"/>
      <c r="C631" s="2"/>
      <c r="D631" s="2"/>
    </row>
    <row r="632" spans="1:4" ht="18" customHeight="1" x14ac:dyDescent="0.15">
      <c r="A632" s="2"/>
      <c r="B632" s="2"/>
      <c r="C632" s="2"/>
      <c r="D632" s="2"/>
    </row>
    <row r="633" spans="1:4" ht="18" customHeight="1" x14ac:dyDescent="0.15">
      <c r="A633" s="2"/>
      <c r="B633" s="2"/>
      <c r="C633" s="2"/>
      <c r="D633" s="2"/>
    </row>
    <row r="634" spans="1:4" ht="18" customHeight="1" x14ac:dyDescent="0.15">
      <c r="A634" s="2"/>
      <c r="B634" s="2"/>
      <c r="C634" s="2"/>
      <c r="D634" s="2"/>
    </row>
    <row r="635" spans="1:4" ht="18" customHeight="1" x14ac:dyDescent="0.15">
      <c r="A635" s="2"/>
      <c r="B635" s="2"/>
      <c r="C635" s="2"/>
      <c r="D635" s="2"/>
    </row>
    <row r="636" spans="1:4" ht="18" customHeight="1" x14ac:dyDescent="0.15">
      <c r="A636" s="2"/>
      <c r="B636" s="2"/>
      <c r="C636" s="2"/>
      <c r="D636" s="2"/>
    </row>
    <row r="637" spans="1:4" ht="18" customHeight="1" x14ac:dyDescent="0.15">
      <c r="A637" s="2"/>
      <c r="B637" s="2"/>
      <c r="C637" s="2"/>
      <c r="D637" s="2"/>
    </row>
    <row r="638" spans="1:4" ht="18" customHeight="1" x14ac:dyDescent="0.15">
      <c r="A638" s="2"/>
      <c r="B638" s="2"/>
      <c r="C638" s="2"/>
      <c r="D638" s="2"/>
    </row>
    <row r="639" spans="1:4" ht="18" customHeight="1" x14ac:dyDescent="0.15">
      <c r="A639" s="2"/>
      <c r="B639" s="2"/>
      <c r="C639" s="2"/>
      <c r="D639" s="2"/>
    </row>
    <row r="640" spans="1:4" ht="18" customHeight="1" x14ac:dyDescent="0.15">
      <c r="A640" s="2"/>
      <c r="B640" s="2"/>
      <c r="C640" s="2"/>
      <c r="D640" s="2"/>
    </row>
    <row r="641" spans="1:4" ht="18" customHeight="1" x14ac:dyDescent="0.15">
      <c r="A641" s="2"/>
      <c r="B641" s="2"/>
      <c r="C641" s="2"/>
      <c r="D641" s="2"/>
    </row>
    <row r="642" spans="1:4" ht="18" customHeight="1" x14ac:dyDescent="0.15">
      <c r="A642" s="2"/>
      <c r="B642" s="2"/>
      <c r="C642" s="2"/>
      <c r="D642" s="2"/>
    </row>
    <row r="643" spans="1:4" ht="18" customHeight="1" x14ac:dyDescent="0.15">
      <c r="A643" s="2"/>
      <c r="B643" s="2"/>
      <c r="C643" s="2"/>
      <c r="D643" s="2"/>
    </row>
    <row r="644" spans="1:4" ht="18" customHeight="1" x14ac:dyDescent="0.15">
      <c r="A644" s="2"/>
      <c r="B644" s="2"/>
      <c r="C644" s="2"/>
      <c r="D644" s="2"/>
    </row>
    <row r="645" spans="1:4" ht="18" customHeight="1" x14ac:dyDescent="0.15">
      <c r="A645" s="2"/>
      <c r="B645" s="2"/>
      <c r="C645" s="2"/>
      <c r="D645" s="2"/>
    </row>
    <row r="646" spans="1:4" ht="18" customHeight="1" x14ac:dyDescent="0.15">
      <c r="A646" s="2"/>
      <c r="B646" s="2"/>
      <c r="C646" s="2"/>
      <c r="D646" s="2"/>
    </row>
    <row r="647" spans="1:4" ht="18" customHeight="1" x14ac:dyDescent="0.15">
      <c r="A647" s="2"/>
      <c r="B647" s="2"/>
      <c r="C647" s="2"/>
      <c r="D647" s="2"/>
    </row>
    <row r="648" spans="1:4" ht="18" customHeight="1" x14ac:dyDescent="0.15">
      <c r="A648" s="2"/>
      <c r="B648" s="2"/>
      <c r="C648" s="2"/>
      <c r="D648" s="2"/>
    </row>
    <row r="649" spans="1:4" ht="18" customHeight="1" x14ac:dyDescent="0.15">
      <c r="A649" s="2"/>
      <c r="B649" s="2"/>
      <c r="C649" s="2"/>
      <c r="D649" s="2"/>
    </row>
    <row r="650" spans="1:4" ht="18" customHeight="1" x14ac:dyDescent="0.15">
      <c r="A650" s="2"/>
      <c r="B650" s="2"/>
      <c r="C650" s="2"/>
      <c r="D650" s="2"/>
    </row>
    <row r="651" spans="1:4" ht="18" customHeight="1" x14ac:dyDescent="0.15">
      <c r="A651" s="2"/>
      <c r="B651" s="2"/>
      <c r="C651" s="2"/>
      <c r="D651" s="2"/>
    </row>
    <row r="652" spans="1:4" ht="18" customHeight="1" x14ac:dyDescent="0.15">
      <c r="A652" s="2"/>
      <c r="B652" s="2"/>
      <c r="C652" s="2"/>
      <c r="D652" s="2"/>
    </row>
    <row r="653" spans="1:4" ht="18" customHeight="1" x14ac:dyDescent="0.15">
      <c r="A653" s="2"/>
      <c r="B653" s="2"/>
      <c r="C653" s="2"/>
      <c r="D653" s="2"/>
    </row>
    <row r="654" spans="1:4" ht="18" customHeight="1" x14ac:dyDescent="0.15">
      <c r="A654" s="2"/>
      <c r="B654" s="2"/>
      <c r="C654" s="2"/>
      <c r="D654" s="2"/>
    </row>
    <row r="655" spans="1:4" ht="18" customHeight="1" x14ac:dyDescent="0.15">
      <c r="A655" s="2"/>
      <c r="B655" s="2"/>
      <c r="C655" s="2"/>
      <c r="D655" s="2"/>
    </row>
    <row r="656" spans="1:4" ht="18" customHeight="1" x14ac:dyDescent="0.15">
      <c r="A656" s="2"/>
      <c r="B656" s="2"/>
      <c r="C656" s="2"/>
      <c r="D656" s="2"/>
    </row>
    <row r="657" spans="1:4" ht="18" customHeight="1" x14ac:dyDescent="0.15">
      <c r="A657" s="2"/>
      <c r="B657" s="2"/>
      <c r="C657" s="2"/>
      <c r="D657" s="2"/>
    </row>
    <row r="658" spans="1:4" ht="18" customHeight="1" x14ac:dyDescent="0.15">
      <c r="A658" s="2"/>
      <c r="B658" s="2"/>
      <c r="C658" s="2"/>
      <c r="D658" s="2"/>
    </row>
    <row r="659" spans="1:4" ht="18" customHeight="1" x14ac:dyDescent="0.15">
      <c r="A659" s="2"/>
      <c r="B659" s="2"/>
      <c r="C659" s="2"/>
      <c r="D659" s="2"/>
    </row>
    <row r="660" spans="1:4" ht="18" customHeight="1" x14ac:dyDescent="0.15">
      <c r="A660" s="2"/>
      <c r="B660" s="2"/>
      <c r="C660" s="2"/>
      <c r="D660" s="2"/>
    </row>
    <row r="661" spans="1:4" ht="18" customHeight="1" x14ac:dyDescent="0.15">
      <c r="A661" s="2"/>
      <c r="B661" s="2"/>
      <c r="C661" s="2"/>
      <c r="D661" s="2"/>
    </row>
    <row r="662" spans="1:4" ht="18" customHeight="1" x14ac:dyDescent="0.15">
      <c r="A662" s="2"/>
      <c r="B662" s="2"/>
      <c r="C662" s="2"/>
      <c r="D662" s="2"/>
    </row>
    <row r="663" spans="1:4" ht="18" customHeight="1" x14ac:dyDescent="0.15">
      <c r="A663" s="2"/>
      <c r="B663" s="2"/>
      <c r="C663" s="2"/>
      <c r="D663" s="2"/>
    </row>
    <row r="664" spans="1:4" ht="18" customHeight="1" x14ac:dyDescent="0.15">
      <c r="A664" s="2"/>
      <c r="B664" s="2"/>
      <c r="C664" s="2"/>
      <c r="D664" s="2"/>
    </row>
    <row r="665" spans="1:4" ht="18" customHeight="1" x14ac:dyDescent="0.15">
      <c r="A665" s="2"/>
      <c r="B665" s="2"/>
      <c r="C665" s="2"/>
      <c r="D665" s="2"/>
    </row>
    <row r="666" spans="1:4" ht="18" customHeight="1" x14ac:dyDescent="0.15">
      <c r="A666" s="2"/>
      <c r="B666" s="2"/>
      <c r="C666" s="2"/>
      <c r="D666" s="2"/>
    </row>
    <row r="667" spans="1:4" ht="18" customHeight="1" x14ac:dyDescent="0.15">
      <c r="A667" s="2"/>
      <c r="B667" s="2"/>
      <c r="C667" s="2"/>
      <c r="D667" s="2"/>
    </row>
    <row r="668" spans="1:4" ht="18" customHeight="1" x14ac:dyDescent="0.15">
      <c r="A668" s="2"/>
      <c r="B668" s="2"/>
      <c r="C668" s="2"/>
      <c r="D668" s="2"/>
    </row>
    <row r="669" spans="1:4" ht="18" customHeight="1" x14ac:dyDescent="0.15">
      <c r="A669" s="2"/>
      <c r="B669" s="2"/>
      <c r="C669" s="2"/>
      <c r="D669" s="2"/>
    </row>
    <row r="670" spans="1:4" ht="18" customHeight="1" x14ac:dyDescent="0.15">
      <c r="A670" s="2"/>
      <c r="B670" s="2"/>
      <c r="C670" s="2"/>
      <c r="D670" s="2"/>
    </row>
    <row r="671" spans="1:4" ht="18" customHeight="1" x14ac:dyDescent="0.15">
      <c r="A671" s="2"/>
      <c r="B671" s="2"/>
      <c r="C671" s="2"/>
      <c r="D671" s="2"/>
    </row>
    <row r="672" spans="1:4" ht="18" customHeight="1" x14ac:dyDescent="0.15">
      <c r="A672" s="2"/>
      <c r="B672" s="2"/>
      <c r="C672" s="2"/>
      <c r="D672" s="2"/>
    </row>
    <row r="673" spans="1:4" ht="18" customHeight="1" x14ac:dyDescent="0.15">
      <c r="A673" s="2"/>
      <c r="B673" s="2"/>
      <c r="C673" s="2"/>
      <c r="D673" s="2"/>
    </row>
    <row r="674" spans="1:4" ht="18" customHeight="1" x14ac:dyDescent="0.15">
      <c r="A674" s="2"/>
      <c r="B674" s="2"/>
      <c r="C674" s="2"/>
      <c r="D674" s="2"/>
    </row>
    <row r="675" spans="1:4" ht="18" customHeight="1" x14ac:dyDescent="0.15">
      <c r="A675" s="2"/>
      <c r="B675" s="2"/>
      <c r="C675" s="2"/>
      <c r="D675" s="2"/>
    </row>
    <row r="676" spans="1:4" ht="18" customHeight="1" x14ac:dyDescent="0.15">
      <c r="A676" s="2"/>
      <c r="B676" s="2"/>
      <c r="C676" s="2"/>
      <c r="D676" s="2"/>
    </row>
    <row r="677" spans="1:4" ht="18" customHeight="1" x14ac:dyDescent="0.15">
      <c r="A677" s="2"/>
      <c r="B677" s="2"/>
      <c r="C677" s="2"/>
      <c r="D677" s="2"/>
    </row>
    <row r="678" spans="1:4" ht="18" customHeight="1" x14ac:dyDescent="0.15">
      <c r="A678" s="2"/>
      <c r="B678" s="2"/>
      <c r="C678" s="2"/>
      <c r="D678" s="2"/>
    </row>
    <row r="679" spans="1:4" ht="18" customHeight="1" x14ac:dyDescent="0.15">
      <c r="A679" s="2"/>
      <c r="B679" s="2"/>
      <c r="C679" s="2"/>
      <c r="D679" s="2"/>
    </row>
    <row r="680" spans="1:4" ht="18" customHeight="1" x14ac:dyDescent="0.15">
      <c r="A680" s="2"/>
      <c r="B680" s="2"/>
      <c r="C680" s="2"/>
      <c r="D680" s="2"/>
    </row>
    <row r="681" spans="1:4" ht="18" customHeight="1" x14ac:dyDescent="0.15">
      <c r="A681" s="2"/>
      <c r="B681" s="2"/>
      <c r="C681" s="2"/>
      <c r="D681" s="2"/>
    </row>
    <row r="682" spans="1:4" ht="18" customHeight="1" x14ac:dyDescent="0.15">
      <c r="A682" s="2"/>
      <c r="B682" s="2"/>
      <c r="C682" s="2"/>
      <c r="D682" s="2"/>
    </row>
    <row r="683" spans="1:4" ht="18" customHeight="1" x14ac:dyDescent="0.15">
      <c r="A683" s="2"/>
      <c r="B683" s="2"/>
      <c r="C683" s="2"/>
      <c r="D683" s="2"/>
    </row>
    <row r="684" spans="1:4" ht="18" customHeight="1" x14ac:dyDescent="0.15">
      <c r="A684" s="2"/>
      <c r="B684" s="2"/>
      <c r="C684" s="2"/>
      <c r="D684" s="2"/>
    </row>
    <row r="685" spans="1:4" ht="18" customHeight="1" x14ac:dyDescent="0.15">
      <c r="A685" s="2"/>
      <c r="B685" s="2"/>
      <c r="C685" s="2"/>
      <c r="D685" s="2"/>
    </row>
    <row r="686" spans="1:4" ht="18" customHeight="1" x14ac:dyDescent="0.15">
      <c r="A686" s="2"/>
      <c r="B686" s="2"/>
      <c r="C686" s="2"/>
      <c r="D686" s="2"/>
    </row>
    <row r="687" spans="1:4" ht="18" customHeight="1" x14ac:dyDescent="0.15">
      <c r="A687" s="2"/>
      <c r="B687" s="2"/>
      <c r="C687" s="2"/>
      <c r="D687" s="2"/>
    </row>
    <row r="688" spans="1:4" ht="18" customHeight="1" x14ac:dyDescent="0.15">
      <c r="A688" s="2"/>
      <c r="B688" s="2"/>
      <c r="C688" s="2"/>
      <c r="D688" s="2"/>
    </row>
    <row r="689" spans="1:4" ht="18" customHeight="1" x14ac:dyDescent="0.15">
      <c r="A689" s="2"/>
      <c r="B689" s="2"/>
      <c r="C689" s="2"/>
      <c r="D689" s="2"/>
    </row>
    <row r="690" spans="1:4" ht="18" customHeight="1" x14ac:dyDescent="0.15">
      <c r="A690" s="2"/>
      <c r="B690" s="2"/>
      <c r="C690" s="2"/>
      <c r="D690" s="2"/>
    </row>
    <row r="691" spans="1:4" ht="18" customHeight="1" x14ac:dyDescent="0.15">
      <c r="A691" s="2"/>
      <c r="B691" s="2"/>
      <c r="C691" s="2"/>
      <c r="D691" s="2"/>
    </row>
    <row r="692" spans="1:4" ht="18" customHeight="1" x14ac:dyDescent="0.15">
      <c r="A692" s="2"/>
      <c r="B692" s="2"/>
      <c r="C692" s="2"/>
      <c r="D692" s="2"/>
    </row>
    <row r="693" spans="1:4" ht="18" customHeight="1" x14ac:dyDescent="0.15">
      <c r="A693" s="2"/>
      <c r="B693" s="2"/>
      <c r="C693" s="2"/>
      <c r="D693" s="2"/>
    </row>
    <row r="694" spans="1:4" ht="18" customHeight="1" x14ac:dyDescent="0.15">
      <c r="A694" s="2"/>
      <c r="B694" s="2"/>
      <c r="C694" s="2"/>
      <c r="D694" s="2"/>
    </row>
    <row r="695" spans="1:4" ht="18" customHeight="1" x14ac:dyDescent="0.15">
      <c r="A695" s="2"/>
      <c r="B695" s="2"/>
      <c r="C695" s="2"/>
      <c r="D695" s="2"/>
    </row>
    <row r="696" spans="1:4" ht="18" customHeight="1" x14ac:dyDescent="0.15">
      <c r="A696" s="2"/>
      <c r="B696" s="2"/>
      <c r="C696" s="2"/>
      <c r="D696" s="2"/>
    </row>
    <row r="697" spans="1:4" ht="18" customHeight="1" x14ac:dyDescent="0.15">
      <c r="A697" s="2"/>
      <c r="B697" s="2"/>
      <c r="C697" s="2"/>
      <c r="D697" s="2"/>
    </row>
    <row r="698" spans="1:4" ht="18" customHeight="1" x14ac:dyDescent="0.15">
      <c r="A698" s="2"/>
      <c r="B698" s="2"/>
      <c r="C698" s="2"/>
      <c r="D698" s="2"/>
    </row>
    <row r="699" spans="1:4" ht="18" customHeight="1" x14ac:dyDescent="0.15">
      <c r="A699" s="2"/>
      <c r="B699" s="2"/>
      <c r="C699" s="2"/>
      <c r="D699" s="2"/>
    </row>
    <row r="700" spans="1:4" ht="18" customHeight="1" x14ac:dyDescent="0.15">
      <c r="A700" s="2"/>
      <c r="B700" s="2"/>
      <c r="C700" s="2"/>
      <c r="D700" s="2"/>
    </row>
    <row r="701" spans="1:4" ht="18" customHeight="1" x14ac:dyDescent="0.15">
      <c r="A701" s="2"/>
      <c r="B701" s="2"/>
      <c r="C701" s="2"/>
      <c r="D701" s="2"/>
    </row>
    <row r="702" spans="1:4" ht="18" customHeight="1" x14ac:dyDescent="0.15">
      <c r="A702" s="2"/>
      <c r="B702" s="2"/>
      <c r="C702" s="2"/>
      <c r="D702" s="2"/>
    </row>
    <row r="703" spans="1:4" ht="18" customHeight="1" x14ac:dyDescent="0.15">
      <c r="A703" s="2"/>
      <c r="B703" s="2"/>
      <c r="C703" s="2"/>
      <c r="D703" s="2"/>
    </row>
    <row r="704" spans="1:4" ht="18" customHeight="1" x14ac:dyDescent="0.15">
      <c r="A704" s="2"/>
      <c r="B704" s="2"/>
      <c r="C704" s="2"/>
      <c r="D704" s="2"/>
    </row>
    <row r="705" spans="1:4" ht="18" customHeight="1" x14ac:dyDescent="0.15">
      <c r="A705" s="2"/>
      <c r="B705" s="2"/>
      <c r="C705" s="2"/>
      <c r="D705" s="2"/>
    </row>
    <row r="706" spans="1:4" ht="18" customHeight="1" x14ac:dyDescent="0.15">
      <c r="A706" s="2"/>
      <c r="B706" s="2"/>
      <c r="C706" s="2"/>
      <c r="D706" s="2"/>
    </row>
    <row r="707" spans="1:4" ht="18" customHeight="1" x14ac:dyDescent="0.15">
      <c r="A707" s="2"/>
      <c r="B707" s="2"/>
      <c r="C707" s="2"/>
      <c r="D707" s="2"/>
    </row>
    <row r="708" spans="1:4" ht="18" customHeight="1" x14ac:dyDescent="0.15">
      <c r="A708" s="2"/>
      <c r="B708" s="2"/>
      <c r="C708" s="2"/>
      <c r="D708" s="2"/>
    </row>
    <row r="709" spans="1:4" ht="18" customHeight="1" x14ac:dyDescent="0.15">
      <c r="A709" s="2"/>
      <c r="B709" s="2"/>
      <c r="C709" s="2"/>
      <c r="D709" s="2"/>
    </row>
    <row r="710" spans="1:4" ht="18" customHeight="1" x14ac:dyDescent="0.15">
      <c r="A710" s="2"/>
      <c r="B710" s="2"/>
      <c r="C710" s="2"/>
      <c r="D710" s="2"/>
    </row>
    <row r="711" spans="1:4" ht="18" customHeight="1" x14ac:dyDescent="0.15">
      <c r="A711" s="2"/>
      <c r="B711" s="2"/>
      <c r="C711" s="2"/>
      <c r="D711" s="2"/>
    </row>
    <row r="712" spans="1:4" ht="18" customHeight="1" x14ac:dyDescent="0.15">
      <c r="A712" s="2"/>
      <c r="B712" s="2"/>
      <c r="C712" s="2"/>
      <c r="D712" s="2"/>
    </row>
    <row r="713" spans="1:4" ht="18" customHeight="1" x14ac:dyDescent="0.15">
      <c r="A713" s="2"/>
      <c r="B713" s="2"/>
      <c r="C713" s="2"/>
      <c r="D713" s="2"/>
    </row>
    <row r="714" spans="1:4" ht="18" customHeight="1" x14ac:dyDescent="0.15">
      <c r="A714" s="2"/>
      <c r="B714" s="2"/>
      <c r="C714" s="2"/>
      <c r="D714" s="2"/>
    </row>
    <row r="715" spans="1:4" ht="18" customHeight="1" x14ac:dyDescent="0.15">
      <c r="A715" s="2"/>
      <c r="B715" s="2"/>
      <c r="C715" s="2"/>
      <c r="D715" s="2"/>
    </row>
    <row r="716" spans="1:4" ht="18" customHeight="1" x14ac:dyDescent="0.15">
      <c r="A716" s="2"/>
      <c r="B716" s="2"/>
      <c r="C716" s="2"/>
      <c r="D716" s="2"/>
    </row>
    <row r="717" spans="1:4" ht="18" customHeight="1" x14ac:dyDescent="0.15">
      <c r="A717" s="2"/>
      <c r="B717" s="2"/>
      <c r="C717" s="2"/>
      <c r="D717" s="2"/>
    </row>
    <row r="718" spans="1:4" ht="18" customHeight="1" x14ac:dyDescent="0.15">
      <c r="A718" s="2"/>
      <c r="B718" s="2"/>
      <c r="C718" s="2"/>
      <c r="D718" s="2"/>
    </row>
    <row r="719" spans="1:4" ht="18" customHeight="1" x14ac:dyDescent="0.15">
      <c r="A719" s="2"/>
      <c r="B719" s="2"/>
      <c r="C719" s="2"/>
      <c r="D719" s="2"/>
    </row>
    <row r="720" spans="1:4" ht="18" customHeight="1" x14ac:dyDescent="0.15">
      <c r="A720" s="2"/>
      <c r="B720" s="2"/>
      <c r="C720" s="2"/>
      <c r="D720" s="2"/>
    </row>
    <row r="721" spans="1:4" ht="18" customHeight="1" x14ac:dyDescent="0.15">
      <c r="A721" s="2"/>
      <c r="B721" s="2"/>
      <c r="C721" s="2"/>
      <c r="D721" s="2"/>
    </row>
    <row r="722" spans="1:4" ht="18" customHeight="1" x14ac:dyDescent="0.15">
      <c r="A722" s="2"/>
      <c r="B722" s="2"/>
      <c r="C722" s="2"/>
      <c r="D722" s="2"/>
    </row>
    <row r="723" spans="1:4" ht="18" customHeight="1" x14ac:dyDescent="0.15">
      <c r="A723" s="2"/>
      <c r="B723" s="2"/>
      <c r="C723" s="2"/>
      <c r="D723" s="2"/>
    </row>
    <row r="724" spans="1:4" ht="18" customHeight="1" x14ac:dyDescent="0.15">
      <c r="A724" s="2"/>
      <c r="B724" s="2"/>
      <c r="C724" s="2"/>
      <c r="D724" s="2"/>
    </row>
    <row r="725" spans="1:4" ht="18" customHeight="1" x14ac:dyDescent="0.15">
      <c r="A725" s="2"/>
      <c r="B725" s="2"/>
      <c r="C725" s="2"/>
      <c r="D725" s="2"/>
    </row>
    <row r="726" spans="1:4" ht="18" customHeight="1" x14ac:dyDescent="0.15">
      <c r="A726" s="2"/>
      <c r="B726" s="2"/>
      <c r="C726" s="2"/>
      <c r="D726" s="2"/>
    </row>
    <row r="727" spans="1:4" ht="18" customHeight="1" x14ac:dyDescent="0.15">
      <c r="A727" s="2"/>
      <c r="B727" s="2"/>
      <c r="C727" s="2"/>
      <c r="D727" s="2"/>
    </row>
    <row r="728" spans="1:4" ht="18" customHeight="1" x14ac:dyDescent="0.15">
      <c r="A728" s="2"/>
      <c r="B728" s="2"/>
      <c r="C728" s="2"/>
      <c r="D728" s="2"/>
    </row>
    <row r="729" spans="1:4" ht="18" customHeight="1" x14ac:dyDescent="0.15">
      <c r="A729" s="2"/>
      <c r="B729" s="2"/>
      <c r="C729" s="2"/>
      <c r="D729" s="2"/>
    </row>
    <row r="730" spans="1:4" ht="18" customHeight="1" x14ac:dyDescent="0.15">
      <c r="A730" s="2"/>
      <c r="B730" s="2"/>
      <c r="C730" s="2"/>
      <c r="D730" s="2"/>
    </row>
    <row r="731" spans="1:4" ht="18" customHeight="1" x14ac:dyDescent="0.15">
      <c r="A731" s="2"/>
      <c r="B731" s="2"/>
      <c r="C731" s="2"/>
      <c r="D731" s="2"/>
    </row>
    <row r="732" spans="1:4" ht="18" customHeight="1" x14ac:dyDescent="0.15">
      <c r="A732" s="2"/>
      <c r="B732" s="2"/>
      <c r="C732" s="2"/>
      <c r="D732" s="2"/>
    </row>
    <row r="733" spans="1:4" ht="18" customHeight="1" x14ac:dyDescent="0.15">
      <c r="A733" s="2"/>
      <c r="B733" s="2"/>
      <c r="C733" s="2"/>
      <c r="D733" s="2"/>
    </row>
    <row r="734" spans="1:4" ht="18" customHeight="1" x14ac:dyDescent="0.15">
      <c r="A734" s="2"/>
      <c r="B734" s="2"/>
      <c r="C734" s="2"/>
      <c r="D734" s="2"/>
    </row>
    <row r="735" spans="1:4" ht="18" customHeight="1" x14ac:dyDescent="0.15">
      <c r="A735" s="2"/>
      <c r="B735" s="2"/>
      <c r="C735" s="2"/>
      <c r="D735" s="2"/>
    </row>
    <row r="736" spans="1:4" ht="18" customHeight="1" x14ac:dyDescent="0.15">
      <c r="A736" s="2"/>
      <c r="B736" s="2"/>
      <c r="C736" s="2"/>
      <c r="D736" s="2"/>
    </row>
    <row r="737" spans="1:4" ht="18" customHeight="1" x14ac:dyDescent="0.15">
      <c r="A737" s="2"/>
      <c r="B737" s="2"/>
      <c r="C737" s="2"/>
      <c r="D737" s="2"/>
    </row>
    <row r="738" spans="1:4" ht="18" customHeight="1" x14ac:dyDescent="0.15">
      <c r="A738" s="2"/>
      <c r="B738" s="2"/>
      <c r="C738" s="2"/>
      <c r="D738" s="2"/>
    </row>
    <row r="739" spans="1:4" ht="18" customHeight="1" x14ac:dyDescent="0.15">
      <c r="A739" s="2"/>
      <c r="B739" s="2"/>
      <c r="C739" s="2"/>
      <c r="D739" s="2"/>
    </row>
    <row r="740" spans="1:4" ht="18" customHeight="1" x14ac:dyDescent="0.15">
      <c r="A740" s="2"/>
      <c r="B740" s="2"/>
      <c r="C740" s="2"/>
      <c r="D740" s="2"/>
    </row>
    <row r="741" spans="1:4" ht="18" customHeight="1" x14ac:dyDescent="0.15">
      <c r="A741" s="2"/>
      <c r="B741" s="2"/>
      <c r="C741" s="2"/>
      <c r="D741" s="2"/>
    </row>
    <row r="742" spans="1:4" ht="18" customHeight="1" x14ac:dyDescent="0.15">
      <c r="A742" s="2"/>
      <c r="B742" s="2"/>
      <c r="C742" s="2"/>
      <c r="D742" s="2"/>
    </row>
    <row r="743" spans="1:4" ht="18" customHeight="1" x14ac:dyDescent="0.15">
      <c r="A743" s="2"/>
      <c r="B743" s="2"/>
      <c r="C743" s="2"/>
      <c r="D743" s="2"/>
    </row>
    <row r="744" spans="1:4" ht="18" customHeight="1" x14ac:dyDescent="0.15">
      <c r="A744" s="2"/>
      <c r="B744" s="2"/>
      <c r="C744" s="2"/>
      <c r="D744" s="2"/>
    </row>
    <row r="745" spans="1:4" ht="18" customHeight="1" x14ac:dyDescent="0.15">
      <c r="A745" s="2"/>
      <c r="B745" s="2"/>
      <c r="C745" s="2"/>
      <c r="D745" s="2"/>
    </row>
    <row r="746" spans="1:4" ht="18" customHeight="1" x14ac:dyDescent="0.15">
      <c r="A746" s="2"/>
      <c r="B746" s="2"/>
      <c r="C746" s="2"/>
      <c r="D746" s="2"/>
    </row>
    <row r="747" spans="1:4" ht="18" customHeight="1" x14ac:dyDescent="0.15">
      <c r="A747" s="2"/>
      <c r="B747" s="2"/>
      <c r="C747" s="2"/>
      <c r="D747" s="2"/>
    </row>
    <row r="748" spans="1:4" ht="18" customHeight="1" x14ac:dyDescent="0.15">
      <c r="A748" s="2"/>
      <c r="B748" s="2"/>
      <c r="C748" s="2"/>
      <c r="D748" s="2"/>
    </row>
    <row r="749" spans="1:4" ht="18" customHeight="1" x14ac:dyDescent="0.15">
      <c r="A749" s="2"/>
      <c r="B749" s="2"/>
      <c r="C749" s="2"/>
      <c r="D749" s="2"/>
    </row>
    <row r="750" spans="1:4" ht="18" customHeight="1" x14ac:dyDescent="0.15">
      <c r="A750" s="2"/>
      <c r="B750" s="2"/>
      <c r="C750" s="2"/>
      <c r="D750" s="2"/>
    </row>
    <row r="751" spans="1:4" ht="18" customHeight="1" x14ac:dyDescent="0.15">
      <c r="A751" s="2"/>
      <c r="B751" s="2"/>
      <c r="C751" s="2"/>
      <c r="D751" s="2"/>
    </row>
    <row r="752" spans="1:4" ht="18" customHeight="1" x14ac:dyDescent="0.15">
      <c r="A752" s="2"/>
      <c r="B752" s="2"/>
      <c r="C752" s="2"/>
      <c r="D752" s="2"/>
    </row>
    <row r="753" spans="1:4" ht="18" customHeight="1" x14ac:dyDescent="0.15">
      <c r="A753" s="2"/>
      <c r="B753" s="2"/>
      <c r="C753" s="2"/>
      <c r="D753" s="2"/>
    </row>
    <row r="754" spans="1:4" ht="18" customHeight="1" x14ac:dyDescent="0.15">
      <c r="A754" s="2"/>
      <c r="B754" s="2"/>
      <c r="C754" s="2"/>
      <c r="D754" s="2"/>
    </row>
    <row r="755" spans="1:4" ht="18" customHeight="1" x14ac:dyDescent="0.15">
      <c r="A755" s="2"/>
      <c r="B755" s="2"/>
      <c r="C755" s="2"/>
      <c r="D755" s="2"/>
    </row>
    <row r="756" spans="1:4" ht="18" customHeight="1" x14ac:dyDescent="0.15">
      <c r="A756" s="2"/>
      <c r="B756" s="2"/>
      <c r="C756" s="2"/>
      <c r="D756" s="2"/>
    </row>
    <row r="757" spans="1:4" ht="18" customHeight="1" x14ac:dyDescent="0.15">
      <c r="A757" s="2"/>
      <c r="B757" s="2"/>
      <c r="C757" s="2"/>
      <c r="D757" s="2"/>
    </row>
    <row r="758" spans="1:4" ht="18" customHeight="1" x14ac:dyDescent="0.15">
      <c r="A758" s="2"/>
      <c r="B758" s="2"/>
      <c r="C758" s="2"/>
      <c r="D758" s="2"/>
    </row>
    <row r="759" spans="1:4" ht="18" customHeight="1" x14ac:dyDescent="0.15">
      <c r="A759" s="2"/>
      <c r="B759" s="2"/>
      <c r="C759" s="2"/>
      <c r="D759" s="2"/>
    </row>
    <row r="760" spans="1:4" ht="18" customHeight="1" x14ac:dyDescent="0.15">
      <c r="A760" s="2"/>
      <c r="B760" s="2"/>
      <c r="C760" s="2"/>
      <c r="D760" s="2"/>
    </row>
    <row r="761" spans="1:4" ht="18" customHeight="1" x14ac:dyDescent="0.15">
      <c r="A761" s="2"/>
      <c r="B761" s="2"/>
      <c r="C761" s="2"/>
      <c r="D761" s="2"/>
    </row>
    <row r="762" spans="1:4" ht="18" customHeight="1" x14ac:dyDescent="0.15">
      <c r="A762" s="2"/>
      <c r="B762" s="2"/>
      <c r="C762" s="2"/>
      <c r="D762" s="2"/>
    </row>
    <row r="763" spans="1:4" ht="18" customHeight="1" x14ac:dyDescent="0.15">
      <c r="A763" s="2"/>
      <c r="B763" s="2"/>
      <c r="C763" s="2"/>
      <c r="D763" s="2"/>
    </row>
    <row r="764" spans="1:4" ht="18" customHeight="1" x14ac:dyDescent="0.15">
      <c r="A764" s="2"/>
      <c r="B764" s="2"/>
      <c r="C764" s="2"/>
      <c r="D764" s="2"/>
    </row>
    <row r="765" spans="1:4" ht="18" customHeight="1" x14ac:dyDescent="0.15">
      <c r="A765" s="2"/>
      <c r="B765" s="2"/>
      <c r="C765" s="2"/>
      <c r="D765" s="2"/>
    </row>
    <row r="766" spans="1:4" ht="18" customHeight="1" x14ac:dyDescent="0.15">
      <c r="A766" s="2"/>
      <c r="B766" s="2"/>
      <c r="C766" s="2"/>
      <c r="D766" s="2"/>
    </row>
    <row r="767" spans="1:4" ht="18" customHeight="1" x14ac:dyDescent="0.15">
      <c r="A767" s="2"/>
      <c r="B767" s="2"/>
      <c r="C767" s="2"/>
      <c r="D767" s="2"/>
    </row>
    <row r="768" spans="1:4" ht="18" customHeight="1" x14ac:dyDescent="0.15">
      <c r="A768" s="2"/>
      <c r="B768" s="2"/>
      <c r="C768" s="2"/>
      <c r="D768" s="2"/>
    </row>
    <row r="769" spans="1:4" ht="18" customHeight="1" x14ac:dyDescent="0.15">
      <c r="A769" s="2"/>
      <c r="B769" s="2"/>
      <c r="C769" s="2"/>
      <c r="D769" s="2"/>
    </row>
    <row r="770" spans="1:4" ht="18" customHeight="1" x14ac:dyDescent="0.15">
      <c r="A770" s="2"/>
      <c r="B770" s="2"/>
      <c r="C770" s="2"/>
      <c r="D770" s="2"/>
    </row>
    <row r="771" spans="1:4" ht="18" customHeight="1" x14ac:dyDescent="0.15">
      <c r="A771" s="2"/>
      <c r="B771" s="2"/>
      <c r="C771" s="2"/>
      <c r="D771" s="2"/>
    </row>
    <row r="772" spans="1:4" ht="18" customHeight="1" x14ac:dyDescent="0.15">
      <c r="A772" s="2"/>
      <c r="B772" s="2"/>
      <c r="C772" s="2"/>
      <c r="D772" s="2"/>
    </row>
    <row r="773" spans="1:4" ht="18" customHeight="1" x14ac:dyDescent="0.15">
      <c r="A773" s="2"/>
      <c r="B773" s="2"/>
      <c r="C773" s="2"/>
      <c r="D773" s="2"/>
    </row>
    <row r="774" spans="1:4" ht="18" customHeight="1" x14ac:dyDescent="0.15">
      <c r="A774" s="2"/>
      <c r="B774" s="2"/>
      <c r="C774" s="2"/>
      <c r="D774" s="2"/>
    </row>
    <row r="775" spans="1:4" ht="18" customHeight="1" x14ac:dyDescent="0.15">
      <c r="A775" s="2"/>
      <c r="B775" s="2"/>
      <c r="C775" s="2"/>
      <c r="D775" s="2"/>
    </row>
    <row r="776" spans="1:4" ht="18" customHeight="1" x14ac:dyDescent="0.15">
      <c r="A776" s="2"/>
      <c r="B776" s="2"/>
      <c r="C776" s="2"/>
      <c r="D776" s="2"/>
    </row>
    <row r="777" spans="1:4" ht="18" customHeight="1" x14ac:dyDescent="0.15">
      <c r="A777" s="2"/>
      <c r="B777" s="2"/>
      <c r="C777" s="2"/>
      <c r="D777" s="2"/>
    </row>
    <row r="778" spans="1:4" ht="18" customHeight="1" x14ac:dyDescent="0.15">
      <c r="A778" s="2"/>
      <c r="B778" s="2"/>
      <c r="C778" s="2"/>
      <c r="D778" s="2"/>
    </row>
    <row r="779" spans="1:4" ht="18" customHeight="1" x14ac:dyDescent="0.15">
      <c r="A779" s="2"/>
      <c r="B779" s="2"/>
      <c r="C779" s="2"/>
      <c r="D779" s="2"/>
    </row>
    <row r="780" spans="1:4" ht="18" customHeight="1" x14ac:dyDescent="0.15">
      <c r="A780" s="2"/>
      <c r="B780" s="2"/>
      <c r="C780" s="2"/>
      <c r="D780" s="2"/>
    </row>
    <row r="781" spans="1:4" ht="18" customHeight="1" x14ac:dyDescent="0.15">
      <c r="A781" s="2"/>
      <c r="B781" s="2"/>
      <c r="C781" s="2"/>
      <c r="D781" s="2"/>
    </row>
    <row r="782" spans="1:4" ht="18" customHeight="1" x14ac:dyDescent="0.15">
      <c r="A782" s="2"/>
      <c r="B782" s="2"/>
      <c r="C782" s="2"/>
      <c r="D782" s="2"/>
    </row>
    <row r="783" spans="1:4" ht="18" customHeight="1" x14ac:dyDescent="0.15">
      <c r="A783" s="2"/>
      <c r="B783" s="2"/>
      <c r="C783" s="2"/>
      <c r="D783" s="2"/>
    </row>
    <row r="784" spans="1:4" ht="18" customHeight="1" x14ac:dyDescent="0.15">
      <c r="A784" s="2"/>
      <c r="B784" s="2"/>
      <c r="C784" s="2"/>
      <c r="D784" s="2"/>
    </row>
    <row r="785" spans="1:4" ht="18" customHeight="1" x14ac:dyDescent="0.15">
      <c r="A785" s="2"/>
      <c r="B785" s="2"/>
      <c r="C785" s="2"/>
      <c r="D785" s="2"/>
    </row>
    <row r="786" spans="1:4" ht="18" customHeight="1" x14ac:dyDescent="0.15">
      <c r="A786" s="2"/>
      <c r="B786" s="2"/>
      <c r="C786" s="2"/>
      <c r="D786" s="2"/>
    </row>
    <row r="787" spans="1:4" ht="18" customHeight="1" x14ac:dyDescent="0.15">
      <c r="A787" s="2"/>
      <c r="B787" s="2"/>
      <c r="C787" s="2"/>
      <c r="D787" s="2"/>
    </row>
    <row r="788" spans="1:4" ht="18" customHeight="1" x14ac:dyDescent="0.15">
      <c r="A788" s="2"/>
      <c r="B788" s="2"/>
      <c r="C788" s="2"/>
      <c r="D788" s="2"/>
    </row>
    <row r="789" spans="1:4" ht="18" customHeight="1" x14ac:dyDescent="0.15">
      <c r="A789" s="2"/>
      <c r="B789" s="2"/>
      <c r="C789" s="2"/>
      <c r="D789" s="2"/>
    </row>
    <row r="790" spans="1:4" ht="18" customHeight="1" x14ac:dyDescent="0.15">
      <c r="A790" s="2"/>
      <c r="B790" s="2"/>
      <c r="C790" s="2"/>
      <c r="D790" s="2"/>
    </row>
    <row r="791" spans="1:4" ht="18" customHeight="1" x14ac:dyDescent="0.15">
      <c r="A791" s="2"/>
      <c r="B791" s="2"/>
      <c r="C791" s="2"/>
      <c r="D791" s="2"/>
    </row>
    <row r="792" spans="1:4" ht="18" customHeight="1" x14ac:dyDescent="0.15">
      <c r="A792" s="2"/>
      <c r="B792" s="2"/>
      <c r="C792" s="2"/>
      <c r="D792" s="2"/>
    </row>
    <row r="793" spans="1:4" ht="18" customHeight="1" x14ac:dyDescent="0.15">
      <c r="A793" s="2"/>
      <c r="B793" s="2"/>
      <c r="C793" s="2"/>
      <c r="D793" s="2"/>
    </row>
    <row r="794" spans="1:4" ht="18" customHeight="1" x14ac:dyDescent="0.15">
      <c r="A794" s="2"/>
      <c r="B794" s="2"/>
      <c r="C794" s="2"/>
      <c r="D794" s="2"/>
    </row>
    <row r="795" spans="1:4" ht="18" customHeight="1" x14ac:dyDescent="0.15">
      <c r="A795" s="2"/>
      <c r="B795" s="2"/>
      <c r="C795" s="2"/>
      <c r="D795" s="2"/>
    </row>
    <row r="796" spans="1:4" ht="18" customHeight="1" x14ac:dyDescent="0.15">
      <c r="A796" s="2"/>
      <c r="B796" s="2"/>
      <c r="C796" s="2"/>
      <c r="D796" s="2"/>
    </row>
    <row r="797" spans="1:4" ht="18" customHeight="1" x14ac:dyDescent="0.15">
      <c r="A797" s="2"/>
      <c r="B797" s="2"/>
      <c r="C797" s="2"/>
      <c r="D797" s="2"/>
    </row>
    <row r="798" spans="1:4" ht="18" customHeight="1" x14ac:dyDescent="0.15">
      <c r="A798" s="2"/>
      <c r="B798" s="2"/>
      <c r="C798" s="2"/>
      <c r="D798" s="2"/>
    </row>
    <row r="799" spans="1:4" ht="18" customHeight="1" x14ac:dyDescent="0.15">
      <c r="A799" s="2"/>
      <c r="B799" s="2"/>
      <c r="C799" s="2"/>
      <c r="D799" s="2"/>
    </row>
    <row r="800" spans="1:4" ht="18" customHeight="1" x14ac:dyDescent="0.15">
      <c r="A800" s="2"/>
      <c r="B800" s="2"/>
      <c r="C800" s="2"/>
      <c r="D800" s="2"/>
    </row>
    <row r="801" spans="1:4" ht="18" customHeight="1" x14ac:dyDescent="0.15">
      <c r="A801" s="2"/>
      <c r="B801" s="2"/>
      <c r="C801" s="2"/>
      <c r="D801" s="2"/>
    </row>
    <row r="802" spans="1:4" ht="18" customHeight="1" x14ac:dyDescent="0.15">
      <c r="A802" s="2"/>
      <c r="B802" s="2"/>
      <c r="C802" s="2"/>
      <c r="D802" s="2"/>
    </row>
    <row r="803" spans="1:4" ht="18" customHeight="1" x14ac:dyDescent="0.15">
      <c r="A803" s="2"/>
      <c r="B803" s="2"/>
      <c r="C803" s="2"/>
      <c r="D803" s="2"/>
    </row>
    <row r="804" spans="1:4" ht="18" customHeight="1" x14ac:dyDescent="0.15">
      <c r="A804" s="2"/>
      <c r="B804" s="2"/>
      <c r="C804" s="2"/>
      <c r="D804" s="2"/>
    </row>
    <row r="805" spans="1:4" ht="18" customHeight="1" x14ac:dyDescent="0.15">
      <c r="A805" s="2"/>
      <c r="B805" s="2"/>
      <c r="C805" s="2"/>
      <c r="D805" s="2"/>
    </row>
    <row r="806" spans="1:4" ht="18" customHeight="1" x14ac:dyDescent="0.15">
      <c r="A806" s="2"/>
      <c r="B806" s="2"/>
      <c r="C806" s="2"/>
      <c r="D806" s="2"/>
    </row>
    <row r="807" spans="1:4" ht="18" customHeight="1" x14ac:dyDescent="0.15">
      <c r="A807" s="2"/>
      <c r="B807" s="2"/>
      <c r="C807" s="2"/>
      <c r="D807" s="2"/>
    </row>
    <row r="808" spans="1:4" ht="18" customHeight="1" x14ac:dyDescent="0.15">
      <c r="A808" s="2"/>
      <c r="B808" s="2"/>
      <c r="C808" s="2"/>
      <c r="D808" s="2"/>
    </row>
    <row r="809" spans="1:4" ht="18" customHeight="1" x14ac:dyDescent="0.15">
      <c r="A809" s="2"/>
      <c r="B809" s="2"/>
      <c r="C809" s="2"/>
      <c r="D809" s="2"/>
    </row>
    <row r="810" spans="1:4" ht="18" customHeight="1" x14ac:dyDescent="0.15">
      <c r="A810" s="2"/>
      <c r="B810" s="2"/>
      <c r="C810" s="2"/>
      <c r="D810" s="2"/>
    </row>
    <row r="811" spans="1:4" ht="18" customHeight="1" x14ac:dyDescent="0.15">
      <c r="A811" s="2"/>
      <c r="B811" s="2"/>
      <c r="C811" s="2"/>
      <c r="D811" s="2"/>
    </row>
    <row r="812" spans="1:4" ht="18" customHeight="1" x14ac:dyDescent="0.15">
      <c r="A812" s="2"/>
      <c r="B812" s="2"/>
      <c r="C812" s="2"/>
      <c r="D812" s="2"/>
    </row>
    <row r="813" spans="1:4" ht="18" customHeight="1" x14ac:dyDescent="0.15">
      <c r="A813" s="2"/>
      <c r="B813" s="2"/>
      <c r="C813" s="2"/>
      <c r="D813" s="2"/>
    </row>
    <row r="814" spans="1:4" ht="18" customHeight="1" x14ac:dyDescent="0.15">
      <c r="A814" s="2"/>
      <c r="B814" s="2"/>
      <c r="C814" s="2"/>
      <c r="D814" s="2"/>
    </row>
    <row r="815" spans="1:4" ht="18" customHeight="1" x14ac:dyDescent="0.15">
      <c r="A815" s="2"/>
      <c r="B815" s="2"/>
      <c r="C815" s="2"/>
      <c r="D815" s="2"/>
    </row>
    <row r="816" spans="1:4" ht="18" customHeight="1" x14ac:dyDescent="0.15">
      <c r="A816" s="2"/>
      <c r="B816" s="2"/>
      <c r="C816" s="2"/>
      <c r="D816" s="2"/>
    </row>
    <row r="817" spans="1:4" ht="18" customHeight="1" x14ac:dyDescent="0.15">
      <c r="A817" s="2"/>
      <c r="B817" s="2"/>
      <c r="C817" s="2"/>
      <c r="D817" s="2"/>
    </row>
    <row r="818" spans="1:4" ht="18" customHeight="1" x14ac:dyDescent="0.15">
      <c r="A818" s="2"/>
      <c r="B818" s="2"/>
      <c r="C818" s="2"/>
      <c r="D818" s="2"/>
    </row>
    <row r="819" spans="1:4" ht="18" customHeight="1" x14ac:dyDescent="0.15">
      <c r="A819" s="2"/>
      <c r="B819" s="2"/>
      <c r="C819" s="2"/>
      <c r="D819" s="2"/>
    </row>
    <row r="820" spans="1:4" ht="18" customHeight="1" x14ac:dyDescent="0.15">
      <c r="A820" s="2"/>
      <c r="B820" s="2"/>
      <c r="C820" s="2"/>
      <c r="D820" s="2"/>
    </row>
    <row r="821" spans="1:4" ht="18" customHeight="1" x14ac:dyDescent="0.15">
      <c r="A821" s="2"/>
      <c r="B821" s="2"/>
      <c r="C821" s="2"/>
      <c r="D821" s="2"/>
    </row>
    <row r="822" spans="1:4" ht="18" customHeight="1" x14ac:dyDescent="0.15">
      <c r="A822" s="2"/>
      <c r="B822" s="2"/>
      <c r="C822" s="2"/>
      <c r="D822" s="2"/>
    </row>
    <row r="823" spans="1:4" ht="18" customHeight="1" x14ac:dyDescent="0.15">
      <c r="A823" s="2"/>
      <c r="B823" s="2"/>
      <c r="C823" s="2"/>
      <c r="D823" s="2"/>
    </row>
    <row r="824" spans="1:4" ht="18" customHeight="1" x14ac:dyDescent="0.15">
      <c r="A824" s="2"/>
      <c r="B824" s="2"/>
      <c r="C824" s="2"/>
      <c r="D824" s="2"/>
    </row>
    <row r="825" spans="1:4" ht="18" customHeight="1" x14ac:dyDescent="0.15">
      <c r="A825" s="2"/>
      <c r="B825" s="2"/>
      <c r="C825" s="2"/>
      <c r="D825" s="2"/>
    </row>
    <row r="826" spans="1:4" ht="18" customHeight="1" x14ac:dyDescent="0.15">
      <c r="A826" s="2"/>
      <c r="B826" s="2"/>
      <c r="C826" s="2"/>
      <c r="D826" s="2"/>
    </row>
    <row r="827" spans="1:4" ht="18" customHeight="1" x14ac:dyDescent="0.15">
      <c r="A827" s="2"/>
      <c r="B827" s="2"/>
      <c r="C827" s="2"/>
      <c r="D827" s="2"/>
    </row>
    <row r="828" spans="1:4" ht="18" customHeight="1" x14ac:dyDescent="0.15">
      <c r="A828" s="2"/>
      <c r="B828" s="2"/>
      <c r="C828" s="2"/>
      <c r="D828" s="2"/>
    </row>
    <row r="829" spans="1:4" ht="18" customHeight="1" x14ac:dyDescent="0.15">
      <c r="A829" s="2"/>
      <c r="B829" s="2"/>
      <c r="C829" s="2"/>
      <c r="D829" s="2"/>
    </row>
    <row r="830" spans="1:4" ht="18" customHeight="1" x14ac:dyDescent="0.15">
      <c r="A830" s="2"/>
      <c r="B830" s="2"/>
      <c r="C830" s="2"/>
      <c r="D830" s="2"/>
    </row>
    <row r="831" spans="1:4" ht="18" customHeight="1" x14ac:dyDescent="0.15">
      <c r="A831" s="2"/>
      <c r="B831" s="2"/>
      <c r="C831" s="2"/>
      <c r="D831" s="2"/>
    </row>
    <row r="832" spans="1:4" ht="18" customHeight="1" x14ac:dyDescent="0.15">
      <c r="A832" s="2"/>
      <c r="B832" s="2"/>
      <c r="C832" s="2"/>
      <c r="D832" s="2"/>
    </row>
    <row r="833" spans="1:4" ht="18" customHeight="1" x14ac:dyDescent="0.15">
      <c r="A833" s="2"/>
      <c r="B833" s="2"/>
      <c r="C833" s="2"/>
      <c r="D833" s="2"/>
    </row>
    <row r="834" spans="1:4" ht="18" customHeight="1" x14ac:dyDescent="0.15">
      <c r="A834" s="2"/>
      <c r="B834" s="2"/>
      <c r="C834" s="2"/>
      <c r="D834" s="2"/>
    </row>
    <row r="835" spans="1:4" ht="18" customHeight="1" x14ac:dyDescent="0.15">
      <c r="A835" s="2"/>
      <c r="B835" s="2"/>
      <c r="C835" s="2"/>
      <c r="D835" s="2"/>
    </row>
    <row r="836" spans="1:4" ht="18" customHeight="1" x14ac:dyDescent="0.15">
      <c r="A836" s="2"/>
      <c r="B836" s="2"/>
      <c r="C836" s="2"/>
      <c r="D836" s="2"/>
    </row>
    <row r="837" spans="1:4" ht="18" customHeight="1" x14ac:dyDescent="0.15">
      <c r="A837" s="2"/>
      <c r="B837" s="2"/>
      <c r="C837" s="2"/>
      <c r="D837" s="2"/>
    </row>
    <row r="838" spans="1:4" ht="18" customHeight="1" x14ac:dyDescent="0.15">
      <c r="A838" s="2"/>
      <c r="B838" s="2"/>
      <c r="C838" s="2"/>
      <c r="D838" s="2"/>
    </row>
    <row r="839" spans="1:4" ht="18" customHeight="1" x14ac:dyDescent="0.15">
      <c r="A839" s="2"/>
      <c r="B839" s="2"/>
      <c r="C839" s="2"/>
      <c r="D839" s="2"/>
    </row>
    <row r="840" spans="1:4" ht="18" customHeight="1" x14ac:dyDescent="0.15">
      <c r="A840" s="2"/>
      <c r="B840" s="2"/>
      <c r="C840" s="2"/>
      <c r="D840" s="2"/>
    </row>
    <row r="841" spans="1:4" ht="18" customHeight="1" x14ac:dyDescent="0.15">
      <c r="A841" s="2"/>
      <c r="B841" s="2"/>
      <c r="C841" s="2"/>
      <c r="D841" s="2"/>
    </row>
    <row r="842" spans="1:4" ht="18" customHeight="1" x14ac:dyDescent="0.15">
      <c r="A842" s="2"/>
      <c r="B842" s="2"/>
      <c r="C842" s="2"/>
      <c r="D842" s="2"/>
    </row>
    <row r="843" spans="1:4" ht="18" customHeight="1" x14ac:dyDescent="0.15">
      <c r="A843" s="2"/>
      <c r="B843" s="2"/>
      <c r="C843" s="2"/>
      <c r="D843" s="2"/>
    </row>
    <row r="844" spans="1:4" ht="18" customHeight="1" x14ac:dyDescent="0.15">
      <c r="A844" s="2"/>
      <c r="B844" s="2"/>
      <c r="C844" s="2"/>
      <c r="D844" s="2"/>
    </row>
    <row r="845" spans="1:4" ht="18" customHeight="1" x14ac:dyDescent="0.15">
      <c r="A845" s="2"/>
      <c r="B845" s="2"/>
      <c r="C845" s="2"/>
      <c r="D845" s="2"/>
    </row>
    <row r="846" spans="1:4" ht="18" customHeight="1" x14ac:dyDescent="0.15">
      <c r="A846" s="2"/>
      <c r="B846" s="2"/>
      <c r="C846" s="2"/>
      <c r="D846" s="2"/>
    </row>
    <row r="847" spans="1:4" ht="18" customHeight="1" x14ac:dyDescent="0.15">
      <c r="A847" s="2"/>
      <c r="B847" s="2"/>
      <c r="C847" s="2"/>
      <c r="D847" s="2"/>
    </row>
    <row r="848" spans="1:4" ht="18" customHeight="1" x14ac:dyDescent="0.15">
      <c r="A848" s="2"/>
      <c r="B848" s="2"/>
      <c r="C848" s="2"/>
      <c r="D848" s="2"/>
    </row>
    <row r="849" spans="1:4" ht="18" customHeight="1" x14ac:dyDescent="0.15">
      <c r="A849" s="2"/>
      <c r="B849" s="2"/>
      <c r="C849" s="2"/>
      <c r="D849" s="2"/>
    </row>
    <row r="850" spans="1:4" ht="18" customHeight="1" x14ac:dyDescent="0.15">
      <c r="A850" s="2"/>
      <c r="B850" s="2"/>
      <c r="C850" s="2"/>
      <c r="D850" s="2"/>
    </row>
    <row r="851" spans="1:4" ht="18" customHeight="1" x14ac:dyDescent="0.15">
      <c r="A851" s="2"/>
      <c r="B851" s="2"/>
      <c r="C851" s="2"/>
      <c r="D851" s="2"/>
    </row>
    <row r="852" spans="1:4" ht="18" customHeight="1" x14ac:dyDescent="0.15">
      <c r="A852" s="2"/>
      <c r="B852" s="2"/>
      <c r="C852" s="2"/>
      <c r="D852" s="2"/>
    </row>
    <row r="853" spans="1:4" ht="18" customHeight="1" x14ac:dyDescent="0.15">
      <c r="A853" s="2"/>
      <c r="B853" s="2"/>
      <c r="C853" s="2"/>
      <c r="D853" s="2"/>
    </row>
    <row r="854" spans="1:4" ht="18" customHeight="1" x14ac:dyDescent="0.15">
      <c r="A854" s="2"/>
      <c r="B854" s="2"/>
      <c r="C854" s="2"/>
      <c r="D854" s="2"/>
    </row>
    <row r="855" spans="1:4" ht="18" customHeight="1" x14ac:dyDescent="0.15">
      <c r="A855" s="2"/>
      <c r="B855" s="2"/>
      <c r="C855" s="2"/>
      <c r="D855" s="2"/>
    </row>
    <row r="856" spans="1:4" ht="18" customHeight="1" x14ac:dyDescent="0.15">
      <c r="A856" s="2"/>
      <c r="B856" s="2"/>
      <c r="C856" s="2"/>
      <c r="D856" s="2"/>
    </row>
    <row r="857" spans="1:4" ht="18" customHeight="1" x14ac:dyDescent="0.15">
      <c r="A857" s="2"/>
      <c r="B857" s="2"/>
      <c r="C857" s="2"/>
      <c r="D857" s="2"/>
    </row>
    <row r="858" spans="1:4" ht="18" customHeight="1" x14ac:dyDescent="0.15">
      <c r="A858" s="2"/>
      <c r="B858" s="2"/>
      <c r="C858" s="2"/>
      <c r="D858" s="2"/>
    </row>
    <row r="859" spans="1:4" ht="18" customHeight="1" x14ac:dyDescent="0.15">
      <c r="A859" s="2"/>
      <c r="B859" s="2"/>
      <c r="C859" s="2"/>
      <c r="D859" s="2"/>
    </row>
    <row r="860" spans="1:4" ht="18" customHeight="1" x14ac:dyDescent="0.15">
      <c r="A860" s="2"/>
      <c r="B860" s="2"/>
      <c r="C860" s="2"/>
      <c r="D860" s="2"/>
    </row>
    <row r="861" spans="1:4" ht="18" customHeight="1" x14ac:dyDescent="0.15">
      <c r="A861" s="2"/>
      <c r="B861" s="2"/>
      <c r="C861" s="2"/>
      <c r="D861" s="2"/>
    </row>
    <row r="862" spans="1:4" ht="18" customHeight="1" x14ac:dyDescent="0.15">
      <c r="A862" s="2"/>
      <c r="B862" s="2"/>
      <c r="C862" s="2"/>
      <c r="D862" s="2"/>
    </row>
    <row r="863" spans="1:4" ht="18" customHeight="1" x14ac:dyDescent="0.15">
      <c r="A863" s="2"/>
      <c r="B863" s="2"/>
      <c r="C863" s="2"/>
      <c r="D863" s="2"/>
    </row>
    <row r="864" spans="1:4" ht="18" customHeight="1" x14ac:dyDescent="0.15">
      <c r="A864" s="2"/>
      <c r="B864" s="2"/>
      <c r="C864" s="2"/>
      <c r="D864" s="2"/>
    </row>
    <row r="865" spans="1:4" ht="18" customHeight="1" x14ac:dyDescent="0.15">
      <c r="A865" s="2"/>
      <c r="B865" s="2"/>
      <c r="C865" s="2"/>
      <c r="D865" s="2"/>
    </row>
    <row r="866" spans="1:4" ht="18" customHeight="1" x14ac:dyDescent="0.15">
      <c r="A866" s="2"/>
      <c r="B866" s="2"/>
      <c r="C866" s="2"/>
      <c r="D866" s="2"/>
    </row>
    <row r="867" spans="1:4" ht="18" customHeight="1" x14ac:dyDescent="0.15">
      <c r="A867" s="2"/>
      <c r="B867" s="2"/>
      <c r="C867" s="2"/>
      <c r="D867" s="2"/>
    </row>
    <row r="868" spans="1:4" ht="18" customHeight="1" x14ac:dyDescent="0.15">
      <c r="A868" s="2"/>
      <c r="B868" s="2"/>
      <c r="C868" s="2"/>
      <c r="D868" s="2"/>
    </row>
    <row r="869" spans="1:4" ht="18" customHeight="1" x14ac:dyDescent="0.15">
      <c r="A869" s="2"/>
      <c r="B869" s="2"/>
      <c r="C869" s="2"/>
      <c r="D869" s="2"/>
    </row>
    <row r="870" spans="1:4" ht="18" customHeight="1" x14ac:dyDescent="0.15">
      <c r="A870" s="2"/>
      <c r="B870" s="2"/>
      <c r="C870" s="2"/>
      <c r="D870" s="2"/>
    </row>
    <row r="871" spans="1:4" ht="18" customHeight="1" x14ac:dyDescent="0.15">
      <c r="A871" s="2"/>
      <c r="B871" s="2"/>
      <c r="C871" s="2"/>
      <c r="D871" s="2"/>
    </row>
    <row r="872" spans="1:4" ht="18" customHeight="1" x14ac:dyDescent="0.15">
      <c r="A872" s="2"/>
      <c r="B872" s="2"/>
      <c r="C872" s="2"/>
      <c r="D872" s="2"/>
    </row>
    <row r="873" spans="1:4" ht="18" customHeight="1" x14ac:dyDescent="0.15">
      <c r="A873" s="2"/>
      <c r="B873" s="2"/>
      <c r="C873" s="2"/>
      <c r="D873" s="2"/>
    </row>
    <row r="874" spans="1:4" ht="18" customHeight="1" x14ac:dyDescent="0.15">
      <c r="A874" s="2"/>
      <c r="B874" s="2"/>
      <c r="C874" s="2"/>
      <c r="D874" s="2"/>
    </row>
    <row r="875" spans="1:4" ht="18" customHeight="1" x14ac:dyDescent="0.15">
      <c r="A875" s="2"/>
      <c r="B875" s="2"/>
      <c r="C875" s="2"/>
      <c r="D875" s="2"/>
    </row>
    <row r="876" spans="1:4" ht="18" customHeight="1" x14ac:dyDescent="0.15">
      <c r="A876" s="2"/>
      <c r="B876" s="2"/>
      <c r="C876" s="2"/>
      <c r="D876" s="2"/>
    </row>
    <row r="877" spans="1:4" ht="18" customHeight="1" x14ac:dyDescent="0.15">
      <c r="A877" s="2"/>
      <c r="B877" s="2"/>
      <c r="C877" s="2"/>
      <c r="D877" s="2"/>
    </row>
    <row r="878" spans="1:4" ht="18" customHeight="1" x14ac:dyDescent="0.15">
      <c r="A878" s="2"/>
      <c r="B878" s="2"/>
      <c r="C878" s="2"/>
      <c r="D878" s="2"/>
    </row>
    <row r="879" spans="1:4" ht="18" customHeight="1" x14ac:dyDescent="0.15">
      <c r="A879" s="2"/>
      <c r="B879" s="2"/>
      <c r="C879" s="2"/>
      <c r="D879" s="2"/>
    </row>
    <row r="880" spans="1:4" ht="18" customHeight="1" x14ac:dyDescent="0.15">
      <c r="A880" s="2"/>
      <c r="B880" s="2"/>
      <c r="C880" s="2"/>
      <c r="D880" s="2"/>
    </row>
    <row r="881" spans="1:4" ht="18" customHeight="1" x14ac:dyDescent="0.15">
      <c r="A881" s="2"/>
      <c r="B881" s="2"/>
      <c r="C881" s="2"/>
      <c r="D881" s="2"/>
    </row>
    <row r="882" spans="1:4" ht="18" customHeight="1" x14ac:dyDescent="0.15">
      <c r="A882" s="2"/>
      <c r="B882" s="2"/>
      <c r="C882" s="2"/>
      <c r="D882" s="2"/>
    </row>
    <row r="883" spans="1:4" ht="18" customHeight="1" x14ac:dyDescent="0.15">
      <c r="A883" s="2"/>
      <c r="B883" s="2"/>
      <c r="C883" s="2"/>
      <c r="D883" s="2"/>
    </row>
    <row r="884" spans="1:4" ht="18" customHeight="1" x14ac:dyDescent="0.15">
      <c r="A884" s="2"/>
      <c r="B884" s="2"/>
      <c r="C884" s="2"/>
      <c r="D884" s="2"/>
    </row>
    <row r="885" spans="1:4" ht="18" customHeight="1" x14ac:dyDescent="0.15">
      <c r="A885" s="2"/>
      <c r="B885" s="2"/>
      <c r="C885" s="2"/>
      <c r="D885" s="2"/>
    </row>
    <row r="886" spans="1:4" ht="18" customHeight="1" x14ac:dyDescent="0.15">
      <c r="A886" s="2"/>
      <c r="B886" s="2"/>
      <c r="C886" s="2"/>
      <c r="D886" s="2"/>
    </row>
    <row r="887" spans="1:4" ht="18" customHeight="1" x14ac:dyDescent="0.15">
      <c r="A887" s="2"/>
      <c r="B887" s="2"/>
      <c r="C887" s="2"/>
      <c r="D887" s="2"/>
    </row>
    <row r="888" spans="1:4" ht="18" customHeight="1" x14ac:dyDescent="0.15">
      <c r="A888" s="2"/>
      <c r="B888" s="2"/>
      <c r="C888" s="2"/>
      <c r="D888" s="2"/>
    </row>
    <row r="889" spans="1:4" ht="18" customHeight="1" x14ac:dyDescent="0.15">
      <c r="A889" s="2"/>
      <c r="B889" s="2"/>
      <c r="C889" s="2"/>
      <c r="D889" s="2"/>
    </row>
    <row r="890" spans="1:4" ht="18" customHeight="1" x14ac:dyDescent="0.15">
      <c r="A890" s="2"/>
      <c r="B890" s="2"/>
      <c r="C890" s="2"/>
      <c r="D890" s="2"/>
    </row>
    <row r="891" spans="1:4" ht="18" customHeight="1" x14ac:dyDescent="0.15">
      <c r="A891" s="2"/>
      <c r="B891" s="2"/>
      <c r="C891" s="2"/>
      <c r="D891" s="2"/>
    </row>
    <row r="892" spans="1:4" ht="18" customHeight="1" x14ac:dyDescent="0.15">
      <c r="A892" s="2"/>
      <c r="B892" s="2"/>
      <c r="C892" s="2"/>
      <c r="D892" s="2"/>
    </row>
    <row r="893" spans="1:4" ht="18" customHeight="1" x14ac:dyDescent="0.15">
      <c r="A893" s="2"/>
      <c r="B893" s="2"/>
      <c r="C893" s="2"/>
      <c r="D893" s="2"/>
    </row>
    <row r="894" spans="1:4" ht="18" customHeight="1" x14ac:dyDescent="0.15">
      <c r="A894" s="2"/>
      <c r="B894" s="2"/>
      <c r="C894" s="2"/>
      <c r="D894" s="2"/>
    </row>
    <row r="895" spans="1:4" ht="18" customHeight="1" x14ac:dyDescent="0.15">
      <c r="A895" s="2"/>
      <c r="B895" s="2"/>
      <c r="C895" s="2"/>
      <c r="D895" s="2"/>
    </row>
    <row r="896" spans="1:4" ht="18" customHeight="1" x14ac:dyDescent="0.15">
      <c r="A896" s="2"/>
      <c r="B896" s="2"/>
      <c r="C896" s="2"/>
      <c r="D896" s="2"/>
    </row>
    <row r="897" spans="1:4" ht="18" customHeight="1" x14ac:dyDescent="0.15">
      <c r="A897" s="2"/>
      <c r="B897" s="2"/>
      <c r="C897" s="2"/>
      <c r="D897" s="2"/>
    </row>
    <row r="898" spans="1:4" ht="18" customHeight="1" x14ac:dyDescent="0.15">
      <c r="A898" s="2"/>
      <c r="B898" s="2"/>
      <c r="C898" s="2"/>
      <c r="D898" s="2"/>
    </row>
    <row r="899" spans="1:4" ht="18" customHeight="1" x14ac:dyDescent="0.15">
      <c r="A899" s="2"/>
      <c r="B899" s="2"/>
      <c r="C899" s="2"/>
      <c r="D899" s="2"/>
    </row>
    <row r="900" spans="1:4" ht="18" customHeight="1" x14ac:dyDescent="0.15">
      <c r="A900" s="2"/>
      <c r="B900" s="2"/>
      <c r="C900" s="2"/>
      <c r="D900" s="2"/>
    </row>
    <row r="901" spans="1:4" ht="18" customHeight="1" x14ac:dyDescent="0.15">
      <c r="A901" s="2"/>
      <c r="B901" s="2"/>
      <c r="C901" s="2"/>
      <c r="D901" s="2"/>
    </row>
    <row r="902" spans="1:4" ht="18" customHeight="1" x14ac:dyDescent="0.15">
      <c r="A902" s="2"/>
      <c r="B902" s="2"/>
      <c r="C902" s="2"/>
      <c r="D902" s="2"/>
    </row>
    <row r="903" spans="1:4" ht="18" customHeight="1" x14ac:dyDescent="0.15">
      <c r="A903" s="2"/>
      <c r="B903" s="2"/>
      <c r="C903" s="2"/>
      <c r="D903" s="2"/>
    </row>
    <row r="904" spans="1:4" ht="18" customHeight="1" x14ac:dyDescent="0.15">
      <c r="A904" s="2"/>
      <c r="B904" s="2"/>
      <c r="C904" s="2"/>
      <c r="D904" s="2"/>
    </row>
    <row r="905" spans="1:4" ht="18" customHeight="1" x14ac:dyDescent="0.15">
      <c r="A905" s="2"/>
      <c r="B905" s="2"/>
      <c r="C905" s="2"/>
      <c r="D905" s="2"/>
    </row>
    <row r="906" spans="1:4" ht="18" customHeight="1" x14ac:dyDescent="0.15">
      <c r="A906" s="2"/>
      <c r="B906" s="2"/>
      <c r="C906" s="2"/>
      <c r="D906" s="2"/>
    </row>
    <row r="907" spans="1:4" ht="18" customHeight="1" x14ac:dyDescent="0.15">
      <c r="A907" s="2"/>
      <c r="B907" s="2"/>
      <c r="C907" s="2"/>
      <c r="D907" s="2"/>
    </row>
    <row r="908" spans="1:4" ht="18" customHeight="1" x14ac:dyDescent="0.15">
      <c r="A908" s="2"/>
      <c r="B908" s="2"/>
      <c r="C908" s="2"/>
      <c r="D908" s="2"/>
    </row>
    <row r="909" spans="1:4" ht="18" customHeight="1" x14ac:dyDescent="0.15">
      <c r="A909" s="2"/>
      <c r="B909" s="2"/>
      <c r="C909" s="2"/>
      <c r="D909" s="2"/>
    </row>
    <row r="910" spans="1:4" ht="18" customHeight="1" x14ac:dyDescent="0.15">
      <c r="A910" s="2"/>
      <c r="B910" s="2"/>
      <c r="C910" s="2"/>
      <c r="D910" s="2"/>
    </row>
    <row r="911" spans="1:4" ht="18" customHeight="1" x14ac:dyDescent="0.15">
      <c r="A911" s="2"/>
      <c r="B911" s="2"/>
      <c r="C911" s="2"/>
      <c r="D911" s="2"/>
    </row>
    <row r="912" spans="1:4" ht="18" customHeight="1" x14ac:dyDescent="0.15">
      <c r="A912" s="2"/>
      <c r="B912" s="2"/>
      <c r="C912" s="2"/>
      <c r="D912" s="2"/>
    </row>
    <row r="913" spans="1:4" ht="18" customHeight="1" x14ac:dyDescent="0.15">
      <c r="A913" s="2"/>
      <c r="B913" s="2"/>
      <c r="C913" s="2"/>
      <c r="D913" s="2"/>
    </row>
    <row r="914" spans="1:4" ht="18" customHeight="1" x14ac:dyDescent="0.15">
      <c r="A914" s="2"/>
      <c r="B914" s="2"/>
      <c r="C914" s="2"/>
      <c r="D914" s="2"/>
    </row>
    <row r="915" spans="1:4" ht="18" customHeight="1" x14ac:dyDescent="0.15">
      <c r="A915" s="2"/>
      <c r="B915" s="2"/>
      <c r="C915" s="2"/>
      <c r="D915" s="2"/>
    </row>
    <row r="916" spans="1:4" ht="18" customHeight="1" x14ac:dyDescent="0.15">
      <c r="A916" s="2"/>
      <c r="B916" s="2"/>
      <c r="C916" s="2"/>
      <c r="D916" s="2"/>
    </row>
    <row r="917" spans="1:4" ht="18" customHeight="1" x14ac:dyDescent="0.15">
      <c r="A917" s="2"/>
      <c r="B917" s="2"/>
      <c r="C917" s="2"/>
      <c r="D917" s="2"/>
    </row>
    <row r="918" spans="1:4" ht="18" customHeight="1" x14ac:dyDescent="0.15">
      <c r="A918" s="2"/>
      <c r="B918" s="2"/>
      <c r="C918" s="2"/>
      <c r="D918" s="2"/>
    </row>
    <row r="919" spans="1:4" ht="18" customHeight="1" x14ac:dyDescent="0.15">
      <c r="A919" s="2"/>
      <c r="B919" s="2"/>
      <c r="C919" s="2"/>
      <c r="D919" s="2"/>
    </row>
    <row r="920" spans="1:4" ht="18" customHeight="1" x14ac:dyDescent="0.15">
      <c r="A920" s="2"/>
      <c r="B920" s="2"/>
      <c r="C920" s="2"/>
      <c r="D920" s="2"/>
    </row>
    <row r="921" spans="1:4" ht="18" customHeight="1" x14ac:dyDescent="0.15">
      <c r="A921" s="2"/>
      <c r="B921" s="2"/>
      <c r="C921" s="2"/>
      <c r="D921" s="2"/>
    </row>
    <row r="922" spans="1:4" ht="18" customHeight="1" x14ac:dyDescent="0.15">
      <c r="A922" s="2"/>
      <c r="B922" s="2"/>
      <c r="C922" s="2"/>
      <c r="D922" s="2"/>
    </row>
    <row r="923" spans="1:4" ht="18" customHeight="1" x14ac:dyDescent="0.15">
      <c r="A923" s="2"/>
      <c r="B923" s="2"/>
      <c r="C923" s="2"/>
      <c r="D923" s="2"/>
    </row>
    <row r="924" spans="1:4" ht="18" customHeight="1" x14ac:dyDescent="0.15">
      <c r="A924" s="2"/>
      <c r="B924" s="2"/>
      <c r="C924" s="2"/>
      <c r="D924" s="2"/>
    </row>
    <row r="925" spans="1:4" ht="18" customHeight="1" x14ac:dyDescent="0.15">
      <c r="A925" s="2"/>
      <c r="B925" s="2"/>
      <c r="C925" s="2"/>
      <c r="D925" s="2"/>
    </row>
    <row r="926" spans="1:4" ht="18" customHeight="1" x14ac:dyDescent="0.15">
      <c r="A926" s="2"/>
      <c r="B926" s="2"/>
      <c r="C926" s="2"/>
      <c r="D926" s="2"/>
    </row>
    <row r="927" spans="1:4" ht="18" customHeight="1" x14ac:dyDescent="0.15">
      <c r="A927" s="2"/>
      <c r="B927" s="2"/>
      <c r="C927" s="2"/>
      <c r="D927" s="2"/>
    </row>
    <row r="928" spans="1:4" ht="18" customHeight="1" x14ac:dyDescent="0.15">
      <c r="A928" s="2"/>
      <c r="B928" s="2"/>
      <c r="C928" s="2"/>
      <c r="D928" s="2"/>
    </row>
    <row r="929" spans="1:4" ht="18" customHeight="1" x14ac:dyDescent="0.15">
      <c r="A929" s="2"/>
      <c r="B929" s="2"/>
      <c r="C929" s="2"/>
      <c r="D929" s="2"/>
    </row>
    <row r="930" spans="1:4" ht="18" customHeight="1" x14ac:dyDescent="0.15">
      <c r="A930" s="2"/>
      <c r="B930" s="2"/>
      <c r="C930" s="2"/>
      <c r="D930" s="2"/>
    </row>
    <row r="931" spans="1:4" ht="18" customHeight="1" x14ac:dyDescent="0.15">
      <c r="A931" s="2"/>
      <c r="B931" s="2"/>
      <c r="C931" s="2"/>
      <c r="D931" s="2"/>
    </row>
    <row r="932" spans="1:4" ht="18" customHeight="1" x14ac:dyDescent="0.15">
      <c r="A932" s="2"/>
      <c r="B932" s="2"/>
      <c r="C932" s="2"/>
      <c r="D932" s="2"/>
    </row>
    <row r="933" spans="1:4" ht="18" customHeight="1" x14ac:dyDescent="0.15">
      <c r="A933" s="2"/>
      <c r="B933" s="2"/>
      <c r="C933" s="2"/>
      <c r="D933" s="2"/>
    </row>
    <row r="934" spans="1:4" ht="18" customHeight="1" x14ac:dyDescent="0.15">
      <c r="A934" s="2"/>
      <c r="B934" s="2"/>
      <c r="C934" s="2"/>
      <c r="D934" s="2"/>
    </row>
    <row r="935" spans="1:4" ht="18" customHeight="1" x14ac:dyDescent="0.15">
      <c r="A935" s="2"/>
      <c r="B935" s="2"/>
      <c r="C935" s="2"/>
      <c r="D935" s="2"/>
    </row>
    <row r="936" spans="1:4" ht="18" customHeight="1" x14ac:dyDescent="0.15">
      <c r="A936" s="2"/>
      <c r="B936" s="2"/>
      <c r="C936" s="2"/>
      <c r="D936" s="2"/>
    </row>
    <row r="937" spans="1:4" ht="18" customHeight="1" x14ac:dyDescent="0.15">
      <c r="A937" s="2"/>
      <c r="B937" s="2"/>
      <c r="C937" s="2"/>
      <c r="D937" s="2"/>
    </row>
    <row r="938" spans="1:4" ht="18" customHeight="1" x14ac:dyDescent="0.15">
      <c r="A938" s="2"/>
      <c r="B938" s="2"/>
      <c r="C938" s="2"/>
      <c r="D938" s="2"/>
    </row>
    <row r="939" spans="1:4" ht="18" customHeight="1" x14ac:dyDescent="0.15">
      <c r="A939" s="2"/>
      <c r="B939" s="2"/>
      <c r="C939" s="2"/>
      <c r="D939" s="2"/>
    </row>
    <row r="940" spans="1:4" ht="18" customHeight="1" x14ac:dyDescent="0.15">
      <c r="A940" s="2"/>
      <c r="B940" s="2"/>
      <c r="C940" s="2"/>
      <c r="D940" s="2"/>
    </row>
    <row r="941" spans="1:4" ht="18" customHeight="1" x14ac:dyDescent="0.15">
      <c r="A941" s="2"/>
      <c r="B941" s="2"/>
      <c r="C941" s="2"/>
      <c r="D941" s="2"/>
    </row>
    <row r="942" spans="1:4" ht="18" customHeight="1" x14ac:dyDescent="0.15">
      <c r="A942" s="2"/>
      <c r="B942" s="2"/>
      <c r="C942" s="2"/>
      <c r="D942" s="2"/>
    </row>
    <row r="943" spans="1:4" ht="18" customHeight="1" x14ac:dyDescent="0.15">
      <c r="A943" s="2"/>
      <c r="B943" s="2"/>
      <c r="C943" s="2"/>
      <c r="D943" s="2"/>
    </row>
    <row r="944" spans="1:4" ht="18" customHeight="1" x14ac:dyDescent="0.15">
      <c r="A944" s="2"/>
      <c r="B944" s="2"/>
      <c r="C944" s="2"/>
      <c r="D944" s="2"/>
    </row>
    <row r="945" spans="1:4" ht="18" customHeight="1" x14ac:dyDescent="0.15">
      <c r="A945" s="2"/>
      <c r="B945" s="2"/>
      <c r="C945" s="2"/>
      <c r="D945" s="2"/>
    </row>
    <row r="946" spans="1:4" ht="18" customHeight="1" x14ac:dyDescent="0.15">
      <c r="A946" s="2"/>
      <c r="B946" s="2"/>
      <c r="C946" s="2"/>
      <c r="D946" s="2"/>
    </row>
    <row r="947" spans="1:4" ht="18" customHeight="1" x14ac:dyDescent="0.15">
      <c r="A947" s="2"/>
      <c r="B947" s="2"/>
      <c r="C947" s="2"/>
      <c r="D947" s="2"/>
    </row>
    <row r="948" spans="1:4" ht="18" customHeight="1" x14ac:dyDescent="0.15">
      <c r="A948" s="2"/>
      <c r="B948" s="2"/>
      <c r="C948" s="2"/>
      <c r="D948" s="2"/>
    </row>
    <row r="949" spans="1:4" ht="18" customHeight="1" x14ac:dyDescent="0.15">
      <c r="A949" s="2"/>
      <c r="B949" s="2"/>
      <c r="C949" s="2"/>
      <c r="D949" s="2"/>
    </row>
    <row r="950" spans="1:4" ht="18" customHeight="1" x14ac:dyDescent="0.15">
      <c r="A950" s="2"/>
      <c r="B950" s="2"/>
      <c r="C950" s="2"/>
      <c r="D950" s="2"/>
    </row>
    <row r="951" spans="1:4" ht="18" customHeight="1" x14ac:dyDescent="0.15">
      <c r="A951" s="2"/>
      <c r="B951" s="2"/>
      <c r="C951" s="2"/>
      <c r="D951" s="2"/>
    </row>
    <row r="952" spans="1:4" ht="18" customHeight="1" x14ac:dyDescent="0.15">
      <c r="A952" s="2"/>
      <c r="B952" s="2"/>
      <c r="C952" s="2"/>
      <c r="D952" s="2"/>
    </row>
    <row r="953" spans="1:4" ht="18" customHeight="1" x14ac:dyDescent="0.15">
      <c r="A953" s="2"/>
      <c r="B953" s="2"/>
      <c r="C953" s="2"/>
      <c r="D953" s="2"/>
    </row>
    <row r="954" spans="1:4" ht="18" customHeight="1" x14ac:dyDescent="0.15">
      <c r="A954" s="2"/>
      <c r="B954" s="2"/>
      <c r="C954" s="2"/>
      <c r="D954" s="2"/>
    </row>
    <row r="955" spans="1:4" ht="18" customHeight="1" x14ac:dyDescent="0.15">
      <c r="A955" s="2"/>
      <c r="B955" s="2"/>
      <c r="C955" s="2"/>
      <c r="D955" s="2"/>
    </row>
    <row r="956" spans="1:4" ht="18" customHeight="1" x14ac:dyDescent="0.15">
      <c r="A956" s="2"/>
      <c r="B956" s="2"/>
      <c r="C956" s="2"/>
      <c r="D956" s="2"/>
    </row>
    <row r="957" spans="1:4" ht="18" customHeight="1" x14ac:dyDescent="0.15">
      <c r="A957" s="2"/>
      <c r="B957" s="2"/>
      <c r="C957" s="2"/>
      <c r="D957" s="2"/>
    </row>
    <row r="958" spans="1:4" ht="18" customHeight="1" x14ac:dyDescent="0.15">
      <c r="A958" s="2"/>
      <c r="B958" s="2"/>
      <c r="C958" s="2"/>
      <c r="D958" s="2"/>
    </row>
    <row r="959" spans="1:4" ht="18" customHeight="1" x14ac:dyDescent="0.15">
      <c r="A959" s="2"/>
      <c r="B959" s="2"/>
      <c r="C959" s="2"/>
      <c r="D959" s="2"/>
    </row>
    <row r="960" spans="1:4" ht="18" customHeight="1" x14ac:dyDescent="0.15">
      <c r="A960" s="2"/>
      <c r="B960" s="2"/>
      <c r="C960" s="2"/>
      <c r="D960" s="2"/>
    </row>
    <row r="961" spans="1:4" ht="18" customHeight="1" x14ac:dyDescent="0.15">
      <c r="A961" s="2"/>
      <c r="B961" s="2"/>
      <c r="C961" s="2"/>
      <c r="D961" s="2"/>
    </row>
    <row r="962" spans="1:4" ht="18" customHeight="1" x14ac:dyDescent="0.15">
      <c r="A962" s="2"/>
      <c r="B962" s="2"/>
      <c r="C962" s="2"/>
      <c r="D962" s="2"/>
    </row>
    <row r="963" spans="1:4" ht="18" customHeight="1" x14ac:dyDescent="0.15">
      <c r="A963" s="2"/>
      <c r="B963" s="2"/>
      <c r="C963" s="2"/>
      <c r="D963" s="2"/>
    </row>
    <row r="964" spans="1:4" ht="18" customHeight="1" x14ac:dyDescent="0.15">
      <c r="A964" s="2"/>
      <c r="B964" s="2"/>
      <c r="C964" s="2"/>
      <c r="D964" s="2"/>
    </row>
    <row r="965" spans="1:4" ht="18" customHeight="1" x14ac:dyDescent="0.15">
      <c r="A965" s="2"/>
      <c r="B965" s="2"/>
      <c r="C965" s="2"/>
      <c r="D965" s="2"/>
    </row>
    <row r="966" spans="1:4" ht="18" customHeight="1" x14ac:dyDescent="0.15">
      <c r="A966" s="2"/>
      <c r="B966" s="2"/>
      <c r="C966" s="2"/>
      <c r="D966" s="2"/>
    </row>
    <row r="967" spans="1:4" ht="18" customHeight="1" x14ac:dyDescent="0.15">
      <c r="A967" s="2"/>
      <c r="B967" s="2"/>
      <c r="C967" s="2"/>
      <c r="D967" s="2"/>
    </row>
    <row r="968" spans="1:4" ht="18" customHeight="1" x14ac:dyDescent="0.15">
      <c r="A968" s="2"/>
      <c r="B968" s="2"/>
      <c r="C968" s="2"/>
      <c r="D968" s="2"/>
    </row>
    <row r="969" spans="1:4" ht="18" customHeight="1" x14ac:dyDescent="0.15">
      <c r="A969" s="2"/>
      <c r="B969" s="2"/>
      <c r="C969" s="2"/>
      <c r="D969" s="2"/>
    </row>
    <row r="970" spans="1:4" ht="18" customHeight="1" x14ac:dyDescent="0.15">
      <c r="A970" s="2"/>
      <c r="B970" s="2"/>
      <c r="C970" s="2"/>
      <c r="D970" s="2"/>
    </row>
    <row r="971" spans="1:4" ht="18" customHeight="1" x14ac:dyDescent="0.15">
      <c r="A971" s="2"/>
      <c r="B971" s="2"/>
      <c r="C971" s="2"/>
      <c r="D971" s="2"/>
    </row>
    <row r="972" spans="1:4" ht="18" customHeight="1" x14ac:dyDescent="0.15">
      <c r="A972" s="2"/>
      <c r="B972" s="2"/>
      <c r="C972" s="2"/>
      <c r="D972" s="2"/>
    </row>
    <row r="973" spans="1:4" ht="18" customHeight="1" x14ac:dyDescent="0.15">
      <c r="A973" s="2"/>
      <c r="B973" s="2"/>
      <c r="C973" s="2"/>
      <c r="D973" s="2"/>
    </row>
    <row r="974" spans="1:4" ht="18" customHeight="1" x14ac:dyDescent="0.15">
      <c r="A974" s="2"/>
      <c r="B974" s="2"/>
      <c r="C974" s="2"/>
      <c r="D974" s="2"/>
    </row>
    <row r="975" spans="1:4" ht="18" customHeight="1" x14ac:dyDescent="0.15">
      <c r="A975" s="2"/>
      <c r="B975" s="2"/>
      <c r="C975" s="2"/>
      <c r="D975" s="2"/>
    </row>
    <row r="976" spans="1:4" ht="18" customHeight="1" x14ac:dyDescent="0.15">
      <c r="A976" s="2"/>
      <c r="B976" s="2"/>
      <c r="C976" s="2"/>
      <c r="D976" s="2"/>
    </row>
    <row r="977" spans="1:4" ht="18" customHeight="1" x14ac:dyDescent="0.15">
      <c r="A977" s="2"/>
      <c r="B977" s="2"/>
      <c r="C977" s="2"/>
      <c r="D977" s="2"/>
    </row>
    <row r="978" spans="1:4" ht="18" customHeight="1" x14ac:dyDescent="0.15">
      <c r="A978" s="2"/>
      <c r="B978" s="2"/>
      <c r="C978" s="2"/>
      <c r="D978" s="2"/>
    </row>
    <row r="979" spans="1:4" ht="18" customHeight="1" x14ac:dyDescent="0.15">
      <c r="A979" s="2"/>
      <c r="B979" s="2"/>
      <c r="C979" s="2"/>
      <c r="D979" s="2"/>
    </row>
    <row r="980" spans="1:4" ht="18" customHeight="1" x14ac:dyDescent="0.15">
      <c r="A980" s="2"/>
      <c r="B980" s="2"/>
      <c r="C980" s="2"/>
      <c r="D980" s="2"/>
    </row>
    <row r="981" spans="1:4" ht="18" customHeight="1" x14ac:dyDescent="0.15">
      <c r="A981" s="2"/>
      <c r="B981" s="2"/>
      <c r="C981" s="2"/>
      <c r="D981" s="2"/>
    </row>
    <row r="982" spans="1:4" ht="18" customHeight="1" x14ac:dyDescent="0.15">
      <c r="A982" s="2"/>
      <c r="B982" s="2"/>
      <c r="C982" s="2"/>
      <c r="D982" s="2"/>
    </row>
    <row r="983" spans="1:4" ht="18" customHeight="1" x14ac:dyDescent="0.15">
      <c r="A983" s="2"/>
      <c r="B983" s="2"/>
      <c r="C983" s="2"/>
      <c r="D983" s="2"/>
    </row>
    <row r="984" spans="1:4" ht="18" customHeight="1" x14ac:dyDescent="0.15">
      <c r="A984" s="2"/>
      <c r="B984" s="2"/>
      <c r="C984" s="2"/>
      <c r="D984" s="2"/>
    </row>
    <row r="985" spans="1:4" ht="18" customHeight="1" x14ac:dyDescent="0.15">
      <c r="A985" s="2"/>
      <c r="B985" s="2"/>
      <c r="C985" s="2"/>
      <c r="D985" s="2"/>
    </row>
    <row r="986" spans="1:4" ht="18" customHeight="1" x14ac:dyDescent="0.15">
      <c r="A986" s="2"/>
      <c r="B986" s="2"/>
      <c r="C986" s="2"/>
      <c r="D986" s="2"/>
    </row>
    <row r="987" spans="1:4" ht="18" customHeight="1" x14ac:dyDescent="0.15">
      <c r="A987" s="2"/>
      <c r="B987" s="2"/>
      <c r="C987" s="2"/>
      <c r="D987" s="2"/>
    </row>
    <row r="988" spans="1:4" ht="18" customHeight="1" x14ac:dyDescent="0.15">
      <c r="A988" s="2"/>
      <c r="B988" s="2"/>
      <c r="C988" s="2"/>
      <c r="D988" s="2"/>
    </row>
    <row r="989" spans="1:4" ht="18" customHeight="1" x14ac:dyDescent="0.15">
      <c r="A989" s="2"/>
      <c r="B989" s="2"/>
      <c r="C989" s="2"/>
      <c r="D989" s="2"/>
    </row>
    <row r="990" spans="1:4" ht="18" customHeight="1" x14ac:dyDescent="0.15">
      <c r="A990" s="2"/>
      <c r="B990" s="2"/>
      <c r="C990" s="2"/>
      <c r="D990" s="2"/>
    </row>
  </sheetData>
  <mergeCells count="1">
    <mergeCell ref="R21:R24"/>
  </mergeCells>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CCFFCC"/>
    <pageSetUpPr fitToPage="1"/>
  </sheetPr>
  <dimension ref="B1:P57"/>
  <sheetViews>
    <sheetView zoomScale="80" zoomScaleNormal="80" zoomScalePageLayoutView="80" workbookViewId="0">
      <selection activeCell="C58" sqref="C58"/>
    </sheetView>
  </sheetViews>
  <sheetFormatPr baseColWidth="12" defaultColWidth="3.33203125" defaultRowHeight="21" customHeight="1" x14ac:dyDescent="0.35"/>
  <cols>
    <col min="1" max="1" width="3.33203125" style="26"/>
    <col min="2" max="2" width="3.5" style="26" bestFit="1" customWidth="1"/>
    <col min="3" max="3" width="8.1640625" style="26" bestFit="1" customWidth="1"/>
    <col min="4" max="4" width="16.5" style="26" bestFit="1" customWidth="1"/>
    <col min="5" max="5" width="25.33203125" style="26" customWidth="1"/>
    <col min="6" max="6" width="7" style="26" bestFit="1" customWidth="1"/>
    <col min="7" max="7" width="6.83203125" style="26" bestFit="1" customWidth="1"/>
    <col min="8" max="8" width="10.83203125" style="26" bestFit="1" customWidth="1"/>
    <col min="9" max="9" width="7.83203125" style="26" bestFit="1" customWidth="1"/>
    <col min="10" max="10" width="14.1640625" style="26" bestFit="1" customWidth="1"/>
    <col min="11" max="11" width="6.83203125" style="26" bestFit="1" customWidth="1"/>
    <col min="12" max="12" width="12.33203125" style="26" bestFit="1" customWidth="1"/>
    <col min="13" max="13" width="10.1640625" style="26" bestFit="1" customWidth="1"/>
    <col min="14" max="14" width="8.6640625" style="26" bestFit="1" customWidth="1"/>
    <col min="15" max="15" width="78.6640625" style="26" bestFit="1" customWidth="1"/>
    <col min="16" max="16" width="49.1640625" style="26" bestFit="1" customWidth="1"/>
    <col min="17" max="23" width="3.33203125" style="26"/>
    <col min="24" max="24" width="3.33203125" style="26" customWidth="1"/>
    <col min="25" max="16384" width="3.33203125" style="26"/>
  </cols>
  <sheetData>
    <row r="1" spans="2:16" ht="21" customHeight="1" x14ac:dyDescent="0.35">
      <c r="J1" s="27"/>
      <c r="K1" s="27"/>
      <c r="L1" s="27"/>
      <c r="M1" s="27"/>
      <c r="N1" s="28"/>
      <c r="O1" s="29"/>
    </row>
    <row r="2" spans="2:16" ht="21" customHeight="1" x14ac:dyDescent="0.35">
      <c r="B2" s="30" t="s">
        <v>79</v>
      </c>
      <c r="D2" s="30"/>
    </row>
    <row r="3" spans="2:16" ht="21" customHeight="1" x14ac:dyDescent="0.35">
      <c r="C3" s="31" t="s">
        <v>80</v>
      </c>
      <c r="D3" s="32" t="s">
        <v>37</v>
      </c>
      <c r="E3" s="32" t="s">
        <v>14</v>
      </c>
      <c r="F3" s="32" t="s">
        <v>39</v>
      </c>
      <c r="G3" s="32" t="s">
        <v>40</v>
      </c>
      <c r="H3" s="32" t="s">
        <v>41</v>
      </c>
      <c r="I3" s="32" t="s">
        <v>42</v>
      </c>
      <c r="J3" s="32" t="s">
        <v>43</v>
      </c>
      <c r="K3" s="32" t="s">
        <v>44</v>
      </c>
      <c r="L3" s="32" t="s">
        <v>45</v>
      </c>
      <c r="M3" s="32" t="s">
        <v>46</v>
      </c>
      <c r="N3" s="32" t="s">
        <v>47</v>
      </c>
      <c r="O3" s="32" t="s">
        <v>48</v>
      </c>
      <c r="P3" s="32" t="s">
        <v>49</v>
      </c>
    </row>
    <row r="4" spans="2:16" ht="21" customHeight="1" x14ac:dyDescent="0.35">
      <c r="C4" s="33" t="s">
        <v>81</v>
      </c>
      <c r="D4" s="33">
        <v>1047</v>
      </c>
      <c r="E4" s="34" t="s">
        <v>100</v>
      </c>
      <c r="F4" s="45">
        <v>99</v>
      </c>
      <c r="G4" s="45">
        <v>7114</v>
      </c>
      <c r="H4" s="45"/>
      <c r="I4" s="45">
        <v>4482</v>
      </c>
      <c r="J4" s="46"/>
      <c r="K4" s="45">
        <v>3670</v>
      </c>
      <c r="L4" s="46"/>
      <c r="M4" s="45">
        <v>0</v>
      </c>
      <c r="N4" s="91">
        <f>SUM(G4:G7)</f>
        <v>25370</v>
      </c>
      <c r="O4" s="33" t="s">
        <v>106</v>
      </c>
      <c r="P4" s="33" t="s">
        <v>107</v>
      </c>
    </row>
    <row r="5" spans="2:16" ht="21" customHeight="1" x14ac:dyDescent="0.35">
      <c r="C5" s="33" t="s">
        <v>81</v>
      </c>
      <c r="D5" s="33">
        <v>1056</v>
      </c>
      <c r="E5" s="34" t="s">
        <v>103</v>
      </c>
      <c r="F5" s="45">
        <v>99</v>
      </c>
      <c r="G5" s="45">
        <v>6098</v>
      </c>
      <c r="H5" s="45"/>
      <c r="I5" s="45">
        <v>5920</v>
      </c>
      <c r="J5" s="46">
        <v>99</v>
      </c>
      <c r="K5" s="45">
        <v>2112</v>
      </c>
      <c r="L5" s="46"/>
      <c r="M5" s="45">
        <v>99</v>
      </c>
      <c r="N5" s="92"/>
      <c r="O5" s="33" t="s">
        <v>108</v>
      </c>
      <c r="P5" s="33" t="s">
        <v>109</v>
      </c>
    </row>
    <row r="6" spans="2:16" ht="21" customHeight="1" x14ac:dyDescent="0.35">
      <c r="C6" s="33" t="s">
        <v>81</v>
      </c>
      <c r="D6" s="33">
        <v>1044</v>
      </c>
      <c r="E6" s="34" t="s">
        <v>102</v>
      </c>
      <c r="F6" s="45">
        <v>99</v>
      </c>
      <c r="G6" s="45">
        <v>5764</v>
      </c>
      <c r="H6" s="45"/>
      <c r="I6" s="45">
        <v>4210</v>
      </c>
      <c r="J6" s="46"/>
      <c r="K6" s="45">
        <v>3722</v>
      </c>
      <c r="L6" s="46">
        <v>99</v>
      </c>
      <c r="M6" s="45">
        <v>99</v>
      </c>
      <c r="N6" s="92"/>
      <c r="O6" s="33" t="s">
        <v>111</v>
      </c>
      <c r="P6" s="33" t="s">
        <v>113</v>
      </c>
    </row>
    <row r="7" spans="2:16" ht="21" customHeight="1" x14ac:dyDescent="0.35">
      <c r="C7" s="33" t="s">
        <v>81</v>
      </c>
      <c r="D7" s="33">
        <v>823</v>
      </c>
      <c r="E7" s="34" t="s">
        <v>73</v>
      </c>
      <c r="F7" s="45">
        <v>99</v>
      </c>
      <c r="G7" s="45">
        <v>6394</v>
      </c>
      <c r="H7" s="45"/>
      <c r="I7" s="45">
        <v>4107</v>
      </c>
      <c r="J7" s="46"/>
      <c r="K7" s="45">
        <v>2936</v>
      </c>
      <c r="L7" s="46"/>
      <c r="M7" s="45">
        <v>0</v>
      </c>
      <c r="N7" s="93"/>
      <c r="O7" s="33" t="s">
        <v>75</v>
      </c>
      <c r="P7" s="33" t="s">
        <v>105</v>
      </c>
    </row>
    <row r="8" spans="2:16" ht="21" customHeight="1" x14ac:dyDescent="0.35">
      <c r="C8" s="30"/>
      <c r="D8" s="30"/>
    </row>
    <row r="9" spans="2:16" ht="21" customHeight="1" x14ac:dyDescent="0.35">
      <c r="B9" s="26" t="s">
        <v>82</v>
      </c>
      <c r="C9" s="30"/>
      <c r="D9" s="30"/>
    </row>
    <row r="10" spans="2:16" ht="21" customHeight="1" x14ac:dyDescent="0.35">
      <c r="C10" s="35" t="s">
        <v>83</v>
      </c>
      <c r="D10" s="35" t="s">
        <v>84</v>
      </c>
      <c r="E10" s="94" t="s">
        <v>85</v>
      </c>
      <c r="F10" s="94"/>
      <c r="G10" s="94"/>
      <c r="H10" s="94"/>
      <c r="I10" s="94"/>
      <c r="J10" s="94"/>
      <c r="K10" s="94"/>
      <c r="L10" s="94"/>
      <c r="M10" s="94"/>
      <c r="N10" s="94"/>
      <c r="O10" s="94"/>
      <c r="P10" s="94"/>
    </row>
    <row r="11" spans="2:16" ht="21" customHeight="1" x14ac:dyDescent="0.35">
      <c r="C11" s="36">
        <v>1</v>
      </c>
      <c r="D11" s="36">
        <v>0</v>
      </c>
      <c r="E11" s="71"/>
      <c r="F11" s="71"/>
      <c r="G11" s="71"/>
      <c r="H11" s="71"/>
      <c r="I11" s="71"/>
      <c r="J11" s="71"/>
      <c r="K11" s="71"/>
      <c r="L11" s="71"/>
      <c r="M11" s="71"/>
      <c r="N11" s="71"/>
      <c r="O11" s="71"/>
      <c r="P11" s="71"/>
    </row>
    <row r="12" spans="2:16" ht="21" customHeight="1" x14ac:dyDescent="0.35">
      <c r="C12" s="36">
        <v>2</v>
      </c>
      <c r="D12" s="36">
        <v>0</v>
      </c>
      <c r="E12" s="71"/>
      <c r="F12" s="71"/>
      <c r="G12" s="71"/>
      <c r="H12" s="71"/>
      <c r="I12" s="71"/>
      <c r="J12" s="71"/>
      <c r="K12" s="71"/>
      <c r="L12" s="71"/>
      <c r="M12" s="71"/>
      <c r="N12" s="71"/>
      <c r="O12" s="71"/>
      <c r="P12" s="71"/>
    </row>
    <row r="13" spans="2:16" ht="21" customHeight="1" x14ac:dyDescent="0.35">
      <c r="C13" s="36">
        <v>3</v>
      </c>
      <c r="D13" s="36">
        <v>0</v>
      </c>
      <c r="E13" s="71"/>
      <c r="F13" s="71"/>
      <c r="G13" s="71"/>
      <c r="H13" s="71"/>
      <c r="I13" s="71"/>
      <c r="J13" s="71"/>
      <c r="K13" s="71"/>
      <c r="L13" s="71"/>
      <c r="M13" s="71"/>
      <c r="N13" s="71"/>
      <c r="O13" s="71"/>
      <c r="P13" s="71"/>
    </row>
    <row r="14" spans="2:16" ht="21" customHeight="1" x14ac:dyDescent="0.35">
      <c r="C14" s="36">
        <v>4</v>
      </c>
      <c r="D14" s="36">
        <v>0</v>
      </c>
      <c r="E14" s="71"/>
      <c r="F14" s="71"/>
      <c r="G14" s="71"/>
      <c r="H14" s="71"/>
      <c r="I14" s="71"/>
      <c r="J14" s="71"/>
      <c r="K14" s="71"/>
      <c r="L14" s="71"/>
      <c r="M14" s="71"/>
      <c r="N14" s="71"/>
      <c r="O14" s="71"/>
      <c r="P14" s="71"/>
    </row>
    <row r="15" spans="2:16" ht="21" customHeight="1" x14ac:dyDescent="0.35">
      <c r="C15" s="36">
        <v>5</v>
      </c>
      <c r="D15" s="36">
        <v>0</v>
      </c>
      <c r="E15" s="71"/>
      <c r="F15" s="71"/>
      <c r="G15" s="71"/>
      <c r="H15" s="71"/>
      <c r="I15" s="71"/>
      <c r="J15" s="71"/>
      <c r="K15" s="71"/>
      <c r="L15" s="71"/>
      <c r="M15" s="71"/>
      <c r="N15" s="71"/>
      <c r="O15" s="71"/>
      <c r="P15" s="71"/>
    </row>
    <row r="16" spans="2:16" ht="21" customHeight="1" x14ac:dyDescent="0.35">
      <c r="C16" s="30"/>
      <c r="D16" s="30"/>
    </row>
    <row r="17" spans="3:16" ht="21" customHeight="1" x14ac:dyDescent="0.35">
      <c r="C17" s="72" t="s">
        <v>86</v>
      </c>
      <c r="D17" s="72"/>
      <c r="E17" s="72"/>
      <c r="F17" s="72"/>
      <c r="G17" s="72"/>
      <c r="H17" s="72"/>
      <c r="I17" s="72"/>
      <c r="J17" s="72"/>
      <c r="K17" s="72"/>
      <c r="L17" s="72"/>
      <c r="M17" s="72"/>
      <c r="N17" s="72"/>
      <c r="O17" s="72"/>
      <c r="P17" s="72"/>
    </row>
    <row r="18" spans="3:16" ht="45" customHeight="1" x14ac:dyDescent="0.35">
      <c r="C18" s="73" t="s">
        <v>128</v>
      </c>
      <c r="D18" s="74"/>
      <c r="E18" s="74"/>
      <c r="F18" s="74"/>
      <c r="G18" s="74"/>
      <c r="H18" s="74"/>
      <c r="I18" s="74"/>
      <c r="J18" s="74"/>
      <c r="K18" s="74"/>
      <c r="L18" s="74"/>
      <c r="M18" s="74"/>
      <c r="N18" s="74"/>
      <c r="O18" s="74"/>
      <c r="P18" s="75"/>
    </row>
    <row r="19" spans="3:16" ht="45" customHeight="1" x14ac:dyDescent="0.35">
      <c r="C19" s="76"/>
      <c r="D19" s="77"/>
      <c r="E19" s="77"/>
      <c r="F19" s="77"/>
      <c r="G19" s="77"/>
      <c r="H19" s="77"/>
      <c r="I19" s="77"/>
      <c r="J19" s="77"/>
      <c r="K19" s="77"/>
      <c r="L19" s="77"/>
      <c r="M19" s="77"/>
      <c r="N19" s="77"/>
      <c r="O19" s="77"/>
      <c r="P19" s="78"/>
    </row>
    <row r="20" spans="3:16" ht="45" customHeight="1" x14ac:dyDescent="0.35">
      <c r="C20" s="76"/>
      <c r="D20" s="77"/>
      <c r="E20" s="77"/>
      <c r="F20" s="77"/>
      <c r="G20" s="77"/>
      <c r="H20" s="77"/>
      <c r="I20" s="77"/>
      <c r="J20" s="77"/>
      <c r="K20" s="77"/>
      <c r="L20" s="77"/>
      <c r="M20" s="77"/>
      <c r="N20" s="77"/>
      <c r="O20" s="77"/>
      <c r="P20" s="78"/>
    </row>
    <row r="21" spans="3:16" ht="45" customHeight="1" x14ac:dyDescent="0.35">
      <c r="C21" s="76"/>
      <c r="D21" s="77"/>
      <c r="E21" s="77"/>
      <c r="F21" s="77"/>
      <c r="G21" s="77"/>
      <c r="H21" s="77"/>
      <c r="I21" s="77"/>
      <c r="J21" s="77"/>
      <c r="K21" s="77"/>
      <c r="L21" s="77"/>
      <c r="M21" s="77"/>
      <c r="N21" s="77"/>
      <c r="O21" s="77"/>
      <c r="P21" s="78"/>
    </row>
    <row r="22" spans="3:16" ht="45" customHeight="1" x14ac:dyDescent="0.35">
      <c r="C22" s="76"/>
      <c r="D22" s="77"/>
      <c r="E22" s="77"/>
      <c r="F22" s="77"/>
      <c r="G22" s="77"/>
      <c r="H22" s="77"/>
      <c r="I22" s="77"/>
      <c r="J22" s="77"/>
      <c r="K22" s="77"/>
      <c r="L22" s="77"/>
      <c r="M22" s="77"/>
      <c r="N22" s="77"/>
      <c r="O22" s="77"/>
      <c r="P22" s="78"/>
    </row>
    <row r="23" spans="3:16" ht="45" customHeight="1" x14ac:dyDescent="0.35">
      <c r="C23" s="76"/>
      <c r="D23" s="77"/>
      <c r="E23" s="77"/>
      <c r="F23" s="77"/>
      <c r="G23" s="77"/>
      <c r="H23" s="77"/>
      <c r="I23" s="77"/>
      <c r="J23" s="77"/>
      <c r="K23" s="77"/>
      <c r="L23" s="77"/>
      <c r="M23" s="77"/>
      <c r="N23" s="77"/>
      <c r="O23" s="77"/>
      <c r="P23" s="78"/>
    </row>
    <row r="24" spans="3:16" ht="45" customHeight="1" x14ac:dyDescent="0.35">
      <c r="C24" s="76"/>
      <c r="D24" s="77"/>
      <c r="E24" s="77"/>
      <c r="F24" s="77"/>
      <c r="G24" s="77"/>
      <c r="H24" s="77"/>
      <c r="I24" s="77"/>
      <c r="J24" s="77"/>
      <c r="K24" s="77"/>
      <c r="L24" s="77"/>
      <c r="M24" s="77"/>
      <c r="N24" s="77"/>
      <c r="O24" s="77"/>
      <c r="P24" s="78"/>
    </row>
    <row r="25" spans="3:16" ht="45" customHeight="1" x14ac:dyDescent="0.35">
      <c r="C25" s="76"/>
      <c r="D25" s="77"/>
      <c r="E25" s="77"/>
      <c r="F25" s="77"/>
      <c r="G25" s="77"/>
      <c r="H25" s="77"/>
      <c r="I25" s="77"/>
      <c r="J25" s="77"/>
      <c r="K25" s="77"/>
      <c r="L25" s="77"/>
      <c r="M25" s="77"/>
      <c r="N25" s="77"/>
      <c r="O25" s="77"/>
      <c r="P25" s="78"/>
    </row>
    <row r="26" spans="3:16" ht="45" customHeight="1" x14ac:dyDescent="0.35">
      <c r="C26" s="76"/>
      <c r="D26" s="77"/>
      <c r="E26" s="77"/>
      <c r="F26" s="77"/>
      <c r="G26" s="77"/>
      <c r="H26" s="77"/>
      <c r="I26" s="77"/>
      <c r="J26" s="77"/>
      <c r="K26" s="77"/>
      <c r="L26" s="77"/>
      <c r="M26" s="77"/>
      <c r="N26" s="77"/>
      <c r="O26" s="77"/>
      <c r="P26" s="78"/>
    </row>
    <row r="27" spans="3:16" ht="45" customHeight="1" x14ac:dyDescent="0.35">
      <c r="C27" s="76"/>
      <c r="D27" s="77"/>
      <c r="E27" s="77"/>
      <c r="F27" s="77"/>
      <c r="G27" s="77"/>
      <c r="H27" s="77"/>
      <c r="I27" s="77"/>
      <c r="J27" s="77"/>
      <c r="K27" s="77"/>
      <c r="L27" s="77"/>
      <c r="M27" s="77"/>
      <c r="N27" s="77"/>
      <c r="O27" s="77"/>
      <c r="P27" s="78"/>
    </row>
    <row r="28" spans="3:16" ht="45" customHeight="1" x14ac:dyDescent="0.35">
      <c r="C28" s="76"/>
      <c r="D28" s="77"/>
      <c r="E28" s="77"/>
      <c r="F28" s="77"/>
      <c r="G28" s="77"/>
      <c r="H28" s="77"/>
      <c r="I28" s="77"/>
      <c r="J28" s="77"/>
      <c r="K28" s="77"/>
      <c r="L28" s="77"/>
      <c r="M28" s="77"/>
      <c r="N28" s="77"/>
      <c r="O28" s="77"/>
      <c r="P28" s="78"/>
    </row>
    <row r="29" spans="3:16" ht="45" customHeight="1" x14ac:dyDescent="0.35">
      <c r="C29" s="76"/>
      <c r="D29" s="77"/>
      <c r="E29" s="77"/>
      <c r="F29" s="77"/>
      <c r="G29" s="77"/>
      <c r="H29" s="77"/>
      <c r="I29" s="77"/>
      <c r="J29" s="77"/>
      <c r="K29" s="77"/>
      <c r="L29" s="77"/>
      <c r="M29" s="77"/>
      <c r="N29" s="77"/>
      <c r="O29" s="77"/>
      <c r="P29" s="78"/>
    </row>
    <row r="30" spans="3:16" ht="45" customHeight="1" x14ac:dyDescent="0.35">
      <c r="C30" s="76"/>
      <c r="D30" s="77"/>
      <c r="E30" s="77"/>
      <c r="F30" s="77"/>
      <c r="G30" s="77"/>
      <c r="H30" s="77"/>
      <c r="I30" s="77"/>
      <c r="J30" s="77"/>
      <c r="K30" s="77"/>
      <c r="L30" s="77"/>
      <c r="M30" s="77"/>
      <c r="N30" s="77"/>
      <c r="O30" s="77"/>
      <c r="P30" s="78"/>
    </row>
    <row r="31" spans="3:16" ht="45" customHeight="1" x14ac:dyDescent="0.35">
      <c r="C31" s="76"/>
      <c r="D31" s="77"/>
      <c r="E31" s="77"/>
      <c r="F31" s="77"/>
      <c r="G31" s="77"/>
      <c r="H31" s="77"/>
      <c r="I31" s="77"/>
      <c r="J31" s="77"/>
      <c r="K31" s="77"/>
      <c r="L31" s="77"/>
      <c r="M31" s="77"/>
      <c r="N31" s="77"/>
      <c r="O31" s="77"/>
      <c r="P31" s="78"/>
    </row>
    <row r="32" spans="3:16" ht="45" customHeight="1" x14ac:dyDescent="0.35">
      <c r="C32" s="76"/>
      <c r="D32" s="77"/>
      <c r="E32" s="77"/>
      <c r="F32" s="77"/>
      <c r="G32" s="77"/>
      <c r="H32" s="77"/>
      <c r="I32" s="77"/>
      <c r="J32" s="77"/>
      <c r="K32" s="77"/>
      <c r="L32" s="77"/>
      <c r="M32" s="77"/>
      <c r="N32" s="77"/>
      <c r="O32" s="77"/>
      <c r="P32" s="78"/>
    </row>
    <row r="33" spans="3:16" ht="45" customHeight="1" x14ac:dyDescent="0.35">
      <c r="C33" s="76"/>
      <c r="D33" s="77"/>
      <c r="E33" s="77"/>
      <c r="F33" s="77"/>
      <c r="G33" s="77"/>
      <c r="H33" s="77"/>
      <c r="I33" s="77"/>
      <c r="J33" s="77"/>
      <c r="K33" s="77"/>
      <c r="L33" s="77"/>
      <c r="M33" s="77"/>
      <c r="N33" s="77"/>
      <c r="O33" s="77"/>
      <c r="P33" s="78"/>
    </row>
    <row r="34" spans="3:16" ht="45" customHeight="1" x14ac:dyDescent="0.35">
      <c r="C34" s="76"/>
      <c r="D34" s="77"/>
      <c r="E34" s="77"/>
      <c r="F34" s="77"/>
      <c r="G34" s="77"/>
      <c r="H34" s="77"/>
      <c r="I34" s="77"/>
      <c r="J34" s="77"/>
      <c r="K34" s="77"/>
      <c r="L34" s="77"/>
      <c r="M34" s="77"/>
      <c r="N34" s="77"/>
      <c r="O34" s="77"/>
      <c r="P34" s="78"/>
    </row>
    <row r="35" spans="3:16" ht="45" customHeight="1" x14ac:dyDescent="0.35">
      <c r="C35" s="76"/>
      <c r="D35" s="77"/>
      <c r="E35" s="77"/>
      <c r="F35" s="77"/>
      <c r="G35" s="77"/>
      <c r="H35" s="77"/>
      <c r="I35" s="77"/>
      <c r="J35" s="77"/>
      <c r="K35" s="77"/>
      <c r="L35" s="77"/>
      <c r="M35" s="77"/>
      <c r="N35" s="77"/>
      <c r="O35" s="77"/>
      <c r="P35" s="78"/>
    </row>
    <row r="36" spans="3:16" ht="45" customHeight="1" x14ac:dyDescent="0.35">
      <c r="C36" s="79"/>
      <c r="D36" s="80"/>
      <c r="E36" s="80"/>
      <c r="F36" s="80"/>
      <c r="G36" s="80"/>
      <c r="H36" s="80"/>
      <c r="I36" s="80"/>
      <c r="J36" s="80"/>
      <c r="K36" s="80"/>
      <c r="L36" s="80"/>
      <c r="M36" s="80"/>
      <c r="N36" s="80"/>
      <c r="O36" s="80"/>
      <c r="P36" s="81"/>
    </row>
    <row r="38" spans="3:16" ht="21" customHeight="1" x14ac:dyDescent="0.35">
      <c r="C38" s="72" t="s">
        <v>87</v>
      </c>
      <c r="D38" s="72"/>
      <c r="E38" s="72"/>
      <c r="F38" s="72"/>
      <c r="G38" s="72"/>
      <c r="H38" s="72"/>
      <c r="I38" s="72"/>
      <c r="J38" s="72"/>
      <c r="K38" s="72"/>
      <c r="L38" s="72"/>
      <c r="M38" s="72"/>
      <c r="N38" s="72"/>
      <c r="O38" s="72"/>
      <c r="P38" s="72"/>
    </row>
    <row r="39" spans="3:16" ht="21" customHeight="1" x14ac:dyDescent="0.35">
      <c r="C39" s="82" t="s">
        <v>129</v>
      </c>
      <c r="D39" s="83"/>
      <c r="E39" s="83"/>
      <c r="F39" s="83"/>
      <c r="G39" s="83"/>
      <c r="H39" s="83"/>
      <c r="I39" s="83"/>
      <c r="J39" s="83"/>
      <c r="K39" s="83"/>
      <c r="L39" s="83"/>
      <c r="M39" s="83"/>
      <c r="N39" s="83"/>
      <c r="O39" s="83"/>
      <c r="P39" s="84"/>
    </row>
    <row r="40" spans="3:16" ht="21" customHeight="1" x14ac:dyDescent="0.35">
      <c r="C40" s="85"/>
      <c r="D40" s="86"/>
      <c r="E40" s="86"/>
      <c r="F40" s="86"/>
      <c r="G40" s="86"/>
      <c r="H40" s="86"/>
      <c r="I40" s="86"/>
      <c r="J40" s="86"/>
      <c r="K40" s="86"/>
      <c r="L40" s="86"/>
      <c r="M40" s="86"/>
      <c r="N40" s="86"/>
      <c r="O40" s="86"/>
      <c r="P40" s="87"/>
    </row>
    <row r="41" spans="3:16" ht="21" customHeight="1" x14ac:dyDescent="0.35">
      <c r="C41" s="85"/>
      <c r="D41" s="86"/>
      <c r="E41" s="86"/>
      <c r="F41" s="86"/>
      <c r="G41" s="86"/>
      <c r="H41" s="86"/>
      <c r="I41" s="86"/>
      <c r="J41" s="86"/>
      <c r="K41" s="86"/>
      <c r="L41" s="86"/>
      <c r="M41" s="86"/>
      <c r="N41" s="86"/>
      <c r="O41" s="86"/>
      <c r="P41" s="87"/>
    </row>
    <row r="42" spans="3:16" ht="21" customHeight="1" x14ac:dyDescent="0.35">
      <c r="C42" s="85"/>
      <c r="D42" s="86"/>
      <c r="E42" s="86"/>
      <c r="F42" s="86"/>
      <c r="G42" s="86"/>
      <c r="H42" s="86"/>
      <c r="I42" s="86"/>
      <c r="J42" s="86"/>
      <c r="K42" s="86"/>
      <c r="L42" s="86"/>
      <c r="M42" s="86"/>
      <c r="N42" s="86"/>
      <c r="O42" s="86"/>
      <c r="P42" s="87"/>
    </row>
    <row r="43" spans="3:16" ht="21" customHeight="1" x14ac:dyDescent="0.35">
      <c r="C43" s="85"/>
      <c r="D43" s="86"/>
      <c r="E43" s="86"/>
      <c r="F43" s="86"/>
      <c r="G43" s="86"/>
      <c r="H43" s="86"/>
      <c r="I43" s="86"/>
      <c r="J43" s="86"/>
      <c r="K43" s="86"/>
      <c r="L43" s="86"/>
      <c r="M43" s="86"/>
      <c r="N43" s="86"/>
      <c r="O43" s="86"/>
      <c r="P43" s="87"/>
    </row>
    <row r="44" spans="3:16" ht="21" customHeight="1" x14ac:dyDescent="0.35">
      <c r="C44" s="85"/>
      <c r="D44" s="86"/>
      <c r="E44" s="86"/>
      <c r="F44" s="86"/>
      <c r="G44" s="86"/>
      <c r="H44" s="86"/>
      <c r="I44" s="86"/>
      <c r="J44" s="86"/>
      <c r="K44" s="86"/>
      <c r="L44" s="86"/>
      <c r="M44" s="86"/>
      <c r="N44" s="86"/>
      <c r="O44" s="86"/>
      <c r="P44" s="87"/>
    </row>
    <row r="45" spans="3:16" ht="21" customHeight="1" x14ac:dyDescent="0.35">
      <c r="C45" s="85"/>
      <c r="D45" s="86"/>
      <c r="E45" s="86"/>
      <c r="F45" s="86"/>
      <c r="G45" s="86"/>
      <c r="H45" s="86"/>
      <c r="I45" s="86"/>
      <c r="J45" s="86"/>
      <c r="K45" s="86"/>
      <c r="L45" s="86"/>
      <c r="M45" s="86"/>
      <c r="N45" s="86"/>
      <c r="O45" s="86"/>
      <c r="P45" s="87"/>
    </row>
    <row r="46" spans="3:16" ht="21" customHeight="1" x14ac:dyDescent="0.35">
      <c r="C46" s="85"/>
      <c r="D46" s="86"/>
      <c r="E46" s="86"/>
      <c r="F46" s="86"/>
      <c r="G46" s="86"/>
      <c r="H46" s="86"/>
      <c r="I46" s="86"/>
      <c r="J46" s="86"/>
      <c r="K46" s="86"/>
      <c r="L46" s="86"/>
      <c r="M46" s="86"/>
      <c r="N46" s="86"/>
      <c r="O46" s="86"/>
      <c r="P46" s="87"/>
    </row>
    <row r="47" spans="3:16" ht="21" customHeight="1" x14ac:dyDescent="0.35">
      <c r="C47" s="85"/>
      <c r="D47" s="86"/>
      <c r="E47" s="86"/>
      <c r="F47" s="86"/>
      <c r="G47" s="86"/>
      <c r="H47" s="86"/>
      <c r="I47" s="86"/>
      <c r="J47" s="86"/>
      <c r="K47" s="86"/>
      <c r="L47" s="86"/>
      <c r="M47" s="86"/>
      <c r="N47" s="86"/>
      <c r="O47" s="86"/>
      <c r="P47" s="87"/>
    </row>
    <row r="48" spans="3:16" ht="21" customHeight="1" x14ac:dyDescent="0.35">
      <c r="C48" s="85"/>
      <c r="D48" s="86"/>
      <c r="E48" s="86"/>
      <c r="F48" s="86"/>
      <c r="G48" s="86"/>
      <c r="H48" s="86"/>
      <c r="I48" s="86"/>
      <c r="J48" s="86"/>
      <c r="K48" s="86"/>
      <c r="L48" s="86"/>
      <c r="M48" s="86"/>
      <c r="N48" s="86"/>
      <c r="O48" s="86"/>
      <c r="P48" s="87"/>
    </row>
    <row r="49" spans="3:16" ht="21" customHeight="1" x14ac:dyDescent="0.35">
      <c r="C49" s="85"/>
      <c r="D49" s="86"/>
      <c r="E49" s="86"/>
      <c r="F49" s="86"/>
      <c r="G49" s="86"/>
      <c r="H49" s="86"/>
      <c r="I49" s="86"/>
      <c r="J49" s="86"/>
      <c r="K49" s="86"/>
      <c r="L49" s="86"/>
      <c r="M49" s="86"/>
      <c r="N49" s="86"/>
      <c r="O49" s="86"/>
      <c r="P49" s="87"/>
    </row>
    <row r="50" spans="3:16" ht="21" customHeight="1" x14ac:dyDescent="0.35">
      <c r="C50" s="85"/>
      <c r="D50" s="86"/>
      <c r="E50" s="86"/>
      <c r="F50" s="86"/>
      <c r="G50" s="86"/>
      <c r="H50" s="86"/>
      <c r="I50" s="86"/>
      <c r="J50" s="86"/>
      <c r="K50" s="86"/>
      <c r="L50" s="86"/>
      <c r="M50" s="86"/>
      <c r="N50" s="86"/>
      <c r="O50" s="86"/>
      <c r="P50" s="87"/>
    </row>
    <row r="51" spans="3:16" ht="21" customHeight="1" x14ac:dyDescent="0.35">
      <c r="C51" s="85"/>
      <c r="D51" s="86"/>
      <c r="E51" s="86"/>
      <c r="F51" s="86"/>
      <c r="G51" s="86"/>
      <c r="H51" s="86"/>
      <c r="I51" s="86"/>
      <c r="J51" s="86"/>
      <c r="K51" s="86"/>
      <c r="L51" s="86"/>
      <c r="M51" s="86"/>
      <c r="N51" s="86"/>
      <c r="O51" s="86"/>
      <c r="P51" s="87"/>
    </row>
    <row r="52" spans="3:16" ht="21" customHeight="1" x14ac:dyDescent="0.35">
      <c r="C52" s="85"/>
      <c r="D52" s="86"/>
      <c r="E52" s="86"/>
      <c r="F52" s="86"/>
      <c r="G52" s="86"/>
      <c r="H52" s="86"/>
      <c r="I52" s="86"/>
      <c r="J52" s="86"/>
      <c r="K52" s="86"/>
      <c r="L52" s="86"/>
      <c r="M52" s="86"/>
      <c r="N52" s="86"/>
      <c r="O52" s="86"/>
      <c r="P52" s="87"/>
    </row>
    <row r="53" spans="3:16" ht="21" customHeight="1" x14ac:dyDescent="0.35">
      <c r="C53" s="85"/>
      <c r="D53" s="86"/>
      <c r="E53" s="86"/>
      <c r="F53" s="86"/>
      <c r="G53" s="86"/>
      <c r="H53" s="86"/>
      <c r="I53" s="86"/>
      <c r="J53" s="86"/>
      <c r="K53" s="86"/>
      <c r="L53" s="86"/>
      <c r="M53" s="86"/>
      <c r="N53" s="86"/>
      <c r="O53" s="86"/>
      <c r="P53" s="87"/>
    </row>
    <row r="54" spans="3:16" ht="21" customHeight="1" x14ac:dyDescent="0.35">
      <c r="C54" s="85"/>
      <c r="D54" s="86"/>
      <c r="E54" s="86"/>
      <c r="F54" s="86"/>
      <c r="G54" s="86"/>
      <c r="H54" s="86"/>
      <c r="I54" s="86"/>
      <c r="J54" s="86"/>
      <c r="K54" s="86"/>
      <c r="L54" s="86"/>
      <c r="M54" s="86"/>
      <c r="N54" s="86"/>
      <c r="O54" s="86"/>
      <c r="P54" s="87"/>
    </row>
    <row r="55" spans="3:16" ht="21" customHeight="1" x14ac:dyDescent="0.35">
      <c r="C55" s="85"/>
      <c r="D55" s="86"/>
      <c r="E55" s="86"/>
      <c r="F55" s="86"/>
      <c r="G55" s="86"/>
      <c r="H55" s="86"/>
      <c r="I55" s="86"/>
      <c r="J55" s="86"/>
      <c r="K55" s="86"/>
      <c r="L55" s="86"/>
      <c r="M55" s="86"/>
      <c r="N55" s="86"/>
      <c r="O55" s="86"/>
      <c r="P55" s="87"/>
    </row>
    <row r="56" spans="3:16" ht="21" customHeight="1" x14ac:dyDescent="0.35">
      <c r="C56" s="85"/>
      <c r="D56" s="86"/>
      <c r="E56" s="86"/>
      <c r="F56" s="86"/>
      <c r="G56" s="86"/>
      <c r="H56" s="86"/>
      <c r="I56" s="86"/>
      <c r="J56" s="86"/>
      <c r="K56" s="86"/>
      <c r="L56" s="86"/>
      <c r="M56" s="86"/>
      <c r="N56" s="86"/>
      <c r="O56" s="86"/>
      <c r="P56" s="87"/>
    </row>
    <row r="57" spans="3:16" ht="21" customHeight="1" x14ac:dyDescent="0.35">
      <c r="C57" s="88"/>
      <c r="D57" s="89"/>
      <c r="E57" s="89"/>
      <c r="F57" s="89"/>
      <c r="G57" s="89"/>
      <c r="H57" s="89"/>
      <c r="I57" s="89"/>
      <c r="J57" s="89"/>
      <c r="K57" s="89"/>
      <c r="L57" s="89"/>
      <c r="M57" s="89"/>
      <c r="N57" s="89"/>
      <c r="O57" s="89"/>
      <c r="P57" s="90"/>
    </row>
  </sheetData>
  <mergeCells count="11">
    <mergeCell ref="E14:P14"/>
    <mergeCell ref="N4:N7"/>
    <mergeCell ref="E10:P10"/>
    <mergeCell ref="E11:P11"/>
    <mergeCell ref="E12:P12"/>
    <mergeCell ref="E13:P13"/>
    <mergeCell ref="E15:P15"/>
    <mergeCell ref="C17:P17"/>
    <mergeCell ref="C18:P36"/>
    <mergeCell ref="C38:P38"/>
    <mergeCell ref="C39:P57"/>
  </mergeCells>
  <phoneticPr fontId="5"/>
  <pageMargins left="0.25" right="0.25" top="0.75" bottom="0.75" header="0.3" footer="0.3"/>
  <pageSetup paperSize="9" orientation="portrait" horizontalDpi="4294967292" verticalDpi="4294967292"/>
  <rowBreaks count="1" manualBreakCount="1">
    <brk id="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9" tint="0.79998168889431442"/>
    <pageSetUpPr fitToPage="1"/>
  </sheetPr>
  <dimension ref="B1:P46"/>
  <sheetViews>
    <sheetView zoomScale="80" zoomScaleNormal="80" zoomScalePageLayoutView="80" workbookViewId="0">
      <selection activeCell="O32" sqref="O32"/>
    </sheetView>
  </sheetViews>
  <sheetFormatPr baseColWidth="12" defaultColWidth="3.33203125" defaultRowHeight="21" customHeight="1" x14ac:dyDescent="0.35"/>
  <cols>
    <col min="1" max="1" width="3.33203125" style="26"/>
    <col min="2" max="2" width="4.1640625" style="26" customWidth="1"/>
    <col min="3" max="3" width="7.33203125" style="26" bestFit="1" customWidth="1"/>
    <col min="4" max="4" width="6.83203125" style="26" bestFit="1" customWidth="1"/>
    <col min="5" max="5" width="36.83203125" style="26" bestFit="1" customWidth="1"/>
    <col min="6" max="6" width="7.6640625" style="26" bestFit="1" customWidth="1"/>
    <col min="7" max="7" width="8.5" style="26" bestFit="1" customWidth="1"/>
    <col min="8" max="8" width="11.1640625" style="26" bestFit="1" customWidth="1"/>
    <col min="9" max="9" width="9" style="26" bestFit="1" customWidth="1"/>
    <col min="10" max="10" width="15.1640625" style="26" bestFit="1" customWidth="1"/>
    <col min="11" max="11" width="8.5" style="26" bestFit="1" customWidth="1"/>
    <col min="12" max="12" width="12.6640625" style="26" bestFit="1" customWidth="1"/>
    <col min="13" max="14" width="10.1640625" style="26" bestFit="1" customWidth="1"/>
    <col min="15" max="15" width="112.33203125" style="26" bestFit="1" customWidth="1"/>
    <col min="16" max="16" width="50.6640625" style="26" bestFit="1" customWidth="1"/>
    <col min="17" max="19" width="3.33203125" style="26"/>
    <col min="20" max="20" width="3.33203125" style="26" customWidth="1"/>
    <col min="21" max="33" width="3.33203125" style="26"/>
    <col min="34" max="34" width="3.33203125" style="26" customWidth="1"/>
    <col min="35" max="16384" width="3.33203125" style="26"/>
  </cols>
  <sheetData>
    <row r="1" spans="2:16" ht="33" customHeight="1" x14ac:dyDescent="0.5">
      <c r="B1" s="37" t="s">
        <v>88</v>
      </c>
      <c r="C1" s="37"/>
    </row>
    <row r="2" spans="2:16" ht="21" customHeight="1" x14ac:dyDescent="0.35">
      <c r="J2" s="27"/>
      <c r="K2" s="27"/>
      <c r="L2" s="27"/>
      <c r="M2" s="27"/>
      <c r="N2" s="38"/>
      <c r="O2" s="39"/>
      <c r="P2" s="38"/>
    </row>
    <row r="3" spans="2:16" ht="21" customHeight="1" x14ac:dyDescent="0.35">
      <c r="C3" s="112" t="s">
        <v>89</v>
      </c>
      <c r="D3" s="113"/>
      <c r="E3" s="113"/>
      <c r="F3" s="113"/>
      <c r="G3" s="113"/>
      <c r="H3" s="113"/>
      <c r="I3" s="113"/>
      <c r="J3" s="113"/>
      <c r="K3" s="113"/>
      <c r="L3" s="113"/>
      <c r="M3" s="113"/>
      <c r="N3" s="113"/>
      <c r="O3" s="113"/>
      <c r="P3" s="114"/>
    </row>
    <row r="4" spans="2:16" ht="21" customHeight="1" x14ac:dyDescent="0.35">
      <c r="C4" s="40" t="s">
        <v>90</v>
      </c>
      <c r="D4" s="40" t="s">
        <v>37</v>
      </c>
      <c r="E4" s="40" t="s">
        <v>14</v>
      </c>
      <c r="F4" s="40" t="s">
        <v>39</v>
      </c>
      <c r="G4" s="40" t="s">
        <v>40</v>
      </c>
      <c r="H4" s="40" t="s">
        <v>41</v>
      </c>
      <c r="I4" s="40" t="s">
        <v>42</v>
      </c>
      <c r="J4" s="40" t="s">
        <v>43</v>
      </c>
      <c r="K4" s="40" t="s">
        <v>44</v>
      </c>
      <c r="L4" s="40" t="s">
        <v>45</v>
      </c>
      <c r="M4" s="40" t="s">
        <v>46</v>
      </c>
      <c r="N4" s="40" t="s">
        <v>47</v>
      </c>
      <c r="O4" s="40" t="s">
        <v>48</v>
      </c>
      <c r="P4" s="40" t="s">
        <v>49</v>
      </c>
    </row>
    <row r="5" spans="2:16" ht="21" customHeight="1" x14ac:dyDescent="0.35">
      <c r="C5" s="41" t="s">
        <v>81</v>
      </c>
      <c r="D5" s="33">
        <v>1047</v>
      </c>
      <c r="E5" s="34" t="s">
        <v>100</v>
      </c>
      <c r="F5" s="45">
        <v>80</v>
      </c>
      <c r="G5" s="47">
        <v>6425</v>
      </c>
      <c r="H5" s="47"/>
      <c r="I5" s="47">
        <v>4048</v>
      </c>
      <c r="J5" s="48"/>
      <c r="K5" s="47">
        <v>3315</v>
      </c>
      <c r="L5" s="46"/>
      <c r="M5" s="45">
        <v>0</v>
      </c>
      <c r="N5" s="115">
        <f>SUM(G5:G8)</f>
        <v>23024</v>
      </c>
      <c r="O5" s="33" t="s">
        <v>106</v>
      </c>
      <c r="P5" s="33" t="s">
        <v>107</v>
      </c>
    </row>
    <row r="6" spans="2:16" ht="21" customHeight="1" x14ac:dyDescent="0.35">
      <c r="C6" s="41" t="s">
        <v>81</v>
      </c>
      <c r="D6" s="33">
        <v>1056</v>
      </c>
      <c r="E6" s="34" t="s">
        <v>103</v>
      </c>
      <c r="F6" s="45">
        <v>80</v>
      </c>
      <c r="G6" s="47">
        <v>5507</v>
      </c>
      <c r="H6" s="47"/>
      <c r="I6" s="47">
        <v>5443</v>
      </c>
      <c r="J6" s="48">
        <v>99</v>
      </c>
      <c r="K6" s="47">
        <v>1908</v>
      </c>
      <c r="L6" s="46"/>
      <c r="M6" s="45">
        <v>99</v>
      </c>
      <c r="N6" s="116"/>
      <c r="O6" s="33" t="s">
        <v>108</v>
      </c>
      <c r="P6" s="33" t="s">
        <v>109</v>
      </c>
    </row>
    <row r="7" spans="2:16" ht="21" customHeight="1" x14ac:dyDescent="0.35">
      <c r="C7" s="41" t="s">
        <v>81</v>
      </c>
      <c r="D7" s="33">
        <v>1044</v>
      </c>
      <c r="E7" s="34" t="s">
        <v>102</v>
      </c>
      <c r="F7" s="45">
        <v>80</v>
      </c>
      <c r="G7" s="47">
        <v>5317</v>
      </c>
      <c r="H7" s="47"/>
      <c r="I7" s="47">
        <v>3884</v>
      </c>
      <c r="J7" s="48"/>
      <c r="K7" s="47">
        <v>2795</v>
      </c>
      <c r="L7" s="46">
        <v>99</v>
      </c>
      <c r="M7" s="45">
        <v>99</v>
      </c>
      <c r="N7" s="116"/>
      <c r="O7" s="33" t="s">
        <v>111</v>
      </c>
      <c r="P7" s="33" t="s">
        <v>113</v>
      </c>
    </row>
    <row r="8" spans="2:16" ht="21" customHeight="1" x14ac:dyDescent="0.35">
      <c r="C8" s="41" t="s">
        <v>81</v>
      </c>
      <c r="D8" s="33">
        <v>823</v>
      </c>
      <c r="E8" s="34" t="s">
        <v>73</v>
      </c>
      <c r="F8" s="45">
        <v>80</v>
      </c>
      <c r="G8" s="47">
        <v>5775</v>
      </c>
      <c r="H8" s="47"/>
      <c r="I8" s="47">
        <v>3709</v>
      </c>
      <c r="J8" s="48"/>
      <c r="K8" s="47">
        <v>2652</v>
      </c>
      <c r="L8" s="46"/>
      <c r="M8" s="45">
        <v>0</v>
      </c>
      <c r="N8" s="117"/>
      <c r="O8" s="33" t="s">
        <v>75</v>
      </c>
      <c r="P8" s="33" t="s">
        <v>76</v>
      </c>
    </row>
    <row r="9" spans="2:16" ht="21" customHeight="1" x14ac:dyDescent="0.35">
      <c r="J9" s="27"/>
      <c r="K9" s="27"/>
      <c r="L9" s="27"/>
      <c r="M9" s="27"/>
      <c r="N9" s="38"/>
      <c r="O9" s="39"/>
      <c r="P9" s="38"/>
    </row>
    <row r="10" spans="2:16" ht="21" customHeight="1" x14ac:dyDescent="0.35">
      <c r="C10" s="118" t="s">
        <v>91</v>
      </c>
      <c r="D10" s="119"/>
      <c r="E10" s="120"/>
      <c r="F10" s="121" t="s">
        <v>92</v>
      </c>
      <c r="G10" s="121"/>
      <c r="H10" s="121"/>
      <c r="I10" s="121"/>
      <c r="J10" s="121"/>
      <c r="K10" s="122" t="s">
        <v>127</v>
      </c>
      <c r="L10" s="122"/>
      <c r="M10" s="122"/>
      <c r="O10" s="118" t="s">
        <v>93</v>
      </c>
      <c r="P10" s="120"/>
    </row>
    <row r="11" spans="2:16" ht="21" customHeight="1" x14ac:dyDescent="0.35">
      <c r="C11" s="107" t="s">
        <v>94</v>
      </c>
      <c r="D11" s="108"/>
      <c r="E11" s="43" t="s">
        <v>95</v>
      </c>
      <c r="F11" s="109" t="s">
        <v>96</v>
      </c>
      <c r="G11" s="110"/>
      <c r="H11" s="110"/>
      <c r="I11" s="110"/>
      <c r="J11" s="110"/>
      <c r="K11" s="110"/>
      <c r="L11" s="110"/>
      <c r="M11" s="111"/>
      <c r="O11" s="95" t="s">
        <v>126</v>
      </c>
      <c r="P11" s="96"/>
    </row>
    <row r="12" spans="2:16" ht="21" customHeight="1" x14ac:dyDescent="0.35">
      <c r="C12" s="101">
        <v>1</v>
      </c>
      <c r="D12" s="102"/>
      <c r="E12" s="44" t="s">
        <v>123</v>
      </c>
      <c r="F12" s="106"/>
      <c r="G12" s="106"/>
      <c r="H12" s="106"/>
      <c r="I12" s="106"/>
      <c r="J12" s="106"/>
      <c r="K12" s="106"/>
      <c r="L12" s="106"/>
      <c r="M12" s="106"/>
      <c r="O12" s="97"/>
      <c r="P12" s="98"/>
    </row>
    <row r="13" spans="2:16" ht="21" customHeight="1" x14ac:dyDescent="0.35">
      <c r="C13" s="101">
        <v>2</v>
      </c>
      <c r="D13" s="102"/>
      <c r="E13" s="44" t="s">
        <v>123</v>
      </c>
      <c r="F13" s="106"/>
      <c r="G13" s="106"/>
      <c r="H13" s="106"/>
      <c r="I13" s="106"/>
      <c r="J13" s="106"/>
      <c r="K13" s="106"/>
      <c r="L13" s="106"/>
      <c r="M13" s="106"/>
      <c r="O13" s="97"/>
      <c r="P13" s="98"/>
    </row>
    <row r="14" spans="2:16" ht="21" customHeight="1" x14ac:dyDescent="0.35">
      <c r="C14" s="101">
        <v>3</v>
      </c>
      <c r="D14" s="102"/>
      <c r="E14" s="44" t="s">
        <v>123</v>
      </c>
      <c r="F14" s="106"/>
      <c r="G14" s="106"/>
      <c r="H14" s="106"/>
      <c r="I14" s="106"/>
      <c r="J14" s="106"/>
      <c r="K14" s="106"/>
      <c r="L14" s="106"/>
      <c r="M14" s="106"/>
      <c r="O14" s="97"/>
      <c r="P14" s="98"/>
    </row>
    <row r="15" spans="2:16" ht="21" customHeight="1" x14ac:dyDescent="0.35">
      <c r="C15" s="101">
        <v>4</v>
      </c>
      <c r="D15" s="102"/>
      <c r="E15" s="44" t="s">
        <v>123</v>
      </c>
      <c r="F15" s="106"/>
      <c r="G15" s="106"/>
      <c r="H15" s="106"/>
      <c r="I15" s="106"/>
      <c r="J15" s="106"/>
      <c r="K15" s="106"/>
      <c r="L15" s="106"/>
      <c r="M15" s="106"/>
      <c r="O15" s="97"/>
      <c r="P15" s="98"/>
    </row>
    <row r="16" spans="2:16" ht="21" customHeight="1" x14ac:dyDescent="0.35">
      <c r="C16" s="101">
        <v>5</v>
      </c>
      <c r="D16" s="102"/>
      <c r="E16" s="44" t="s">
        <v>124</v>
      </c>
      <c r="F16" s="106" t="s">
        <v>125</v>
      </c>
      <c r="G16" s="106"/>
      <c r="H16" s="106"/>
      <c r="I16" s="106"/>
      <c r="J16" s="106"/>
      <c r="K16" s="106"/>
      <c r="L16" s="106"/>
      <c r="M16" s="106"/>
      <c r="O16" s="99"/>
      <c r="P16" s="100"/>
    </row>
    <row r="18" spans="3:16" ht="21" customHeight="1" x14ac:dyDescent="0.35">
      <c r="C18" s="112" t="s">
        <v>97</v>
      </c>
      <c r="D18" s="113"/>
      <c r="E18" s="113"/>
      <c r="F18" s="113"/>
      <c r="G18" s="113"/>
      <c r="H18" s="113"/>
      <c r="I18" s="113"/>
      <c r="J18" s="113"/>
      <c r="K18" s="113"/>
      <c r="L18" s="113"/>
      <c r="M18" s="113"/>
      <c r="N18" s="113"/>
      <c r="O18" s="113"/>
      <c r="P18" s="114"/>
    </row>
    <row r="19" spans="3:16" ht="21" customHeight="1" x14ac:dyDescent="0.35">
      <c r="C19" s="40" t="s">
        <v>98</v>
      </c>
      <c r="D19" s="40" t="s">
        <v>37</v>
      </c>
      <c r="E19" s="40" t="s">
        <v>14</v>
      </c>
      <c r="F19" s="40" t="s">
        <v>39</v>
      </c>
      <c r="G19" s="40" t="s">
        <v>40</v>
      </c>
      <c r="H19" s="40" t="s">
        <v>41</v>
      </c>
      <c r="I19" s="40" t="s">
        <v>42</v>
      </c>
      <c r="J19" s="40" t="s">
        <v>43</v>
      </c>
      <c r="K19" s="40" t="s">
        <v>44</v>
      </c>
      <c r="L19" s="40" t="s">
        <v>45</v>
      </c>
      <c r="M19" s="40" t="s">
        <v>46</v>
      </c>
      <c r="N19" s="40" t="s">
        <v>47</v>
      </c>
      <c r="O19" s="40" t="s">
        <v>48</v>
      </c>
      <c r="P19" s="40" t="s">
        <v>49</v>
      </c>
    </row>
    <row r="20" spans="3:16" ht="21" customHeight="1" x14ac:dyDescent="0.35">
      <c r="C20" s="41" t="s">
        <v>81</v>
      </c>
      <c r="D20" s="33">
        <v>1047</v>
      </c>
      <c r="E20" s="34" t="s">
        <v>100</v>
      </c>
      <c r="F20" s="45">
        <v>99</v>
      </c>
      <c r="G20" s="47">
        <v>7114</v>
      </c>
      <c r="H20" s="47"/>
      <c r="I20" s="47">
        <v>5472</v>
      </c>
      <c r="J20" s="48">
        <v>99</v>
      </c>
      <c r="K20" s="47">
        <v>3670</v>
      </c>
      <c r="L20" s="46"/>
      <c r="M20" s="45">
        <v>99</v>
      </c>
      <c r="N20" s="115">
        <f>SUM(G20:G23)</f>
        <v>25856</v>
      </c>
      <c r="O20" s="33" t="s">
        <v>106</v>
      </c>
      <c r="P20" s="33" t="s">
        <v>107</v>
      </c>
    </row>
    <row r="21" spans="3:16" ht="21" customHeight="1" x14ac:dyDescent="0.35">
      <c r="C21" s="41" t="s">
        <v>81</v>
      </c>
      <c r="D21" s="33">
        <v>1056</v>
      </c>
      <c r="E21" s="34" t="s">
        <v>103</v>
      </c>
      <c r="F21" s="45">
        <v>99</v>
      </c>
      <c r="G21" s="45">
        <v>6098</v>
      </c>
      <c r="H21" s="45"/>
      <c r="I21" s="45">
        <v>5920</v>
      </c>
      <c r="J21" s="46">
        <v>99</v>
      </c>
      <c r="K21" s="45">
        <v>2112</v>
      </c>
      <c r="L21" s="46"/>
      <c r="M21" s="45">
        <v>99</v>
      </c>
      <c r="N21" s="116"/>
      <c r="O21" s="33" t="s">
        <v>108</v>
      </c>
      <c r="P21" s="33" t="s">
        <v>109</v>
      </c>
    </row>
    <row r="22" spans="3:16" ht="21" customHeight="1" x14ac:dyDescent="0.35">
      <c r="C22" s="41" t="s">
        <v>81</v>
      </c>
      <c r="D22" s="33">
        <v>812</v>
      </c>
      <c r="E22" s="34" t="s">
        <v>114</v>
      </c>
      <c r="F22" s="45">
        <v>99</v>
      </c>
      <c r="G22" s="47">
        <v>6250</v>
      </c>
      <c r="H22" s="47"/>
      <c r="I22" s="47">
        <v>4230</v>
      </c>
      <c r="J22" s="47"/>
      <c r="K22" s="47">
        <v>2936</v>
      </c>
      <c r="L22" s="46"/>
      <c r="M22" s="45">
        <v>0</v>
      </c>
      <c r="N22" s="116"/>
      <c r="O22" s="33" t="s">
        <v>115</v>
      </c>
      <c r="P22" s="33" t="s">
        <v>116</v>
      </c>
    </row>
    <row r="23" spans="3:16" ht="21" customHeight="1" x14ac:dyDescent="0.35">
      <c r="C23" s="41" t="s">
        <v>81</v>
      </c>
      <c r="D23" s="33">
        <v>823</v>
      </c>
      <c r="E23" s="34" t="s">
        <v>73</v>
      </c>
      <c r="F23" s="45">
        <v>99</v>
      </c>
      <c r="G23" s="45">
        <v>6394</v>
      </c>
      <c r="H23" s="45"/>
      <c r="I23" s="45">
        <v>4107</v>
      </c>
      <c r="J23" s="46"/>
      <c r="K23" s="45">
        <v>2936</v>
      </c>
      <c r="L23" s="46"/>
      <c r="M23" s="45">
        <v>0</v>
      </c>
      <c r="N23" s="117"/>
      <c r="O23" s="33" t="s">
        <v>75</v>
      </c>
      <c r="P23" s="33" t="s">
        <v>76</v>
      </c>
    </row>
    <row r="24" spans="3:16" ht="21" customHeight="1" x14ac:dyDescent="0.35">
      <c r="J24" s="27"/>
      <c r="K24" s="27"/>
      <c r="L24" s="27"/>
      <c r="M24" s="27"/>
      <c r="N24" s="38"/>
      <c r="O24" s="39"/>
      <c r="P24" s="38"/>
    </row>
    <row r="25" spans="3:16" ht="21" customHeight="1" x14ac:dyDescent="0.35">
      <c r="C25" s="118" t="s">
        <v>91</v>
      </c>
      <c r="D25" s="119"/>
      <c r="E25" s="120"/>
      <c r="F25" s="121" t="s">
        <v>99</v>
      </c>
      <c r="G25" s="121"/>
      <c r="H25" s="121"/>
      <c r="I25" s="121"/>
      <c r="J25" s="121"/>
      <c r="K25" s="122" t="s">
        <v>130</v>
      </c>
      <c r="L25" s="122"/>
      <c r="M25" s="122"/>
      <c r="O25" s="118" t="s">
        <v>93</v>
      </c>
      <c r="P25" s="120"/>
    </row>
    <row r="26" spans="3:16" ht="21" customHeight="1" x14ac:dyDescent="0.35">
      <c r="C26" s="107" t="s">
        <v>94</v>
      </c>
      <c r="D26" s="108"/>
      <c r="E26" s="43" t="s">
        <v>95</v>
      </c>
      <c r="F26" s="109" t="s">
        <v>96</v>
      </c>
      <c r="G26" s="110"/>
      <c r="H26" s="110"/>
      <c r="I26" s="110"/>
      <c r="J26" s="110"/>
      <c r="K26" s="110"/>
      <c r="L26" s="110"/>
      <c r="M26" s="111"/>
      <c r="O26" s="95" t="s">
        <v>132</v>
      </c>
      <c r="P26" s="96"/>
    </row>
    <row r="27" spans="3:16" ht="21" customHeight="1" x14ac:dyDescent="0.35">
      <c r="C27" s="101">
        <v>1</v>
      </c>
      <c r="D27" s="102"/>
      <c r="E27" s="44" t="s">
        <v>123</v>
      </c>
      <c r="F27" s="106"/>
      <c r="G27" s="106"/>
      <c r="H27" s="106"/>
      <c r="I27" s="106"/>
      <c r="J27" s="106"/>
      <c r="K27" s="106"/>
      <c r="L27" s="106"/>
      <c r="M27" s="106"/>
      <c r="O27" s="97"/>
      <c r="P27" s="98"/>
    </row>
    <row r="28" spans="3:16" ht="21" customHeight="1" x14ac:dyDescent="0.35">
      <c r="C28" s="101">
        <v>2</v>
      </c>
      <c r="D28" s="102"/>
      <c r="E28" s="44" t="s">
        <v>123</v>
      </c>
      <c r="F28" s="106"/>
      <c r="G28" s="106"/>
      <c r="H28" s="106"/>
      <c r="I28" s="106"/>
      <c r="J28" s="106"/>
      <c r="K28" s="106"/>
      <c r="L28" s="106"/>
      <c r="M28" s="106"/>
      <c r="O28" s="97"/>
      <c r="P28" s="98"/>
    </row>
    <row r="29" spans="3:16" ht="21" customHeight="1" x14ac:dyDescent="0.35">
      <c r="C29" s="101">
        <v>3</v>
      </c>
      <c r="D29" s="102"/>
      <c r="E29" s="44" t="s">
        <v>123</v>
      </c>
      <c r="F29" s="106"/>
      <c r="G29" s="106"/>
      <c r="H29" s="106"/>
      <c r="I29" s="106"/>
      <c r="J29" s="106"/>
      <c r="K29" s="106"/>
      <c r="L29" s="106"/>
      <c r="M29" s="106"/>
      <c r="O29" s="97"/>
      <c r="P29" s="98"/>
    </row>
    <row r="30" spans="3:16" ht="21" customHeight="1" x14ac:dyDescent="0.35">
      <c r="C30" s="101">
        <v>4</v>
      </c>
      <c r="D30" s="102"/>
      <c r="E30" s="44" t="s">
        <v>123</v>
      </c>
      <c r="F30" s="106"/>
      <c r="G30" s="106"/>
      <c r="H30" s="106"/>
      <c r="I30" s="106"/>
      <c r="J30" s="106"/>
      <c r="K30" s="106"/>
      <c r="L30" s="106"/>
      <c r="M30" s="106"/>
      <c r="O30" s="97"/>
      <c r="P30" s="98"/>
    </row>
    <row r="31" spans="3:16" ht="21" customHeight="1" x14ac:dyDescent="0.35">
      <c r="C31" s="101">
        <v>5</v>
      </c>
      <c r="D31" s="102"/>
      <c r="E31" s="44" t="s">
        <v>124</v>
      </c>
      <c r="F31" s="106" t="s">
        <v>131</v>
      </c>
      <c r="G31" s="106"/>
      <c r="H31" s="106"/>
      <c r="I31" s="106"/>
      <c r="J31" s="106"/>
      <c r="K31" s="106"/>
      <c r="L31" s="106"/>
      <c r="M31" s="106"/>
      <c r="O31" s="99"/>
      <c r="P31" s="100"/>
    </row>
    <row r="33" spans="3:16" ht="21" customHeight="1" x14ac:dyDescent="0.35">
      <c r="C33" s="112" t="s">
        <v>117</v>
      </c>
      <c r="D33" s="113"/>
      <c r="E33" s="113"/>
      <c r="F33" s="113"/>
      <c r="G33" s="113"/>
      <c r="H33" s="113"/>
      <c r="I33" s="113"/>
      <c r="J33" s="113"/>
      <c r="K33" s="113"/>
      <c r="L33" s="113"/>
      <c r="M33" s="113"/>
      <c r="N33" s="113"/>
      <c r="O33" s="113"/>
      <c r="P33" s="114"/>
    </row>
    <row r="34" spans="3:16" ht="21" customHeight="1" x14ac:dyDescent="0.35">
      <c r="C34" s="40" t="s">
        <v>98</v>
      </c>
      <c r="D34" s="40" t="s">
        <v>37</v>
      </c>
      <c r="E34" s="40" t="s">
        <v>14</v>
      </c>
      <c r="F34" s="40" t="s">
        <v>39</v>
      </c>
      <c r="G34" s="40" t="s">
        <v>40</v>
      </c>
      <c r="H34" s="40" t="s">
        <v>41</v>
      </c>
      <c r="I34" s="40" t="s">
        <v>42</v>
      </c>
      <c r="J34" s="40" t="s">
        <v>43</v>
      </c>
      <c r="K34" s="40" t="s">
        <v>44</v>
      </c>
      <c r="L34" s="40" t="s">
        <v>45</v>
      </c>
      <c r="M34" s="40" t="s">
        <v>46</v>
      </c>
      <c r="N34" s="40" t="s">
        <v>47</v>
      </c>
      <c r="O34" s="40" t="s">
        <v>48</v>
      </c>
      <c r="P34" s="40" t="s">
        <v>49</v>
      </c>
    </row>
    <row r="35" spans="3:16" ht="21" customHeight="1" x14ac:dyDescent="0.35">
      <c r="C35" s="41" t="s">
        <v>81</v>
      </c>
      <c r="D35" s="42">
        <v>847</v>
      </c>
      <c r="E35" s="42" t="s">
        <v>118</v>
      </c>
      <c r="F35" s="42">
        <v>99</v>
      </c>
      <c r="G35" s="47">
        <v>6683</v>
      </c>
      <c r="H35" s="47"/>
      <c r="I35" s="47">
        <v>6175</v>
      </c>
      <c r="J35" s="48">
        <v>99</v>
      </c>
      <c r="K35" s="47">
        <v>2221</v>
      </c>
      <c r="L35" s="42"/>
      <c r="M35" s="42"/>
      <c r="N35" s="91">
        <f>SUM(G35:G38)</f>
        <v>24939</v>
      </c>
      <c r="O35" s="42" t="s">
        <v>120</v>
      </c>
      <c r="P35" s="42" t="s">
        <v>119</v>
      </c>
    </row>
    <row r="36" spans="3:16" ht="21" customHeight="1" x14ac:dyDescent="0.35">
      <c r="C36" s="33" t="s">
        <v>81</v>
      </c>
      <c r="D36" s="33">
        <v>1056</v>
      </c>
      <c r="E36" s="34" t="s">
        <v>103</v>
      </c>
      <c r="F36" s="45">
        <v>99</v>
      </c>
      <c r="G36" s="45">
        <v>6098</v>
      </c>
      <c r="H36" s="45"/>
      <c r="I36" s="45">
        <v>4930</v>
      </c>
      <c r="J36" s="46"/>
      <c r="K36" s="45">
        <v>2112</v>
      </c>
      <c r="L36" s="46"/>
      <c r="M36" s="45">
        <v>99</v>
      </c>
      <c r="N36" s="92"/>
      <c r="O36" s="33" t="s">
        <v>108</v>
      </c>
      <c r="P36" s="33" t="s">
        <v>109</v>
      </c>
    </row>
    <row r="37" spans="3:16" ht="21" customHeight="1" x14ac:dyDescent="0.35">
      <c r="C37" s="33" t="s">
        <v>81</v>
      </c>
      <c r="D37" s="33">
        <v>1044</v>
      </c>
      <c r="E37" s="34" t="s">
        <v>102</v>
      </c>
      <c r="F37" s="45">
        <v>99</v>
      </c>
      <c r="G37" s="45">
        <v>5764</v>
      </c>
      <c r="H37" s="45"/>
      <c r="I37" s="45">
        <v>4210</v>
      </c>
      <c r="J37" s="46"/>
      <c r="K37" s="45">
        <v>3722</v>
      </c>
      <c r="L37" s="46">
        <v>99</v>
      </c>
      <c r="M37" s="45">
        <v>99</v>
      </c>
      <c r="N37" s="92"/>
      <c r="O37" s="33" t="s">
        <v>111</v>
      </c>
      <c r="P37" s="33" t="s">
        <v>113</v>
      </c>
    </row>
    <row r="38" spans="3:16" ht="21" customHeight="1" x14ac:dyDescent="0.35">
      <c r="C38" s="33" t="s">
        <v>81</v>
      </c>
      <c r="D38" s="33">
        <v>823</v>
      </c>
      <c r="E38" s="34" t="s">
        <v>73</v>
      </c>
      <c r="F38" s="45">
        <v>99</v>
      </c>
      <c r="G38" s="45">
        <v>6394</v>
      </c>
      <c r="H38" s="45"/>
      <c r="I38" s="45">
        <v>4107</v>
      </c>
      <c r="J38" s="46"/>
      <c r="K38" s="45">
        <v>2936</v>
      </c>
      <c r="L38" s="46"/>
      <c r="M38" s="45">
        <v>0</v>
      </c>
      <c r="N38" s="93"/>
      <c r="O38" s="33" t="s">
        <v>75</v>
      </c>
      <c r="P38" s="33" t="s">
        <v>76</v>
      </c>
    </row>
    <row r="39" spans="3:16" ht="21" customHeight="1" x14ac:dyDescent="0.35">
      <c r="J39" s="27"/>
      <c r="K39" s="27"/>
      <c r="L39" s="27"/>
      <c r="M39" s="27"/>
      <c r="N39" s="38"/>
      <c r="O39" s="39"/>
      <c r="P39" s="38"/>
    </row>
    <row r="40" spans="3:16" ht="21" customHeight="1" x14ac:dyDescent="0.35">
      <c r="C40" s="118" t="s">
        <v>91</v>
      </c>
      <c r="D40" s="119"/>
      <c r="E40" s="120"/>
      <c r="F40" s="121" t="s">
        <v>99</v>
      </c>
      <c r="G40" s="121"/>
      <c r="H40" s="121"/>
      <c r="I40" s="121"/>
      <c r="J40" s="121"/>
      <c r="K40" s="122" t="s">
        <v>121</v>
      </c>
      <c r="L40" s="122"/>
      <c r="M40" s="122"/>
      <c r="O40" s="118" t="s">
        <v>93</v>
      </c>
      <c r="P40" s="120"/>
    </row>
    <row r="41" spans="3:16" ht="21" customHeight="1" x14ac:dyDescent="0.35">
      <c r="C41" s="107" t="s">
        <v>94</v>
      </c>
      <c r="D41" s="108"/>
      <c r="E41" s="43" t="s">
        <v>95</v>
      </c>
      <c r="F41" s="109" t="s">
        <v>96</v>
      </c>
      <c r="G41" s="110"/>
      <c r="H41" s="110"/>
      <c r="I41" s="110"/>
      <c r="J41" s="110"/>
      <c r="K41" s="110"/>
      <c r="L41" s="110"/>
      <c r="M41" s="111"/>
      <c r="O41" s="95" t="s">
        <v>122</v>
      </c>
      <c r="P41" s="96"/>
    </row>
    <row r="42" spans="3:16" ht="21" customHeight="1" x14ac:dyDescent="0.35">
      <c r="C42" s="101">
        <v>1</v>
      </c>
      <c r="D42" s="102"/>
      <c r="E42" s="44" t="s">
        <v>123</v>
      </c>
      <c r="F42" s="103"/>
      <c r="G42" s="104"/>
      <c r="H42" s="104"/>
      <c r="I42" s="104"/>
      <c r="J42" s="104"/>
      <c r="K42" s="104"/>
      <c r="L42" s="104"/>
      <c r="M42" s="105"/>
      <c r="O42" s="97"/>
      <c r="P42" s="98"/>
    </row>
    <row r="43" spans="3:16" ht="21" customHeight="1" x14ac:dyDescent="0.35">
      <c r="C43" s="101">
        <v>2</v>
      </c>
      <c r="D43" s="102"/>
      <c r="E43" s="44" t="s">
        <v>123</v>
      </c>
      <c r="F43" s="106"/>
      <c r="G43" s="106"/>
      <c r="H43" s="106"/>
      <c r="I43" s="106"/>
      <c r="J43" s="106"/>
      <c r="K43" s="106"/>
      <c r="L43" s="106"/>
      <c r="M43" s="106"/>
      <c r="O43" s="97"/>
      <c r="P43" s="98"/>
    </row>
    <row r="44" spans="3:16" ht="21" customHeight="1" x14ac:dyDescent="0.35">
      <c r="C44" s="101">
        <v>3</v>
      </c>
      <c r="D44" s="102"/>
      <c r="E44" s="44" t="s">
        <v>123</v>
      </c>
      <c r="F44" s="106"/>
      <c r="G44" s="106"/>
      <c r="H44" s="106"/>
      <c r="I44" s="106"/>
      <c r="J44" s="106"/>
      <c r="K44" s="106"/>
      <c r="L44" s="106"/>
      <c r="M44" s="106"/>
      <c r="O44" s="97"/>
      <c r="P44" s="98"/>
    </row>
    <row r="45" spans="3:16" ht="21" customHeight="1" x14ac:dyDescent="0.35">
      <c r="C45" s="101">
        <v>4</v>
      </c>
      <c r="D45" s="102"/>
      <c r="E45" s="44" t="s">
        <v>123</v>
      </c>
      <c r="F45" s="106"/>
      <c r="G45" s="106"/>
      <c r="H45" s="106"/>
      <c r="I45" s="106"/>
      <c r="J45" s="106"/>
      <c r="K45" s="106"/>
      <c r="L45" s="106"/>
      <c r="M45" s="106"/>
      <c r="O45" s="97"/>
      <c r="P45" s="98"/>
    </row>
    <row r="46" spans="3:16" ht="21" customHeight="1" x14ac:dyDescent="0.35">
      <c r="C46" s="101">
        <v>5</v>
      </c>
      <c r="D46" s="102"/>
      <c r="E46" s="44" t="s">
        <v>123</v>
      </c>
      <c r="F46" s="106"/>
      <c r="G46" s="106"/>
      <c r="H46" s="106"/>
      <c r="I46" s="106"/>
      <c r="J46" s="106"/>
      <c r="K46" s="106"/>
      <c r="L46" s="106"/>
      <c r="M46" s="106"/>
      <c r="O46" s="99"/>
      <c r="P46" s="100"/>
    </row>
  </sheetData>
  <mergeCells count="57">
    <mergeCell ref="C3:P3"/>
    <mergeCell ref="N5:N8"/>
    <mergeCell ref="C10:E10"/>
    <mergeCell ref="F10:J10"/>
    <mergeCell ref="K10:M10"/>
    <mergeCell ref="O10:P10"/>
    <mergeCell ref="C25:E25"/>
    <mergeCell ref="F25:J25"/>
    <mergeCell ref="K25:M25"/>
    <mergeCell ref="O25:P25"/>
    <mergeCell ref="C11:D11"/>
    <mergeCell ref="F11:M11"/>
    <mergeCell ref="O11:P16"/>
    <mergeCell ref="C12:D12"/>
    <mergeCell ref="F12:M12"/>
    <mergeCell ref="C13:D13"/>
    <mergeCell ref="F13:M13"/>
    <mergeCell ref="C14:D14"/>
    <mergeCell ref="F14:M14"/>
    <mergeCell ref="C15:D15"/>
    <mergeCell ref="F15:M15"/>
    <mergeCell ref="C16:D16"/>
    <mergeCell ref="F16:M16"/>
    <mergeCell ref="C18:P18"/>
    <mergeCell ref="N20:N23"/>
    <mergeCell ref="C40:E40"/>
    <mergeCell ref="F40:J40"/>
    <mergeCell ref="K40:M40"/>
    <mergeCell ref="O40:P40"/>
    <mergeCell ref="C26:D26"/>
    <mergeCell ref="F26:M26"/>
    <mergeCell ref="O26:P31"/>
    <mergeCell ref="C27:D27"/>
    <mergeCell ref="F27:M27"/>
    <mergeCell ref="C28:D28"/>
    <mergeCell ref="F28:M28"/>
    <mergeCell ref="C29:D29"/>
    <mergeCell ref="F29:M29"/>
    <mergeCell ref="C30:D30"/>
    <mergeCell ref="F30:M30"/>
    <mergeCell ref="C31:D31"/>
    <mergeCell ref="F31:M31"/>
    <mergeCell ref="C33:P33"/>
    <mergeCell ref="N35:N38"/>
    <mergeCell ref="O41:P46"/>
    <mergeCell ref="C42:D42"/>
    <mergeCell ref="F42:M42"/>
    <mergeCell ref="C43:D43"/>
    <mergeCell ref="F43:M43"/>
    <mergeCell ref="C44:D44"/>
    <mergeCell ref="F44:M44"/>
    <mergeCell ref="C45:D45"/>
    <mergeCell ref="F45:M45"/>
    <mergeCell ref="C46:D46"/>
    <mergeCell ref="F46:M46"/>
    <mergeCell ref="C41:D41"/>
    <mergeCell ref="F41:M41"/>
  </mergeCells>
  <phoneticPr fontId="5"/>
  <pageMargins left="0.25" right="0.25"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Q117"/>
  <sheetViews>
    <sheetView tabSelected="1" topLeftCell="A72" workbookViewId="0">
      <selection activeCell="H111" sqref="H111"/>
    </sheetView>
  </sheetViews>
  <sheetFormatPr baseColWidth="12" defaultRowHeight="15" x14ac:dyDescent="0.15"/>
  <sheetData>
    <row r="1" spans="1:13" x14ac:dyDescent="0.15">
      <c r="A1" t="s">
        <v>263</v>
      </c>
    </row>
    <row r="2" spans="1:13" x14ac:dyDescent="0.15">
      <c r="A2" t="s">
        <v>262</v>
      </c>
    </row>
    <row r="3" spans="1:13" x14ac:dyDescent="0.15">
      <c r="A3" t="s">
        <v>261</v>
      </c>
      <c r="C3">
        <v>9</v>
      </c>
    </row>
    <row r="5" spans="1:13" x14ac:dyDescent="0.15">
      <c r="A5" t="s">
        <v>260</v>
      </c>
    </row>
    <row r="6" spans="1:13" x14ac:dyDescent="0.15">
      <c r="A6" t="s">
        <v>259</v>
      </c>
    </row>
    <row r="8" spans="1:13" x14ac:dyDescent="0.15">
      <c r="A8" t="s">
        <v>258</v>
      </c>
    </row>
    <row r="9" spans="1:13" x14ac:dyDescent="0.15">
      <c r="B9" t="s">
        <v>257</v>
      </c>
      <c r="C9" t="s">
        <v>256</v>
      </c>
    </row>
    <row r="10" spans="1:13" x14ac:dyDescent="0.15">
      <c r="A10" t="s">
        <v>255</v>
      </c>
      <c r="C10">
        <v>0.2</v>
      </c>
    </row>
    <row r="11" spans="1:13" x14ac:dyDescent="0.15">
      <c r="A11" t="s">
        <v>254</v>
      </c>
      <c r="B11" s="60">
        <v>1</v>
      </c>
      <c r="C11" s="60">
        <v>0.3</v>
      </c>
      <c r="L11" s="65" t="s">
        <v>253</v>
      </c>
      <c r="M11" t="s">
        <v>252</v>
      </c>
    </row>
    <row r="12" spans="1:13" x14ac:dyDescent="0.15">
      <c r="A12" t="s">
        <v>251</v>
      </c>
      <c r="B12" s="66">
        <f>B13</f>
        <v>0</v>
      </c>
      <c r="C12" s="66">
        <f>B12*$C$10</f>
        <v>0</v>
      </c>
    </row>
    <row r="13" spans="1:13" x14ac:dyDescent="0.15">
      <c r="A13" t="s">
        <v>250</v>
      </c>
      <c r="B13" s="66">
        <v>0</v>
      </c>
      <c r="C13" s="66">
        <f>B13*$C$10</f>
        <v>0</v>
      </c>
      <c r="L13" s="65" t="s">
        <v>249</v>
      </c>
      <c r="M13" t="s">
        <v>248</v>
      </c>
    </row>
    <row r="14" spans="1:13" x14ac:dyDescent="0.15">
      <c r="A14" t="s">
        <v>247</v>
      </c>
      <c r="B14" s="66">
        <v>0</v>
      </c>
      <c r="C14" s="66">
        <f>B14*$C$10</f>
        <v>0</v>
      </c>
    </row>
    <row r="15" spans="1:13" x14ac:dyDescent="0.15">
      <c r="A15" t="s">
        <v>246</v>
      </c>
      <c r="B15" s="51"/>
      <c r="L15" s="65" t="s">
        <v>245</v>
      </c>
      <c r="M15" t="s">
        <v>244</v>
      </c>
    </row>
    <row r="16" spans="1:13" x14ac:dyDescent="0.15">
      <c r="A16" t="s">
        <v>243</v>
      </c>
      <c r="B16" s="66">
        <v>0</v>
      </c>
      <c r="C16" s="66">
        <f>B16*$C$10</f>
        <v>0</v>
      </c>
    </row>
    <row r="17" spans="1:13" x14ac:dyDescent="0.15">
      <c r="A17" t="s">
        <v>242</v>
      </c>
      <c r="B17" s="60">
        <v>1</v>
      </c>
      <c r="C17" s="60">
        <v>0.5</v>
      </c>
      <c r="L17" s="65" t="s">
        <v>241</v>
      </c>
      <c r="M17" t="s">
        <v>240</v>
      </c>
    </row>
    <row r="18" spans="1:13" x14ac:dyDescent="0.15">
      <c r="A18" t="s">
        <v>239</v>
      </c>
      <c r="B18" s="60">
        <v>0.75</v>
      </c>
      <c r="C18" s="60">
        <v>0.25</v>
      </c>
    </row>
    <row r="19" spans="1:13" x14ac:dyDescent="0.15">
      <c r="A19" t="s">
        <v>238</v>
      </c>
      <c r="B19" s="60">
        <v>1.5</v>
      </c>
      <c r="C19" s="60">
        <v>0</v>
      </c>
      <c r="L19" s="65" t="s">
        <v>237</v>
      </c>
      <c r="M19" t="s">
        <v>236</v>
      </c>
    </row>
    <row r="20" spans="1:13" x14ac:dyDescent="0.15">
      <c r="B20" s="51"/>
    </row>
    <row r="21" spans="1:13" x14ac:dyDescent="0.15">
      <c r="A21" t="s">
        <v>235</v>
      </c>
      <c r="B21" s="51"/>
    </row>
    <row r="22" spans="1:13" x14ac:dyDescent="0.15">
      <c r="A22" t="s">
        <v>234</v>
      </c>
      <c r="B22" s="64">
        <f>1+9*B70</f>
        <v>1.5</v>
      </c>
    </row>
    <row r="23" spans="1:13" x14ac:dyDescent="0.15">
      <c r="B23" s="64"/>
    </row>
    <row r="24" spans="1:13" x14ac:dyDescent="0.15">
      <c r="A24" t="s">
        <v>233</v>
      </c>
      <c r="B24" s="64"/>
    </row>
    <row r="25" spans="1:13" x14ac:dyDescent="0.15">
      <c r="A25" t="s">
        <v>232</v>
      </c>
      <c r="B25" t="s">
        <v>231</v>
      </c>
      <c r="C25" t="s">
        <v>230</v>
      </c>
      <c r="D25" t="s">
        <v>229</v>
      </c>
    </row>
    <row r="26" spans="1:13" x14ac:dyDescent="0.15">
      <c r="A26" t="s">
        <v>228</v>
      </c>
      <c r="B26" t="s">
        <v>225</v>
      </c>
      <c r="C26" t="s">
        <v>225</v>
      </c>
      <c r="D26" s="63">
        <v>0.75</v>
      </c>
    </row>
    <row r="27" spans="1:13" x14ac:dyDescent="0.15">
      <c r="A27" t="s">
        <v>227</v>
      </c>
      <c r="B27" t="s">
        <v>223</v>
      </c>
      <c r="C27" t="s">
        <v>225</v>
      </c>
      <c r="D27" s="63">
        <v>0.51388888888888895</v>
      </c>
    </row>
    <row r="28" spans="1:13" x14ac:dyDescent="0.15">
      <c r="A28" t="s">
        <v>226</v>
      </c>
      <c r="B28" t="s">
        <v>225</v>
      </c>
      <c r="C28" t="s">
        <v>223</v>
      </c>
      <c r="D28" s="63">
        <v>0.41666666666666669</v>
      </c>
    </row>
    <row r="29" spans="1:13" x14ac:dyDescent="0.15">
      <c r="A29" t="s">
        <v>224</v>
      </c>
      <c r="B29" t="s">
        <v>223</v>
      </c>
      <c r="C29" t="s">
        <v>222</v>
      </c>
      <c r="D29" s="63">
        <v>0.23611111111111113</v>
      </c>
    </row>
    <row r="31" spans="1:13" x14ac:dyDescent="0.15">
      <c r="A31" t="s">
        <v>221</v>
      </c>
      <c r="J31" t="s">
        <v>220</v>
      </c>
    </row>
    <row r="32" spans="1:13" x14ac:dyDescent="0.15">
      <c r="B32" t="s">
        <v>219</v>
      </c>
      <c r="C32" t="s">
        <v>218</v>
      </c>
      <c r="D32" t="s">
        <v>217</v>
      </c>
      <c r="E32" t="s">
        <v>216</v>
      </c>
      <c r="F32" t="s">
        <v>215</v>
      </c>
      <c r="G32" t="s">
        <v>214</v>
      </c>
      <c r="H32" t="s">
        <v>213</v>
      </c>
      <c r="K32" t="s">
        <v>212</v>
      </c>
    </row>
    <row r="33" spans="1:12" x14ac:dyDescent="0.15">
      <c r="A33" t="s">
        <v>211</v>
      </c>
      <c r="B33">
        <f>D33-C33</f>
        <v>78</v>
      </c>
      <c r="C33">
        <v>21</v>
      </c>
      <c r="D33">
        <v>99</v>
      </c>
      <c r="E33" s="55">
        <f>B33/(B$11+J33*B$13+B$12+B$14 + B$22/10*(B$19 + J33*B$18 + B$17))</f>
        <v>56.221281196504187</v>
      </c>
      <c r="F33" s="55">
        <f>E33/C$3</f>
        <v>6.2468090218337986</v>
      </c>
      <c r="G33" s="55">
        <f>(B33-E33)*10/$B$22</f>
        <v>145.19145868997211</v>
      </c>
      <c r="H33" s="55">
        <f>G33*4/5</f>
        <v>116.15316695197768</v>
      </c>
      <c r="J33" s="51">
        <v>0.11</v>
      </c>
      <c r="K33" t="s">
        <v>210</v>
      </c>
    </row>
    <row r="34" spans="1:12" x14ac:dyDescent="0.15">
      <c r="A34" t="s">
        <v>209</v>
      </c>
      <c r="B34">
        <f>D34-C34</f>
        <v>78</v>
      </c>
      <c r="C34">
        <v>21</v>
      </c>
      <c r="D34">
        <v>99</v>
      </c>
      <c r="E34" s="55">
        <f>B34/(B$11+J34*B$13+B$12+B$14 + B$22/10*(B$19 + J34*B$18 + B$17))</f>
        <v>48.75</v>
      </c>
      <c r="F34" s="55">
        <f>E34/C$3</f>
        <v>5.416666666666667</v>
      </c>
      <c r="G34" s="55">
        <f>(B34-E34)*10/$B$22</f>
        <v>195</v>
      </c>
      <c r="H34" s="55">
        <f>G34*4/5</f>
        <v>156</v>
      </c>
      <c r="J34">
        <v>2</v>
      </c>
      <c r="K34" t="s">
        <v>208</v>
      </c>
    </row>
    <row r="35" spans="1:12" x14ac:dyDescent="0.15">
      <c r="A35" t="s">
        <v>207</v>
      </c>
      <c r="B35">
        <f>D35-C35</f>
        <v>78</v>
      </c>
      <c r="C35">
        <v>21</v>
      </c>
      <c r="D35">
        <v>99</v>
      </c>
      <c r="E35" s="55">
        <f>B35/(B$11+J35*B$13+B$12+B$14 + B$22/10*(B$19 + J35*B$18 + B$17))</f>
        <v>42.739726027397261</v>
      </c>
      <c r="F35" s="55">
        <f>E35/C$3</f>
        <v>4.7488584474885842</v>
      </c>
      <c r="G35" s="55">
        <f>(B35-E35)*10/$B$22</f>
        <v>235.06849315068493</v>
      </c>
      <c r="H35" s="55">
        <f>G35*4/5</f>
        <v>188.05479452054794</v>
      </c>
      <c r="J35">
        <v>4</v>
      </c>
      <c r="K35" t="s">
        <v>206</v>
      </c>
    </row>
    <row r="36" spans="1:12" x14ac:dyDescent="0.15">
      <c r="A36" t="s">
        <v>205</v>
      </c>
      <c r="B36">
        <f>D36-C36</f>
        <v>78</v>
      </c>
      <c r="C36">
        <v>21</v>
      </c>
      <c r="D36">
        <v>99</v>
      </c>
      <c r="E36" s="55">
        <f>B36/(B$11+J36*B$13+B$12+B$14 + B$22/10*(B$19 + J36*B$18 + B$17))</f>
        <v>38.048780487804883</v>
      </c>
      <c r="F36" s="55">
        <f>E36/C$3</f>
        <v>4.227642276422765</v>
      </c>
      <c r="G36" s="55">
        <f>(B36-E36)*10/$B$22</f>
        <v>266.34146341463412</v>
      </c>
      <c r="H36" s="55">
        <f>G36*4/5</f>
        <v>213.07317073170731</v>
      </c>
      <c r="J36">
        <v>6</v>
      </c>
      <c r="K36" t="s">
        <v>204</v>
      </c>
    </row>
    <row r="37" spans="1:12" x14ac:dyDescent="0.15">
      <c r="A37" t="s">
        <v>203</v>
      </c>
      <c r="B37">
        <f>D37-C37</f>
        <v>78</v>
      </c>
      <c r="C37">
        <v>21</v>
      </c>
      <c r="D37">
        <v>99</v>
      </c>
      <c r="E37" s="55">
        <f>B37/(B$11+J37*B$13+B$12+B$14 + B$22/10*(B$19 + J37*B$18 + B$17))</f>
        <v>34.285714285714285</v>
      </c>
      <c r="F37" s="55">
        <f>E37/C$3</f>
        <v>3.8095238095238093</v>
      </c>
      <c r="G37" s="55">
        <f>(B37-E37)*10/$B$22</f>
        <v>291.42857142857144</v>
      </c>
      <c r="H37" s="55">
        <f>G37*4/5</f>
        <v>233.14285714285717</v>
      </c>
      <c r="J37">
        <v>8</v>
      </c>
      <c r="K37" t="s">
        <v>202</v>
      </c>
    </row>
    <row r="38" spans="1:12" x14ac:dyDescent="0.15">
      <c r="E38" s="55"/>
      <c r="F38" s="55"/>
      <c r="G38" s="55"/>
      <c r="H38" s="55"/>
    </row>
    <row r="39" spans="1:12" x14ac:dyDescent="0.15">
      <c r="A39" t="s">
        <v>201</v>
      </c>
      <c r="E39" s="55"/>
      <c r="F39" s="55"/>
      <c r="G39" s="55"/>
      <c r="H39" s="55"/>
    </row>
    <row r="40" spans="1:12" x14ac:dyDescent="0.15">
      <c r="A40" t="s">
        <v>200</v>
      </c>
      <c r="B40">
        <f>D40-C40</f>
        <v>78</v>
      </c>
      <c r="C40">
        <v>21</v>
      </c>
      <c r="D40">
        <v>99</v>
      </c>
      <c r="E40" s="55">
        <f>B40/(C$11+J40*C$13+C$12+C$14 + 2/10*(C$19 + J40*C$18 + C$17))</f>
        <v>192.35511713933417</v>
      </c>
      <c r="F40" s="55">
        <f>E40/C$3</f>
        <v>21.372790793259352</v>
      </c>
      <c r="G40" s="55">
        <f>(B40-E40)*5</f>
        <v>-571.77558569667087</v>
      </c>
      <c r="H40" s="55">
        <f>G40*4/5</f>
        <v>-457.42046855733668</v>
      </c>
      <c r="J40" s="51">
        <v>0.11</v>
      </c>
      <c r="K40" t="s">
        <v>199</v>
      </c>
    </row>
    <row r="41" spans="1:12" x14ac:dyDescent="0.15">
      <c r="A41" t="s">
        <v>198</v>
      </c>
      <c r="B41">
        <f>D41-C41</f>
        <v>78</v>
      </c>
      <c r="C41">
        <v>21</v>
      </c>
      <c r="D41">
        <v>99</v>
      </c>
      <c r="E41" s="55">
        <f>B41/(C$11+J41*C$13+C$12+C$14 + 2/10*(C$19 + J41*C$18 + C$17))</f>
        <v>156</v>
      </c>
      <c r="F41" s="55">
        <f>E41/C$3</f>
        <v>17.333333333333332</v>
      </c>
      <c r="G41" s="55">
        <f>(B41-E41)*5</f>
        <v>-390</v>
      </c>
      <c r="H41" s="55">
        <f>G41*4/5</f>
        <v>-312</v>
      </c>
      <c r="J41">
        <v>2</v>
      </c>
      <c r="K41" t="s">
        <v>197</v>
      </c>
    </row>
    <row r="42" spans="1:12" x14ac:dyDescent="0.15">
      <c r="A42" t="s">
        <v>196</v>
      </c>
      <c r="B42">
        <f>D42-C42</f>
        <v>78</v>
      </c>
      <c r="C42">
        <v>21</v>
      </c>
      <c r="D42">
        <v>99</v>
      </c>
      <c r="E42" s="55">
        <f>B42/(C$11+J42*C$13+C$12+C$14 + 2/10*(C$19 + J42*C$18 + C$17))</f>
        <v>129.99999999999997</v>
      </c>
      <c r="F42" s="55">
        <f>E42/C$3</f>
        <v>14.444444444444441</v>
      </c>
      <c r="G42" s="55">
        <f>(B42-E42)*5</f>
        <v>-259.99999999999989</v>
      </c>
      <c r="H42" s="55">
        <f>G42*4/5</f>
        <v>-207.99999999999991</v>
      </c>
      <c r="J42">
        <v>4</v>
      </c>
      <c r="K42" t="s">
        <v>195</v>
      </c>
    </row>
    <row r="43" spans="1:12" x14ac:dyDescent="0.15">
      <c r="A43" t="s">
        <v>194</v>
      </c>
      <c r="B43">
        <f>D43-C43</f>
        <v>78</v>
      </c>
      <c r="C43">
        <v>21</v>
      </c>
      <c r="D43">
        <v>99</v>
      </c>
      <c r="E43" s="55">
        <f>B43/(C$11+J43*C$13+C$12+C$14 + 2/10*(C$19 + J43*C$18 + C$17))</f>
        <v>111.42857142857143</v>
      </c>
      <c r="F43" s="55">
        <f>E43/C$3</f>
        <v>12.380952380952381</v>
      </c>
      <c r="G43" s="55">
        <f>(B43-E43)*5</f>
        <v>-167.14285714285717</v>
      </c>
      <c r="H43" s="55">
        <f>G43*4/5</f>
        <v>-133.71428571428572</v>
      </c>
      <c r="J43">
        <v>6</v>
      </c>
      <c r="K43" t="s">
        <v>193</v>
      </c>
    </row>
    <row r="44" spans="1:12" x14ac:dyDescent="0.15">
      <c r="A44" t="s">
        <v>192</v>
      </c>
      <c r="B44">
        <f>D44-C44</f>
        <v>78</v>
      </c>
      <c r="C44">
        <v>21</v>
      </c>
      <c r="D44">
        <v>99</v>
      </c>
      <c r="E44" s="55">
        <f>B44/(C$11+J44*C$13+C$12+C$14 + 2/10*(C$19 + J44*C$18 + C$17))</f>
        <v>97.5</v>
      </c>
      <c r="F44" s="55">
        <f>E44/C$3</f>
        <v>10.833333333333334</v>
      </c>
      <c r="G44" s="55">
        <f>(B44-E44)*5</f>
        <v>-97.5</v>
      </c>
      <c r="H44" s="55">
        <f>G44*4/5</f>
        <v>-78</v>
      </c>
      <c r="J44">
        <v>8</v>
      </c>
      <c r="K44" t="s">
        <v>191</v>
      </c>
    </row>
    <row r="46" spans="1:12" x14ac:dyDescent="0.15">
      <c r="B46" t="s">
        <v>190</v>
      </c>
      <c r="L46" t="s">
        <v>189</v>
      </c>
    </row>
    <row r="47" spans="1:12" x14ac:dyDescent="0.15">
      <c r="C47" s="62" t="s">
        <v>188</v>
      </c>
      <c r="D47" t="s">
        <v>187</v>
      </c>
      <c r="K47" t="s">
        <v>186</v>
      </c>
      <c r="L47">
        <v>10</v>
      </c>
    </row>
    <row r="48" spans="1:12" x14ac:dyDescent="0.15">
      <c r="C48" t="s">
        <v>185</v>
      </c>
      <c r="D48" t="s">
        <v>184</v>
      </c>
      <c r="K48" t="s">
        <v>183</v>
      </c>
      <c r="L48">
        <v>18</v>
      </c>
    </row>
    <row r="49" spans="1:17" x14ac:dyDescent="0.15">
      <c r="C49" t="s">
        <v>182</v>
      </c>
      <c r="D49" t="s">
        <v>181</v>
      </c>
    </row>
    <row r="50" spans="1:17" x14ac:dyDescent="0.15">
      <c r="C50" t="s">
        <v>180</v>
      </c>
      <c r="D50" t="s">
        <v>179</v>
      </c>
    </row>
    <row r="53" spans="1:17" x14ac:dyDescent="0.15">
      <c r="A53" t="s">
        <v>178</v>
      </c>
    </row>
    <row r="54" spans="1:17" x14ac:dyDescent="0.15">
      <c r="K54" t="s">
        <v>177</v>
      </c>
      <c r="N54" t="s">
        <v>176</v>
      </c>
    </row>
    <row r="55" spans="1:17" x14ac:dyDescent="0.15">
      <c r="A55" t="s">
        <v>175</v>
      </c>
      <c r="E55" t="s">
        <v>174</v>
      </c>
      <c r="F55" t="s">
        <v>173</v>
      </c>
      <c r="G55" t="s">
        <v>172</v>
      </c>
      <c r="H55" t="s">
        <v>171</v>
      </c>
      <c r="I55" t="s">
        <v>170</v>
      </c>
      <c r="L55" t="s">
        <v>169</v>
      </c>
    </row>
    <row r="56" spans="1:17" x14ac:dyDescent="0.15">
      <c r="A56" t="s">
        <v>168</v>
      </c>
      <c r="B56" s="51">
        <f>1.5/10</f>
        <v>0.15</v>
      </c>
      <c r="C56" s="49">
        <f>B56</f>
        <v>0.15</v>
      </c>
      <c r="E56" s="55">
        <f t="shared" ref="E56:E67" si="0">G$33*$B56</f>
        <v>21.778718803495817</v>
      </c>
      <c r="F56" s="55">
        <f t="shared" ref="F56:F67" si="1">G$34*$B56</f>
        <v>29.25</v>
      </c>
      <c r="G56" s="55">
        <f t="shared" ref="G56:G67" si="2">G$35*$B56</f>
        <v>35.260273972602739</v>
      </c>
      <c r="H56" s="55">
        <f t="shared" ref="H56:H67" si="3">G$36*$B56</f>
        <v>39.951219512195117</v>
      </c>
      <c r="I56" s="55">
        <f t="shared" ref="I56:I67" si="4">G$37*$B56</f>
        <v>43.714285714285715</v>
      </c>
      <c r="K56" t="s">
        <v>167</v>
      </c>
      <c r="L56" s="61">
        <f>E33*L47</f>
        <v>562.21281196504185</v>
      </c>
      <c r="N56">
        <f>E40*L47</f>
        <v>1923.5511713933417</v>
      </c>
    </row>
    <row r="57" spans="1:17" x14ac:dyDescent="0.15">
      <c r="A57" t="s">
        <v>166</v>
      </c>
      <c r="B57" s="50">
        <v>0.01</v>
      </c>
      <c r="C57" s="49">
        <f>B57</f>
        <v>0.01</v>
      </c>
      <c r="E57" s="55">
        <f t="shared" si="0"/>
        <v>1.4519145868997212</v>
      </c>
      <c r="F57" s="55">
        <f t="shared" si="1"/>
        <v>1.95</v>
      </c>
      <c r="G57" s="55">
        <f t="shared" si="2"/>
        <v>2.3506849315068492</v>
      </c>
      <c r="H57" s="55">
        <f t="shared" si="3"/>
        <v>2.6634146341463412</v>
      </c>
      <c r="I57" s="55">
        <f t="shared" si="4"/>
        <v>2.9142857142857146</v>
      </c>
      <c r="K57" t="s">
        <v>165</v>
      </c>
      <c r="L57" s="61">
        <f>E37*L48</f>
        <v>617.14285714285711</v>
      </c>
      <c r="N57">
        <f>E44*L48</f>
        <v>1755</v>
      </c>
    </row>
    <row r="58" spans="1:17" x14ac:dyDescent="0.15">
      <c r="A58" t="s">
        <v>164</v>
      </c>
      <c r="B58" s="50">
        <v>0.2</v>
      </c>
      <c r="C58" s="123">
        <f>B58+B59</f>
        <v>0.25</v>
      </c>
      <c r="E58" s="55">
        <f t="shared" si="0"/>
        <v>29.038291737994424</v>
      </c>
      <c r="F58" s="55">
        <f t="shared" si="1"/>
        <v>39</v>
      </c>
      <c r="G58" s="55">
        <f t="shared" si="2"/>
        <v>47.013698630136986</v>
      </c>
      <c r="H58" s="55">
        <f t="shared" si="3"/>
        <v>53.268292682926827</v>
      </c>
      <c r="I58" s="55">
        <f t="shared" si="4"/>
        <v>58.285714285714292</v>
      </c>
      <c r="L58" s="61">
        <f>L56-L57</f>
        <v>-54.930045177815259</v>
      </c>
      <c r="N58">
        <f>N56-N57</f>
        <v>168.55117139334175</v>
      </c>
    </row>
    <row r="59" spans="1:17" x14ac:dyDescent="0.15">
      <c r="A59" t="s">
        <v>163</v>
      </c>
      <c r="B59" s="50">
        <v>0.05</v>
      </c>
      <c r="C59" s="124"/>
      <c r="E59" s="55">
        <f t="shared" si="0"/>
        <v>7.259572934498606</v>
      </c>
      <c r="F59" s="55">
        <f t="shared" si="1"/>
        <v>9.75</v>
      </c>
      <c r="G59" s="55">
        <f t="shared" si="2"/>
        <v>11.753424657534246</v>
      </c>
      <c r="H59" s="55">
        <f t="shared" si="3"/>
        <v>13.317073170731707</v>
      </c>
      <c r="I59" s="55">
        <f t="shared" si="4"/>
        <v>14.571428571428573</v>
      </c>
    </row>
    <row r="60" spans="1:17" x14ac:dyDescent="0.15">
      <c r="A60" t="s">
        <v>162</v>
      </c>
      <c r="B60" s="50">
        <v>0.21</v>
      </c>
      <c r="C60" s="123">
        <f>B60+B61</f>
        <v>0.26</v>
      </c>
      <c r="E60" s="55">
        <f t="shared" si="0"/>
        <v>30.490206324894142</v>
      </c>
      <c r="F60" s="55">
        <f t="shared" si="1"/>
        <v>40.949999999999996</v>
      </c>
      <c r="G60" s="55">
        <f t="shared" si="2"/>
        <v>49.364383561643834</v>
      </c>
      <c r="H60" s="55">
        <f t="shared" si="3"/>
        <v>55.931707317073162</v>
      </c>
      <c r="I60" s="55">
        <f t="shared" si="4"/>
        <v>61.2</v>
      </c>
    </row>
    <row r="61" spans="1:17" x14ac:dyDescent="0.15">
      <c r="A61" t="s">
        <v>161</v>
      </c>
      <c r="B61" s="50">
        <v>0.05</v>
      </c>
      <c r="C61" s="124"/>
      <c r="E61" s="55">
        <f t="shared" si="0"/>
        <v>7.259572934498606</v>
      </c>
      <c r="F61" s="55">
        <f t="shared" si="1"/>
        <v>9.75</v>
      </c>
      <c r="G61" s="55">
        <f t="shared" si="2"/>
        <v>11.753424657534246</v>
      </c>
      <c r="H61" s="55">
        <f t="shared" si="3"/>
        <v>13.317073170731707</v>
      </c>
      <c r="I61" s="55">
        <f t="shared" si="4"/>
        <v>14.571428571428573</v>
      </c>
    </row>
    <row r="62" spans="1:17" x14ac:dyDescent="0.15">
      <c r="A62" t="s">
        <v>160</v>
      </c>
      <c r="B62" s="50">
        <v>0.04</v>
      </c>
      <c r="C62" s="123">
        <f>B62+B63</f>
        <v>0.06</v>
      </c>
      <c r="E62" s="55">
        <f t="shared" si="0"/>
        <v>5.8076583475988848</v>
      </c>
      <c r="F62" s="55">
        <f t="shared" si="1"/>
        <v>7.8</v>
      </c>
      <c r="G62" s="55">
        <f t="shared" si="2"/>
        <v>9.4027397260273968</v>
      </c>
      <c r="H62" s="55">
        <f t="shared" si="3"/>
        <v>10.653658536585365</v>
      </c>
      <c r="I62" s="55">
        <f t="shared" si="4"/>
        <v>11.657142857142858</v>
      </c>
    </row>
    <row r="63" spans="1:17" x14ac:dyDescent="0.15">
      <c r="A63" t="s">
        <v>159</v>
      </c>
      <c r="B63" s="50">
        <v>0.02</v>
      </c>
      <c r="C63" s="124"/>
      <c r="E63" s="55">
        <f t="shared" si="0"/>
        <v>2.9038291737994424</v>
      </c>
      <c r="F63" s="55">
        <f t="shared" si="1"/>
        <v>3.9</v>
      </c>
      <c r="G63" s="55">
        <f t="shared" si="2"/>
        <v>4.7013698630136984</v>
      </c>
      <c r="H63" s="55">
        <f t="shared" si="3"/>
        <v>5.3268292682926823</v>
      </c>
      <c r="I63" s="55">
        <f t="shared" si="4"/>
        <v>5.8285714285714292</v>
      </c>
      <c r="K63" s="59"/>
      <c r="L63" s="57" t="s">
        <v>158</v>
      </c>
      <c r="M63" s="57" t="s">
        <v>157</v>
      </c>
      <c r="N63" s="57" t="s">
        <v>156</v>
      </c>
      <c r="O63" s="57" t="s">
        <v>155</v>
      </c>
      <c r="P63" s="57" t="s">
        <v>154</v>
      </c>
      <c r="Q63" s="58"/>
    </row>
    <row r="64" spans="1:17" x14ac:dyDescent="0.15">
      <c r="A64" t="s">
        <v>153</v>
      </c>
      <c r="B64" s="50">
        <v>0.12</v>
      </c>
      <c r="C64" s="123">
        <f>B64+B65+B66</f>
        <v>0.27</v>
      </c>
      <c r="E64" s="55">
        <f t="shared" si="0"/>
        <v>17.422975042796651</v>
      </c>
      <c r="F64" s="55">
        <f t="shared" si="1"/>
        <v>23.4</v>
      </c>
      <c r="G64" s="55">
        <f t="shared" si="2"/>
        <v>28.208219178082192</v>
      </c>
      <c r="H64" s="55">
        <f t="shared" si="3"/>
        <v>31.960975609756094</v>
      </c>
      <c r="I64" s="55">
        <f t="shared" si="4"/>
        <v>34.971428571428575</v>
      </c>
      <c r="K64" s="57" t="s">
        <v>152</v>
      </c>
      <c r="L64" s="57">
        <f>ROUND(E58*20000+E59*65000,0)</f>
        <v>1052638</v>
      </c>
      <c r="M64" s="57">
        <f>ROUND(F58*20000+F59*65000,0)</f>
        <v>1413750</v>
      </c>
      <c r="N64" s="57">
        <f>ROUND(G58*20000+G59*65000,0)</f>
        <v>1704247</v>
      </c>
      <c r="O64" s="57">
        <f>ROUND(H58*20000+H59*65000,0)</f>
        <v>1930976</v>
      </c>
      <c r="P64" s="57">
        <f>ROUND(I58*20000+I59*65000,0)</f>
        <v>2112857</v>
      </c>
      <c r="Q64" s="58"/>
    </row>
    <row r="65" spans="1:16" x14ac:dyDescent="0.15">
      <c r="A65" t="s">
        <v>151</v>
      </c>
      <c r="B65" s="50">
        <v>0.12</v>
      </c>
      <c r="C65" s="124"/>
      <c r="E65" s="55">
        <f t="shared" si="0"/>
        <v>17.422975042796651</v>
      </c>
      <c r="F65" s="55">
        <f t="shared" si="1"/>
        <v>23.4</v>
      </c>
      <c r="G65" s="55">
        <f t="shared" si="2"/>
        <v>28.208219178082192</v>
      </c>
      <c r="H65" s="55">
        <f t="shared" si="3"/>
        <v>31.960975609756094</v>
      </c>
      <c r="I65" s="55">
        <f t="shared" si="4"/>
        <v>34.971428571428575</v>
      </c>
      <c r="K65" s="57" t="s">
        <v>150</v>
      </c>
      <c r="L65" s="57">
        <f>ROUND(E60*20000+E61*65000,0)</f>
        <v>1081676</v>
      </c>
      <c r="M65" s="57">
        <f>ROUND(F60*20000+F61*65000,0)</f>
        <v>1452750</v>
      </c>
      <c r="N65" s="57">
        <f>ROUND(G60*20000+G61*65000,0)</f>
        <v>1751260</v>
      </c>
      <c r="O65" s="57">
        <f>ROUND(H60*20000+H61*65000,0)</f>
        <v>1984244</v>
      </c>
      <c r="P65" s="57">
        <f>ROUND(I60*20000+I61*65000,0)</f>
        <v>2171143</v>
      </c>
    </row>
    <row r="66" spans="1:16" x14ac:dyDescent="0.15">
      <c r="A66" t="s">
        <v>149</v>
      </c>
      <c r="B66" s="50">
        <v>0.03</v>
      </c>
      <c r="C66" s="124"/>
      <c r="E66" s="55">
        <f t="shared" si="0"/>
        <v>4.3557437606991627</v>
      </c>
      <c r="F66" s="55">
        <f t="shared" si="1"/>
        <v>5.85</v>
      </c>
      <c r="G66" s="55">
        <f t="shared" si="2"/>
        <v>7.0520547945205481</v>
      </c>
      <c r="H66" s="55">
        <f t="shared" si="3"/>
        <v>7.9902439024390235</v>
      </c>
      <c r="I66" s="55">
        <f t="shared" si="4"/>
        <v>8.7428571428571438</v>
      </c>
      <c r="K66" s="57" t="s">
        <v>148</v>
      </c>
      <c r="L66" s="57">
        <f>ROUND(E62*1+E63*2,0)</f>
        <v>12</v>
      </c>
      <c r="M66" s="57">
        <f>ROUND(F62*1+F63*2,0)</f>
        <v>16</v>
      </c>
      <c r="N66" s="57">
        <f>ROUND(G62*1+G63*2,0)</f>
        <v>19</v>
      </c>
      <c r="O66" s="57">
        <f>ROUND(H62*1+H63*2,0)</f>
        <v>21</v>
      </c>
      <c r="P66" s="57">
        <f>ROUND(I62*1+I63*2,0)</f>
        <v>23</v>
      </c>
    </row>
    <row r="67" spans="1:16" ht="16" thickBot="1" x14ac:dyDescent="0.2">
      <c r="A67" t="s">
        <v>147</v>
      </c>
      <c r="B67" s="51">
        <f>SUM(B56:B66)</f>
        <v>1</v>
      </c>
      <c r="C67" s="56">
        <f>SUM(C56:C66)</f>
        <v>1</v>
      </c>
      <c r="E67" s="55">
        <f t="shared" si="0"/>
        <v>145.19145868997211</v>
      </c>
      <c r="F67" s="55">
        <f t="shared" si="1"/>
        <v>195</v>
      </c>
      <c r="G67" s="55">
        <f t="shared" si="2"/>
        <v>235.06849315068493</v>
      </c>
      <c r="H67" s="55">
        <f t="shared" si="3"/>
        <v>266.34146341463412</v>
      </c>
      <c r="I67" s="55">
        <f t="shared" si="4"/>
        <v>291.42857142857144</v>
      </c>
      <c r="K67" s="54" t="s">
        <v>146</v>
      </c>
      <c r="L67" s="54">
        <f>ROUND(E64*1+E65*5+E66*10,0)</f>
        <v>148</v>
      </c>
      <c r="M67" s="54">
        <f>ROUND(F64*1+F65*5+F66*10,0)</f>
        <v>199</v>
      </c>
      <c r="N67" s="54">
        <f>ROUND(G64*1+G65*5+G66*10,0)</f>
        <v>240</v>
      </c>
      <c r="O67" s="54">
        <f>ROUND(H64*1+H65*5+H66*10,0)</f>
        <v>272</v>
      </c>
      <c r="P67" s="54">
        <f>ROUND(I64*1+I65*5+I66*10,0)</f>
        <v>297</v>
      </c>
    </row>
    <row r="68" spans="1:16" ht="16" thickTop="1" x14ac:dyDescent="0.15">
      <c r="K68" s="53" t="s">
        <v>145</v>
      </c>
      <c r="L68" s="52">
        <f>E33*L47</f>
        <v>562.21281196504185</v>
      </c>
      <c r="M68" s="52"/>
      <c r="N68" s="52"/>
      <c r="O68" s="52"/>
      <c r="P68" s="52">
        <f>E37*L48</f>
        <v>617.14285714285711</v>
      </c>
    </row>
    <row r="69" spans="1:16" x14ac:dyDescent="0.15">
      <c r="A69" t="s">
        <v>144</v>
      </c>
      <c r="E69" t="s">
        <v>174</v>
      </c>
      <c r="F69" t="s">
        <v>173</v>
      </c>
      <c r="G69" t="s">
        <v>172</v>
      </c>
      <c r="H69" t="s">
        <v>171</v>
      </c>
      <c r="I69" t="s">
        <v>170</v>
      </c>
    </row>
    <row r="70" spans="1:16" x14ac:dyDescent="0.15">
      <c r="A70" t="s">
        <v>143</v>
      </c>
      <c r="B70" s="51">
        <f>0.5/9</f>
        <v>5.5555555555555552E-2</v>
      </c>
      <c r="C70" s="49">
        <f>B70</f>
        <v>5.5555555555555552E-2</v>
      </c>
      <c r="E70" s="55">
        <f t="shared" ref="E70:E81" si="5">G$33*$B70</f>
        <v>8.0661921494428945</v>
      </c>
      <c r="F70" s="55">
        <f t="shared" ref="F70:F81" si="6">G$34*$B70</f>
        <v>10.833333333333332</v>
      </c>
      <c r="G70" s="55">
        <f t="shared" ref="G70:G81" si="7">G$35*$B70</f>
        <v>13.059360730593607</v>
      </c>
      <c r="H70" s="55">
        <f t="shared" ref="H70:H81" si="8">G$36*$B70</f>
        <v>14.796747967479673</v>
      </c>
      <c r="I70" s="55">
        <f t="shared" ref="I70:I81" si="9">G$37*$B70</f>
        <v>16.19047619047619</v>
      </c>
    </row>
    <row r="71" spans="1:16" x14ac:dyDescent="0.15">
      <c r="A71" t="s">
        <v>142</v>
      </c>
      <c r="B71" s="50">
        <v>0.01</v>
      </c>
      <c r="C71" s="49">
        <f>B71</f>
        <v>0.01</v>
      </c>
      <c r="E71" s="55">
        <f t="shared" si="5"/>
        <v>1.4519145868997212</v>
      </c>
      <c r="F71" s="55">
        <f t="shared" si="6"/>
        <v>1.95</v>
      </c>
      <c r="G71" s="55">
        <f t="shared" si="7"/>
        <v>2.3506849315068492</v>
      </c>
      <c r="H71" s="55">
        <f t="shared" si="8"/>
        <v>2.6634146341463412</v>
      </c>
      <c r="I71" s="55">
        <f t="shared" si="9"/>
        <v>2.9142857142857146</v>
      </c>
    </row>
    <row r="72" spans="1:16" x14ac:dyDescent="0.15">
      <c r="A72" t="s">
        <v>141</v>
      </c>
      <c r="B72" s="50">
        <v>0.25</v>
      </c>
      <c r="C72" s="123">
        <f>B72+B73</f>
        <v>0.3</v>
      </c>
      <c r="E72" s="55">
        <f t="shared" si="5"/>
        <v>36.297864672493027</v>
      </c>
      <c r="F72" s="55">
        <f t="shared" si="6"/>
        <v>48.75</v>
      </c>
      <c r="G72" s="55">
        <f t="shared" si="7"/>
        <v>58.767123287671232</v>
      </c>
      <c r="H72" s="55">
        <f t="shared" si="8"/>
        <v>66.58536585365853</v>
      </c>
      <c r="I72" s="55">
        <f t="shared" si="9"/>
        <v>72.857142857142861</v>
      </c>
    </row>
    <row r="73" spans="1:16" x14ac:dyDescent="0.15">
      <c r="A73" t="s">
        <v>140</v>
      </c>
      <c r="B73" s="50">
        <v>0.05</v>
      </c>
      <c r="C73" s="124"/>
      <c r="E73" s="55">
        <f t="shared" si="5"/>
        <v>7.259572934498606</v>
      </c>
      <c r="F73" s="55">
        <f t="shared" si="6"/>
        <v>9.75</v>
      </c>
      <c r="G73" s="55">
        <f t="shared" si="7"/>
        <v>11.753424657534246</v>
      </c>
      <c r="H73" s="55">
        <f t="shared" si="8"/>
        <v>13.317073170731707</v>
      </c>
      <c r="I73" s="55">
        <f t="shared" si="9"/>
        <v>14.571428571428573</v>
      </c>
    </row>
    <row r="74" spans="1:16" x14ac:dyDescent="0.15">
      <c r="A74" t="s">
        <v>139</v>
      </c>
      <c r="B74" s="50">
        <v>0.25</v>
      </c>
      <c r="C74" s="123">
        <f>B74+B75</f>
        <v>0.3</v>
      </c>
      <c r="E74" s="55">
        <f t="shared" si="5"/>
        <v>36.297864672493027</v>
      </c>
      <c r="F74" s="55">
        <f t="shared" si="6"/>
        <v>48.75</v>
      </c>
      <c r="G74" s="55">
        <f t="shared" si="7"/>
        <v>58.767123287671232</v>
      </c>
      <c r="H74" s="55">
        <f t="shared" si="8"/>
        <v>66.58536585365853</v>
      </c>
      <c r="I74" s="55">
        <f t="shared" si="9"/>
        <v>72.857142857142861</v>
      </c>
    </row>
    <row r="75" spans="1:16" x14ac:dyDescent="0.15">
      <c r="A75" t="s">
        <v>138</v>
      </c>
      <c r="B75" s="50">
        <v>0.05</v>
      </c>
      <c r="C75" s="124"/>
      <c r="E75" s="55">
        <f t="shared" si="5"/>
        <v>7.259572934498606</v>
      </c>
      <c r="F75" s="55">
        <f t="shared" si="6"/>
        <v>9.75</v>
      </c>
      <c r="G75" s="55">
        <f t="shared" si="7"/>
        <v>11.753424657534246</v>
      </c>
      <c r="H75" s="55">
        <f t="shared" si="8"/>
        <v>13.317073170731707</v>
      </c>
      <c r="I75" s="55">
        <f t="shared" si="9"/>
        <v>14.571428571428573</v>
      </c>
    </row>
    <row r="76" spans="1:16" x14ac:dyDescent="0.15">
      <c r="A76" t="s">
        <v>137</v>
      </c>
      <c r="B76" s="50">
        <v>0.04</v>
      </c>
      <c r="C76" s="123">
        <f>B76+B77</f>
        <v>0.06</v>
      </c>
      <c r="E76" s="55">
        <f t="shared" si="5"/>
        <v>5.8076583475988848</v>
      </c>
      <c r="F76" s="55">
        <f t="shared" si="6"/>
        <v>7.8</v>
      </c>
      <c r="G76" s="55">
        <f t="shared" si="7"/>
        <v>9.4027397260273968</v>
      </c>
      <c r="H76" s="55">
        <f t="shared" si="8"/>
        <v>10.653658536585365</v>
      </c>
      <c r="I76" s="55">
        <f t="shared" si="9"/>
        <v>11.657142857142858</v>
      </c>
    </row>
    <row r="77" spans="1:16" x14ac:dyDescent="0.15">
      <c r="A77" t="s">
        <v>135</v>
      </c>
      <c r="B77" s="50">
        <v>0.02</v>
      </c>
      <c r="C77" s="124"/>
      <c r="E77" s="55">
        <f t="shared" si="5"/>
        <v>2.9038291737994424</v>
      </c>
      <c r="F77" s="55">
        <f t="shared" si="6"/>
        <v>3.9</v>
      </c>
      <c r="G77" s="55">
        <f t="shared" si="7"/>
        <v>4.7013698630136984</v>
      </c>
      <c r="H77" s="55">
        <f t="shared" si="8"/>
        <v>5.3268292682926823</v>
      </c>
      <c r="I77" s="55">
        <f t="shared" si="9"/>
        <v>5.8285714285714292</v>
      </c>
    </row>
    <row r="78" spans="1:16" x14ac:dyDescent="0.15">
      <c r="A78" t="s">
        <v>136</v>
      </c>
      <c r="B78" s="50">
        <v>0.12</v>
      </c>
      <c r="C78" s="123">
        <f>B78+B79+B80</f>
        <v>0.27</v>
      </c>
      <c r="E78" s="55">
        <f t="shared" si="5"/>
        <v>17.422975042796651</v>
      </c>
      <c r="F78" s="55">
        <f t="shared" si="6"/>
        <v>23.4</v>
      </c>
      <c r="G78" s="55">
        <f t="shared" si="7"/>
        <v>28.208219178082192</v>
      </c>
      <c r="H78" s="55">
        <f t="shared" si="8"/>
        <v>31.960975609756094</v>
      </c>
      <c r="I78" s="55">
        <f t="shared" si="9"/>
        <v>34.971428571428575</v>
      </c>
    </row>
    <row r="79" spans="1:16" x14ac:dyDescent="0.15">
      <c r="A79" t="s">
        <v>135</v>
      </c>
      <c r="B79" s="50">
        <v>0.12</v>
      </c>
      <c r="C79" s="124"/>
      <c r="E79" s="55">
        <f t="shared" si="5"/>
        <v>17.422975042796651</v>
      </c>
      <c r="F79" s="55">
        <f t="shared" si="6"/>
        <v>23.4</v>
      </c>
      <c r="G79" s="55">
        <f t="shared" si="7"/>
        <v>28.208219178082192</v>
      </c>
      <c r="H79" s="55">
        <f t="shared" si="8"/>
        <v>31.960975609756094</v>
      </c>
      <c r="I79" s="55">
        <f t="shared" si="9"/>
        <v>34.971428571428575</v>
      </c>
    </row>
    <row r="80" spans="1:16" x14ac:dyDescent="0.15">
      <c r="A80" t="s">
        <v>134</v>
      </c>
      <c r="B80" s="50">
        <v>0.03</v>
      </c>
      <c r="C80" s="124"/>
      <c r="E80" s="55">
        <f t="shared" si="5"/>
        <v>4.3557437606991627</v>
      </c>
      <c r="F80" s="55">
        <f t="shared" si="6"/>
        <v>5.85</v>
      </c>
      <c r="G80" s="55">
        <f t="shared" si="7"/>
        <v>7.0520547945205481</v>
      </c>
      <c r="H80" s="55">
        <f t="shared" si="8"/>
        <v>7.9902439024390235</v>
      </c>
      <c r="I80" s="55">
        <f t="shared" si="9"/>
        <v>8.7428571428571438</v>
      </c>
    </row>
    <row r="81" spans="1:9" x14ac:dyDescent="0.15">
      <c r="A81" t="s">
        <v>133</v>
      </c>
      <c r="B81" s="50">
        <f>SUM(B70:B80)</f>
        <v>0.99555555555555564</v>
      </c>
      <c r="C81" s="49">
        <f>SUM(C70:C80)</f>
        <v>0.99555555555555553</v>
      </c>
      <c r="E81" s="55">
        <f t="shared" si="5"/>
        <v>144.54616331801668</v>
      </c>
      <c r="F81" s="55">
        <f t="shared" si="6"/>
        <v>194.13333333333335</v>
      </c>
      <c r="G81" s="55">
        <f t="shared" si="7"/>
        <v>234.02374429223747</v>
      </c>
      <c r="H81" s="55">
        <f t="shared" si="8"/>
        <v>265.15772357723574</v>
      </c>
      <c r="I81" s="55">
        <f t="shared" si="9"/>
        <v>290.13333333333338</v>
      </c>
    </row>
    <row r="85" spans="1:9" s="67" customFormat="1" x14ac:dyDescent="0.15">
      <c r="A85" s="67" t="s">
        <v>264</v>
      </c>
    </row>
    <row r="86" spans="1:9" x14ac:dyDescent="0.15">
      <c r="A86" t="s">
        <v>265</v>
      </c>
      <c r="B86" s="51">
        <v>1</v>
      </c>
      <c r="C86" t="s">
        <v>267</v>
      </c>
      <c r="E86" t="s">
        <v>285</v>
      </c>
      <c r="F86">
        <v>700</v>
      </c>
    </row>
    <row r="87" spans="1:9" x14ac:dyDescent="0.15">
      <c r="A87" t="s">
        <v>266</v>
      </c>
      <c r="B87" s="51">
        <v>0.5</v>
      </c>
      <c r="C87" t="s">
        <v>267</v>
      </c>
      <c r="E87" t="s">
        <v>285</v>
      </c>
      <c r="F87">
        <v>700</v>
      </c>
    </row>
    <row r="88" spans="1:9" x14ac:dyDescent="0.15">
      <c r="B88" s="51">
        <v>0.1</v>
      </c>
      <c r="C88" t="s">
        <v>273</v>
      </c>
      <c r="E88" t="s">
        <v>288</v>
      </c>
      <c r="F88">
        <v>121</v>
      </c>
    </row>
    <row r="89" spans="1:9" x14ac:dyDescent="0.15">
      <c r="B89" s="51">
        <v>0.1</v>
      </c>
      <c r="C89" t="s">
        <v>274</v>
      </c>
      <c r="E89" t="s">
        <v>288</v>
      </c>
      <c r="F89">
        <v>122</v>
      </c>
    </row>
    <row r="90" spans="1:9" x14ac:dyDescent="0.15">
      <c r="B90" s="51">
        <v>0.1</v>
      </c>
      <c r="C90" t="s">
        <v>275</v>
      </c>
      <c r="E90" t="s">
        <v>288</v>
      </c>
      <c r="F90">
        <v>123</v>
      </c>
    </row>
    <row r="91" spans="1:9" x14ac:dyDescent="0.15">
      <c r="B91" s="51">
        <v>0.05</v>
      </c>
      <c r="C91" t="s">
        <v>276</v>
      </c>
      <c r="E91" t="s">
        <v>288</v>
      </c>
      <c r="F91">
        <v>334</v>
      </c>
    </row>
    <row r="92" spans="1:9" x14ac:dyDescent="0.15">
      <c r="B92" s="51">
        <v>0.05</v>
      </c>
      <c r="C92" t="s">
        <v>277</v>
      </c>
      <c r="E92" t="s">
        <v>288</v>
      </c>
      <c r="F92">
        <v>338</v>
      </c>
    </row>
    <row r="93" spans="1:9" x14ac:dyDescent="0.15">
      <c r="B93" s="51">
        <v>0.05</v>
      </c>
      <c r="C93" t="s">
        <v>279</v>
      </c>
      <c r="E93" t="s">
        <v>288</v>
      </c>
      <c r="F93">
        <v>342</v>
      </c>
    </row>
    <row r="94" spans="1:9" x14ac:dyDescent="0.15">
      <c r="B94" s="51">
        <v>0.05</v>
      </c>
      <c r="C94" t="s">
        <v>278</v>
      </c>
      <c r="E94" t="s">
        <v>288</v>
      </c>
      <c r="F94">
        <v>346</v>
      </c>
    </row>
    <row r="95" spans="1:9" x14ac:dyDescent="0.15">
      <c r="B95" s="51"/>
    </row>
    <row r="97" spans="1:6" s="68" customFormat="1" x14ac:dyDescent="0.15">
      <c r="A97" s="68" t="s">
        <v>268</v>
      </c>
    </row>
    <row r="98" spans="1:6" x14ac:dyDescent="0.15">
      <c r="A98" t="s">
        <v>269</v>
      </c>
      <c r="B98" s="51">
        <v>0.5</v>
      </c>
      <c r="C98" t="s">
        <v>270</v>
      </c>
      <c r="E98" t="s">
        <v>285</v>
      </c>
      <c r="F98">
        <v>700</v>
      </c>
    </row>
    <row r="99" spans="1:6" x14ac:dyDescent="0.15">
      <c r="B99" s="51">
        <v>0.5</v>
      </c>
      <c r="C99" t="s">
        <v>271</v>
      </c>
      <c r="E99" t="s">
        <v>285</v>
      </c>
      <c r="F99">
        <v>700</v>
      </c>
    </row>
    <row r="101" spans="1:6" s="69" customFormat="1" x14ac:dyDescent="0.15">
      <c r="A101" s="69" t="s">
        <v>272</v>
      </c>
    </row>
    <row r="102" spans="1:6" x14ac:dyDescent="0.15">
      <c r="A102" t="s">
        <v>265</v>
      </c>
      <c r="B102" s="51">
        <v>0.76</v>
      </c>
      <c r="C102" t="s">
        <v>280</v>
      </c>
      <c r="E102" t="s">
        <v>285</v>
      </c>
      <c r="F102">
        <v>700</v>
      </c>
    </row>
    <row r="103" spans="1:6" x14ac:dyDescent="0.15">
      <c r="B103" s="51">
        <v>0.08</v>
      </c>
      <c r="C103" t="s">
        <v>282</v>
      </c>
      <c r="E103" t="s">
        <v>286</v>
      </c>
      <c r="F103">
        <v>607</v>
      </c>
    </row>
    <row r="104" spans="1:6" x14ac:dyDescent="0.15">
      <c r="B104" s="51">
        <v>0.08</v>
      </c>
      <c r="C104" t="s">
        <v>283</v>
      </c>
      <c r="E104" t="s">
        <v>287</v>
      </c>
      <c r="F104">
        <v>608</v>
      </c>
    </row>
    <row r="105" spans="1:6" x14ac:dyDescent="0.15">
      <c r="B105" s="51">
        <v>0.08</v>
      </c>
      <c r="C105" t="s">
        <v>284</v>
      </c>
      <c r="E105" t="s">
        <v>288</v>
      </c>
      <c r="F105">
        <v>609</v>
      </c>
    </row>
    <row r="106" spans="1:6" x14ac:dyDescent="0.15">
      <c r="A106" t="s">
        <v>266</v>
      </c>
      <c r="B106" s="51">
        <v>0.25</v>
      </c>
      <c r="C106" t="s">
        <v>267</v>
      </c>
      <c r="E106" t="s">
        <v>285</v>
      </c>
      <c r="F106">
        <v>700</v>
      </c>
    </row>
    <row r="107" spans="1:6" x14ac:dyDescent="0.15">
      <c r="B107" s="51">
        <v>0.1</v>
      </c>
      <c r="C107" t="s">
        <v>276</v>
      </c>
      <c r="E107" t="s">
        <v>288</v>
      </c>
      <c r="F107">
        <v>334</v>
      </c>
    </row>
    <row r="108" spans="1:6" x14ac:dyDescent="0.15">
      <c r="B108" s="51">
        <v>0.1</v>
      </c>
      <c r="C108" t="s">
        <v>277</v>
      </c>
      <c r="E108" t="s">
        <v>288</v>
      </c>
      <c r="F108">
        <v>338</v>
      </c>
    </row>
    <row r="109" spans="1:6" x14ac:dyDescent="0.15">
      <c r="B109" s="51">
        <v>0.1</v>
      </c>
      <c r="C109" t="s">
        <v>279</v>
      </c>
      <c r="E109" t="s">
        <v>288</v>
      </c>
      <c r="F109">
        <v>342</v>
      </c>
    </row>
    <row r="110" spans="1:6" x14ac:dyDescent="0.15">
      <c r="B110" s="51">
        <v>0.1</v>
      </c>
      <c r="C110" t="s">
        <v>278</v>
      </c>
      <c r="E110" t="s">
        <v>288</v>
      </c>
      <c r="F110">
        <v>346</v>
      </c>
    </row>
    <row r="111" spans="1:6" x14ac:dyDescent="0.15">
      <c r="B111" s="51">
        <v>0.1</v>
      </c>
      <c r="C111" t="s">
        <v>273</v>
      </c>
      <c r="E111" t="s">
        <v>288</v>
      </c>
      <c r="F111">
        <v>121</v>
      </c>
    </row>
    <row r="112" spans="1:6" x14ac:dyDescent="0.15">
      <c r="B112" s="51">
        <v>0.1</v>
      </c>
      <c r="C112" t="s">
        <v>274</v>
      </c>
      <c r="E112" t="s">
        <v>288</v>
      </c>
      <c r="F112">
        <v>122</v>
      </c>
    </row>
    <row r="113" spans="2:6" x14ac:dyDescent="0.15">
      <c r="B113" s="51">
        <v>0.1</v>
      </c>
      <c r="C113" t="s">
        <v>275</v>
      </c>
      <c r="E113" t="s">
        <v>288</v>
      </c>
      <c r="F113">
        <v>123</v>
      </c>
    </row>
    <row r="114" spans="2:6" x14ac:dyDescent="0.15">
      <c r="B114" s="51">
        <v>0.02</v>
      </c>
      <c r="C114" t="s">
        <v>281</v>
      </c>
      <c r="E114" t="s">
        <v>288</v>
      </c>
      <c r="F114">
        <v>125</v>
      </c>
    </row>
    <row r="115" spans="2:6" x14ac:dyDescent="0.15">
      <c r="B115" s="51">
        <v>0.01</v>
      </c>
      <c r="C115" t="s">
        <v>282</v>
      </c>
      <c r="E115" t="s">
        <v>288</v>
      </c>
      <c r="F115">
        <v>607</v>
      </c>
    </row>
    <row r="116" spans="2:6" x14ac:dyDescent="0.15">
      <c r="B116" s="51">
        <v>0.01</v>
      </c>
      <c r="C116" t="s">
        <v>283</v>
      </c>
      <c r="E116" t="s">
        <v>288</v>
      </c>
      <c r="F116">
        <v>608</v>
      </c>
    </row>
    <row r="117" spans="2:6" x14ac:dyDescent="0.15">
      <c r="B117" s="51">
        <v>0.01</v>
      </c>
      <c r="C117" t="s">
        <v>284</v>
      </c>
      <c r="E117" t="s">
        <v>288</v>
      </c>
      <c r="F117">
        <v>609</v>
      </c>
    </row>
  </sheetData>
  <mergeCells count="8">
    <mergeCell ref="C74:C75"/>
    <mergeCell ref="C76:C77"/>
    <mergeCell ref="C78:C80"/>
    <mergeCell ref="C58:C59"/>
    <mergeCell ref="C60:C61"/>
    <mergeCell ref="C62:C63"/>
    <mergeCell ref="C64:C66"/>
    <mergeCell ref="C72:C73"/>
  </mergeCells>
  <phoneticPr fontId="5"/>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ウィザード級プレイレポート 攻略PT</vt:lpstr>
      <vt:lpstr>ウィザード級プレイレポート 非想定PT</vt:lpstr>
      <vt:lpstr>水着設計ミッション_加藤</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2016-07-17T12:20:43Z</dcterms:modified>
</cp:coreProperties>
</file>