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inkedbrain/BULL_data/plan/02_quest_design/"/>
    </mc:Choice>
  </mc:AlternateContent>
  <bookViews>
    <workbookView xWindow="6820" yWindow="480" windowWidth="26780" windowHeight="19820" tabRatio="500" activeTab="4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5" l="1"/>
  <c r="F25" i="5"/>
  <c r="F8" i="5"/>
  <c r="F8" i="4"/>
  <c r="F59" i="5"/>
  <c r="O14" i="3"/>
  <c r="O13" i="3"/>
  <c r="O12" i="3"/>
  <c r="C63" i="1"/>
  <c r="C62" i="1"/>
  <c r="C61" i="1"/>
  <c r="C60" i="1"/>
  <c r="E19" i="1"/>
  <c r="E18" i="1"/>
  <c r="E17" i="1"/>
  <c r="E16" i="1"/>
  <c r="E15" i="1"/>
  <c r="E14" i="1"/>
  <c r="E13" i="1"/>
  <c r="E12" i="1"/>
  <c r="E7" i="1"/>
  <c r="E6" i="1"/>
</calcChain>
</file>

<file path=xl/sharedStrings.xml><?xml version="1.0" encoding="utf-8"?>
<sst xmlns="http://schemas.openxmlformats.org/spreadsheetml/2006/main" count="549" uniqueCount="269">
  <si>
    <t>クエストの位置付け</t>
  </si>
  <si>
    <t>上級</t>
  </si>
  <si>
    <t>クエスト基礎設計フォーマット</t>
  </si>
  <si>
    <t>取得方法</t>
  </si>
  <si>
    <t>超級</t>
  </si>
  <si>
    <t>ウィザード</t>
  </si>
  <si>
    <t>超ウィザード</t>
  </si>
  <si>
    <t>ランキング</t>
  </si>
  <si>
    <t>特別クエスト</t>
  </si>
  <si>
    <t>クエストの存在意義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</si>
  <si>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</si>
  <si>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</si>
  <si>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</si>
  <si>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</si>
  <si>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</si>
  <si>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</si>
  <si>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</si>
  <si>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</si>
  <si>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</si>
  <si>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</si>
  <si>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</si>
  <si>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クエスト名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</si>
  <si>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</si>
  <si>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</si>
  <si>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</si>
  <si>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</si>
  <si>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</si>
  <si>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</si>
  <si>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</si>
  <si>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</si>
  <si>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</si>
  <si>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</si>
  <si>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</si>
  <si>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</si>
  <si>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</si>
  <si>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</si>
  <si>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</si>
  <si>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ボスユニット画像１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</si>
  <si>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</si>
  <si>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</si>
  <si>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超上級者の遊び場。下手なガチャキャラ、フェス当たりよりも強いユニットが手に入る。フェス限ユニットの使いみちその２。</t>
  </si>
  <si>
    <t>ウィザード級</t>
  </si>
  <si>
    <t>この欄はこのためにある。これを消して自由記述をお願いします。</t>
  </si>
  <si>
    <t>自由記述</t>
  </si>
  <si>
    <t>?</t>
  </si>
  <si>
    <t>つまり</t>
  </si>
  <si>
    <t>適度な速度で周回できるようにしましょう</t>
  </si>
  <si>
    <t>ボスユニット画像２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</si>
  <si>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</si>
  <si>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</si>
  <si>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</si>
  <si>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</si>
  <si>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</si>
  <si>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</si>
  <si>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</si>
  <si>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認識合わせ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</si>
  <si>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</si>
  <si>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</si>
  <si>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</si>
  <si>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</si>
  <si>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</si>
  <si>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</si>
  <si>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</si>
  <si>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属性</t>
  </si>
  <si>
    <t>黄</t>
  </si>
  <si>
    <t>赤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</si>
  <si>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</si>
  <si>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</si>
  <si>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</si>
  <si>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</si>
  <si>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</si>
  <si>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</si>
  <si>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</si>
  <si>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</si>
  <si>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</si>
  <si>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</si>
  <si>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</si>
  <si>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</si>
  <si>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</si>
  <si>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</si>
  <si>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</si>
  <si>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</si>
  <si>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</si>
  <si>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</si>
  <si>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ヒューマン</t>
  </si>
  <si>
    <t>ヒーロー</t>
  </si>
  <si>
    <t>マシン</t>
  </si>
  <si>
    <t>種族なし</t>
  </si>
  <si>
    <t>クエストの位置づけ（プルダウン選択）</t>
  </si>
  <si>
    <t>ユニットID</t>
  </si>
  <si>
    <t>ユニット名</t>
  </si>
  <si>
    <t>種族A</t>
  </si>
  <si>
    <t>種族B</t>
  </si>
  <si>
    <t>キラーチェック</t>
  </si>
  <si>
    <t>基本情報</t>
  </si>
  <si>
    <t>クエストカテゴリー</t>
  </si>
  <si>
    <t>超絶級</t>
  </si>
  <si>
    <t>中級</t>
  </si>
  <si>
    <t>初級</t>
  </si>
  <si>
    <t>ボスユニット情報</t>
  </si>
  <si>
    <t>対抗ユニット画像１</t>
  </si>
  <si>
    <t>対抗ユニット画像２</t>
  </si>
  <si>
    <t>ポーラ＆ダニー</t>
  </si>
  <si>
    <t>属性（プルダウン選択）</t>
  </si>
  <si>
    <t>種族A（プルダウン選択）</t>
  </si>
  <si>
    <t>種族B（プルダウン選択）</t>
  </si>
  <si>
    <t>タイプ（プルダウン選択）</t>
  </si>
  <si>
    <t>対抗ユニット情報</t>
  </si>
  <si>
    <t>マリア（★６覚醒）</t>
  </si>
  <si>
    <t>ステージ制限
　※超級は必須</t>
  </si>
  <si>
    <t>制限１</t>
  </si>
  <si>
    <t>〇〇級の違いによって、敵HPとダメージ数とギミック数を調整</t>
  </si>
  <si>
    <t>制限２</t>
  </si>
  <si>
    <t>ステージギミック</t>
  </si>
  <si>
    <t>ギミック１</t>
  </si>
  <si>
    <t>ギミック２</t>
  </si>
  <si>
    <t>エネミーギミック</t>
  </si>
  <si>
    <t>ウィルス以外の持続的な固定ダメージ（マリアの持続的な回復を活かしたいため）</t>
  </si>
  <si>
    <t>キラー対象</t>
  </si>
  <si>
    <t>キラー１</t>
  </si>
  <si>
    <t>キラー２</t>
  </si>
  <si>
    <t>対応できるユニット数</t>
  </si>
  <si>
    <t>２０以上</t>
  </si>
  <si>
    <t>▼想定パーティー　：　想定パーティでのプレイ感</t>
  </si>
  <si>
    <t>フロア構成（プルダウン選択）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</si>
  <si>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</si>
  <si>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</si>
  <si>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</si>
  <si>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</si>
  <si>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</si>
  <si>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</si>
  <si>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</si>
  <si>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</si>
  <si>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</si>
  <si>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</si>
  <si>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</si>
  <si>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</si>
  <si>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</si>
  <si>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</si>
  <si>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</si>
  <si>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</si>
  <si>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</si>
  <si>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</si>
  <si>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</si>
  <si>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クエストの難易度</t>
  </si>
  <si>
    <t>※ウィザード級だけど、
実際の難易度は？
といった項目です。</t>
  </si>
  <si>
    <t>ユーザー体験</t>
  </si>
  <si>
    <t>目的</t>
  </si>
  <si>
    <t>合計コスト</t>
  </si>
  <si>
    <t>▼各エリア所感</t>
  </si>
  <si>
    <t>プレイヤー習熟度（初級者、中級者、上級者）</t>
  </si>
  <si>
    <t>所感</t>
  </si>
  <si>
    <t>エリア</t>
  </si>
  <si>
    <t>要件：優先度最高</t>
  </si>
  <si>
    <t>コンティニュー</t>
  </si>
  <si>
    <t>要件：優先度高</t>
  </si>
  <si>
    <t>コンティニュー理由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</si>
  <si>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</si>
  <si>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</si>
  <si>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</si>
  <si>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</si>
  <si>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</si>
  <si>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</si>
  <si>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</si>
  <si>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</si>
  <si>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クリア報酬</t>
  </si>
  <si>
    <t>-</t>
  </si>
  <si>
    <t>調整点</t>
  </si>
  <si>
    <t>補足</t>
  </si>
  <si>
    <t>活躍させたいユニット＝想定パーティ</t>
  </si>
  <si>
    <t>ラベル</t>
  </si>
  <si>
    <t>概要コメント・要件定義時の選定理由など</t>
  </si>
  <si>
    <t>フロア構成</t>
  </si>
  <si>
    <t>フロア１</t>
  </si>
  <si>
    <t>攻撃力・HP・Speed</t>
  </si>
  <si>
    <t>概要・行動パターン</t>
  </si>
  <si>
    <t>フロア４</t>
  </si>
  <si>
    <t>ダメージパネル</t>
    <phoneticPr fontId="9"/>
  </si>
  <si>
    <t>・R6マリア(全フロアには必要なし)</t>
  </si>
  <si>
    <t>専用セリフ</t>
    <phoneticPr fontId="9"/>
  </si>
  <si>
    <t>・R5クリスマス卑弥呼(ボスフロアのみ)</t>
    <phoneticPr fontId="9"/>
  </si>
  <si>
    <t>・R5クリスマスエスタブ(ボスフロアのみ)</t>
    <phoneticPr fontId="9"/>
  </si>
  <si>
    <r>
      <t xml:space="preserve">青パネル吸収攻撃（Cパネル除く）など？（マリアのCパネルによる回復とリジェネを活かすため）
</t>
    </r>
    <r>
      <rPr>
        <sz val="12"/>
        <color rgb="FFFF0000"/>
        <rFont val="MS PGothic"/>
        <family val="3"/>
        <charset val="128"/>
      </rPr>
      <t>→想定パーティ変更に伴い、赤パネル吸収攻撃に変更。</t>
    </r>
    <phoneticPr fontId="9"/>
  </si>
  <si>
    <t>ハロウィンみたいなイメージ
対抗ユニット（マリア）がいると
「危なげなく安定する」「周回速度が早い」「ブッ快感の場面がある」
※　危なげなく、とは、中級者のことを指す</t>
    <phoneticPr fontId="9"/>
  </si>
  <si>
    <t>超覚醒沖田</t>
    <phoneticPr fontId="9"/>
  </si>
  <si>
    <t>マリア</t>
    <phoneticPr fontId="9"/>
  </si>
  <si>
    <t>ウィルス解除　リジェネ　SCパネル3つ変換　全ユニットの回復力特大UP</t>
    <phoneticPr fontId="9"/>
  </si>
  <si>
    <t>ウィルス解除　2ターン青パネルの出現率大UP</t>
    <phoneticPr fontId="9"/>
  </si>
  <si>
    <t>ポーラ＆ダニー
（2ゲージ目）</t>
  </si>
  <si>
    <t>ポーラ＆ダニー
（3ゲージ目）</t>
  </si>
  <si>
    <t>マリア　PremiumSS　青　回復タイプ　ヒューマン
＜スキルターン7＞
ランダムで３つSCパネル（サイズ１２）に変換、ウィルス解除、３ターンHPを小回復、全ユニットの回復力特大UP
＜Cスキル＞
HP大回復+1ターン防御力特大UP（162）
＜アビリティ＞
ダメージパネルブレイク、爆風強化
◼️
マリアがいると２回スキルターン短くなるバフがかかる
黄金りんごがたまに出る、当たり外れみたいなランダム性のあるクエにする
マリアの特徴は好きなタイミングでSCを割っての回復とリジェネ、ダメブレと爆風強化によるリセット。
ポーラ＆ダニーとマリア、またはクリスマスユニットで会話させたい
クリスマスのクエストは全て願いを叶えるみたいなテーマで、なんらかのストーリー性がほしい。</t>
    <phoneticPr fontId="9"/>
  </si>
  <si>
    <t>フォルネウス</t>
    <phoneticPr fontId="9"/>
  </si>
  <si>
    <t>緑・黄パネルを破壊　赤パネルを青パネルに変換</t>
  </si>
  <si>
    <t>赤・黄パネルを破壊　1体に超大ダメージ</t>
    <phoneticPr fontId="9"/>
  </si>
  <si>
    <t>シヴァ</t>
    <phoneticPr fontId="9"/>
  </si>
  <si>
    <t>攻撃力</t>
    <phoneticPr fontId="9"/>
  </si>
  <si>
    <t>攻撃頻度2</t>
    <phoneticPr fontId="9"/>
  </si>
  <si>
    <t>攻撃頻度1</t>
    <phoneticPr fontId="9"/>
  </si>
  <si>
    <r>
      <t xml:space="preserve">シンプル　優しめ
</t>
    </r>
    <r>
      <rPr>
        <sz val="12"/>
        <color rgb="FFFF0000"/>
        <rFont val="MS PGothic"/>
        <family val="3"/>
        <charset val="128"/>
      </rPr>
      <t>→通常ウィザード程度まで引き上げる</t>
    </r>
    <phoneticPr fontId="9"/>
  </si>
  <si>
    <t>1000固定ダメージ</t>
    <phoneticPr fontId="9"/>
  </si>
  <si>
    <r>
      <rPr>
        <sz val="12"/>
        <color rgb="FFFF0000"/>
        <rFont val="MS PGothic"/>
        <family val="3"/>
        <charset val="128"/>
      </rPr>
      <t>ウィルス</t>
    </r>
    <r>
      <rPr>
        <sz val="12"/>
        <color rgb="FF000000"/>
        <rFont val="MS PGothic"/>
      </rPr>
      <t xml:space="preserve"> / スリープ / </t>
    </r>
    <r>
      <rPr>
        <sz val="12"/>
        <color rgb="FFFF0000"/>
        <rFont val="MS PGothic"/>
        <family val="3"/>
        <charset val="128"/>
      </rPr>
      <t>スキルバインド</t>
    </r>
    <r>
      <rPr>
        <sz val="12"/>
        <color rgb="FF000000"/>
        <rFont val="MS PGothic"/>
      </rPr>
      <t xml:space="preserve"> / カウンター /
 全体攻撃 / 連続攻撃 / パネル変換禁止 / 爆風軽減 /
 時限式ダメージパネル / お邪魔パネル / </t>
    </r>
    <r>
      <rPr>
        <sz val="12"/>
        <color rgb="FFFF0000"/>
        <rFont val="MS PGothic"/>
        <family val="3"/>
        <charset val="128"/>
      </rPr>
      <t>ダメージパネル</t>
    </r>
    <r>
      <rPr>
        <sz val="12"/>
        <color rgb="FF000000"/>
        <rFont val="MS PGothic"/>
      </rPr>
      <t xml:space="preserve">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  </r>
    <phoneticPr fontId="9"/>
  </si>
  <si>
    <t>パールヴァティ
→ガイル</t>
    <phoneticPr fontId="9"/>
  </si>
  <si>
    <t xml:space="preserve">
ケルベロス
→ファイアフォックス</t>
    <phoneticPr fontId="9"/>
  </si>
  <si>
    <t>★黄金の果実</t>
    <phoneticPr fontId="9"/>
  </si>
  <si>
    <r>
      <t xml:space="preserve">やんわりウィルス（ウィルス解除でも追いつくレベル）　ウィルス無効は必須ではない
</t>
    </r>
    <r>
      <rPr>
        <sz val="12"/>
        <color rgb="FFFF0000"/>
        <rFont val="MS PGothic"/>
        <family val="3"/>
        <charset val="128"/>
      </rPr>
      <t>→難易度の変更により、ウィルス解除１体必須。</t>
    </r>
    <phoneticPr fontId="9"/>
  </si>
  <si>
    <t>ポーラ＆ダニー
（1ゲージ目）</t>
    <phoneticPr fontId="9"/>
  </si>
  <si>
    <t>ポーラ＆ダニー</t>
    <phoneticPr fontId="9"/>
  </si>
  <si>
    <t>【開幕】撤退</t>
    <phoneticPr fontId="9"/>
  </si>
  <si>
    <t>【１ターン目】永続カウンター（小）
【2ターン目】5ターン防御力UP
3ターンウィルス+全体攻撃
【片方撃破時】撤退</t>
    <phoneticPr fontId="9"/>
  </si>
  <si>
    <r>
      <t>通常攻撃
2回連続攻撃
---------------------------------
マリア編成時
【開幕】・</t>
    </r>
    <r>
      <rPr>
        <sz val="12"/>
        <color theme="1"/>
        <rFont val="MS PGothic"/>
        <family val="3"/>
        <charset val="128"/>
      </rPr>
      <t>全ユニットスキルターン2短縮
　　　　 ・5ターンCパネル生成短縮
【次ターン】逃走</t>
    </r>
    <phoneticPr fontId="9"/>
  </si>
  <si>
    <t>行動頻度2
ダメージ：3500</t>
    <phoneticPr fontId="9"/>
  </si>
  <si>
    <t>攻撃頻度2→1</t>
    <phoneticPr fontId="9"/>
  </si>
  <si>
    <t xml:space="preserve">ダメージパネル吸収されるとかなり痛い
放置して大量に吸われるよりは
あらかじめすこしでも割っておく方がいい
</t>
    <phoneticPr fontId="9"/>
  </si>
  <si>
    <r>
      <t xml:space="preserve">
【開幕】状態異常耐性
ウィルス+単体攻撃
3回連続攻撃
クリティカル
【HP30％】回復力50％DOWN+3ターンスキルバインド
</t>
    </r>
    <r>
      <rPr>
        <b/>
        <sz val="12"/>
        <color rgb="FF000000"/>
        <rFont val="MS PGothic"/>
        <family val="3"/>
        <charset val="128"/>
      </rPr>
      <t xml:space="preserve">----------------------------
</t>
    </r>
    <r>
      <rPr>
        <sz val="12"/>
        <color rgb="FF000000"/>
        <rFont val="MS PGothic"/>
      </rPr>
      <t>マリア編成時
【開幕】全ユニット攻撃力UP</t>
    </r>
    <phoneticPr fontId="9"/>
  </si>
  <si>
    <t>行動頻度：2
ダメージ：9000</t>
    <phoneticPr fontId="9"/>
  </si>
  <si>
    <t>【開幕】状態異常耐性
【1ターン目】永続ウィルス+回復力50％DOWN
【2ターン目】ダメージパネル生成+クリティカル
【3ターン目】攻撃頻度UP+攻撃力UP
【4ターン目】赤パネル変換+単体攻撃
【5ターン目】強力な赤パネル吸収攻撃
【以降】ダメージパネル生成、2ターンウィルス、連続攻撃
【HP30％】回復力50％DOWN+3ターンスキルバインド</t>
    <phoneticPr fontId="9"/>
  </si>
  <si>
    <t>【開幕】状態異常耐性　ダメージパネルを吸収して攻撃力UP
【1ターン目】ダメージパネル4個生成+4連続攻撃
【2ターン目】ダメージパネル吸収攻撃
【3ターン目】ダメージパネル7個生成+7連続攻撃
【4ターン目】ダメージパネル吸収攻撃
【5ターン目】強力な全体攻撃
【6ターン目】予告
【7ターン目】即死級連続全体攻撃</t>
    <phoneticPr fontId="9"/>
  </si>
  <si>
    <t>フロア２</t>
    <phoneticPr fontId="9"/>
  </si>
  <si>
    <t>フロア３</t>
    <phoneticPr fontId="9"/>
  </si>
  <si>
    <r>
      <t xml:space="preserve">ケルベロス・パールヴァティともに
開幕で自滅→2ゲージ目でそれぞれエネミーの姿に変身
</t>
    </r>
    <r>
      <rPr>
        <sz val="12"/>
        <color rgb="FFFF0000"/>
        <rFont val="MS PGothic"/>
        <family val="3"/>
        <charset val="128"/>
      </rPr>
      <t>※変身がNGの場合は演出を削除する</t>
    </r>
    <r>
      <rPr>
        <sz val="12"/>
        <color rgb="FF000000"/>
        <rFont val="MS PGothic"/>
      </rPr>
      <t xml:space="preserve">
---------------------------------
（通常単体攻撃なし）
2回連続攻撃
3回連続攻撃
クリティカル
【HP50％以下】攻撃頻度UP+単体攻撃
【片方撃破時】撤退</t>
    </r>
    <phoneticPr fontId="9"/>
  </si>
  <si>
    <r>
      <t xml:space="preserve">開幕で自滅→2ゲージ目でヒュウガの姿に変身
（カーリー襲来3Fのような演出）
</t>
    </r>
    <r>
      <rPr>
        <sz val="12"/>
        <color rgb="FFFF0000"/>
        <rFont val="MS PGothic"/>
        <family val="3"/>
        <charset val="128"/>
      </rPr>
      <t>※変身がNGの場合は演出を削除する</t>
    </r>
    <r>
      <rPr>
        <sz val="12"/>
        <color rgb="FF000000"/>
        <rFont val="MS PGothic"/>
      </rPr>
      <t xml:space="preserve">
---------------------------------
黄属性・緑属性キラー攻撃
2回連続攻撃
全体攻撃</t>
    </r>
    <phoneticPr fontId="9"/>
  </si>
  <si>
    <t>行動頻度2→1
ダメージ：8500</t>
    <phoneticPr fontId="9"/>
  </si>
  <si>
    <t>行動頻度2
ダメージ：4000</t>
    <phoneticPr fontId="9"/>
  </si>
  <si>
    <t>→超覚醒沖田が現在調整不可のためR6上杉（733）で代替</t>
    <phoneticPr fontId="9"/>
  </si>
  <si>
    <t>→サイズ的に入らなかったため
　 雑魚4体に変更</t>
    <phoneticPr fontId="9"/>
  </si>
  <si>
    <r>
      <rPr>
        <sz val="12"/>
        <color rgb="FFFF0000"/>
        <rFont val="MS PGothic"/>
        <family val="3"/>
        <charset val="128"/>
      </rPr>
      <t>ストール
ミミ</t>
    </r>
    <r>
      <rPr>
        <sz val="12"/>
        <color rgb="FF000000"/>
        <rFont val="MS PGothic"/>
      </rPr>
      <t xml:space="preserve">
ポチ
</t>
    </r>
    <r>
      <rPr>
        <sz val="12"/>
        <color rgb="FFFF0000"/>
        <rFont val="MS PGothic"/>
        <family val="3"/>
        <charset val="128"/>
      </rPr>
      <t>ヴェロキー</t>
    </r>
    <phoneticPr fontId="9"/>
  </si>
  <si>
    <t>ムスペルヘイム
→ヒュウガ</t>
    <phoneticPr fontId="9"/>
  </si>
  <si>
    <r>
      <t>20％確率で遭遇</t>
    </r>
    <r>
      <rPr>
        <sz val="12"/>
        <color theme="1"/>
        <rFont val="MS PGothic"/>
        <family val="3"/>
        <charset val="128"/>
      </rPr>
      <t xml:space="preserve">
----------------------------
マリア編成時
【開幕】フィーバーゲージ上昇</t>
    </r>
    <phoneticPr fontId="9"/>
  </si>
  <si>
    <t>→ボリューム不足を補うため
　　ヒュウガに2ゲージ目を追加
→演出のためムスペルヘイム開幕で
　　味方全体に強制スリープをかけ1ターン進める</t>
    <phoneticPr fontId="9"/>
  </si>
  <si>
    <r>
      <rPr>
        <sz val="12"/>
        <color rgb="FFFF0000"/>
        <rFont val="MS PGothic"/>
        <family val="3"/>
        <charset val="128"/>
      </rPr>
      <t xml:space="preserve">
→演出のためケルベロス・パールヴァティ開幕で
　　味方全体に強制スリープをかけ1ターン進める</t>
    </r>
    <r>
      <rPr>
        <sz val="12"/>
        <color rgb="FF000000"/>
        <rFont val="MS PGothic"/>
      </rPr>
      <t xml:space="preserve">
ケルベロス→体力多め+行動頻度UP
パールヴァティ→防御力アップ＆カウンター（小）
どちらから倒してもいい
倒せばもう片方も撤退する</t>
    </r>
    <phoneticPr fontId="9"/>
  </si>
  <si>
    <t>夢幻の千刃 上杉謙信</t>
  </si>
  <si>
    <t>PremiumSS</t>
  </si>
  <si>
    <t>黄パネルを青ボムパネルに変換+3ターンの間、青パネルの出現率を大UPし、青属性ユニットの攻撃力を超大UP</t>
  </si>
  <si>
    <t>1体に特大ダメージ</t>
  </si>
  <si>
    <t>マリアR6</t>
  </si>
  <si>
    <t>ランダムで3つSCパネルに変換、ウィルス解除、3ターンの間、HPを小回復、全ユニットの回復力特大UP</t>
  </si>
  <si>
    <t>HP大回復+1ターン全ユニットの防御力特大UP</t>
  </si>
  <si>
    <t>襲愛の真公爵 フォルネウス</t>
  </si>
  <si>
    <t>PremiumS</t>
  </si>
  <si>
    <t>赤・黄パネルを全て破壊し、破壊したパネルの数だけ1体に超大ダメージ</t>
  </si>
  <si>
    <t>全体に超大ダメージ</t>
  </si>
  <si>
    <t>破界する裁滅神 シヴァ</t>
  </si>
  <si>
    <t>DropWizS</t>
  </si>
  <si>
    <t>緑と黄パネルを破壊し、破壊した数に応じて単体に特大ダメージ+赤パネルを青パネルに変換</t>
  </si>
  <si>
    <t>単体に2回大ダメージ</t>
  </si>
  <si>
    <t>MAX</t>
  </si>
  <si>
    <t>MAX</t>
    <phoneticPr fontId="9"/>
  </si>
  <si>
    <t>▼未対策パーティー1　：　想定パーティ（低レベル）</t>
    <phoneticPr fontId="9"/>
  </si>
  <si>
    <t>▼未対策パーティー４　：　彦星ガロアチューリングチューリング</t>
    <phoneticPr fontId="9"/>
  </si>
  <si>
    <t>恋狩の色星主 彦星</t>
  </si>
  <si>
    <t>ランダムで最大7つ緑ボムパネル(大)を生成+2ターンハートボムパネルをドロップ</t>
  </si>
  <si>
    <t>1体に超大ダメージ+ 1ターン緑属性の回復力中UP</t>
  </si>
  <si>
    <t>拡命の大群論 ガロア</t>
  </si>
  <si>
    <t>PremiumSSS</t>
  </si>
  <si>
    <t>ランダムでSCパネルを2個生成(威力大)+2ターン全ユニットのCパネル生成短縮(効果特大)、青パネルが出現しない</t>
  </si>
  <si>
    <t>1体に特大ダメージ+ 1ターン緑属性の攻撃力UP</t>
  </si>
  <si>
    <t>最終焉算の鋼砲 チューリング</t>
  </si>
  <si>
    <t>青・赤パネルをハートボム変換+2ターンタップ数を1増やし、黄パネルを吸収して防御力UP+ハート・黄パネルが出現しない</t>
  </si>
  <si>
    <t>自分のHPの最大値に比例して単体に特大ダメージ +HP大回復</t>
  </si>
  <si>
    <t>MAX</t>
    <phoneticPr fontId="9"/>
  </si>
  <si>
    <t>超過速路の閃導者 ジャンヌ</t>
  </si>
  <si>
    <t>3ターン自身の攻撃力を60%DOWN+1ターン味方全体のタップ数を2増やし3ターンCパネル生成短縮(効果特大)+回復力特大UP</t>
  </si>
  <si>
    <t>1体に大ダメージ+ HPを大回復</t>
  </si>
  <si>
    <t>▼未対策パーティー２　：　マリア（ダメブレ）抜き</t>
    <phoneticPr fontId="9"/>
  </si>
  <si>
    <t>▼未対策パーティー３　：　回復ユニットなし</t>
    <phoneticPr fontId="9"/>
  </si>
  <si>
    <t>羅生の鬼我 芥川龍之介</t>
  </si>
  <si>
    <t>PremiumSSw</t>
  </si>
  <si>
    <t>お邪魔・時限式ダメージ・赤パネルをCパネルに変換+2ターンの間、全ユニットの攻撃力を特大UP</t>
  </si>
  <si>
    <t>MAX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</si>
</sst>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rgb="FF000000"/>
      <name val="MS PGothic"/>
    </font>
    <font>
      <sz val="12"/>
      <name val="MS PGothic"/>
      <family val="3"/>
      <charset val="128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  <font>
      <sz val="10"/>
      <color rgb="FF222222"/>
      <name val="Arial Unicode MS"/>
    </font>
    <font>
      <u/>
      <sz val="12"/>
      <color theme="10"/>
      <name val="MS PGothic"/>
      <family val="3"/>
      <charset val="128"/>
    </font>
    <font>
      <u/>
      <sz val="12"/>
      <color theme="11"/>
      <name val="MS PGothic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rgb="FF333333"/>
      <name val="ＭＳ Ｐゴシック"/>
      <family val="3"/>
      <charset val="128"/>
    </font>
    <font>
      <sz val="12"/>
      <color rgb="FF222222"/>
      <name val="ＭＳ Ｐゴシック"/>
      <family val="3"/>
      <charset val="128"/>
    </font>
    <font>
      <sz val="13"/>
      <color rgb="FF000000"/>
      <name val="ＭＳ Ｐゴシック"/>
      <family val="3"/>
      <charset val="128"/>
    </font>
    <font>
      <sz val="12"/>
      <color rgb="FFFF0000"/>
      <name val="MS PGothic"/>
      <family val="3"/>
      <charset val="128"/>
    </font>
    <font>
      <sz val="12"/>
      <color theme="1"/>
      <name val="MS PGothic"/>
      <family val="3"/>
      <charset val="128"/>
    </font>
    <font>
      <b/>
      <sz val="12"/>
      <color rgb="FF000000"/>
      <name val="MS PGothic"/>
      <family val="3"/>
      <charset val="128"/>
    </font>
    <font>
      <sz val="14"/>
      <color rgb="FF000000"/>
      <name val="Hiragino Kaku Gothic ProN"/>
      <family val="3"/>
      <charset val="128"/>
    </font>
    <font>
      <b/>
      <sz val="14"/>
      <color rgb="FFFF0000"/>
      <name val="MS PGothic"/>
      <family val="3"/>
      <charset val="128"/>
    </font>
    <font>
      <sz val="14"/>
      <color theme="4" tint="-0.249977111117893"/>
      <name val="Hiragino Kaku Gothic ProN"/>
      <family val="3"/>
      <charset val="128"/>
    </font>
    <font>
      <sz val="14"/>
      <color rgb="FFFF0000"/>
      <name val="Hiragino Kaku Gothic ProN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0" xfId="0" applyFont="1" applyBorder="1"/>
    <xf numFmtId="0" fontId="1" fillId="3" borderId="10" xfId="0" applyFont="1" applyFill="1" applyBorder="1"/>
    <xf numFmtId="0" fontId="5" fillId="0" borderId="0" xfId="0" applyFont="1" applyAlignment="1">
      <alignment horizontal="left" vertical="top"/>
    </xf>
    <xf numFmtId="0" fontId="0" fillId="4" borderId="10" xfId="0" applyFont="1" applyFill="1" applyBorder="1" applyAlignment="1">
      <alignment vertical="center"/>
    </xf>
    <xf numFmtId="0" fontId="6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/>
    </xf>
    <xf numFmtId="0" fontId="0" fillId="4" borderId="13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8" fillId="0" borderId="0" xfId="0" applyFont="1" applyAlignment="1">
      <alignment horizontal="left" vertical="top"/>
    </xf>
    <xf numFmtId="0" fontId="1" fillId="3" borderId="10" xfId="0" applyFont="1" applyFill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7" fillId="8" borderId="10" xfId="0" applyFont="1" applyFill="1" applyBorder="1" applyAlignment="1">
      <alignment horizontal="left" vertical="top"/>
    </xf>
    <xf numFmtId="0" fontId="2" fillId="6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9" borderId="10" xfId="0" applyFont="1" applyFill="1" applyBorder="1" applyAlignment="1">
      <alignment horizontal="left" vertical="top"/>
    </xf>
    <xf numFmtId="0" fontId="0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/>
    </xf>
    <xf numFmtId="0" fontId="0" fillId="10" borderId="10" xfId="0" applyFont="1" applyFill="1" applyBorder="1" applyAlignment="1">
      <alignment horizontal="right" vertical="center" wrapText="1"/>
    </xf>
    <xf numFmtId="0" fontId="0" fillId="10" borderId="10" xfId="0" applyFont="1" applyFill="1" applyBorder="1" applyAlignment="1">
      <alignment vertical="center"/>
    </xf>
    <xf numFmtId="0" fontId="17" fillId="10" borderId="10" xfId="0" applyFont="1" applyFill="1" applyBorder="1" applyAlignment="1">
      <alignment vertical="center" wrapText="1"/>
    </xf>
    <xf numFmtId="0" fontId="0" fillId="11" borderId="10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12" xfId="0" applyFont="1" applyBorder="1"/>
    <xf numFmtId="0" fontId="0" fillId="3" borderId="1" xfId="0" applyFont="1" applyFill="1" applyBorder="1"/>
    <xf numFmtId="0" fontId="0" fillId="7" borderId="2" xfId="0" applyFont="1" applyFill="1" applyBorder="1" applyAlignment="1">
      <alignment vertical="center"/>
    </xf>
    <xf numFmtId="0" fontId="3" fillId="0" borderId="4" xfId="0" applyFont="1" applyBorder="1"/>
    <xf numFmtId="0" fontId="2" fillId="6" borderId="11" xfId="0" applyFont="1" applyFill="1" applyBorder="1"/>
    <xf numFmtId="3" fontId="0" fillId="7" borderId="2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 wrapText="1"/>
    </xf>
    <xf numFmtId="0" fontId="3" fillId="0" borderId="3" xfId="0" applyFont="1" applyBorder="1"/>
    <xf numFmtId="0" fontId="0" fillId="7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0" fillId="0" borderId="2" xfId="0" applyFont="1" applyBorder="1" applyAlignment="1">
      <alignment vertical="top" wrapText="1"/>
    </xf>
    <xf numFmtId="0" fontId="0" fillId="11" borderId="2" xfId="0" applyFont="1" applyFill="1" applyBorder="1" applyAlignment="1">
      <alignment vertical="center"/>
    </xf>
    <xf numFmtId="0" fontId="3" fillId="12" borderId="3" xfId="0" applyFont="1" applyFill="1" applyBorder="1"/>
    <xf numFmtId="0" fontId="3" fillId="12" borderId="4" xfId="0" applyFont="1" applyFill="1" applyBorder="1"/>
    <xf numFmtId="0" fontId="1" fillId="4" borderId="5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 wrapText="1"/>
    </xf>
    <xf numFmtId="0" fontId="4" fillId="5" borderId="2" xfId="0" applyFont="1" applyFill="1" applyBorder="1" applyAlignment="1"/>
    <xf numFmtId="0" fontId="2" fillId="2" borderId="0" xfId="0" applyFont="1" applyFill="1" applyBorder="1"/>
    <xf numFmtId="0" fontId="3" fillId="0" borderId="0" xfId="0" applyFont="1" applyBorder="1"/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2" fillId="6" borderId="2" xfId="0" applyFon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8" borderId="0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0" fillId="13" borderId="10" xfId="0" applyFont="1" applyFill="1" applyBorder="1" applyAlignment="1">
      <alignment vertical="center"/>
    </xf>
    <xf numFmtId="0" fontId="0" fillId="13" borderId="10" xfId="0" applyFont="1" applyFill="1" applyBorder="1" applyAlignment="1">
      <alignment vertical="center" wrapText="1"/>
    </xf>
    <xf numFmtId="0" fontId="17" fillId="0" borderId="0" xfId="0" applyFont="1" applyAlignment="1">
      <alignment horizontal="left" wrapText="1"/>
    </xf>
    <xf numFmtId="0" fontId="5" fillId="9" borderId="13" xfId="0" applyFont="1" applyFill="1" applyBorder="1" applyAlignment="1">
      <alignment horizontal="left" vertical="top"/>
    </xf>
    <xf numFmtId="0" fontId="20" fillId="14" borderId="16" xfId="0" applyFont="1" applyFill="1" applyBorder="1" applyAlignment="1"/>
    <xf numFmtId="0" fontId="20" fillId="14" borderId="16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8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0" fillId="0" borderId="16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2" fillId="0" borderId="16" xfId="0" applyFont="1" applyBorder="1" applyAlignment="1"/>
    <xf numFmtId="0" fontId="23" fillId="0" borderId="16" xfId="0" applyFont="1" applyBorder="1" applyAlignment="1"/>
    <xf numFmtId="0" fontId="23" fillId="14" borderId="16" xfId="0" applyFont="1" applyFill="1" applyBorder="1" applyAlignment="1"/>
    <xf numFmtId="0" fontId="0" fillId="0" borderId="0" xfId="0" applyFont="1" applyBorder="1" applyAlignment="1"/>
    <xf numFmtId="0" fontId="0" fillId="9" borderId="13" xfId="0" applyFont="1" applyFill="1" applyBorder="1" applyAlignment="1">
      <alignment horizontal="left" vertical="top"/>
    </xf>
    <xf numFmtId="0" fontId="8" fillId="0" borderId="0" xfId="0" applyFont="1" applyAlignment="1">
      <alignment horizontal="center" vertical="center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5"/>
  <sheetViews>
    <sheetView topLeftCell="A46" workbookViewId="0">
      <selection activeCell="E64" sqref="E64"/>
    </sheetView>
  </sheetViews>
  <sheetFormatPr baseColWidth="12" defaultColWidth="13.5" defaultRowHeight="15" customHeight="1" x14ac:dyDescent="0.15"/>
  <cols>
    <col min="1" max="2" width="1.6640625" customWidth="1"/>
    <col min="3" max="3" width="16.33203125" customWidth="1"/>
    <col min="4" max="4" width="19.33203125" customWidth="1"/>
    <col min="5" max="5" width="24" customWidth="1"/>
    <col min="6" max="6" width="62.83203125" customWidth="1"/>
    <col min="7" max="27" width="7.6640625" customWidth="1"/>
  </cols>
  <sheetData>
    <row r="1" spans="1:27" x14ac:dyDescent="0.15">
      <c r="A1" s="83" t="s">
        <v>2</v>
      </c>
      <c r="B1" s="84"/>
      <c r="C1" s="84"/>
      <c r="D1" s="84"/>
      <c r="E1" s="84"/>
      <c r="F1" s="8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3"/>
      <c r="B2" s="3"/>
      <c r="C2" s="3"/>
      <c r="D2" s="3"/>
      <c r="E2" s="3"/>
      <c r="F2" s="1"/>
      <c r="G2" s="1"/>
      <c r="H2" s="61" t="s">
        <v>37</v>
      </c>
      <c r="I2" s="59"/>
      <c r="J2" s="59"/>
      <c r="K2" s="59"/>
      <c r="L2" s="59"/>
      <c r="M2" s="59"/>
      <c r="N2" s="59"/>
      <c r="O2" s="59"/>
      <c r="P2" s="1"/>
      <c r="Q2" s="61" t="s">
        <v>47</v>
      </c>
      <c r="R2" s="59"/>
      <c r="S2" s="59"/>
      <c r="T2" s="59"/>
      <c r="U2" s="59"/>
      <c r="V2" s="59"/>
      <c r="W2" s="59"/>
      <c r="X2" s="59"/>
      <c r="Y2" s="1"/>
      <c r="Z2" s="1"/>
      <c r="AA2" s="1"/>
    </row>
    <row r="3" spans="1:27" x14ac:dyDescent="0.15">
      <c r="A3" s="3"/>
      <c r="B3" s="71" t="s">
        <v>55</v>
      </c>
      <c r="C3" s="67"/>
      <c r="D3" s="67"/>
      <c r="E3" s="67"/>
      <c r="F3" s="63"/>
      <c r="G3" s="1"/>
      <c r="H3" s="52" t="s">
        <v>37</v>
      </c>
      <c r="I3" s="53"/>
      <c r="J3" s="53"/>
      <c r="K3" s="53"/>
      <c r="L3" s="53"/>
      <c r="M3" s="53"/>
      <c r="N3" s="53"/>
      <c r="O3" s="54"/>
      <c r="P3" s="1"/>
      <c r="Q3" s="52" t="s">
        <v>47</v>
      </c>
      <c r="R3" s="53"/>
      <c r="S3" s="53"/>
      <c r="T3" s="53"/>
      <c r="U3" s="53"/>
      <c r="V3" s="53"/>
      <c r="W3" s="53"/>
      <c r="X3" s="54"/>
      <c r="Y3" s="1"/>
      <c r="Z3" s="1"/>
      <c r="AA3" s="1"/>
    </row>
    <row r="4" spans="1:27" x14ac:dyDescent="0.15">
      <c r="A4" s="3"/>
      <c r="B4" s="4"/>
      <c r="C4" s="4"/>
      <c r="D4" s="4"/>
      <c r="E4" s="4"/>
      <c r="F4" s="1"/>
      <c r="G4" s="1"/>
      <c r="H4" s="55"/>
      <c r="I4" s="56"/>
      <c r="J4" s="56"/>
      <c r="K4" s="56"/>
      <c r="L4" s="56"/>
      <c r="M4" s="56"/>
      <c r="N4" s="56"/>
      <c r="O4" s="57"/>
      <c r="P4" s="1"/>
      <c r="Q4" s="55"/>
      <c r="R4" s="56"/>
      <c r="S4" s="56"/>
      <c r="T4" s="56"/>
      <c r="U4" s="56"/>
      <c r="V4" s="56"/>
      <c r="W4" s="56"/>
      <c r="X4" s="57"/>
      <c r="Y4" s="1"/>
      <c r="Z4" s="1"/>
      <c r="AA4" s="1"/>
    </row>
    <row r="5" spans="1:27" ht="16" x14ac:dyDescent="0.2">
      <c r="A5" s="3"/>
      <c r="B5" s="4"/>
      <c r="C5" s="71" t="s">
        <v>88</v>
      </c>
      <c r="D5" s="67"/>
      <c r="E5" s="82" t="s">
        <v>5</v>
      </c>
      <c r="F5" s="63"/>
      <c r="G5" s="1"/>
      <c r="H5" s="55"/>
      <c r="I5" s="56"/>
      <c r="J5" s="56"/>
      <c r="K5" s="56"/>
      <c r="L5" s="56"/>
      <c r="M5" s="56"/>
      <c r="N5" s="56"/>
      <c r="O5" s="57"/>
      <c r="P5" s="1"/>
      <c r="Q5" s="55"/>
      <c r="R5" s="56"/>
      <c r="S5" s="56"/>
      <c r="T5" s="56"/>
      <c r="U5" s="56"/>
      <c r="V5" s="56"/>
      <c r="W5" s="56"/>
      <c r="X5" s="57"/>
      <c r="Y5" s="1"/>
      <c r="Z5" s="1"/>
      <c r="AA5" s="1"/>
    </row>
    <row r="6" spans="1:27" x14ac:dyDescent="0.15">
      <c r="A6" s="3"/>
      <c r="B6" s="4"/>
      <c r="C6" s="71" t="s">
        <v>9</v>
      </c>
      <c r="D6" s="67"/>
      <c r="E6" s="86" t="str">
        <f>VLOOKUP(E5,参照シート!A10:B15,2,FALSE)</f>
        <v>上級者の遊び場。★６まで育つユニットが手に入る。超上級者はここを周回してバグマのユニットを作る。</v>
      </c>
      <c r="F6" s="63"/>
      <c r="G6" s="1"/>
      <c r="H6" s="55"/>
      <c r="I6" s="56"/>
      <c r="J6" s="56"/>
      <c r="K6" s="56"/>
      <c r="L6" s="56"/>
      <c r="M6" s="56"/>
      <c r="N6" s="56"/>
      <c r="O6" s="57"/>
      <c r="P6" s="1"/>
      <c r="Q6" s="55"/>
      <c r="R6" s="56"/>
      <c r="S6" s="56"/>
      <c r="T6" s="56"/>
      <c r="U6" s="56"/>
      <c r="V6" s="56"/>
      <c r="W6" s="56"/>
      <c r="X6" s="57"/>
      <c r="Y6" s="1"/>
      <c r="Z6" s="1"/>
      <c r="AA6" s="1"/>
    </row>
    <row r="7" spans="1:27" x14ac:dyDescent="0.15">
      <c r="A7" s="3"/>
      <c r="B7" s="4"/>
      <c r="C7" s="71" t="s">
        <v>45</v>
      </c>
      <c r="D7" s="67"/>
      <c r="E7" s="85" t="str">
        <f>VLOOKUP(E5,参照シート!A18:B23,2,FALSE)</f>
        <v>ある程度の難易度を持ちながら、周回のしやすさとのバランスを取りましょう</v>
      </c>
      <c r="F7" s="63"/>
      <c r="G7" s="1"/>
      <c r="H7" s="55"/>
      <c r="I7" s="56"/>
      <c r="J7" s="56"/>
      <c r="K7" s="56"/>
      <c r="L7" s="56"/>
      <c r="M7" s="56"/>
      <c r="N7" s="56"/>
      <c r="O7" s="57"/>
      <c r="P7" s="1"/>
      <c r="Q7" s="55"/>
      <c r="R7" s="56"/>
      <c r="S7" s="56"/>
      <c r="T7" s="56"/>
      <c r="U7" s="56"/>
      <c r="V7" s="56"/>
      <c r="W7" s="56"/>
      <c r="X7" s="57"/>
      <c r="Y7" s="1"/>
      <c r="Z7" s="1"/>
      <c r="AA7" s="1"/>
    </row>
    <row r="8" spans="1:27" x14ac:dyDescent="0.15">
      <c r="A8" s="3"/>
      <c r="B8" s="4"/>
      <c r="C8" s="4"/>
      <c r="D8" s="4"/>
      <c r="E8" s="4"/>
      <c r="F8" s="1"/>
      <c r="G8" s="1"/>
      <c r="H8" s="55"/>
      <c r="I8" s="56"/>
      <c r="J8" s="56"/>
      <c r="K8" s="56"/>
      <c r="L8" s="56"/>
      <c r="M8" s="56"/>
      <c r="N8" s="56"/>
      <c r="O8" s="57"/>
      <c r="P8" s="1"/>
      <c r="Q8" s="55"/>
      <c r="R8" s="56"/>
      <c r="S8" s="56"/>
      <c r="T8" s="56"/>
      <c r="U8" s="56"/>
      <c r="V8" s="56"/>
      <c r="W8" s="56"/>
      <c r="X8" s="57"/>
      <c r="Y8" s="1"/>
      <c r="Z8" s="1"/>
      <c r="AA8" s="1"/>
    </row>
    <row r="9" spans="1:27" x14ac:dyDescent="0.15">
      <c r="A9" s="3"/>
      <c r="B9" s="4"/>
      <c r="C9" s="4"/>
      <c r="D9" s="4"/>
      <c r="E9" s="4"/>
      <c r="F9" s="1"/>
      <c r="G9" s="1"/>
      <c r="H9" s="55"/>
      <c r="I9" s="56"/>
      <c r="J9" s="56"/>
      <c r="K9" s="56"/>
      <c r="L9" s="56"/>
      <c r="M9" s="56"/>
      <c r="N9" s="56"/>
      <c r="O9" s="57"/>
      <c r="P9" s="1"/>
      <c r="Q9" s="55"/>
      <c r="R9" s="56"/>
      <c r="S9" s="56"/>
      <c r="T9" s="56"/>
      <c r="U9" s="56"/>
      <c r="V9" s="56"/>
      <c r="W9" s="56"/>
      <c r="X9" s="57"/>
      <c r="Y9" s="1"/>
      <c r="Z9" s="1"/>
      <c r="AA9" s="1"/>
    </row>
    <row r="10" spans="1:27" x14ac:dyDescent="0.15">
      <c r="A10" s="3"/>
      <c r="B10" s="71" t="s">
        <v>94</v>
      </c>
      <c r="C10" s="67"/>
      <c r="D10" s="67"/>
      <c r="E10" s="67"/>
      <c r="F10" s="63"/>
      <c r="G10" s="1"/>
      <c r="H10" s="55"/>
      <c r="I10" s="56"/>
      <c r="J10" s="56"/>
      <c r="K10" s="56"/>
      <c r="L10" s="56"/>
      <c r="M10" s="56"/>
      <c r="N10" s="56"/>
      <c r="O10" s="57"/>
      <c r="P10" s="1"/>
      <c r="Q10" s="55"/>
      <c r="R10" s="56"/>
      <c r="S10" s="56"/>
      <c r="T10" s="56"/>
      <c r="U10" s="56"/>
      <c r="V10" s="56"/>
      <c r="W10" s="56"/>
      <c r="X10" s="57"/>
      <c r="Y10" s="1"/>
      <c r="Z10" s="1"/>
      <c r="AA10" s="1"/>
    </row>
    <row r="11" spans="1:27" x14ac:dyDescent="0.15">
      <c r="A11" s="3"/>
      <c r="B11" s="4"/>
      <c r="C11" s="4"/>
      <c r="D11" s="4"/>
      <c r="E11" s="4"/>
      <c r="F11" s="1"/>
      <c r="G11" s="1"/>
      <c r="H11" s="55"/>
      <c r="I11" s="56"/>
      <c r="J11" s="56"/>
      <c r="K11" s="56"/>
      <c r="L11" s="56"/>
      <c r="M11" s="56"/>
      <c r="N11" s="56"/>
      <c r="O11" s="57"/>
      <c r="P11" s="1"/>
      <c r="Q11" s="55"/>
      <c r="R11" s="56"/>
      <c r="S11" s="56"/>
      <c r="T11" s="56"/>
      <c r="U11" s="56"/>
      <c r="V11" s="56"/>
      <c r="W11" s="56"/>
      <c r="X11" s="57"/>
      <c r="Y11" s="1"/>
      <c r="Z11" s="1"/>
      <c r="AA11" s="1"/>
    </row>
    <row r="12" spans="1:27" x14ac:dyDescent="0.15">
      <c r="A12" s="3"/>
      <c r="B12" s="4"/>
      <c r="C12" s="88" t="s">
        <v>21</v>
      </c>
      <c r="D12" s="67"/>
      <c r="E12" s="85" t="str">
        <f>VLOOKUP($E$5,参照シート!$A$10:$O$15,15,FALSE)</f>
        <v>ポーラ＆ダニー襲来！</v>
      </c>
      <c r="F12" s="63"/>
      <c r="G12" s="1"/>
      <c r="H12" s="55"/>
      <c r="I12" s="56"/>
      <c r="J12" s="56"/>
      <c r="K12" s="56"/>
      <c r="L12" s="56"/>
      <c r="M12" s="56"/>
      <c r="N12" s="56"/>
      <c r="O12" s="57"/>
      <c r="P12" s="1"/>
      <c r="Q12" s="55"/>
      <c r="R12" s="56"/>
      <c r="S12" s="56"/>
      <c r="T12" s="56"/>
      <c r="U12" s="56"/>
      <c r="V12" s="56"/>
      <c r="W12" s="56"/>
      <c r="X12" s="57"/>
      <c r="Y12" s="1"/>
      <c r="Z12" s="1"/>
      <c r="AA12" s="1"/>
    </row>
    <row r="13" spans="1:27" x14ac:dyDescent="0.15">
      <c r="A13" s="3"/>
      <c r="B13" s="4"/>
      <c r="C13" s="79" t="s">
        <v>95</v>
      </c>
      <c r="D13" s="6" t="s">
        <v>39</v>
      </c>
      <c r="E13" s="85" t="str">
        <f>VLOOKUP($E$5,参照シート!$A$10:$N$15,8,FALSE)</f>
        <v>ー</v>
      </c>
      <c r="F13" s="63"/>
      <c r="G13" s="2"/>
      <c r="H13" s="55"/>
      <c r="I13" s="56"/>
      <c r="J13" s="56"/>
      <c r="K13" s="56"/>
      <c r="L13" s="56"/>
      <c r="M13" s="56"/>
      <c r="N13" s="56"/>
      <c r="O13" s="57"/>
      <c r="P13" s="1"/>
      <c r="Q13" s="55"/>
      <c r="R13" s="56"/>
      <c r="S13" s="56"/>
      <c r="T13" s="56"/>
      <c r="U13" s="56"/>
      <c r="V13" s="56"/>
      <c r="W13" s="56"/>
      <c r="X13" s="57"/>
      <c r="Y13" s="1"/>
      <c r="Z13" s="1"/>
      <c r="AA13" s="1"/>
    </row>
    <row r="14" spans="1:27" x14ac:dyDescent="0.15">
      <c r="A14" s="3"/>
      <c r="B14" s="4"/>
      <c r="C14" s="55"/>
      <c r="D14" s="6" t="s">
        <v>41</v>
      </c>
      <c r="E14" s="87" t="str">
        <f>VLOOKUP($E$5,参照シート!$A$10:$N$15,10,FALSE)</f>
        <v>◯</v>
      </c>
      <c r="F14" s="63"/>
      <c r="G14" s="2"/>
      <c r="H14" s="55"/>
      <c r="I14" s="56"/>
      <c r="J14" s="56"/>
      <c r="K14" s="56"/>
      <c r="L14" s="56"/>
      <c r="M14" s="56"/>
      <c r="N14" s="56"/>
      <c r="O14" s="57"/>
      <c r="P14" s="1"/>
      <c r="Q14" s="55"/>
      <c r="R14" s="56"/>
      <c r="S14" s="56"/>
      <c r="T14" s="56"/>
      <c r="U14" s="56"/>
      <c r="V14" s="56"/>
      <c r="W14" s="56"/>
      <c r="X14" s="57"/>
      <c r="Y14" s="1"/>
      <c r="Z14" s="1"/>
      <c r="AA14" s="1"/>
    </row>
    <row r="15" spans="1:27" x14ac:dyDescent="0.15">
      <c r="A15" s="3"/>
      <c r="B15" s="4"/>
      <c r="C15" s="55"/>
      <c r="D15" s="6" t="s">
        <v>96</v>
      </c>
      <c r="E15" s="64" t="str">
        <f>VLOOKUP($E$5,参照シート!$A$10:$N$15,10,FALSE)</f>
        <v>◯</v>
      </c>
      <c r="F15" s="59"/>
      <c r="G15" s="2"/>
      <c r="H15" s="55"/>
      <c r="I15" s="56"/>
      <c r="J15" s="56"/>
      <c r="K15" s="56"/>
      <c r="L15" s="56"/>
      <c r="M15" s="56"/>
      <c r="N15" s="56"/>
      <c r="O15" s="57"/>
      <c r="P15" s="1"/>
      <c r="Q15" s="55"/>
      <c r="R15" s="56"/>
      <c r="S15" s="56"/>
      <c r="T15" s="56"/>
      <c r="U15" s="56"/>
      <c r="V15" s="56"/>
      <c r="W15" s="56"/>
      <c r="X15" s="57"/>
      <c r="Y15" s="1"/>
      <c r="Z15" s="1"/>
      <c r="AA15" s="1"/>
    </row>
    <row r="16" spans="1:27" x14ac:dyDescent="0.15">
      <c r="A16" s="3"/>
      <c r="B16" s="4"/>
      <c r="C16" s="55"/>
      <c r="D16" s="6" t="s">
        <v>4</v>
      </c>
      <c r="E16" s="64" t="str">
        <f>VLOOKUP($E$5,参照シート!$A$10:$N$15,13,FALSE)</f>
        <v>ー</v>
      </c>
      <c r="F16" s="60"/>
      <c r="G16" s="2"/>
      <c r="H16" s="55"/>
      <c r="I16" s="56"/>
      <c r="J16" s="56"/>
      <c r="K16" s="56"/>
      <c r="L16" s="56"/>
      <c r="M16" s="56"/>
      <c r="N16" s="56"/>
      <c r="O16" s="57"/>
      <c r="P16" s="1"/>
      <c r="Q16" s="55"/>
      <c r="R16" s="56"/>
      <c r="S16" s="56"/>
      <c r="T16" s="56"/>
      <c r="U16" s="56"/>
      <c r="V16" s="56"/>
      <c r="W16" s="56"/>
      <c r="X16" s="57"/>
      <c r="Y16" s="1"/>
      <c r="Z16" s="1"/>
      <c r="AA16" s="1"/>
    </row>
    <row r="17" spans="1:27" x14ac:dyDescent="0.15">
      <c r="A17" s="3"/>
      <c r="B17" s="4"/>
      <c r="C17" s="55"/>
      <c r="D17" s="6" t="s">
        <v>1</v>
      </c>
      <c r="E17" s="64" t="str">
        <f>VLOOKUP($E$5,参照シート!$A$10:$N$15,10,FALSE)</f>
        <v>◯</v>
      </c>
      <c r="F17" s="59"/>
      <c r="G17" s="2"/>
      <c r="H17" s="55"/>
      <c r="I17" s="56"/>
      <c r="J17" s="56"/>
      <c r="K17" s="56"/>
      <c r="L17" s="56"/>
      <c r="M17" s="56"/>
      <c r="N17" s="56"/>
      <c r="O17" s="57"/>
      <c r="P17" s="1"/>
      <c r="Q17" s="55"/>
      <c r="R17" s="56"/>
      <c r="S17" s="56"/>
      <c r="T17" s="56"/>
      <c r="U17" s="56"/>
      <c r="V17" s="56"/>
      <c r="W17" s="56"/>
      <c r="X17" s="57"/>
      <c r="Y17" s="1"/>
      <c r="Z17" s="1"/>
      <c r="AA17" s="1"/>
    </row>
    <row r="18" spans="1:27" x14ac:dyDescent="0.15">
      <c r="A18" s="3"/>
      <c r="B18" s="4"/>
      <c r="C18" s="55"/>
      <c r="D18" s="6" t="s">
        <v>97</v>
      </c>
      <c r="E18" s="64" t="str">
        <f>VLOOKUP($E$5,参照シート!$A$10:$N$15,13,FALSE)</f>
        <v>ー</v>
      </c>
      <c r="F18" s="60"/>
      <c r="G18" s="2"/>
      <c r="H18" s="58"/>
      <c r="I18" s="59"/>
      <c r="J18" s="59"/>
      <c r="K18" s="59"/>
      <c r="L18" s="59"/>
      <c r="M18" s="59"/>
      <c r="N18" s="59"/>
      <c r="O18" s="60"/>
      <c r="P18" s="1"/>
      <c r="Q18" s="58"/>
      <c r="R18" s="59"/>
      <c r="S18" s="59"/>
      <c r="T18" s="59"/>
      <c r="U18" s="59"/>
      <c r="V18" s="59"/>
      <c r="W18" s="59"/>
      <c r="X18" s="60"/>
      <c r="Y18" s="1"/>
      <c r="Z18" s="1"/>
      <c r="AA18" s="1"/>
    </row>
    <row r="19" spans="1:27" x14ac:dyDescent="0.15">
      <c r="A19" s="3"/>
      <c r="B19" s="4"/>
      <c r="C19" s="55"/>
      <c r="D19" s="6" t="s">
        <v>98</v>
      </c>
      <c r="E19" s="64" t="str">
        <f>VLOOKUP($E$5,参照シート!$A$10:$N$15,10,FALSE)</f>
        <v>◯</v>
      </c>
      <c r="F19" s="59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3"/>
      <c r="B20" s="4"/>
      <c r="C20" s="72" t="s">
        <v>99</v>
      </c>
      <c r="D20" s="6" t="s">
        <v>89</v>
      </c>
      <c r="E20" s="65"/>
      <c r="F20" s="63"/>
      <c r="G20" s="1"/>
      <c r="H20" s="61" t="s">
        <v>100</v>
      </c>
      <c r="I20" s="59"/>
      <c r="J20" s="59"/>
      <c r="K20" s="59"/>
      <c r="L20" s="59"/>
      <c r="M20" s="59"/>
      <c r="N20" s="59"/>
      <c r="O20" s="59"/>
      <c r="P20" s="1"/>
      <c r="Q20" s="61" t="s">
        <v>101</v>
      </c>
      <c r="R20" s="59"/>
      <c r="S20" s="59"/>
      <c r="T20" s="59"/>
      <c r="U20" s="59"/>
      <c r="V20" s="59"/>
      <c r="W20" s="59"/>
      <c r="X20" s="59"/>
      <c r="Y20" s="1"/>
      <c r="Z20" s="1"/>
      <c r="AA20" s="1"/>
    </row>
    <row r="21" spans="1:27" x14ac:dyDescent="0.15">
      <c r="A21" s="3"/>
      <c r="B21" s="4"/>
      <c r="C21" s="73"/>
      <c r="D21" s="6" t="s">
        <v>90</v>
      </c>
      <c r="E21" s="62" t="s">
        <v>102</v>
      </c>
      <c r="F21" s="63"/>
      <c r="G21" s="3"/>
      <c r="H21" s="52" t="s">
        <v>100</v>
      </c>
      <c r="I21" s="53"/>
      <c r="J21" s="53"/>
      <c r="K21" s="53"/>
      <c r="L21" s="53"/>
      <c r="M21" s="53"/>
      <c r="N21" s="53"/>
      <c r="O21" s="54"/>
      <c r="P21" s="3"/>
      <c r="Q21" s="52" t="s">
        <v>101</v>
      </c>
      <c r="R21" s="53"/>
      <c r="S21" s="53"/>
      <c r="T21" s="53"/>
      <c r="U21" s="53"/>
      <c r="V21" s="53"/>
      <c r="W21" s="53"/>
      <c r="X21" s="54"/>
      <c r="Y21" s="3"/>
      <c r="Z21" s="3"/>
      <c r="AA21" s="3"/>
    </row>
    <row r="22" spans="1:27" x14ac:dyDescent="0.15">
      <c r="A22" s="3"/>
      <c r="B22" s="4"/>
      <c r="C22" s="73"/>
      <c r="D22" s="6" t="s">
        <v>103</v>
      </c>
      <c r="E22" s="62" t="s">
        <v>65</v>
      </c>
      <c r="F22" s="63"/>
      <c r="G22" s="1"/>
      <c r="H22" s="55"/>
      <c r="I22" s="56"/>
      <c r="J22" s="56"/>
      <c r="K22" s="56"/>
      <c r="L22" s="56"/>
      <c r="M22" s="56"/>
      <c r="N22" s="56"/>
      <c r="O22" s="57"/>
      <c r="P22" s="1"/>
      <c r="Q22" s="55"/>
      <c r="R22" s="56"/>
      <c r="S22" s="56"/>
      <c r="T22" s="56"/>
      <c r="U22" s="56"/>
      <c r="V22" s="56"/>
      <c r="W22" s="56"/>
      <c r="X22" s="57"/>
      <c r="Y22" s="1"/>
      <c r="Z22" s="1"/>
      <c r="AA22" s="1"/>
    </row>
    <row r="23" spans="1:27" x14ac:dyDescent="0.15">
      <c r="A23" s="3"/>
      <c r="B23" s="4"/>
      <c r="C23" s="73"/>
      <c r="D23" s="6" t="s">
        <v>104</v>
      </c>
      <c r="E23" s="62"/>
      <c r="F23" s="63"/>
      <c r="G23" s="1"/>
      <c r="H23" s="55"/>
      <c r="I23" s="56"/>
      <c r="J23" s="56"/>
      <c r="K23" s="56"/>
      <c r="L23" s="56"/>
      <c r="M23" s="56"/>
      <c r="N23" s="56"/>
      <c r="O23" s="57"/>
      <c r="P23" s="1"/>
      <c r="Q23" s="55"/>
      <c r="R23" s="56"/>
      <c r="S23" s="56"/>
      <c r="T23" s="56"/>
      <c r="U23" s="56"/>
      <c r="V23" s="56"/>
      <c r="W23" s="56"/>
      <c r="X23" s="57"/>
      <c r="Y23" s="1"/>
      <c r="Z23" s="1"/>
      <c r="AA23" s="1"/>
    </row>
    <row r="24" spans="1:27" x14ac:dyDescent="0.15">
      <c r="A24" s="3"/>
      <c r="B24" s="4"/>
      <c r="C24" s="73"/>
      <c r="D24" s="6" t="s">
        <v>105</v>
      </c>
      <c r="E24" s="62"/>
      <c r="F24" s="63"/>
      <c r="G24" s="1"/>
      <c r="H24" s="55"/>
      <c r="I24" s="56"/>
      <c r="J24" s="56"/>
      <c r="K24" s="56"/>
      <c r="L24" s="56"/>
      <c r="M24" s="56"/>
      <c r="N24" s="56"/>
      <c r="O24" s="57"/>
      <c r="P24" s="1"/>
      <c r="Q24" s="55"/>
      <c r="R24" s="56"/>
      <c r="S24" s="56"/>
      <c r="T24" s="56"/>
      <c r="U24" s="56"/>
      <c r="V24" s="56"/>
      <c r="W24" s="56"/>
      <c r="X24" s="57"/>
      <c r="Y24" s="1"/>
      <c r="Z24" s="1"/>
      <c r="AA24" s="1"/>
    </row>
    <row r="25" spans="1:27" x14ac:dyDescent="0.15">
      <c r="A25" s="3"/>
      <c r="B25" s="4"/>
      <c r="C25" s="74"/>
      <c r="D25" s="6" t="s">
        <v>106</v>
      </c>
      <c r="E25" s="62"/>
      <c r="F25" s="63"/>
      <c r="G25" s="1"/>
      <c r="H25" s="55"/>
      <c r="I25" s="56"/>
      <c r="J25" s="56"/>
      <c r="K25" s="56"/>
      <c r="L25" s="56"/>
      <c r="M25" s="56"/>
      <c r="N25" s="56"/>
      <c r="O25" s="57"/>
      <c r="P25" s="1"/>
      <c r="Q25" s="55"/>
      <c r="R25" s="56"/>
      <c r="S25" s="56"/>
      <c r="T25" s="56"/>
      <c r="U25" s="56"/>
      <c r="V25" s="56"/>
      <c r="W25" s="56"/>
      <c r="X25" s="57"/>
      <c r="Y25" s="1"/>
      <c r="Z25" s="1"/>
      <c r="AA25" s="1"/>
    </row>
    <row r="26" spans="1:27" x14ac:dyDescent="0.15">
      <c r="A26" s="3"/>
      <c r="B26" s="4"/>
      <c r="C26" s="72" t="s">
        <v>107</v>
      </c>
      <c r="D26" s="6" t="s">
        <v>89</v>
      </c>
      <c r="E26" s="62"/>
      <c r="F26" s="67"/>
      <c r="G26" s="1"/>
      <c r="H26" s="55"/>
      <c r="I26" s="56"/>
      <c r="J26" s="56"/>
      <c r="K26" s="56"/>
      <c r="L26" s="56"/>
      <c r="M26" s="56"/>
      <c r="N26" s="56"/>
      <c r="O26" s="57"/>
      <c r="P26" s="1"/>
      <c r="Q26" s="55"/>
      <c r="R26" s="56"/>
      <c r="S26" s="56"/>
      <c r="T26" s="56"/>
      <c r="U26" s="56"/>
      <c r="V26" s="56"/>
      <c r="W26" s="56"/>
      <c r="X26" s="57"/>
      <c r="Y26" s="1"/>
      <c r="Z26" s="1"/>
      <c r="AA26" s="1"/>
    </row>
    <row r="27" spans="1:27" x14ac:dyDescent="0.15">
      <c r="A27" s="3"/>
      <c r="B27" s="4"/>
      <c r="C27" s="74"/>
      <c r="D27" s="6" t="s">
        <v>90</v>
      </c>
      <c r="E27" s="62" t="s">
        <v>108</v>
      </c>
      <c r="F27" s="67"/>
      <c r="G27" s="3"/>
      <c r="H27" s="55"/>
      <c r="I27" s="56"/>
      <c r="J27" s="56"/>
      <c r="K27" s="56"/>
      <c r="L27" s="56"/>
      <c r="M27" s="56"/>
      <c r="N27" s="56"/>
      <c r="O27" s="57"/>
      <c r="P27" s="3"/>
      <c r="Q27" s="55"/>
      <c r="R27" s="56"/>
      <c r="S27" s="56"/>
      <c r="T27" s="56"/>
      <c r="U27" s="56"/>
      <c r="V27" s="56"/>
      <c r="W27" s="56"/>
      <c r="X27" s="57"/>
      <c r="Y27" s="3"/>
      <c r="Z27" s="3"/>
      <c r="AA27" s="3"/>
    </row>
    <row r="28" spans="1:27" x14ac:dyDescent="0.15">
      <c r="A28" s="3"/>
      <c r="B28" s="4"/>
      <c r="C28" s="4"/>
      <c r="D28" s="4"/>
      <c r="E28" s="4"/>
      <c r="F28" s="1"/>
      <c r="G28" s="1"/>
      <c r="H28" s="55"/>
      <c r="I28" s="56"/>
      <c r="J28" s="56"/>
      <c r="K28" s="56"/>
      <c r="L28" s="56"/>
      <c r="M28" s="56"/>
      <c r="N28" s="56"/>
      <c r="O28" s="57"/>
      <c r="P28" s="1"/>
      <c r="Q28" s="55"/>
      <c r="R28" s="56"/>
      <c r="S28" s="56"/>
      <c r="T28" s="56"/>
      <c r="U28" s="56"/>
      <c r="V28" s="56"/>
      <c r="W28" s="56"/>
      <c r="X28" s="57"/>
      <c r="Y28" s="1"/>
      <c r="Z28" s="1"/>
      <c r="AA28" s="1"/>
    </row>
    <row r="29" spans="1:27" x14ac:dyDescent="0.15">
      <c r="A29" s="3"/>
      <c r="B29" s="4"/>
      <c r="C29" s="81" t="s">
        <v>109</v>
      </c>
      <c r="D29" s="6" t="s">
        <v>110</v>
      </c>
      <c r="E29" s="62" t="s">
        <v>111</v>
      </c>
      <c r="F29" s="63"/>
      <c r="G29" s="1"/>
      <c r="H29" s="55"/>
      <c r="I29" s="56"/>
      <c r="J29" s="56"/>
      <c r="K29" s="56"/>
      <c r="L29" s="56"/>
      <c r="M29" s="56"/>
      <c r="N29" s="56"/>
      <c r="O29" s="57"/>
      <c r="P29" s="1"/>
      <c r="Q29" s="55"/>
      <c r="R29" s="56"/>
      <c r="S29" s="56"/>
      <c r="T29" s="56"/>
      <c r="U29" s="56"/>
      <c r="V29" s="56"/>
      <c r="W29" s="56"/>
      <c r="X29" s="57"/>
      <c r="Y29" s="1"/>
      <c r="Z29" s="1"/>
      <c r="AA29" s="1"/>
    </row>
    <row r="30" spans="1:27" x14ac:dyDescent="0.15">
      <c r="A30" s="3"/>
      <c r="B30" s="4"/>
      <c r="C30" s="74"/>
      <c r="D30" s="6" t="s">
        <v>112</v>
      </c>
      <c r="E30" s="62"/>
      <c r="F30" s="63"/>
      <c r="G30" s="3"/>
      <c r="H30" s="55"/>
      <c r="I30" s="56"/>
      <c r="J30" s="56"/>
      <c r="K30" s="56"/>
      <c r="L30" s="56"/>
      <c r="M30" s="56"/>
      <c r="N30" s="56"/>
      <c r="O30" s="57"/>
      <c r="P30" s="3"/>
      <c r="Q30" s="55"/>
      <c r="R30" s="56"/>
      <c r="S30" s="56"/>
      <c r="T30" s="56"/>
      <c r="U30" s="56"/>
      <c r="V30" s="56"/>
      <c r="W30" s="56"/>
      <c r="X30" s="57"/>
      <c r="Y30" s="3"/>
      <c r="Z30" s="3"/>
      <c r="AA30" s="3"/>
    </row>
    <row r="31" spans="1:27" ht="44" customHeight="1" x14ac:dyDescent="0.15">
      <c r="A31" s="3"/>
      <c r="B31" s="4"/>
      <c r="C31" s="80" t="s">
        <v>113</v>
      </c>
      <c r="D31" s="6" t="s">
        <v>114</v>
      </c>
      <c r="E31" s="66" t="s">
        <v>204</v>
      </c>
      <c r="F31" s="63"/>
      <c r="G31" s="1"/>
      <c r="H31" s="55"/>
      <c r="I31" s="56"/>
      <c r="J31" s="56"/>
      <c r="K31" s="56"/>
      <c r="L31" s="56"/>
      <c r="M31" s="56"/>
      <c r="N31" s="56"/>
      <c r="O31" s="57"/>
      <c r="P31" s="1"/>
      <c r="Q31" s="55"/>
      <c r="R31" s="56"/>
      <c r="S31" s="56"/>
      <c r="T31" s="56"/>
      <c r="U31" s="56"/>
      <c r="V31" s="56"/>
      <c r="W31" s="56"/>
      <c r="X31" s="57"/>
      <c r="Y31" s="1"/>
      <c r="Z31" s="1"/>
      <c r="AA31" s="1"/>
    </row>
    <row r="32" spans="1:27" x14ac:dyDescent="0.15">
      <c r="A32" s="3"/>
      <c r="B32" s="4"/>
      <c r="C32" s="58"/>
      <c r="D32" s="6" t="s">
        <v>115</v>
      </c>
      <c r="E32" s="62" t="s">
        <v>177</v>
      </c>
      <c r="F32" s="63"/>
      <c r="G32" s="1"/>
      <c r="H32" s="55"/>
      <c r="I32" s="56"/>
      <c r="J32" s="56"/>
      <c r="K32" s="56"/>
      <c r="L32" s="56"/>
      <c r="M32" s="56"/>
      <c r="N32" s="56"/>
      <c r="O32" s="57"/>
      <c r="P32" s="1"/>
      <c r="Q32" s="55"/>
      <c r="R32" s="56"/>
      <c r="S32" s="56"/>
      <c r="T32" s="56"/>
      <c r="U32" s="56"/>
      <c r="V32" s="56"/>
      <c r="W32" s="56"/>
      <c r="X32" s="57"/>
      <c r="Y32" s="1"/>
      <c r="Z32" s="1"/>
      <c r="AA32" s="1"/>
    </row>
    <row r="33" spans="1:27" x14ac:dyDescent="0.15">
      <c r="A33" s="3"/>
      <c r="B33" s="4"/>
      <c r="C33" s="70" t="s">
        <v>116</v>
      </c>
      <c r="D33" s="6" t="s">
        <v>114</v>
      </c>
      <c r="E33" s="62" t="s">
        <v>117</v>
      </c>
      <c r="F33" s="63"/>
      <c r="G33" s="1"/>
      <c r="H33" s="55"/>
      <c r="I33" s="56"/>
      <c r="J33" s="56"/>
      <c r="K33" s="56"/>
      <c r="L33" s="56"/>
      <c r="M33" s="56"/>
      <c r="N33" s="56"/>
      <c r="O33" s="57"/>
      <c r="P33" s="1"/>
      <c r="Q33" s="55"/>
      <c r="R33" s="56"/>
      <c r="S33" s="56"/>
      <c r="T33" s="56"/>
      <c r="U33" s="56"/>
      <c r="V33" s="56"/>
      <c r="W33" s="56"/>
      <c r="X33" s="57"/>
      <c r="Y33" s="1"/>
      <c r="Z33" s="1"/>
      <c r="AA33" s="1"/>
    </row>
    <row r="34" spans="1:27" ht="41" customHeight="1" x14ac:dyDescent="0.15">
      <c r="A34" s="3"/>
      <c r="B34" s="4"/>
      <c r="C34" s="58"/>
      <c r="D34" s="6" t="s">
        <v>115</v>
      </c>
      <c r="E34" s="66" t="s">
        <v>182</v>
      </c>
      <c r="F34" s="63"/>
      <c r="G34" s="1"/>
      <c r="H34" s="55"/>
      <c r="I34" s="56"/>
      <c r="J34" s="56"/>
      <c r="K34" s="56"/>
      <c r="L34" s="56"/>
      <c r="M34" s="56"/>
      <c r="N34" s="56"/>
      <c r="O34" s="57"/>
      <c r="P34" s="1"/>
      <c r="Q34" s="55"/>
      <c r="R34" s="56"/>
      <c r="S34" s="56"/>
      <c r="T34" s="56"/>
      <c r="U34" s="56"/>
      <c r="V34" s="56"/>
      <c r="W34" s="56"/>
      <c r="X34" s="57"/>
      <c r="Y34" s="1"/>
      <c r="Z34" s="1"/>
      <c r="AA34" s="1"/>
    </row>
    <row r="35" spans="1:27" x14ac:dyDescent="0.15">
      <c r="A35" s="3"/>
      <c r="B35" s="4"/>
      <c r="C35" s="70" t="s">
        <v>118</v>
      </c>
      <c r="D35" s="6" t="s">
        <v>119</v>
      </c>
      <c r="E35" s="62"/>
      <c r="F35" s="63"/>
      <c r="G35" s="1"/>
      <c r="H35" s="55"/>
      <c r="I35" s="56"/>
      <c r="J35" s="56"/>
      <c r="K35" s="56"/>
      <c r="L35" s="56"/>
      <c r="M35" s="56"/>
      <c r="N35" s="56"/>
      <c r="O35" s="57"/>
      <c r="P35" s="1"/>
      <c r="Q35" s="55"/>
      <c r="R35" s="56"/>
      <c r="S35" s="56"/>
      <c r="T35" s="56"/>
      <c r="U35" s="56"/>
      <c r="V35" s="56"/>
      <c r="W35" s="56"/>
      <c r="X35" s="57"/>
      <c r="Y35" s="1"/>
      <c r="Z35" s="1"/>
      <c r="AA35" s="1"/>
    </row>
    <row r="36" spans="1:27" x14ac:dyDescent="0.15">
      <c r="A36" s="3"/>
      <c r="B36" s="4"/>
      <c r="C36" s="58"/>
      <c r="D36" s="6" t="s">
        <v>120</v>
      </c>
      <c r="E36" s="62"/>
      <c r="F36" s="63"/>
      <c r="G36" s="1"/>
      <c r="H36" s="58"/>
      <c r="I36" s="59"/>
      <c r="J36" s="59"/>
      <c r="K36" s="59"/>
      <c r="L36" s="59"/>
      <c r="M36" s="59"/>
      <c r="N36" s="59"/>
      <c r="O36" s="60"/>
      <c r="P36" s="1"/>
      <c r="Q36" s="58"/>
      <c r="R36" s="59"/>
      <c r="S36" s="59"/>
      <c r="T36" s="59"/>
      <c r="U36" s="59"/>
      <c r="V36" s="59"/>
      <c r="W36" s="59"/>
      <c r="X36" s="60"/>
      <c r="Y36" s="1"/>
      <c r="Z36" s="1"/>
      <c r="AA36" s="1"/>
    </row>
    <row r="37" spans="1:27" x14ac:dyDescent="0.15">
      <c r="A37" s="3"/>
      <c r="B37" s="4"/>
      <c r="C37" s="8" t="s">
        <v>121</v>
      </c>
      <c r="D37" s="6"/>
      <c r="E37" s="62" t="s">
        <v>122</v>
      </c>
      <c r="F37" s="63"/>
      <c r="G37" s="1"/>
      <c r="H37" s="10"/>
      <c r="I37" s="10"/>
      <c r="J37" s="10"/>
      <c r="K37" s="10"/>
      <c r="L37" s="10"/>
      <c r="M37" s="10"/>
      <c r="N37" s="10"/>
      <c r="O37" s="10"/>
      <c r="P37" s="3"/>
      <c r="Q37" s="10"/>
      <c r="R37" s="10"/>
      <c r="S37" s="10"/>
      <c r="T37" s="10"/>
      <c r="U37" s="10"/>
      <c r="V37" s="10"/>
      <c r="W37" s="10"/>
      <c r="X37" s="10"/>
      <c r="Y37" s="1"/>
      <c r="Z37" s="1"/>
      <c r="AA37" s="1"/>
    </row>
    <row r="38" spans="1:27" x14ac:dyDescent="0.15">
      <c r="A38" s="3"/>
      <c r="B38" s="4"/>
      <c r="C38" s="71" t="s">
        <v>124</v>
      </c>
      <c r="D38" s="63"/>
      <c r="E38" s="68" t="s">
        <v>59</v>
      </c>
      <c r="F38" s="63"/>
      <c r="G38" s="1"/>
      <c r="H38" s="10"/>
      <c r="I38" s="10"/>
      <c r="J38" s="10"/>
      <c r="K38" s="10"/>
      <c r="L38" s="10"/>
      <c r="M38" s="10"/>
      <c r="N38" s="10"/>
      <c r="O38" s="10"/>
      <c r="P38" s="3"/>
      <c r="Q38" s="10"/>
      <c r="R38" s="10"/>
      <c r="S38" s="10"/>
      <c r="T38" s="10"/>
      <c r="U38" s="10"/>
      <c r="V38" s="10"/>
      <c r="W38" s="10"/>
      <c r="X38" s="10"/>
      <c r="Y38" s="1"/>
      <c r="Z38" s="1"/>
      <c r="AA38" s="1"/>
    </row>
    <row r="39" spans="1:27" x14ac:dyDescent="0.15">
      <c r="A39" s="3"/>
      <c r="B39" s="4"/>
      <c r="C39" s="8" t="s">
        <v>140</v>
      </c>
      <c r="D39" s="6" t="s">
        <v>141</v>
      </c>
      <c r="E39" s="62"/>
      <c r="F39" s="63"/>
      <c r="G39" s="1"/>
      <c r="H39" s="10"/>
      <c r="I39" s="10"/>
      <c r="J39" s="10"/>
      <c r="K39" s="10"/>
      <c r="L39" s="10"/>
      <c r="M39" s="10"/>
      <c r="N39" s="10"/>
      <c r="O39" s="10"/>
      <c r="P39" s="3"/>
      <c r="Q39" s="10"/>
      <c r="R39" s="10"/>
      <c r="S39" s="10"/>
      <c r="T39" s="10"/>
      <c r="U39" s="10"/>
      <c r="V39" s="10"/>
      <c r="W39" s="10"/>
      <c r="X39" s="10"/>
      <c r="Y39" s="1"/>
      <c r="Z39" s="1"/>
      <c r="AA39" s="1"/>
    </row>
    <row r="40" spans="1:27" ht="97" customHeight="1" x14ac:dyDescent="0.15">
      <c r="A40" s="3"/>
      <c r="B40" s="4"/>
      <c r="C40" s="13" t="s">
        <v>142</v>
      </c>
      <c r="D40" s="14" t="s">
        <v>143</v>
      </c>
      <c r="E40" s="66" t="s">
        <v>183</v>
      </c>
      <c r="F40" s="63"/>
      <c r="G40" s="3"/>
      <c r="H40" s="10"/>
      <c r="I40" s="10"/>
      <c r="J40" s="10"/>
      <c r="K40" s="10"/>
      <c r="L40" s="10"/>
      <c r="M40" s="10"/>
      <c r="N40" s="10"/>
      <c r="O40" s="10"/>
      <c r="P40" s="3"/>
      <c r="Q40" s="10"/>
      <c r="R40" s="10"/>
      <c r="S40" s="10"/>
      <c r="T40" s="10"/>
      <c r="U40" s="10"/>
      <c r="V40" s="10"/>
      <c r="W40" s="10"/>
      <c r="X40" s="10"/>
      <c r="Y40" s="3"/>
      <c r="Z40" s="3"/>
      <c r="AA40" s="3"/>
    </row>
    <row r="41" spans="1:27" ht="82" customHeight="1" x14ac:dyDescent="0.15">
      <c r="A41" s="3"/>
      <c r="B41" s="4"/>
      <c r="C41" s="15" t="s">
        <v>144</v>
      </c>
      <c r="D41" s="14" t="s">
        <v>145</v>
      </c>
      <c r="E41" s="66" t="s">
        <v>198</v>
      </c>
      <c r="F41" s="63"/>
      <c r="G41" s="3"/>
      <c r="H41" s="10"/>
      <c r="I41" s="10"/>
      <c r="J41" s="10"/>
      <c r="K41" s="10"/>
      <c r="L41" s="10"/>
      <c r="M41" s="10"/>
      <c r="N41" s="10"/>
      <c r="O41" s="10"/>
      <c r="P41" s="3"/>
      <c r="Q41" s="10"/>
      <c r="R41" s="10"/>
      <c r="S41" s="10"/>
      <c r="T41" s="10"/>
      <c r="U41" s="10"/>
      <c r="V41" s="10"/>
      <c r="W41" s="10"/>
      <c r="X41" s="10"/>
      <c r="Y41" s="3"/>
      <c r="Z41" s="3"/>
      <c r="AA41" s="3"/>
    </row>
    <row r="42" spans="1:27" ht="290" customHeight="1" x14ac:dyDescent="0.15">
      <c r="A42" s="3"/>
      <c r="B42" s="4"/>
      <c r="C42" s="72" t="s">
        <v>146</v>
      </c>
      <c r="D42" s="17" t="s">
        <v>147</v>
      </c>
      <c r="E42" s="66" t="s">
        <v>190</v>
      </c>
      <c r="F42" s="6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3"/>
      <c r="B43" s="4"/>
      <c r="C43" s="73"/>
      <c r="D43" s="17" t="s">
        <v>153</v>
      </c>
      <c r="E43" s="66"/>
      <c r="F43" s="6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3"/>
      <c r="B44" s="4"/>
      <c r="C44" s="73"/>
      <c r="D44" s="17" t="s">
        <v>155</v>
      </c>
      <c r="E44" s="66"/>
      <c r="F44" s="6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3"/>
      <c r="B45" s="4"/>
      <c r="C45" s="73"/>
      <c r="D45" s="21" t="s">
        <v>157</v>
      </c>
      <c r="E45" s="66"/>
      <c r="F45" s="6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3"/>
      <c r="B46" s="4"/>
      <c r="C46" s="73"/>
      <c r="D46" s="21" t="s">
        <v>158</v>
      </c>
      <c r="E46" s="66"/>
      <c r="F46" s="6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3"/>
      <c r="B47" s="4"/>
      <c r="C47" s="74"/>
      <c r="D47" s="17" t="s">
        <v>159</v>
      </c>
      <c r="E47" s="66"/>
      <c r="F47" s="6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3"/>
      <c r="B48" s="4"/>
      <c r="C48" s="72" t="s">
        <v>160</v>
      </c>
      <c r="D48" s="6" t="s">
        <v>161</v>
      </c>
      <c r="E48" s="62"/>
      <c r="F48" s="6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3"/>
      <c r="B49" s="4"/>
      <c r="C49" s="73"/>
      <c r="D49" s="6" t="s">
        <v>162</v>
      </c>
      <c r="E49" s="62"/>
      <c r="F49" s="6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3"/>
      <c r="B50" s="4"/>
      <c r="C50" s="74"/>
      <c r="D50" s="6" t="s">
        <v>163</v>
      </c>
      <c r="E50" s="62"/>
      <c r="F50" s="6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3"/>
      <c r="B51" s="4"/>
      <c r="C51" s="69" t="s">
        <v>164</v>
      </c>
      <c r="D51" s="67"/>
      <c r="E51" s="75" t="s">
        <v>200</v>
      </c>
      <c r="F51" s="6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3"/>
      <c r="B52" s="4"/>
      <c r="C52" s="4"/>
      <c r="D52" s="4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3"/>
      <c r="B53" s="4"/>
      <c r="C53" s="71" t="s">
        <v>165</v>
      </c>
      <c r="D53" s="63"/>
      <c r="E53" s="62"/>
      <c r="F53" s="6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3"/>
      <c r="B54" s="4"/>
      <c r="C54" s="4"/>
      <c r="D54" s="4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3"/>
      <c r="B55" s="4"/>
      <c r="C55" s="71" t="s">
        <v>168</v>
      </c>
      <c r="D55" s="63"/>
      <c r="E55" s="62"/>
      <c r="F55" s="6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3"/>
      <c r="B56" s="4"/>
      <c r="C56" s="4"/>
      <c r="D56" s="4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3"/>
      <c r="B57" s="71" t="s">
        <v>169</v>
      </c>
      <c r="C57" s="67"/>
      <c r="D57" s="67"/>
      <c r="E57" s="67"/>
      <c r="F57" s="6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3"/>
      <c r="B58" s="4"/>
      <c r="C58" s="4"/>
      <c r="D58" s="4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3"/>
      <c r="B59" s="4"/>
      <c r="C59" s="8" t="s">
        <v>170</v>
      </c>
      <c r="D59" s="8" t="s">
        <v>89</v>
      </c>
      <c r="E59" s="8" t="s">
        <v>90</v>
      </c>
      <c r="F59" s="8" t="s">
        <v>171</v>
      </c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15">
      <c r="A60" s="3"/>
      <c r="B60" s="4"/>
      <c r="C60" s="25" t="str">
        <f>VLOOKUP($E$5,参照シート!$A$10:$G$15,4,FALSE)</f>
        <v>SS(Level:99)</v>
      </c>
      <c r="D60" s="26">
        <v>1271</v>
      </c>
      <c r="E60" s="27" t="s">
        <v>184</v>
      </c>
      <c r="F60" s="28" t="s">
        <v>187</v>
      </c>
      <c r="G60" s="1" t="s">
        <v>223</v>
      </c>
      <c r="H60" s="4"/>
      <c r="I60" s="1"/>
      <c r="J60" s="1"/>
      <c r="K60" s="1"/>
      <c r="L60" s="1"/>
      <c r="M60" s="38"/>
      <c r="N60" s="38"/>
      <c r="O60" s="38"/>
      <c r="P60" s="39"/>
      <c r="Q60" s="39"/>
      <c r="R60" s="39"/>
      <c r="S60" s="39"/>
      <c r="T60" s="39"/>
      <c r="U60" s="39"/>
      <c r="V60" s="39"/>
      <c r="W60" s="39"/>
      <c r="X60" s="1"/>
      <c r="Y60" s="1"/>
      <c r="Z60" s="1"/>
      <c r="AA60" s="1"/>
    </row>
    <row r="61" spans="1:27" x14ac:dyDescent="0.15">
      <c r="A61" s="3"/>
      <c r="B61" s="4"/>
      <c r="C61" s="25" t="str">
        <f>VLOOKUP($E$5,参照シート!$A$10:$G$15,5,FALSE)</f>
        <v>S(Level:99)</v>
      </c>
      <c r="D61" s="26">
        <v>1274</v>
      </c>
      <c r="E61" s="27" t="s">
        <v>185</v>
      </c>
      <c r="F61" s="26" t="s">
        <v>186</v>
      </c>
      <c r="G61" s="1"/>
      <c r="H61" s="4"/>
      <c r="J61" s="1"/>
      <c r="K61" s="1"/>
      <c r="L61" s="1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1"/>
      <c r="Y61" s="1"/>
      <c r="Z61" s="1"/>
      <c r="AA61" s="1"/>
    </row>
    <row r="62" spans="1:27" x14ac:dyDescent="0.15">
      <c r="A62" s="3"/>
      <c r="B62" s="4"/>
      <c r="C62" s="25" t="str">
        <f>VLOOKUP($E$5,参照シート!$A$10:$G$15,6,FALSE)</f>
        <v>S(Level:99)</v>
      </c>
      <c r="D62" s="27">
        <v>807</v>
      </c>
      <c r="E62" s="27" t="s">
        <v>191</v>
      </c>
      <c r="F62" s="27" t="s">
        <v>193</v>
      </c>
      <c r="G62" s="1"/>
      <c r="H62" s="2"/>
      <c r="J62" s="1"/>
      <c r="K62" s="1"/>
      <c r="L62" s="1"/>
      <c r="M62" s="40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1"/>
      <c r="Y62" s="1"/>
      <c r="Z62" s="1"/>
      <c r="AA62" s="1"/>
    </row>
    <row r="63" spans="1:27" x14ac:dyDescent="0.15">
      <c r="A63" s="3"/>
      <c r="B63" s="4"/>
      <c r="C63" s="25" t="str">
        <f>VLOOKUP($E$5,参照シート!$A$10:$G$15,7,FALSE)</f>
        <v>SSS(Level:99)</v>
      </c>
      <c r="D63" s="26">
        <v>834</v>
      </c>
      <c r="E63" s="27" t="s">
        <v>194</v>
      </c>
      <c r="F63" s="27" t="s">
        <v>192</v>
      </c>
      <c r="G63" s="1"/>
      <c r="H63" s="2"/>
      <c r="J63" s="3"/>
      <c r="K63" s="1"/>
      <c r="L63" s="1"/>
      <c r="M63" s="41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1"/>
      <c r="Y63" s="1"/>
      <c r="Z63" s="1"/>
      <c r="AA63" s="1"/>
    </row>
    <row r="64" spans="1:27" x14ac:dyDescent="0.15">
      <c r="A64" s="3"/>
      <c r="B64" s="4"/>
      <c r="C64" s="29"/>
      <c r="D64" s="29"/>
      <c r="E64" s="29"/>
      <c r="F64" s="4"/>
      <c r="G64" s="1"/>
      <c r="H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3"/>
      <c r="B65" s="4"/>
      <c r="C65" s="4"/>
      <c r="D65" s="4"/>
      <c r="E65" s="4"/>
      <c r="F65" s="4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3"/>
      <c r="B66" s="30" t="s">
        <v>172</v>
      </c>
      <c r="C66" s="31"/>
      <c r="D66" s="31"/>
      <c r="E66" s="31"/>
      <c r="F66" s="32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3"/>
      <c r="B67" s="4"/>
      <c r="C67" s="4"/>
      <c r="D67" s="4"/>
      <c r="E67" s="4"/>
      <c r="F67" s="4"/>
      <c r="G67" s="1"/>
      <c r="H67" s="1"/>
      <c r="I67" s="3"/>
      <c r="J67" s="3"/>
      <c r="K67" s="1"/>
      <c r="L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3"/>
      <c r="B68" s="4"/>
      <c r="C68" s="71" t="s">
        <v>173</v>
      </c>
      <c r="D68" s="67"/>
      <c r="E68" s="67"/>
      <c r="F68" s="63"/>
      <c r="G68" s="1"/>
      <c r="H68" s="1"/>
      <c r="I68" s="3"/>
      <c r="J68" s="3"/>
      <c r="K68" s="1"/>
      <c r="L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7" x14ac:dyDescent="0.25">
      <c r="A69" s="3"/>
      <c r="B69" s="4"/>
      <c r="C69" s="8" t="s">
        <v>89</v>
      </c>
      <c r="D69" s="8" t="s">
        <v>90</v>
      </c>
      <c r="E69" s="8" t="s">
        <v>195</v>
      </c>
      <c r="F69" s="8" t="s">
        <v>175</v>
      </c>
      <c r="G69" s="1"/>
      <c r="H69" s="1"/>
      <c r="I69" s="36"/>
      <c r="J69" s="36"/>
      <c r="K69" s="1"/>
      <c r="L69" s="1"/>
      <c r="N69" s="1"/>
      <c r="O69" s="37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s="43" customFormat="1" ht="56" customHeight="1" x14ac:dyDescent="0.25">
      <c r="A70" s="3"/>
      <c r="B70" s="4"/>
      <c r="C70" s="98">
        <v>1282</v>
      </c>
      <c r="D70" s="99" t="s">
        <v>206</v>
      </c>
      <c r="E70" s="98"/>
      <c r="F70" s="98" t="s">
        <v>207</v>
      </c>
      <c r="G70" s="3"/>
      <c r="H70" s="100" t="s">
        <v>224</v>
      </c>
      <c r="I70" s="90"/>
      <c r="J70" s="90"/>
      <c r="K70" s="90"/>
      <c r="L70" s="90"/>
      <c r="M70" s="90"/>
      <c r="N70" s="3"/>
      <c r="O70" s="37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7" customHeight="1" x14ac:dyDescent="0.25">
      <c r="A71" s="3"/>
      <c r="B71" s="4"/>
      <c r="C71" s="45"/>
      <c r="D71" s="34" t="s">
        <v>225</v>
      </c>
      <c r="E71" s="34" t="s">
        <v>210</v>
      </c>
      <c r="F71" s="34" t="s">
        <v>209</v>
      </c>
      <c r="G71" s="1"/>
      <c r="H71" s="90"/>
      <c r="I71" s="90"/>
      <c r="J71" s="90"/>
      <c r="K71" s="90"/>
      <c r="L71" s="90"/>
      <c r="M71" s="90"/>
      <c r="N71" s="1"/>
      <c r="O71" s="37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15">
      <c r="A72" s="3"/>
      <c r="B72" s="4"/>
      <c r="C72" s="4"/>
      <c r="D72" s="4"/>
      <c r="E72" s="4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15">
      <c r="A73" s="3"/>
      <c r="B73" s="4"/>
      <c r="C73" s="71" t="s">
        <v>217</v>
      </c>
      <c r="D73" s="67"/>
      <c r="E73" s="67"/>
      <c r="F73" s="6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3"/>
      <c r="B74" s="4"/>
      <c r="C74" s="8" t="s">
        <v>89</v>
      </c>
      <c r="D74" s="8" t="s">
        <v>90</v>
      </c>
      <c r="E74" s="8" t="s">
        <v>174</v>
      </c>
      <c r="F74" s="8" t="s">
        <v>175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1" customHeight="1" x14ac:dyDescent="0.15">
      <c r="A75" s="3"/>
      <c r="B75" s="4"/>
      <c r="C75" s="47"/>
      <c r="D75" s="34" t="s">
        <v>226</v>
      </c>
      <c r="E75" s="34" t="s">
        <v>214</v>
      </c>
      <c r="F75" s="34" t="s">
        <v>220</v>
      </c>
      <c r="G75" s="1"/>
      <c r="H75" s="100" t="s">
        <v>228</v>
      </c>
      <c r="I75" s="90"/>
      <c r="J75" s="90"/>
      <c r="K75" s="90"/>
      <c r="L75" s="90"/>
      <c r="M75" s="9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s="44" customFormat="1" x14ac:dyDescent="0.15">
      <c r="A76" s="3"/>
      <c r="B76" s="4"/>
      <c r="C76" s="76" t="s">
        <v>217</v>
      </c>
      <c r="D76" s="77"/>
      <c r="E76" s="77"/>
      <c r="F76" s="7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s="44" customFormat="1" x14ac:dyDescent="0.15">
      <c r="A77" s="3"/>
      <c r="B77" s="4"/>
      <c r="C77" s="51" t="s">
        <v>89</v>
      </c>
      <c r="D77" s="51" t="s">
        <v>90</v>
      </c>
      <c r="E77" s="51" t="s">
        <v>174</v>
      </c>
      <c r="F77" s="51" t="s">
        <v>175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85" customHeight="1" x14ac:dyDescent="0.15">
      <c r="A78" s="3"/>
      <c r="B78" s="4"/>
      <c r="C78" s="48">
        <v>124</v>
      </c>
      <c r="D78" s="49" t="s">
        <v>203</v>
      </c>
      <c r="E78" s="49" t="s">
        <v>199</v>
      </c>
      <c r="F78" s="50" t="s">
        <v>227</v>
      </c>
      <c r="G78" s="1"/>
      <c r="H78" s="90"/>
      <c r="I78" s="90"/>
      <c r="J78" s="90"/>
      <c r="K78" s="90"/>
      <c r="L78" s="90"/>
      <c r="M78" s="9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15">
      <c r="A79" s="3"/>
      <c r="B79" s="4"/>
      <c r="C79" s="4"/>
      <c r="D79" s="4"/>
      <c r="E79" s="4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15">
      <c r="A80" s="3"/>
      <c r="B80" s="4"/>
      <c r="C80" s="71" t="s">
        <v>218</v>
      </c>
      <c r="D80" s="67"/>
      <c r="E80" s="67"/>
      <c r="F80" s="6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3"/>
      <c r="B81" s="4"/>
      <c r="C81" s="8" t="s">
        <v>89</v>
      </c>
      <c r="D81" s="8" t="s">
        <v>90</v>
      </c>
      <c r="E81" s="8" t="s">
        <v>174</v>
      </c>
      <c r="F81" s="8" t="s">
        <v>175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20" customHeight="1" x14ac:dyDescent="0.15">
      <c r="A82" s="3"/>
      <c r="B82" s="4"/>
      <c r="C82" s="46">
        <v>66</v>
      </c>
      <c r="D82" s="34" t="s">
        <v>202</v>
      </c>
      <c r="E82" s="34" t="s">
        <v>221</v>
      </c>
      <c r="F82" s="34" t="s">
        <v>219</v>
      </c>
      <c r="G82" s="1"/>
      <c r="H82" s="91" t="s">
        <v>229</v>
      </c>
      <c r="I82" s="91"/>
      <c r="J82" s="91"/>
      <c r="K82" s="91"/>
      <c r="L82" s="91"/>
      <c r="M82" s="9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95" customHeight="1" x14ac:dyDescent="0.15">
      <c r="A83" s="3"/>
      <c r="B83" s="4"/>
      <c r="C83" s="46">
        <v>38</v>
      </c>
      <c r="D83" s="34" t="s">
        <v>201</v>
      </c>
      <c r="E83" s="34" t="s">
        <v>222</v>
      </c>
      <c r="F83" s="34" t="s">
        <v>208</v>
      </c>
      <c r="G83" s="1"/>
      <c r="H83" s="89"/>
      <c r="I83" s="90"/>
      <c r="J83" s="90"/>
      <c r="K83" s="90"/>
      <c r="L83" s="90"/>
      <c r="M83" s="9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customHeight="1" x14ac:dyDescent="0.15">
      <c r="A84" s="3"/>
      <c r="B84" s="4"/>
      <c r="C84" s="4"/>
      <c r="D84" s="4"/>
      <c r="E84" s="4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3"/>
      <c r="B85" s="4"/>
      <c r="C85" s="71" t="s">
        <v>176</v>
      </c>
      <c r="D85" s="67"/>
      <c r="E85" s="67"/>
      <c r="F85" s="6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3"/>
      <c r="B86" s="4"/>
      <c r="C86" s="8" t="s">
        <v>89</v>
      </c>
      <c r="D86" s="8" t="s">
        <v>90</v>
      </c>
      <c r="E86" s="8" t="s">
        <v>174</v>
      </c>
      <c r="F86" s="8" t="s">
        <v>175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70" customHeight="1" x14ac:dyDescent="0.15">
      <c r="A87" s="3"/>
      <c r="B87" s="4"/>
      <c r="C87" s="46">
        <v>1282</v>
      </c>
      <c r="D87" s="34" t="s">
        <v>205</v>
      </c>
      <c r="E87" s="33" t="s">
        <v>196</v>
      </c>
      <c r="F87" s="34" t="s">
        <v>213</v>
      </c>
      <c r="G87" s="1"/>
      <c r="H87" s="89"/>
      <c r="I87" s="90"/>
      <c r="J87" s="90"/>
      <c r="K87" s="90"/>
      <c r="L87" s="90"/>
      <c r="M87" s="90"/>
      <c r="N87" s="4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70" customHeight="1" x14ac:dyDescent="0.15">
      <c r="A88" s="3"/>
      <c r="B88" s="4"/>
      <c r="C88" s="46">
        <v>1282</v>
      </c>
      <c r="D88" s="34" t="s">
        <v>188</v>
      </c>
      <c r="E88" s="33" t="s">
        <v>211</v>
      </c>
      <c r="F88" s="34" t="s">
        <v>215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70" customHeight="1" x14ac:dyDescent="0.15">
      <c r="A89" s="3"/>
      <c r="B89" s="4"/>
      <c r="C89" s="46">
        <v>1283</v>
      </c>
      <c r="D89" s="34" t="s">
        <v>189</v>
      </c>
      <c r="E89" s="33" t="s">
        <v>197</v>
      </c>
      <c r="F89" s="34" t="s">
        <v>216</v>
      </c>
      <c r="H89" s="89" t="s">
        <v>212</v>
      </c>
      <c r="I89" s="89"/>
      <c r="J89" s="89"/>
      <c r="K89" s="89"/>
      <c r="L89" s="89"/>
      <c r="M89" s="8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customHeight="1" x14ac:dyDescent="0.15">
      <c r="A90" s="3"/>
      <c r="B90" s="4"/>
      <c r="C90" s="4"/>
      <c r="D90" s="4"/>
      <c r="E90" s="4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s="36" customFormat="1" ht="18" customHeight="1" x14ac:dyDescent="0.15">
      <c r="A91" s="3"/>
      <c r="B91" s="4"/>
      <c r="C91" s="4"/>
      <c r="D91" s="4"/>
      <c r="E91" s="4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8" customHeight="1" x14ac:dyDescent="0.15">
      <c r="A92" s="3"/>
      <c r="B92" s="4"/>
      <c r="C92" s="1" t="s">
        <v>179</v>
      </c>
      <c r="D92" s="42" t="s">
        <v>178</v>
      </c>
      <c r="E92" s="4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customHeight="1" x14ac:dyDescent="0.15">
      <c r="A93" s="3"/>
      <c r="B93" s="3"/>
      <c r="C93" s="1"/>
      <c r="D93" s="42" t="s">
        <v>180</v>
      </c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" x14ac:dyDescent="0.15">
      <c r="A94" s="1"/>
      <c r="B94" s="1"/>
      <c r="C94" s="1"/>
      <c r="D94" s="42" t="s">
        <v>181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" x14ac:dyDescent="0.15">
      <c r="A97" s="1"/>
      <c r="B97" s="1"/>
      <c r="C97" s="1"/>
      <c r="D97" s="4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3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3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" x14ac:dyDescent="0.15">
      <c r="A105" s="1"/>
      <c r="B105" s="1"/>
      <c r="C105" s="1"/>
      <c r="D105" s="42"/>
      <c r="E105" s="3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E107" s="39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E108" s="39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E109" s="3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</sheetData>
  <mergeCells count="86">
    <mergeCell ref="H70:M70"/>
    <mergeCell ref="H71:M71"/>
    <mergeCell ref="H87:M87"/>
    <mergeCell ref="H89:M89"/>
    <mergeCell ref="H82:M82"/>
    <mergeCell ref="H83:M83"/>
    <mergeCell ref="H78:M78"/>
    <mergeCell ref="H75:M75"/>
    <mergeCell ref="B10:F10"/>
    <mergeCell ref="E12:F12"/>
    <mergeCell ref="E14:F14"/>
    <mergeCell ref="E13:F13"/>
    <mergeCell ref="E15:F15"/>
    <mergeCell ref="C12:D12"/>
    <mergeCell ref="E5:F5"/>
    <mergeCell ref="A1:F1"/>
    <mergeCell ref="B3:F3"/>
    <mergeCell ref="E7:F7"/>
    <mergeCell ref="E6:F6"/>
    <mergeCell ref="C5:D5"/>
    <mergeCell ref="C6:D6"/>
    <mergeCell ref="C7:D7"/>
    <mergeCell ref="C26:C27"/>
    <mergeCell ref="C13:C19"/>
    <mergeCell ref="C20:C25"/>
    <mergeCell ref="C35:C36"/>
    <mergeCell ref="E41:F41"/>
    <mergeCell ref="E40:F40"/>
    <mergeCell ref="C38:D38"/>
    <mergeCell ref="C31:C32"/>
    <mergeCell ref="C29:C30"/>
    <mergeCell ref="E33:F33"/>
    <mergeCell ref="C73:F73"/>
    <mergeCell ref="C80:F80"/>
    <mergeCell ref="C68:F68"/>
    <mergeCell ref="B57:F57"/>
    <mergeCell ref="C53:D53"/>
    <mergeCell ref="C76:F76"/>
    <mergeCell ref="C51:D51"/>
    <mergeCell ref="E39:F39"/>
    <mergeCell ref="C33:C34"/>
    <mergeCell ref="C85:F85"/>
    <mergeCell ref="C48:C50"/>
    <mergeCell ref="C55:D55"/>
    <mergeCell ref="E44:F44"/>
    <mergeCell ref="E43:F43"/>
    <mergeCell ref="E49:F49"/>
    <mergeCell ref="E48:F48"/>
    <mergeCell ref="C42:C47"/>
    <mergeCell ref="E46:F46"/>
    <mergeCell ref="E45:F45"/>
    <mergeCell ref="E42:F42"/>
    <mergeCell ref="E47:F47"/>
    <mergeCell ref="E51:F51"/>
    <mergeCell ref="E50:F50"/>
    <mergeCell ref="E55:F55"/>
    <mergeCell ref="E53:F53"/>
    <mergeCell ref="Q21:X36"/>
    <mergeCell ref="H20:O20"/>
    <mergeCell ref="E31:F31"/>
    <mergeCell ref="E30:F30"/>
    <mergeCell ref="E29:F29"/>
    <mergeCell ref="E26:F26"/>
    <mergeCell ref="E38:F38"/>
    <mergeCell ref="E27:F27"/>
    <mergeCell ref="E36:F36"/>
    <mergeCell ref="E37:F37"/>
    <mergeCell ref="E34:F34"/>
    <mergeCell ref="E35:F35"/>
    <mergeCell ref="E32:F32"/>
    <mergeCell ref="Q3:X18"/>
    <mergeCell ref="Q2:X2"/>
    <mergeCell ref="Q20:X20"/>
    <mergeCell ref="E24:F24"/>
    <mergeCell ref="E25:F25"/>
    <mergeCell ref="H2:O2"/>
    <mergeCell ref="H3:O18"/>
    <mergeCell ref="H21:O36"/>
    <mergeCell ref="E18:F18"/>
    <mergeCell ref="E19:F19"/>
    <mergeCell ref="E22:F22"/>
    <mergeCell ref="E21:F21"/>
    <mergeCell ref="E16:F16"/>
    <mergeCell ref="E17:F17"/>
    <mergeCell ref="E23:F23"/>
    <mergeCell ref="E20:F20"/>
  </mergeCells>
  <phoneticPr fontId="9"/>
  <dataValidations disablePrompts="1"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5" t="s">
        <v>3</v>
      </c>
      <c r="C2" s="5" t="s">
        <v>89</v>
      </c>
      <c r="D2" s="5" t="s">
        <v>90</v>
      </c>
      <c r="E2" s="5" t="s">
        <v>63</v>
      </c>
      <c r="F2" s="5" t="s">
        <v>91</v>
      </c>
      <c r="G2" s="5" t="s">
        <v>92</v>
      </c>
      <c r="H2" s="5" t="s">
        <v>93</v>
      </c>
    </row>
    <row r="3" spans="2:8" ht="15" customHeight="1" x14ac:dyDescent="0.15">
      <c r="B3" s="5"/>
      <c r="C3" s="5"/>
      <c r="D3" s="5"/>
      <c r="E3" s="5"/>
      <c r="F3" s="5"/>
      <c r="G3" s="5"/>
      <c r="H3" s="5"/>
    </row>
    <row r="4" spans="2:8" ht="15" customHeight="1" x14ac:dyDescent="0.15">
      <c r="B4" s="5"/>
      <c r="C4" s="5"/>
      <c r="D4" s="5"/>
      <c r="E4" s="5"/>
      <c r="F4" s="5"/>
      <c r="G4" s="5"/>
      <c r="H4" s="5"/>
    </row>
    <row r="5" spans="2:8" ht="15" customHeight="1" x14ac:dyDescent="0.15">
      <c r="B5" s="5"/>
      <c r="C5" s="5"/>
      <c r="D5" s="5"/>
      <c r="E5" s="5"/>
      <c r="F5" s="5"/>
      <c r="G5" s="5"/>
      <c r="H5" s="5"/>
    </row>
    <row r="6" spans="2:8" ht="15" customHeight="1" x14ac:dyDescent="0.15">
      <c r="B6" s="5"/>
      <c r="C6" s="5"/>
      <c r="D6" s="5"/>
      <c r="E6" s="5"/>
      <c r="F6" s="5"/>
      <c r="G6" s="5"/>
      <c r="H6" s="5"/>
    </row>
    <row r="7" spans="2:8" ht="15" customHeight="1" x14ac:dyDescent="0.15">
      <c r="B7" s="5"/>
      <c r="C7" s="5"/>
      <c r="D7" s="5"/>
      <c r="E7" s="5"/>
      <c r="F7" s="5"/>
      <c r="G7" s="5"/>
      <c r="H7" s="5"/>
    </row>
    <row r="8" spans="2:8" ht="15" customHeight="1" x14ac:dyDescent="0.15">
      <c r="B8" s="5"/>
      <c r="C8" s="5"/>
      <c r="D8" s="5"/>
      <c r="E8" s="5"/>
      <c r="F8" s="5"/>
      <c r="G8" s="5"/>
      <c r="H8" s="5"/>
    </row>
    <row r="9" spans="2:8" ht="15" customHeight="1" x14ac:dyDescent="0.15">
      <c r="B9" s="5"/>
      <c r="C9" s="5"/>
      <c r="D9" s="5"/>
      <c r="E9" s="5"/>
      <c r="F9" s="5"/>
      <c r="G9" s="5"/>
      <c r="H9" s="5"/>
    </row>
    <row r="10" spans="2:8" ht="15" customHeight="1" x14ac:dyDescent="0.15">
      <c r="B10" s="5"/>
      <c r="C10" s="5"/>
      <c r="D10" s="5"/>
      <c r="E10" s="5"/>
      <c r="F10" s="5"/>
      <c r="G10" s="5"/>
      <c r="H10" s="5"/>
    </row>
    <row r="11" spans="2:8" ht="15" customHeight="1" x14ac:dyDescent="0.15">
      <c r="B11" s="5"/>
      <c r="C11" s="5"/>
      <c r="D11" s="5"/>
      <c r="E11" s="5"/>
      <c r="F11" s="5"/>
      <c r="G11" s="5"/>
      <c r="H11" s="5"/>
    </row>
    <row r="12" spans="2:8" ht="15" customHeight="1" x14ac:dyDescent="0.15">
      <c r="B12" s="5"/>
      <c r="C12" s="5"/>
      <c r="D12" s="5"/>
      <c r="E12" s="5"/>
      <c r="F12" s="5"/>
      <c r="G12" s="5"/>
      <c r="H12" s="5"/>
    </row>
    <row r="13" spans="2:8" ht="15" customHeight="1" x14ac:dyDescent="0.15">
      <c r="B13" s="5"/>
      <c r="C13" s="5"/>
      <c r="D13" s="5"/>
      <c r="E13" s="5"/>
      <c r="F13" s="5"/>
      <c r="G13" s="5"/>
      <c r="H13" s="5"/>
    </row>
    <row r="14" spans="2:8" ht="15" customHeight="1" x14ac:dyDescent="0.15">
      <c r="B14" s="5"/>
      <c r="C14" s="5"/>
      <c r="D14" s="5"/>
      <c r="E14" s="5"/>
      <c r="F14" s="5"/>
      <c r="G14" s="5"/>
      <c r="H14" s="5"/>
    </row>
    <row r="15" spans="2:8" ht="15" customHeight="1" x14ac:dyDescent="0.15">
      <c r="B15" s="5"/>
      <c r="C15" s="5"/>
      <c r="D15" s="5"/>
      <c r="E15" s="5"/>
      <c r="F15" s="5"/>
      <c r="G15" s="5"/>
      <c r="H15" s="5"/>
    </row>
    <row r="16" spans="2:8" ht="15" customHeight="1" x14ac:dyDescent="0.15">
      <c r="B16" s="5"/>
      <c r="C16" s="5"/>
      <c r="D16" s="5"/>
      <c r="E16" s="5"/>
      <c r="F16" s="5"/>
      <c r="G16" s="5"/>
      <c r="H16" s="5"/>
    </row>
    <row r="17" spans="2:8" ht="15" customHeight="1" x14ac:dyDescent="0.15">
      <c r="B17" s="5"/>
      <c r="C17" s="5"/>
      <c r="D17" s="5"/>
      <c r="E17" s="5"/>
      <c r="F17" s="5"/>
      <c r="G17" s="5"/>
      <c r="H17" s="5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ht="15" customHeight="1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2" t="s">
        <v>0</v>
      </c>
      <c r="B1" s="1"/>
      <c r="C1" s="1"/>
      <c r="D1" s="1"/>
      <c r="E1" s="1"/>
      <c r="F1" s="1"/>
      <c r="G1" s="1"/>
    </row>
    <row r="2" spans="1:15" ht="15" customHeight="1" x14ac:dyDescent="0.15">
      <c r="A2" s="2" t="s">
        <v>1</v>
      </c>
      <c r="B2" s="1"/>
      <c r="C2" s="1"/>
      <c r="D2" s="1"/>
      <c r="E2" s="3"/>
      <c r="F2" s="3"/>
      <c r="G2" s="3"/>
      <c r="I2" s="3"/>
      <c r="J2" s="3"/>
    </row>
    <row r="3" spans="1:15" ht="15" customHeight="1" x14ac:dyDescent="0.15">
      <c r="A3" s="2" t="s">
        <v>4</v>
      </c>
      <c r="B3" s="1"/>
      <c r="C3" s="1"/>
      <c r="D3" s="3"/>
      <c r="E3" s="3"/>
      <c r="F3" s="3"/>
      <c r="G3" s="3"/>
      <c r="H3" s="3"/>
      <c r="I3" s="3"/>
      <c r="J3" s="3"/>
    </row>
    <row r="4" spans="1:15" ht="15" customHeight="1" x14ac:dyDescent="0.15">
      <c r="A4" s="2" t="s">
        <v>5</v>
      </c>
      <c r="B4" s="1"/>
      <c r="C4" s="1"/>
      <c r="D4" s="3"/>
      <c r="E4" s="3"/>
      <c r="F4" s="3"/>
      <c r="G4" s="3"/>
      <c r="H4" s="3"/>
      <c r="I4" s="3"/>
      <c r="J4" s="3"/>
    </row>
    <row r="5" spans="1:15" ht="15" customHeight="1" x14ac:dyDescent="0.15">
      <c r="A5" s="2" t="s">
        <v>6</v>
      </c>
      <c r="B5" s="1"/>
      <c r="C5" s="1"/>
      <c r="D5" s="3"/>
      <c r="E5" s="3"/>
      <c r="F5" s="3"/>
      <c r="G5" s="3"/>
      <c r="H5" s="3"/>
      <c r="I5" s="3"/>
      <c r="J5" s="3"/>
    </row>
    <row r="6" spans="1:15" ht="15" customHeight="1" x14ac:dyDescent="0.15">
      <c r="A6" s="2" t="s">
        <v>7</v>
      </c>
      <c r="B6" s="1"/>
      <c r="C6" s="1"/>
      <c r="D6" s="3"/>
      <c r="E6" s="3"/>
      <c r="F6" s="3"/>
      <c r="G6" s="3"/>
      <c r="H6" s="3"/>
      <c r="I6" s="3"/>
      <c r="J6" s="3"/>
    </row>
    <row r="7" spans="1:15" ht="15" customHeight="1" x14ac:dyDescent="0.15">
      <c r="A7" s="2" t="s">
        <v>8</v>
      </c>
      <c r="B7" s="1"/>
      <c r="C7" s="1"/>
      <c r="D7" s="3"/>
      <c r="E7" s="3"/>
      <c r="F7" s="3"/>
      <c r="G7" s="3"/>
      <c r="H7" s="3"/>
      <c r="I7" s="3"/>
      <c r="J7" s="3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2" t="s">
        <v>9</v>
      </c>
      <c r="B9" s="1"/>
      <c r="C9" s="1"/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</row>
    <row r="10" spans="1:15" ht="15" customHeight="1" x14ac:dyDescent="0.15">
      <c r="A10" s="2" t="s">
        <v>1</v>
      </c>
      <c r="B10" s="2" t="s">
        <v>22</v>
      </c>
      <c r="C10" s="2" t="s">
        <v>23</v>
      </c>
      <c r="D10" s="2" t="s">
        <v>24</v>
      </c>
      <c r="E10" s="2" t="s">
        <v>24</v>
      </c>
      <c r="F10" s="2" t="s">
        <v>25</v>
      </c>
      <c r="G10" s="2" t="s">
        <v>26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28</v>
      </c>
      <c r="M10" s="3" t="s">
        <v>28</v>
      </c>
      <c r="N10" s="3" t="s">
        <v>28</v>
      </c>
      <c r="O10" s="3" t="s">
        <v>29</v>
      </c>
    </row>
    <row r="11" spans="1:15" ht="15" customHeight="1" x14ac:dyDescent="0.15">
      <c r="A11" s="2" t="s">
        <v>4</v>
      </c>
      <c r="B11" s="2" t="s">
        <v>22</v>
      </c>
      <c r="C11" s="2" t="s">
        <v>30</v>
      </c>
      <c r="D11" s="2" t="s">
        <v>26</v>
      </c>
      <c r="E11" s="2" t="s">
        <v>26</v>
      </c>
      <c r="F11" s="2" t="s">
        <v>26</v>
      </c>
      <c r="G11" s="2" t="s">
        <v>31</v>
      </c>
      <c r="H11" s="3" t="s">
        <v>27</v>
      </c>
      <c r="I11" s="3" t="s">
        <v>27</v>
      </c>
      <c r="J11" s="3" t="s">
        <v>27</v>
      </c>
      <c r="K11" s="3" t="s">
        <v>28</v>
      </c>
      <c r="L11" s="3" t="s">
        <v>28</v>
      </c>
      <c r="M11" s="3" t="s">
        <v>28</v>
      </c>
      <c r="N11" s="3" t="s">
        <v>27</v>
      </c>
      <c r="O11" s="3" t="s">
        <v>29</v>
      </c>
    </row>
    <row r="12" spans="1:15" ht="15" customHeight="1" x14ac:dyDescent="0.15">
      <c r="A12" s="2" t="s">
        <v>5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35</v>
      </c>
      <c r="G12" s="2" t="s">
        <v>36</v>
      </c>
      <c r="H12" s="3" t="s">
        <v>27</v>
      </c>
      <c r="I12" s="3" t="s">
        <v>28</v>
      </c>
      <c r="J12" s="3" t="s">
        <v>28</v>
      </c>
      <c r="K12" s="3" t="s">
        <v>27</v>
      </c>
      <c r="L12" s="3" t="s">
        <v>27</v>
      </c>
      <c r="M12" s="3" t="s">
        <v>27</v>
      </c>
      <c r="N12" s="3" t="s">
        <v>27</v>
      </c>
      <c r="O12" s="3" t="str">
        <f>CONCATENATE(基礎設計!E21,"襲来！")</f>
        <v>ポーラ＆ダニー襲来！</v>
      </c>
    </row>
    <row r="13" spans="1:15" ht="15" customHeight="1" x14ac:dyDescent="0.15">
      <c r="A13" s="2" t="s">
        <v>6</v>
      </c>
      <c r="B13" s="2" t="s">
        <v>38</v>
      </c>
      <c r="C13" s="2" t="s">
        <v>39</v>
      </c>
      <c r="D13" s="2" t="s">
        <v>36</v>
      </c>
      <c r="E13" s="2" t="s">
        <v>35</v>
      </c>
      <c r="F13" s="2" t="s">
        <v>34</v>
      </c>
      <c r="G13" s="2" t="s">
        <v>36</v>
      </c>
      <c r="H13" s="3" t="s">
        <v>28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tr">
        <f>CONCATENATE(基礎設計!E21,"襲来！")</f>
        <v>ポーラ＆ダニー襲来！</v>
      </c>
    </row>
    <row r="14" spans="1:15" ht="15" customHeight="1" x14ac:dyDescent="0.15">
      <c r="A14" s="2" t="s">
        <v>7</v>
      </c>
      <c r="B14" s="2" t="s">
        <v>40</v>
      </c>
      <c r="C14" s="2" t="s">
        <v>41</v>
      </c>
      <c r="D14" s="2" t="s">
        <v>36</v>
      </c>
      <c r="E14" s="2" t="s">
        <v>36</v>
      </c>
      <c r="F14" s="2" t="s">
        <v>36</v>
      </c>
      <c r="G14" s="2" t="s">
        <v>36</v>
      </c>
      <c r="H14" s="3" t="s">
        <v>27</v>
      </c>
      <c r="I14" s="3" t="s">
        <v>28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tr">
        <f>CONCATENATE(基礎設計!E21,"チャレンジ")</f>
        <v>ポーラ＆ダニーチャレンジ</v>
      </c>
    </row>
    <row r="15" spans="1:15" ht="15" customHeight="1" x14ac:dyDescent="0.15">
      <c r="A15" s="2" t="s">
        <v>8</v>
      </c>
      <c r="B15" s="2" t="s">
        <v>42</v>
      </c>
      <c r="C15" s="2" t="s">
        <v>43</v>
      </c>
      <c r="D15" s="2" t="s">
        <v>44</v>
      </c>
      <c r="E15" s="2" t="s">
        <v>44</v>
      </c>
      <c r="F15" s="2" t="s">
        <v>44</v>
      </c>
      <c r="G15" s="2" t="s">
        <v>44</v>
      </c>
      <c r="H15" s="2" t="s">
        <v>44</v>
      </c>
      <c r="I15" s="2" t="s">
        <v>44</v>
      </c>
      <c r="J15" s="2" t="s">
        <v>44</v>
      </c>
      <c r="K15" s="2" t="s">
        <v>44</v>
      </c>
      <c r="L15" s="2" t="s">
        <v>44</v>
      </c>
      <c r="M15" s="2" t="s">
        <v>44</v>
      </c>
      <c r="N15" s="2" t="s">
        <v>44</v>
      </c>
      <c r="O15" s="2" t="s">
        <v>44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2" t="s">
        <v>45</v>
      </c>
      <c r="B17" s="1"/>
      <c r="C17" s="1"/>
      <c r="D17" s="1"/>
      <c r="E17" s="1"/>
      <c r="F17" s="1"/>
      <c r="G17" s="1"/>
    </row>
    <row r="18" spans="1:26" ht="15" customHeight="1" x14ac:dyDescent="0.15">
      <c r="A18" s="2" t="s">
        <v>1</v>
      </c>
      <c r="B18" s="2" t="s">
        <v>46</v>
      </c>
      <c r="C18" s="1"/>
      <c r="D18" s="1"/>
      <c r="E18" s="1"/>
      <c r="F18" s="1"/>
      <c r="G18" s="1"/>
    </row>
    <row r="19" spans="1:26" ht="15" customHeight="1" x14ac:dyDescent="0.15">
      <c r="A19" s="2" t="s">
        <v>4</v>
      </c>
      <c r="B19" s="2" t="s">
        <v>46</v>
      </c>
      <c r="C19" s="1"/>
      <c r="D19" s="1"/>
      <c r="E19" s="1"/>
      <c r="F19" s="1"/>
      <c r="G19" s="1"/>
    </row>
    <row r="20" spans="1:26" ht="15" customHeight="1" x14ac:dyDescent="0.15">
      <c r="A20" s="2" t="s">
        <v>5</v>
      </c>
      <c r="B20" s="2" t="s">
        <v>48</v>
      </c>
      <c r="C20" s="1"/>
      <c r="D20" s="1"/>
      <c r="E20" s="1"/>
      <c r="F20" s="1"/>
      <c r="G20" s="1"/>
    </row>
    <row r="21" spans="1:26" ht="15" customHeight="1" x14ac:dyDescent="0.15">
      <c r="A21" s="2" t="s">
        <v>6</v>
      </c>
      <c r="B21" s="2" t="s">
        <v>49</v>
      </c>
      <c r="C21" s="1"/>
      <c r="D21" s="1"/>
      <c r="E21" s="1"/>
      <c r="F21" s="1"/>
      <c r="G21" s="1"/>
    </row>
    <row r="22" spans="1:26" ht="15" customHeight="1" x14ac:dyDescent="0.15">
      <c r="A22" s="2" t="s">
        <v>7</v>
      </c>
      <c r="B22" s="2" t="s">
        <v>50</v>
      </c>
      <c r="C22" s="1"/>
      <c r="D22" s="1"/>
      <c r="E22" s="1"/>
      <c r="F22" s="1"/>
      <c r="G22" s="1"/>
    </row>
    <row r="23" spans="1:26" ht="15" customHeight="1" x14ac:dyDescent="0.15">
      <c r="A23" s="2" t="s">
        <v>8</v>
      </c>
      <c r="B23" s="2" t="s">
        <v>51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2" t="s">
        <v>52</v>
      </c>
      <c r="B25" s="1"/>
      <c r="C25" s="1"/>
      <c r="D25" s="1"/>
      <c r="E25" s="1"/>
      <c r="F25" s="1"/>
      <c r="G25" s="1"/>
    </row>
    <row r="26" spans="1:26" ht="15" customHeight="1" x14ac:dyDescent="0.15">
      <c r="A26" s="3" t="s">
        <v>53</v>
      </c>
      <c r="B26" s="1"/>
      <c r="C26" s="1"/>
      <c r="D26" s="1"/>
      <c r="E26" s="1"/>
      <c r="F26" s="1"/>
      <c r="G26" s="1"/>
    </row>
    <row r="27" spans="1:26" ht="15" customHeight="1" x14ac:dyDescent="0.15">
      <c r="A27" s="2" t="s">
        <v>54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15">
      <c r="A28" s="3" t="s">
        <v>56</v>
      </c>
      <c r="B28" s="1"/>
      <c r="C28" s="1"/>
      <c r="D28" s="1"/>
      <c r="E28" s="1"/>
      <c r="F28" s="1"/>
      <c r="G28" s="1"/>
    </row>
    <row r="29" spans="1:26" ht="15" customHeight="1" x14ac:dyDescent="0.15">
      <c r="A29" s="3" t="s">
        <v>57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15">
      <c r="A30" s="3" t="s">
        <v>58</v>
      </c>
      <c r="B30" s="1"/>
      <c r="C30" s="1"/>
      <c r="D30" s="1"/>
      <c r="E30" s="1"/>
      <c r="F30" s="1"/>
      <c r="G30" s="1"/>
    </row>
    <row r="31" spans="1:26" ht="15" customHeight="1" x14ac:dyDescent="0.15">
      <c r="A31" s="3" t="s">
        <v>59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15">
      <c r="A32" s="3" t="s">
        <v>60</v>
      </c>
      <c r="B32" s="1"/>
      <c r="C32" s="1"/>
      <c r="D32" s="1"/>
      <c r="E32" s="1"/>
      <c r="F32" s="1"/>
      <c r="G32" s="1"/>
    </row>
    <row r="33" spans="1:26" ht="15" customHeight="1" x14ac:dyDescent="0.15">
      <c r="A33" s="3" t="s">
        <v>61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15">
      <c r="A34" s="3" t="s">
        <v>62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3" t="s">
        <v>63</v>
      </c>
      <c r="B36" s="1"/>
      <c r="C36" s="1"/>
      <c r="D36" s="1"/>
      <c r="E36" s="1"/>
      <c r="F36" s="1"/>
      <c r="G36" s="1"/>
    </row>
    <row r="37" spans="1:26" ht="15" customHeight="1" x14ac:dyDescent="0.15">
      <c r="A37" s="3" t="s">
        <v>64</v>
      </c>
      <c r="B37" s="1"/>
      <c r="C37" s="1"/>
      <c r="D37" s="1"/>
      <c r="E37" s="1"/>
      <c r="F37" s="1"/>
      <c r="G37" s="1"/>
    </row>
    <row r="38" spans="1:26" ht="15" customHeight="1" x14ac:dyDescent="0.15">
      <c r="A38" s="3" t="s">
        <v>65</v>
      </c>
      <c r="B38" s="1"/>
      <c r="C38" s="1"/>
      <c r="D38" s="1"/>
      <c r="E38" s="1"/>
      <c r="F38" s="1"/>
      <c r="G38" s="1"/>
    </row>
    <row r="39" spans="1:26" ht="15" customHeight="1" x14ac:dyDescent="0.15">
      <c r="A39" s="3" t="s">
        <v>66</v>
      </c>
      <c r="B39" s="1"/>
      <c r="C39" s="1"/>
      <c r="D39" s="1"/>
      <c r="E39" s="1"/>
      <c r="F39" s="1"/>
      <c r="G39" s="1"/>
    </row>
    <row r="40" spans="1:26" ht="15" customHeight="1" x14ac:dyDescent="0.15">
      <c r="A40" s="3" t="s">
        <v>67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68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69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70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71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72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73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74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75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76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77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78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79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80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81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82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83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84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85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86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87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" workbookViewId="0">
      <selection activeCell="B4" sqref="B4:Q7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30.33203125" customWidth="1"/>
    <col min="5" max="5" width="15.83203125" customWidth="1"/>
    <col min="6" max="6" width="6.1640625" customWidth="1"/>
    <col min="7" max="7" width="9.5" customWidth="1"/>
    <col min="8" max="8" width="8.83203125" customWidth="1"/>
    <col min="9" max="9" width="5.5" customWidth="1"/>
    <col min="10" max="10" width="9.33203125" customWidth="1"/>
    <col min="11" max="11" width="5.83203125" customWidth="1"/>
    <col min="12" max="12" width="9.1640625" customWidth="1"/>
    <col min="13" max="13" width="5.5" customWidth="1"/>
    <col min="14" max="14" width="7.1640625" customWidth="1"/>
    <col min="15" max="15" width="13.33203125" customWidth="1"/>
    <col min="16" max="16" width="53.33203125" customWidth="1"/>
    <col min="17" max="17" width="54" customWidth="1"/>
    <col min="18" max="18" width="1.83203125" customWidth="1"/>
    <col min="19" max="26" width="10.5" customWidth="1"/>
  </cols>
  <sheetData>
    <row r="1" spans="1:26" ht="21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"/>
      <c r="O1" s="9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15">
      <c r="A2" s="7"/>
      <c r="B2" s="92" t="s">
        <v>123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1"/>
      <c r="Q2" s="11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15">
      <c r="A3" s="7"/>
      <c r="B3" s="12" t="s">
        <v>125</v>
      </c>
      <c r="C3" s="101" t="s">
        <v>126</v>
      </c>
      <c r="D3" s="101" t="s">
        <v>90</v>
      </c>
      <c r="E3" s="101" t="s">
        <v>127</v>
      </c>
      <c r="F3" s="101" t="s">
        <v>128</v>
      </c>
      <c r="G3" s="101" t="s">
        <v>129</v>
      </c>
      <c r="H3" s="101" t="s">
        <v>130</v>
      </c>
      <c r="I3" s="101" t="s">
        <v>131</v>
      </c>
      <c r="J3" s="101" t="s">
        <v>132</v>
      </c>
      <c r="K3" s="101" t="s">
        <v>133</v>
      </c>
      <c r="L3" s="101" t="s">
        <v>134</v>
      </c>
      <c r="M3" s="101" t="s">
        <v>135</v>
      </c>
      <c r="N3" s="101" t="s">
        <v>136</v>
      </c>
      <c r="O3" s="101" t="s">
        <v>137</v>
      </c>
      <c r="P3" s="101" t="s">
        <v>138</v>
      </c>
      <c r="Q3" s="101" t="s">
        <v>139</v>
      </c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 x14ac:dyDescent="0.3">
      <c r="A4" s="7"/>
      <c r="B4" s="105" t="s">
        <v>246</v>
      </c>
      <c r="C4" s="102">
        <v>733</v>
      </c>
      <c r="D4" s="102" t="s">
        <v>230</v>
      </c>
      <c r="E4" s="102" t="s">
        <v>231</v>
      </c>
      <c r="F4" s="102">
        <v>50</v>
      </c>
      <c r="G4" s="115">
        <v>99</v>
      </c>
      <c r="H4" s="102">
        <v>6538</v>
      </c>
      <c r="I4" s="102"/>
      <c r="J4" s="102">
        <v>6224</v>
      </c>
      <c r="K4" s="115">
        <v>99</v>
      </c>
      <c r="L4" s="102">
        <v>2115</v>
      </c>
      <c r="M4" s="102"/>
      <c r="N4" s="102">
        <v>99</v>
      </c>
      <c r="O4" s="103">
        <v>23983</v>
      </c>
      <c r="P4" s="102" t="s">
        <v>232</v>
      </c>
      <c r="Q4" s="102" t="s">
        <v>233</v>
      </c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 x14ac:dyDescent="0.3">
      <c r="A5" s="7"/>
      <c r="B5" s="105" t="s">
        <v>246</v>
      </c>
      <c r="C5" s="102">
        <v>1274</v>
      </c>
      <c r="D5" s="102" t="s">
        <v>234</v>
      </c>
      <c r="E5" s="102" t="s">
        <v>231</v>
      </c>
      <c r="F5" s="102">
        <v>50</v>
      </c>
      <c r="G5" s="115">
        <v>99</v>
      </c>
      <c r="H5" s="102">
        <v>4888</v>
      </c>
      <c r="I5" s="102"/>
      <c r="J5" s="102">
        <v>2951</v>
      </c>
      <c r="K5" s="102"/>
      <c r="L5" s="102">
        <v>5037</v>
      </c>
      <c r="M5" s="102"/>
      <c r="N5" s="102">
        <v>0</v>
      </c>
      <c r="O5" s="103"/>
      <c r="P5" s="102" t="s">
        <v>235</v>
      </c>
      <c r="Q5" s="102" t="s">
        <v>236</v>
      </c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 x14ac:dyDescent="0.3">
      <c r="A6" s="7"/>
      <c r="B6" s="105" t="s">
        <v>246</v>
      </c>
      <c r="C6" s="102">
        <v>807</v>
      </c>
      <c r="D6" s="102" t="s">
        <v>237</v>
      </c>
      <c r="E6" s="102" t="s">
        <v>238</v>
      </c>
      <c r="F6" s="102">
        <v>45</v>
      </c>
      <c r="G6" s="115">
        <v>99</v>
      </c>
      <c r="H6" s="102">
        <v>6221</v>
      </c>
      <c r="I6" s="102"/>
      <c r="J6" s="102">
        <v>4930</v>
      </c>
      <c r="K6" s="102"/>
      <c r="L6" s="102">
        <v>1962</v>
      </c>
      <c r="M6" s="102"/>
      <c r="N6" s="102">
        <v>0</v>
      </c>
      <c r="O6" s="103"/>
      <c r="P6" s="102" t="s">
        <v>239</v>
      </c>
      <c r="Q6" s="102" t="s">
        <v>240</v>
      </c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 x14ac:dyDescent="0.3">
      <c r="A7" s="7"/>
      <c r="B7" s="105" t="s">
        <v>246</v>
      </c>
      <c r="C7" s="102">
        <v>834</v>
      </c>
      <c r="D7" s="102" t="s">
        <v>241</v>
      </c>
      <c r="E7" s="102" t="s">
        <v>242</v>
      </c>
      <c r="F7" s="102">
        <v>45</v>
      </c>
      <c r="G7" s="115">
        <v>99</v>
      </c>
      <c r="H7" s="102">
        <v>6336</v>
      </c>
      <c r="I7" s="102"/>
      <c r="J7" s="102">
        <v>4768</v>
      </c>
      <c r="K7" s="115">
        <v>99</v>
      </c>
      <c r="L7" s="102">
        <v>3121</v>
      </c>
      <c r="M7" s="102"/>
      <c r="N7" s="102">
        <v>99</v>
      </c>
      <c r="O7" s="103"/>
      <c r="P7" s="102" t="s">
        <v>243</v>
      </c>
      <c r="Q7" s="102" t="s">
        <v>244</v>
      </c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 x14ac:dyDescent="0.15">
      <c r="A8" s="7"/>
      <c r="B8" s="7"/>
      <c r="C8" s="16"/>
      <c r="D8" s="16"/>
      <c r="E8" s="18" t="s">
        <v>148</v>
      </c>
      <c r="F8" s="104">
        <f>SUM(F4:F7)</f>
        <v>190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 x14ac:dyDescent="0.15">
      <c r="A9" s="7"/>
      <c r="B9" s="7"/>
      <c r="C9" s="16"/>
      <c r="D9" s="1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 x14ac:dyDescent="0.15">
      <c r="A10" s="7"/>
      <c r="B10" s="11" t="s">
        <v>149</v>
      </c>
      <c r="C10" s="11"/>
      <c r="D10" s="11"/>
      <c r="E10" s="11" t="s">
        <v>150</v>
      </c>
      <c r="F10" s="11"/>
      <c r="G10" s="11"/>
      <c r="H10" s="11"/>
      <c r="I10" s="11"/>
      <c r="J10" s="11"/>
      <c r="K10" s="11"/>
      <c r="L10" s="11"/>
      <c r="M10" s="11"/>
      <c r="N10" s="11"/>
      <c r="O10" s="7"/>
      <c r="P10" s="11" t="s">
        <v>151</v>
      </c>
      <c r="Q10" s="11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 x14ac:dyDescent="0.15">
      <c r="A11" s="7"/>
      <c r="B11" s="19" t="s">
        <v>152</v>
      </c>
      <c r="C11" s="19" t="s">
        <v>154</v>
      </c>
      <c r="D11" s="20"/>
      <c r="E11" s="94" t="s">
        <v>156</v>
      </c>
      <c r="F11" s="67"/>
      <c r="G11" s="67"/>
      <c r="H11" s="67"/>
      <c r="I11" s="67"/>
      <c r="J11" s="67"/>
      <c r="K11" s="67"/>
      <c r="L11" s="67"/>
      <c r="M11" s="67"/>
      <c r="N11" s="63"/>
      <c r="O11" s="7"/>
      <c r="P11" s="95"/>
      <c r="Q11" s="53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 x14ac:dyDescent="0.15">
      <c r="A12" s="7"/>
      <c r="B12" s="22">
        <v>1</v>
      </c>
      <c r="C12" s="22">
        <v>0</v>
      </c>
      <c r="D12" s="23"/>
      <c r="E12" s="93"/>
      <c r="F12" s="67"/>
      <c r="G12" s="67"/>
      <c r="H12" s="67"/>
      <c r="I12" s="67"/>
      <c r="J12" s="67"/>
      <c r="K12" s="67"/>
      <c r="L12" s="67"/>
      <c r="M12" s="67"/>
      <c r="N12" s="63"/>
      <c r="O12" s="7"/>
      <c r="P12" s="55"/>
      <c r="Q12" s="56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 x14ac:dyDescent="0.15">
      <c r="A13" s="7"/>
      <c r="B13" s="22">
        <v>2</v>
      </c>
      <c r="C13" s="22">
        <v>0</v>
      </c>
      <c r="D13" s="23"/>
      <c r="E13" s="93"/>
      <c r="F13" s="67"/>
      <c r="G13" s="67"/>
      <c r="H13" s="67"/>
      <c r="I13" s="67"/>
      <c r="J13" s="67"/>
      <c r="K13" s="67"/>
      <c r="L13" s="67"/>
      <c r="M13" s="67"/>
      <c r="N13" s="63"/>
      <c r="O13" s="7"/>
      <c r="P13" s="55"/>
      <c r="Q13" s="56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 x14ac:dyDescent="0.15">
      <c r="A14" s="7"/>
      <c r="B14" s="22">
        <v>3</v>
      </c>
      <c r="C14" s="22">
        <v>0</v>
      </c>
      <c r="D14" s="23"/>
      <c r="E14" s="93"/>
      <c r="F14" s="67"/>
      <c r="G14" s="67"/>
      <c r="H14" s="67"/>
      <c r="I14" s="67"/>
      <c r="J14" s="67"/>
      <c r="K14" s="67"/>
      <c r="L14" s="67"/>
      <c r="M14" s="67"/>
      <c r="N14" s="63"/>
      <c r="O14" s="7"/>
      <c r="P14" s="55"/>
      <c r="Q14" s="56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 x14ac:dyDescent="0.15">
      <c r="A15" s="7"/>
      <c r="B15" s="22">
        <v>4</v>
      </c>
      <c r="C15" s="22">
        <v>0</v>
      </c>
      <c r="D15" s="23"/>
      <c r="E15" s="93"/>
      <c r="F15" s="67"/>
      <c r="G15" s="67"/>
      <c r="H15" s="67"/>
      <c r="I15" s="67"/>
      <c r="J15" s="67"/>
      <c r="K15" s="67"/>
      <c r="L15" s="67"/>
      <c r="M15" s="67"/>
      <c r="N15" s="63"/>
      <c r="O15" s="7"/>
      <c r="P15" s="55"/>
      <c r="Q15" s="56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 x14ac:dyDescent="0.15">
      <c r="A16" s="7"/>
      <c r="B16" s="22" t="s">
        <v>166</v>
      </c>
      <c r="C16" s="22" t="s">
        <v>166</v>
      </c>
      <c r="D16" s="23"/>
      <c r="E16" s="93"/>
      <c r="F16" s="67"/>
      <c r="G16" s="67"/>
      <c r="H16" s="67"/>
      <c r="I16" s="67"/>
      <c r="J16" s="67"/>
      <c r="K16" s="67"/>
      <c r="L16" s="67"/>
      <c r="M16" s="67"/>
      <c r="N16" s="63"/>
      <c r="O16" s="7"/>
      <c r="P16" s="58"/>
      <c r="Q16" s="59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" customHeight="1" x14ac:dyDescent="0.15">
      <c r="A18" s="7"/>
      <c r="B18" s="24" t="s">
        <v>167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9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" customHeight="1" x14ac:dyDescent="0.15">
      <c r="A19" s="7"/>
      <c r="B19" s="96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1" customHeight="1" x14ac:dyDescent="0.15">
      <c r="A20" s="7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15">
      <c r="A21" s="7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1" customHeight="1" x14ac:dyDescent="0.15">
      <c r="A22" s="7"/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 x14ac:dyDescent="0.15">
      <c r="A23" s="7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1" customHeight="1" x14ac:dyDescent="0.15">
      <c r="A24" s="7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0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1" customHeight="1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" customHeight="1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" customHeight="1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1" customHeight="1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1" customHeight="1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1" customHeight="1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1" customHeight="1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1" customHeight="1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1" customHeight="1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1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1" customHeight="1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" customHeight="1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1" customHeight="1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1" customHeight="1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1" customHeight="1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1" customHeight="1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" customHeight="1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" customHeight="1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1" customHeight="1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1" customHeight="1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1" customHeight="1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1" customHeight="1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1" customHeight="1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1" customHeight="1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1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" customHeight="1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1" customHeight="1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1" customHeight="1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1" customHeight="1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1" customHeight="1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1" customHeight="1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1" customHeight="1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1" customHeight="1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1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1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1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1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1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">
    <mergeCell ref="B19:N24"/>
    <mergeCell ref="E16:N16"/>
    <mergeCell ref="E14:N14"/>
    <mergeCell ref="O4:O7"/>
    <mergeCell ref="B2:O2"/>
    <mergeCell ref="E12:N12"/>
    <mergeCell ref="E11:N11"/>
    <mergeCell ref="P11:Q16"/>
    <mergeCell ref="E13:N13"/>
    <mergeCell ref="E15:N15"/>
  </mergeCells>
  <phoneticPr fontId="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O38" sqref="O38:O41"/>
    </sheetView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31" customWidth="1"/>
    <col min="5" max="5" width="18.33203125" customWidth="1"/>
    <col min="6" max="6" width="7" customWidth="1"/>
    <col min="7" max="7" width="14" customWidth="1"/>
    <col min="8" max="8" width="9.33203125" customWidth="1"/>
    <col min="9" max="9" width="5.1640625" customWidth="1"/>
    <col min="10" max="10" width="9" customWidth="1"/>
    <col min="11" max="11" width="5.83203125" customWidth="1"/>
    <col min="12" max="12" width="8.83203125" customWidth="1"/>
    <col min="13" max="13" width="5.33203125" customWidth="1"/>
    <col min="14" max="14" width="9.5" customWidth="1"/>
    <col min="15" max="15" width="11.83203125" customWidth="1"/>
    <col min="16" max="16" width="55" customWidth="1"/>
    <col min="17" max="17" width="66.1640625" customWidth="1"/>
    <col min="18" max="18" width="1.83203125" customWidth="1"/>
    <col min="19" max="26" width="10.5" customWidth="1"/>
  </cols>
  <sheetData>
    <row r="1" spans="1:26" ht="21" customHeight="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"/>
      <c r="O1" s="9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.5" customHeight="1" x14ac:dyDescent="0.15">
      <c r="A2" s="7"/>
      <c r="B2" s="92" t="s">
        <v>247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1"/>
      <c r="Q2" s="11"/>
      <c r="R2" s="7"/>
      <c r="S2" s="7"/>
      <c r="T2" s="7"/>
      <c r="U2" s="7"/>
      <c r="V2" s="7"/>
      <c r="W2" s="7"/>
      <c r="X2" s="7"/>
      <c r="Y2" s="7"/>
      <c r="Z2" s="7"/>
    </row>
    <row r="3" spans="1:26" ht="22.5" customHeight="1" x14ac:dyDescent="0.15">
      <c r="A3" s="7"/>
      <c r="B3" s="101" t="s">
        <v>125</v>
      </c>
      <c r="C3" s="101" t="s">
        <v>126</v>
      </c>
      <c r="D3" s="101" t="s">
        <v>90</v>
      </c>
      <c r="E3" s="101" t="s">
        <v>127</v>
      </c>
      <c r="F3" s="101" t="s">
        <v>128</v>
      </c>
      <c r="G3" s="101" t="s">
        <v>129</v>
      </c>
      <c r="H3" s="101" t="s">
        <v>130</v>
      </c>
      <c r="I3" s="101" t="s">
        <v>131</v>
      </c>
      <c r="J3" s="101" t="s">
        <v>132</v>
      </c>
      <c r="K3" s="101" t="s">
        <v>133</v>
      </c>
      <c r="L3" s="101" t="s">
        <v>134</v>
      </c>
      <c r="M3" s="101" t="s">
        <v>135</v>
      </c>
      <c r="N3" s="101" t="s">
        <v>136</v>
      </c>
      <c r="O3" s="101" t="s">
        <v>137</v>
      </c>
      <c r="P3" s="101" t="s">
        <v>138</v>
      </c>
      <c r="Q3" s="101" t="s">
        <v>139</v>
      </c>
      <c r="R3" s="7"/>
      <c r="S3" s="7"/>
      <c r="T3" s="7"/>
      <c r="U3" s="7"/>
      <c r="V3" s="7"/>
      <c r="W3" s="7"/>
      <c r="X3" s="7"/>
      <c r="Y3" s="7"/>
      <c r="Z3" s="7"/>
    </row>
    <row r="4" spans="1:26" ht="22.5" customHeight="1" x14ac:dyDescent="0.3">
      <c r="A4" s="7"/>
      <c r="B4" s="108" t="s">
        <v>245</v>
      </c>
      <c r="C4" s="109">
        <v>733</v>
      </c>
      <c r="D4" s="109" t="s">
        <v>230</v>
      </c>
      <c r="E4" s="109" t="s">
        <v>231</v>
      </c>
      <c r="F4" s="109">
        <v>50</v>
      </c>
      <c r="G4" s="113">
        <v>75</v>
      </c>
      <c r="H4" s="109">
        <v>5873</v>
      </c>
      <c r="I4" s="109"/>
      <c r="J4" s="109">
        <v>5692</v>
      </c>
      <c r="K4" s="114">
        <v>0</v>
      </c>
      <c r="L4" s="109">
        <v>1900</v>
      </c>
      <c r="M4" s="109"/>
      <c r="N4" s="109">
        <v>99</v>
      </c>
      <c r="O4" s="110">
        <v>21184</v>
      </c>
      <c r="P4" s="109" t="s">
        <v>232</v>
      </c>
      <c r="Q4" s="109" t="s">
        <v>233</v>
      </c>
      <c r="R4" s="7"/>
      <c r="S4" s="7"/>
      <c r="T4" s="7"/>
      <c r="U4" s="7"/>
      <c r="V4" s="7"/>
      <c r="W4" s="7"/>
      <c r="X4" s="7"/>
      <c r="Y4" s="7"/>
      <c r="Z4" s="7"/>
    </row>
    <row r="5" spans="1:26" ht="22.5" customHeight="1" x14ac:dyDescent="0.3">
      <c r="A5" s="7"/>
      <c r="B5" s="108" t="s">
        <v>245</v>
      </c>
      <c r="C5" s="109">
        <v>1274</v>
      </c>
      <c r="D5" s="109" t="s">
        <v>234</v>
      </c>
      <c r="E5" s="109" t="s">
        <v>231</v>
      </c>
      <c r="F5" s="109">
        <v>50</v>
      </c>
      <c r="G5" s="113">
        <v>75</v>
      </c>
      <c r="H5" s="109">
        <v>4290</v>
      </c>
      <c r="I5" s="109"/>
      <c r="J5" s="109">
        <v>2590</v>
      </c>
      <c r="K5" s="109"/>
      <c r="L5" s="109">
        <v>4421</v>
      </c>
      <c r="M5" s="109"/>
      <c r="N5" s="109">
        <v>0</v>
      </c>
      <c r="O5" s="110"/>
      <c r="P5" s="109" t="s">
        <v>235</v>
      </c>
      <c r="Q5" s="109" t="s">
        <v>236</v>
      </c>
      <c r="R5" s="7"/>
      <c r="S5" s="7"/>
      <c r="T5" s="7"/>
      <c r="U5" s="7"/>
      <c r="V5" s="7"/>
      <c r="W5" s="7"/>
      <c r="X5" s="7"/>
      <c r="Y5" s="7"/>
      <c r="Z5" s="7"/>
    </row>
    <row r="6" spans="1:26" ht="22.5" customHeight="1" x14ac:dyDescent="0.3">
      <c r="A6" s="7"/>
      <c r="B6" s="108" t="s">
        <v>245</v>
      </c>
      <c r="C6" s="109">
        <v>807</v>
      </c>
      <c r="D6" s="109" t="s">
        <v>237</v>
      </c>
      <c r="E6" s="109" t="s">
        <v>238</v>
      </c>
      <c r="F6" s="109">
        <v>45</v>
      </c>
      <c r="G6" s="113">
        <v>75</v>
      </c>
      <c r="H6" s="109">
        <v>5460</v>
      </c>
      <c r="I6" s="109"/>
      <c r="J6" s="109">
        <v>4327</v>
      </c>
      <c r="K6" s="109"/>
      <c r="L6" s="109">
        <v>1722</v>
      </c>
      <c r="M6" s="109"/>
      <c r="N6" s="109">
        <v>0</v>
      </c>
      <c r="O6" s="110"/>
      <c r="P6" s="109" t="s">
        <v>239</v>
      </c>
      <c r="Q6" s="109" t="s">
        <v>240</v>
      </c>
      <c r="R6" s="7"/>
      <c r="S6" s="7"/>
      <c r="T6" s="7"/>
      <c r="U6" s="7"/>
      <c r="V6" s="7"/>
      <c r="W6" s="7"/>
      <c r="X6" s="7"/>
      <c r="Y6" s="7"/>
      <c r="Z6" s="7"/>
    </row>
    <row r="7" spans="1:26" ht="22.5" customHeight="1" x14ac:dyDescent="0.3">
      <c r="A7" s="7"/>
      <c r="B7" s="108" t="s">
        <v>245</v>
      </c>
      <c r="C7" s="109">
        <v>834</v>
      </c>
      <c r="D7" s="109" t="s">
        <v>241</v>
      </c>
      <c r="E7" s="109" t="s">
        <v>242</v>
      </c>
      <c r="F7" s="109">
        <v>45</v>
      </c>
      <c r="G7" s="113">
        <v>75</v>
      </c>
      <c r="H7" s="109">
        <v>5561</v>
      </c>
      <c r="I7" s="109"/>
      <c r="J7" s="109">
        <v>4306</v>
      </c>
      <c r="K7" s="114">
        <v>0</v>
      </c>
      <c r="L7" s="109">
        <v>2739</v>
      </c>
      <c r="M7" s="109"/>
      <c r="N7" s="109">
        <v>99</v>
      </c>
      <c r="O7" s="110"/>
      <c r="P7" s="109" t="s">
        <v>243</v>
      </c>
      <c r="Q7" s="109" t="s">
        <v>244</v>
      </c>
      <c r="R7" s="7"/>
      <c r="S7" s="7"/>
      <c r="T7" s="7"/>
      <c r="U7" s="7"/>
      <c r="V7" s="7"/>
      <c r="W7" s="7"/>
      <c r="X7" s="7"/>
      <c r="Y7" s="7"/>
      <c r="Z7" s="7"/>
    </row>
    <row r="8" spans="1:26" ht="22.5" customHeight="1" x14ac:dyDescent="0.15">
      <c r="A8" s="7"/>
      <c r="B8" s="7"/>
      <c r="C8" s="16"/>
      <c r="D8" s="16"/>
      <c r="E8" s="18" t="s">
        <v>148</v>
      </c>
      <c r="F8" s="107">
        <f>SUM(F4:F7)</f>
        <v>190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.5" customHeight="1" x14ac:dyDescent="0.15">
      <c r="A9" s="7"/>
      <c r="B9" s="7"/>
      <c r="C9" s="16"/>
      <c r="D9" s="16"/>
      <c r="E9" s="7"/>
      <c r="F9" s="10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.5" customHeight="1" x14ac:dyDescent="0.15">
      <c r="A10" s="7"/>
      <c r="B10" s="11" t="s">
        <v>149</v>
      </c>
      <c r="C10" s="11"/>
      <c r="D10" s="11"/>
      <c r="E10" s="11" t="s">
        <v>150</v>
      </c>
      <c r="F10" s="11"/>
      <c r="G10" s="11"/>
      <c r="H10" s="11"/>
      <c r="I10" s="11"/>
      <c r="J10" s="11"/>
      <c r="K10" s="11"/>
      <c r="L10" s="11"/>
      <c r="M10" s="11"/>
      <c r="N10" s="11"/>
      <c r="O10" s="7"/>
      <c r="P10" s="11" t="s">
        <v>151</v>
      </c>
      <c r="Q10" s="11"/>
      <c r="R10" s="7"/>
      <c r="S10" s="7"/>
      <c r="T10" s="7"/>
      <c r="U10" s="7"/>
      <c r="V10" s="7"/>
      <c r="W10" s="7"/>
      <c r="X10" s="7"/>
      <c r="Y10" s="7"/>
      <c r="Z10" s="7"/>
    </row>
    <row r="11" spans="1:26" ht="22.5" customHeight="1" x14ac:dyDescent="0.15">
      <c r="A11" s="7"/>
      <c r="B11" s="19" t="s">
        <v>152</v>
      </c>
      <c r="C11" s="19" t="s">
        <v>154</v>
      </c>
      <c r="D11" s="20"/>
      <c r="E11" s="94" t="s">
        <v>156</v>
      </c>
      <c r="F11" s="67"/>
      <c r="G11" s="67"/>
      <c r="H11" s="67"/>
      <c r="I11" s="67"/>
      <c r="J11" s="67"/>
      <c r="K11" s="67"/>
      <c r="L11" s="67"/>
      <c r="M11" s="67"/>
      <c r="N11" s="63"/>
      <c r="O11" s="7"/>
      <c r="P11" s="95"/>
      <c r="Q11" s="53"/>
      <c r="R11" s="7"/>
      <c r="S11" s="7"/>
      <c r="T11" s="7"/>
      <c r="U11" s="7"/>
      <c r="V11" s="7"/>
      <c r="W11" s="7"/>
      <c r="X11" s="7"/>
      <c r="Y11" s="7"/>
      <c r="Z11" s="7"/>
    </row>
    <row r="12" spans="1:26" ht="22.5" customHeight="1" x14ac:dyDescent="0.15">
      <c r="A12" s="7"/>
      <c r="B12" s="22">
        <v>1</v>
      </c>
      <c r="C12" s="22">
        <v>0</v>
      </c>
      <c r="D12" s="23"/>
      <c r="E12" s="93"/>
      <c r="F12" s="67"/>
      <c r="G12" s="67"/>
      <c r="H12" s="67"/>
      <c r="I12" s="67"/>
      <c r="J12" s="67"/>
      <c r="K12" s="67"/>
      <c r="L12" s="67"/>
      <c r="M12" s="67"/>
      <c r="N12" s="63"/>
      <c r="O12" s="7"/>
      <c r="P12" s="55"/>
      <c r="Q12" s="56"/>
      <c r="R12" s="7"/>
      <c r="S12" s="7"/>
      <c r="T12" s="7"/>
      <c r="U12" s="7"/>
      <c r="V12" s="7"/>
      <c r="W12" s="7"/>
      <c r="X12" s="7"/>
      <c r="Y12" s="7"/>
      <c r="Z12" s="7"/>
    </row>
    <row r="13" spans="1:26" ht="22.5" customHeight="1" x14ac:dyDescent="0.15">
      <c r="A13" s="7"/>
      <c r="B13" s="22">
        <v>2</v>
      </c>
      <c r="C13" s="22">
        <v>0</v>
      </c>
      <c r="D13" s="23"/>
      <c r="E13" s="93"/>
      <c r="F13" s="67"/>
      <c r="G13" s="67"/>
      <c r="H13" s="67"/>
      <c r="I13" s="67"/>
      <c r="J13" s="67"/>
      <c r="K13" s="67"/>
      <c r="L13" s="67"/>
      <c r="M13" s="67"/>
      <c r="N13" s="63"/>
      <c r="O13" s="7"/>
      <c r="P13" s="55"/>
      <c r="Q13" s="56"/>
      <c r="R13" s="7"/>
      <c r="S13" s="7"/>
      <c r="T13" s="7"/>
      <c r="U13" s="7"/>
      <c r="V13" s="7"/>
      <c r="W13" s="7"/>
      <c r="X13" s="7"/>
      <c r="Y13" s="7"/>
      <c r="Z13" s="7"/>
    </row>
    <row r="14" spans="1:26" ht="22.5" customHeight="1" x14ac:dyDescent="0.15">
      <c r="A14" s="7"/>
      <c r="B14" s="22">
        <v>3</v>
      </c>
      <c r="C14" s="22">
        <v>0</v>
      </c>
      <c r="D14" s="23"/>
      <c r="E14" s="93"/>
      <c r="F14" s="67"/>
      <c r="G14" s="67"/>
      <c r="H14" s="67"/>
      <c r="I14" s="67"/>
      <c r="J14" s="67"/>
      <c r="K14" s="67"/>
      <c r="L14" s="67"/>
      <c r="M14" s="67"/>
      <c r="N14" s="63"/>
      <c r="O14" s="7"/>
      <c r="P14" s="55"/>
      <c r="Q14" s="56"/>
      <c r="R14" s="7"/>
      <c r="S14" s="7"/>
      <c r="T14" s="7"/>
      <c r="U14" s="7"/>
      <c r="V14" s="7"/>
      <c r="W14" s="7"/>
      <c r="X14" s="7"/>
      <c r="Y14" s="7"/>
      <c r="Z14" s="7"/>
    </row>
    <row r="15" spans="1:26" ht="22.5" customHeight="1" x14ac:dyDescent="0.15">
      <c r="A15" s="7"/>
      <c r="B15" s="22">
        <v>4</v>
      </c>
      <c r="C15" s="22">
        <v>0</v>
      </c>
      <c r="D15" s="23"/>
      <c r="E15" s="93"/>
      <c r="F15" s="67"/>
      <c r="G15" s="67"/>
      <c r="H15" s="67"/>
      <c r="I15" s="67"/>
      <c r="J15" s="67"/>
      <c r="K15" s="67"/>
      <c r="L15" s="67"/>
      <c r="M15" s="67"/>
      <c r="N15" s="63"/>
      <c r="O15" s="7"/>
      <c r="P15" s="55"/>
      <c r="Q15" s="56"/>
      <c r="R15" s="7"/>
      <c r="S15" s="7"/>
      <c r="T15" s="7"/>
      <c r="U15" s="7"/>
      <c r="V15" s="7"/>
      <c r="W15" s="7"/>
      <c r="X15" s="7"/>
      <c r="Y15" s="7"/>
      <c r="Z15" s="7"/>
    </row>
    <row r="16" spans="1:26" ht="22.5" customHeight="1" x14ac:dyDescent="0.15">
      <c r="A16" s="7"/>
      <c r="B16" s="22" t="s">
        <v>166</v>
      </c>
      <c r="C16" s="22" t="s">
        <v>166</v>
      </c>
      <c r="D16" s="23"/>
      <c r="E16" s="93"/>
      <c r="F16" s="67"/>
      <c r="G16" s="67"/>
      <c r="H16" s="67"/>
      <c r="I16" s="67"/>
      <c r="J16" s="67"/>
      <c r="K16" s="67"/>
      <c r="L16" s="67"/>
      <c r="M16" s="67"/>
      <c r="N16" s="63"/>
      <c r="O16" s="7"/>
      <c r="P16" s="58"/>
      <c r="Q16" s="59"/>
      <c r="R16" s="7"/>
      <c r="S16" s="7"/>
      <c r="T16" s="7"/>
      <c r="U16" s="7"/>
      <c r="V16" s="7"/>
      <c r="W16" s="7"/>
      <c r="X16" s="7"/>
      <c r="Y16" s="7"/>
      <c r="Z16" s="7"/>
    </row>
    <row r="17" spans="1:26" ht="22.5" customHeight="1" x14ac:dyDescent="0.1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1" customHeight="1" x14ac:dyDescent="0.1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9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1" customHeight="1" x14ac:dyDescent="0.15">
      <c r="A19" s="7"/>
      <c r="B19" s="92" t="s">
        <v>263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11"/>
      <c r="Q19" s="11"/>
      <c r="R19" s="7"/>
      <c r="S19" s="7"/>
      <c r="T19" s="7"/>
      <c r="U19" s="7"/>
      <c r="V19" s="7"/>
      <c r="W19" s="7"/>
      <c r="X19" s="7"/>
      <c r="Y19" s="7"/>
      <c r="Z19" s="7"/>
    </row>
    <row r="20" spans="1:26" ht="21" customHeight="1" x14ac:dyDescent="0.15">
      <c r="A20" s="7"/>
      <c r="B20" s="35" t="s">
        <v>125</v>
      </c>
      <c r="C20" s="117" t="s">
        <v>126</v>
      </c>
      <c r="D20" s="117" t="s">
        <v>90</v>
      </c>
      <c r="E20" s="117" t="s">
        <v>127</v>
      </c>
      <c r="F20" s="117" t="s">
        <v>128</v>
      </c>
      <c r="G20" s="117" t="s">
        <v>129</v>
      </c>
      <c r="H20" s="117" t="s">
        <v>130</v>
      </c>
      <c r="I20" s="117" t="s">
        <v>131</v>
      </c>
      <c r="J20" s="117" t="s">
        <v>132</v>
      </c>
      <c r="K20" s="117" t="s">
        <v>133</v>
      </c>
      <c r="L20" s="117" t="s">
        <v>134</v>
      </c>
      <c r="M20" s="117" t="s">
        <v>135</v>
      </c>
      <c r="N20" s="117" t="s">
        <v>136</v>
      </c>
      <c r="O20" s="117" t="s">
        <v>137</v>
      </c>
      <c r="P20" s="117" t="s">
        <v>138</v>
      </c>
      <c r="Q20" s="117" t="s">
        <v>139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3">
      <c r="A21" s="7"/>
      <c r="B21" s="105" t="s">
        <v>246</v>
      </c>
      <c r="C21" s="109">
        <v>733</v>
      </c>
      <c r="D21" s="109" t="s">
        <v>230</v>
      </c>
      <c r="E21" s="109" t="s">
        <v>231</v>
      </c>
      <c r="F21" s="109">
        <v>50</v>
      </c>
      <c r="G21" s="114">
        <v>99</v>
      </c>
      <c r="H21" s="109">
        <v>6538</v>
      </c>
      <c r="I21" s="109"/>
      <c r="J21" s="109">
        <v>6224</v>
      </c>
      <c r="K21" s="114">
        <v>99</v>
      </c>
      <c r="L21" s="109">
        <v>2115</v>
      </c>
      <c r="M21" s="109"/>
      <c r="N21" s="109">
        <v>99</v>
      </c>
      <c r="O21" s="111">
        <v>23742</v>
      </c>
      <c r="P21" s="109" t="s">
        <v>232</v>
      </c>
      <c r="Q21" s="109" t="s">
        <v>233</v>
      </c>
      <c r="R21" s="7"/>
      <c r="S21" s="7"/>
      <c r="T21" s="7"/>
      <c r="U21" s="7"/>
      <c r="V21" s="7"/>
      <c r="W21" s="7"/>
      <c r="X21" s="7"/>
      <c r="Y21" s="7"/>
      <c r="Z21" s="7"/>
    </row>
    <row r="22" spans="1:26" ht="21" customHeight="1" x14ac:dyDescent="0.3">
      <c r="A22" s="7"/>
      <c r="B22" s="105" t="s">
        <v>246</v>
      </c>
      <c r="C22" s="109">
        <v>1118</v>
      </c>
      <c r="D22" s="109" t="s">
        <v>260</v>
      </c>
      <c r="E22" s="109" t="s">
        <v>242</v>
      </c>
      <c r="F22" s="109">
        <v>45</v>
      </c>
      <c r="G22" s="114">
        <v>99</v>
      </c>
      <c r="H22" s="109">
        <v>4647</v>
      </c>
      <c r="I22" s="109"/>
      <c r="J22" s="109">
        <v>2452</v>
      </c>
      <c r="K22" s="109"/>
      <c r="L22" s="109">
        <v>5207</v>
      </c>
      <c r="M22" s="109"/>
      <c r="N22" s="109">
        <v>0</v>
      </c>
      <c r="O22" s="112"/>
      <c r="P22" s="109" t="s">
        <v>261</v>
      </c>
      <c r="Q22" s="109" t="s">
        <v>262</v>
      </c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 x14ac:dyDescent="0.3">
      <c r="A23" s="7"/>
      <c r="B23" s="105" t="s">
        <v>246</v>
      </c>
      <c r="C23" s="109">
        <v>807</v>
      </c>
      <c r="D23" s="109" t="s">
        <v>237</v>
      </c>
      <c r="E23" s="109" t="s">
        <v>238</v>
      </c>
      <c r="F23" s="109">
        <v>45</v>
      </c>
      <c r="G23" s="114">
        <v>99</v>
      </c>
      <c r="H23" s="109">
        <v>6221</v>
      </c>
      <c r="I23" s="109"/>
      <c r="J23" s="109">
        <v>4930</v>
      </c>
      <c r="K23" s="109"/>
      <c r="L23" s="109">
        <v>1962</v>
      </c>
      <c r="M23" s="109"/>
      <c r="N23" s="109">
        <v>0</v>
      </c>
      <c r="O23" s="112"/>
      <c r="P23" s="109" t="s">
        <v>239</v>
      </c>
      <c r="Q23" s="109" t="s">
        <v>240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21" customHeight="1" x14ac:dyDescent="0.3">
      <c r="A24" s="7"/>
      <c r="B24" s="105" t="s">
        <v>246</v>
      </c>
      <c r="C24" s="109">
        <v>834</v>
      </c>
      <c r="D24" s="109" t="s">
        <v>241</v>
      </c>
      <c r="E24" s="109" t="s">
        <v>242</v>
      </c>
      <c r="F24" s="109">
        <v>45</v>
      </c>
      <c r="G24" s="114">
        <v>99</v>
      </c>
      <c r="H24" s="109">
        <v>6336</v>
      </c>
      <c r="I24" s="109"/>
      <c r="J24" s="109">
        <v>4768</v>
      </c>
      <c r="K24" s="114">
        <v>99</v>
      </c>
      <c r="L24" s="109">
        <v>3121</v>
      </c>
      <c r="M24" s="109"/>
      <c r="N24" s="109">
        <v>99</v>
      </c>
      <c r="O24" s="112"/>
      <c r="P24" s="109" t="s">
        <v>243</v>
      </c>
      <c r="Q24" s="109" t="s">
        <v>244</v>
      </c>
      <c r="R24" s="7"/>
      <c r="S24" s="7"/>
      <c r="T24" s="7"/>
      <c r="U24" s="7"/>
      <c r="V24" s="7"/>
      <c r="W24" s="7"/>
      <c r="X24" s="7"/>
      <c r="Y24" s="7"/>
      <c r="Z24" s="7"/>
    </row>
    <row r="25" spans="1:26" ht="21" customHeight="1" x14ac:dyDescent="0.15">
      <c r="A25" s="7"/>
      <c r="B25" s="7"/>
      <c r="C25" s="16"/>
      <c r="D25" s="16"/>
      <c r="E25" s="18" t="s">
        <v>148</v>
      </c>
      <c r="F25" s="107">
        <f>SUM(F21:F24)</f>
        <v>185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1" customHeight="1" x14ac:dyDescent="0.15">
      <c r="A26" s="7"/>
      <c r="B26" s="7"/>
      <c r="C26" s="16"/>
      <c r="D26" s="1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1" customHeight="1" x14ac:dyDescent="0.15">
      <c r="A27" s="7"/>
      <c r="B27" s="11" t="s">
        <v>149</v>
      </c>
      <c r="C27" s="11"/>
      <c r="D27" s="11"/>
      <c r="E27" s="11" t="s">
        <v>150</v>
      </c>
      <c r="F27" s="11"/>
      <c r="G27" s="11"/>
      <c r="H27" s="11"/>
      <c r="I27" s="11"/>
      <c r="J27" s="11"/>
      <c r="K27" s="11"/>
      <c r="L27" s="11"/>
      <c r="M27" s="11"/>
      <c r="N27" s="11"/>
      <c r="O27" s="7"/>
      <c r="P27" s="11" t="s">
        <v>151</v>
      </c>
      <c r="Q27" s="11"/>
      <c r="R27" s="7"/>
      <c r="S27" s="7"/>
      <c r="T27" s="7"/>
      <c r="U27" s="7"/>
      <c r="V27" s="7"/>
      <c r="W27" s="7"/>
      <c r="X27" s="7"/>
      <c r="Y27" s="7"/>
      <c r="Z27" s="7"/>
    </row>
    <row r="28" spans="1:26" ht="21" customHeight="1" x14ac:dyDescent="0.15">
      <c r="A28" s="7"/>
      <c r="B28" s="19" t="s">
        <v>152</v>
      </c>
      <c r="C28" s="19" t="s">
        <v>154</v>
      </c>
      <c r="D28" s="20"/>
      <c r="E28" s="94" t="s">
        <v>156</v>
      </c>
      <c r="F28" s="67"/>
      <c r="G28" s="67"/>
      <c r="H28" s="67"/>
      <c r="I28" s="67"/>
      <c r="J28" s="67"/>
      <c r="K28" s="67"/>
      <c r="L28" s="67"/>
      <c r="M28" s="67"/>
      <c r="N28" s="63"/>
      <c r="O28" s="7"/>
      <c r="P28" s="95"/>
      <c r="Q28" s="53"/>
      <c r="R28" s="7"/>
      <c r="S28" s="7"/>
      <c r="T28" s="7"/>
      <c r="U28" s="7"/>
      <c r="V28" s="7"/>
      <c r="W28" s="7"/>
      <c r="X28" s="7"/>
      <c r="Y28" s="7"/>
      <c r="Z28" s="7"/>
    </row>
    <row r="29" spans="1:26" ht="21" customHeight="1" x14ac:dyDescent="0.15">
      <c r="A29" s="7"/>
      <c r="B29" s="22">
        <v>1</v>
      </c>
      <c r="C29" s="22">
        <v>0</v>
      </c>
      <c r="D29" s="23"/>
      <c r="E29" s="93"/>
      <c r="F29" s="67"/>
      <c r="G29" s="67"/>
      <c r="H29" s="67"/>
      <c r="I29" s="67"/>
      <c r="J29" s="67"/>
      <c r="K29" s="67"/>
      <c r="L29" s="67"/>
      <c r="M29" s="67"/>
      <c r="N29" s="63"/>
      <c r="O29" s="7"/>
      <c r="P29" s="55"/>
      <c r="Q29" s="56"/>
      <c r="R29" s="7"/>
      <c r="S29" s="7"/>
      <c r="T29" s="7"/>
      <c r="U29" s="7"/>
      <c r="V29" s="7"/>
      <c r="W29" s="7"/>
      <c r="X29" s="7"/>
      <c r="Y29" s="7"/>
      <c r="Z29" s="7"/>
    </row>
    <row r="30" spans="1:26" ht="21" customHeight="1" x14ac:dyDescent="0.15">
      <c r="A30" s="7"/>
      <c r="B30" s="22">
        <v>2</v>
      </c>
      <c r="C30" s="22">
        <v>0</v>
      </c>
      <c r="D30" s="23"/>
      <c r="E30" s="93"/>
      <c r="F30" s="67"/>
      <c r="G30" s="67"/>
      <c r="H30" s="67"/>
      <c r="I30" s="67"/>
      <c r="J30" s="67"/>
      <c r="K30" s="67"/>
      <c r="L30" s="67"/>
      <c r="M30" s="67"/>
      <c r="N30" s="63"/>
      <c r="O30" s="7"/>
      <c r="P30" s="55"/>
      <c r="Q30" s="56"/>
      <c r="R30" s="7"/>
      <c r="S30" s="7"/>
      <c r="T30" s="7"/>
      <c r="U30" s="7"/>
      <c r="V30" s="7"/>
      <c r="W30" s="7"/>
      <c r="X30" s="7"/>
      <c r="Y30" s="7"/>
      <c r="Z30" s="7"/>
    </row>
    <row r="31" spans="1:26" ht="21" customHeight="1" x14ac:dyDescent="0.15">
      <c r="A31" s="7"/>
      <c r="B31" s="22">
        <v>3</v>
      </c>
      <c r="C31" s="22">
        <v>0</v>
      </c>
      <c r="D31" s="23"/>
      <c r="E31" s="93"/>
      <c r="F31" s="67"/>
      <c r="G31" s="67"/>
      <c r="H31" s="67"/>
      <c r="I31" s="67"/>
      <c r="J31" s="67"/>
      <c r="K31" s="67"/>
      <c r="L31" s="67"/>
      <c r="M31" s="67"/>
      <c r="N31" s="63"/>
      <c r="O31" s="7"/>
      <c r="P31" s="55"/>
      <c r="Q31" s="56"/>
      <c r="R31" s="7"/>
      <c r="S31" s="7"/>
      <c r="T31" s="7"/>
      <c r="U31" s="7"/>
      <c r="V31" s="7"/>
      <c r="W31" s="7"/>
      <c r="X31" s="7"/>
      <c r="Y31" s="7"/>
      <c r="Z31" s="7"/>
    </row>
    <row r="32" spans="1:26" ht="21" customHeight="1" x14ac:dyDescent="0.15">
      <c r="A32" s="7"/>
      <c r="B32" s="22">
        <v>4</v>
      </c>
      <c r="C32" s="22">
        <v>0</v>
      </c>
      <c r="D32" s="23"/>
      <c r="E32" s="93"/>
      <c r="F32" s="67"/>
      <c r="G32" s="67"/>
      <c r="H32" s="67"/>
      <c r="I32" s="67"/>
      <c r="J32" s="67"/>
      <c r="K32" s="67"/>
      <c r="L32" s="67"/>
      <c r="M32" s="67"/>
      <c r="N32" s="63"/>
      <c r="O32" s="7"/>
      <c r="P32" s="55"/>
      <c r="Q32" s="56"/>
      <c r="R32" s="7"/>
      <c r="S32" s="7"/>
      <c r="T32" s="7"/>
      <c r="U32" s="7"/>
      <c r="V32" s="7"/>
      <c r="W32" s="7"/>
      <c r="X32" s="7"/>
      <c r="Y32" s="7"/>
      <c r="Z32" s="7"/>
    </row>
    <row r="33" spans="1:26" ht="21" customHeight="1" x14ac:dyDescent="0.15">
      <c r="A33" s="7"/>
      <c r="B33" s="22" t="s">
        <v>166</v>
      </c>
      <c r="C33" s="22" t="s">
        <v>166</v>
      </c>
      <c r="D33" s="23"/>
      <c r="E33" s="93"/>
      <c r="F33" s="67"/>
      <c r="G33" s="67"/>
      <c r="H33" s="67"/>
      <c r="I33" s="67"/>
      <c r="J33" s="67"/>
      <c r="K33" s="67"/>
      <c r="L33" s="67"/>
      <c r="M33" s="67"/>
      <c r="N33" s="63"/>
      <c r="O33" s="7"/>
      <c r="P33" s="58"/>
      <c r="Q33" s="59"/>
      <c r="R33" s="7"/>
      <c r="S33" s="7"/>
      <c r="T33" s="7"/>
      <c r="U33" s="7"/>
      <c r="V33" s="7"/>
      <c r="W33" s="7"/>
      <c r="X33" s="7"/>
      <c r="Y33" s="7"/>
      <c r="Z33" s="7"/>
    </row>
    <row r="34" spans="1:26" ht="22.5" customHeight="1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1" customHeight="1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"/>
      <c r="O35" s="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 x14ac:dyDescent="0.15">
      <c r="A36" s="7"/>
      <c r="B36" s="92" t="s">
        <v>264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11"/>
      <c r="Q36" s="11"/>
      <c r="R36" s="7"/>
      <c r="S36" s="7"/>
      <c r="T36" s="7"/>
      <c r="U36" s="7"/>
      <c r="V36" s="7"/>
      <c r="W36" s="7"/>
      <c r="X36" s="7"/>
      <c r="Y36" s="7"/>
      <c r="Z36" s="7"/>
    </row>
    <row r="37" spans="1:26" ht="21" customHeight="1" x14ac:dyDescent="0.15">
      <c r="A37" s="7"/>
      <c r="B37" s="12" t="s">
        <v>125</v>
      </c>
      <c r="C37" s="101" t="s">
        <v>126</v>
      </c>
      <c r="D37" s="101" t="s">
        <v>90</v>
      </c>
      <c r="E37" s="101" t="s">
        <v>127</v>
      </c>
      <c r="F37" s="101" t="s">
        <v>128</v>
      </c>
      <c r="G37" s="101" t="s">
        <v>129</v>
      </c>
      <c r="H37" s="101" t="s">
        <v>130</v>
      </c>
      <c r="I37" s="101" t="s">
        <v>131</v>
      </c>
      <c r="J37" s="101" t="s">
        <v>132</v>
      </c>
      <c r="K37" s="101" t="s">
        <v>133</v>
      </c>
      <c r="L37" s="101" t="s">
        <v>134</v>
      </c>
      <c r="M37" s="101" t="s">
        <v>135</v>
      </c>
      <c r="N37" s="101" t="s">
        <v>136</v>
      </c>
      <c r="O37" s="101" t="s">
        <v>137</v>
      </c>
      <c r="P37" s="101" t="s">
        <v>138</v>
      </c>
      <c r="Q37" s="101" t="s">
        <v>139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21" customHeight="1" x14ac:dyDescent="0.3">
      <c r="A38" s="7"/>
      <c r="B38" s="105" t="s">
        <v>268</v>
      </c>
      <c r="C38" s="109">
        <v>733</v>
      </c>
      <c r="D38" s="109" t="s">
        <v>230</v>
      </c>
      <c r="E38" s="109" t="s">
        <v>231</v>
      </c>
      <c r="F38" s="109">
        <v>50</v>
      </c>
      <c r="G38" s="114">
        <v>99</v>
      </c>
      <c r="H38" s="109">
        <v>6538</v>
      </c>
      <c r="I38" s="109"/>
      <c r="J38" s="109">
        <v>6224</v>
      </c>
      <c r="K38" s="114">
        <v>99</v>
      </c>
      <c r="L38" s="109">
        <v>2115</v>
      </c>
      <c r="M38" s="109"/>
      <c r="N38" s="109">
        <v>99</v>
      </c>
      <c r="O38" s="111">
        <v>25017</v>
      </c>
      <c r="P38" s="109" t="s">
        <v>232</v>
      </c>
      <c r="Q38" s="109" t="s">
        <v>233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21" customHeight="1" x14ac:dyDescent="0.3">
      <c r="A39" s="7"/>
      <c r="B39" s="105" t="s">
        <v>268</v>
      </c>
      <c r="C39" s="109">
        <v>1229</v>
      </c>
      <c r="D39" s="109" t="s">
        <v>265</v>
      </c>
      <c r="E39" s="109" t="s">
        <v>266</v>
      </c>
      <c r="F39" s="109">
        <v>53</v>
      </c>
      <c r="G39" s="114">
        <v>99</v>
      </c>
      <c r="H39" s="109">
        <v>5922</v>
      </c>
      <c r="I39" s="109"/>
      <c r="J39" s="109">
        <v>5420</v>
      </c>
      <c r="K39" s="114"/>
      <c r="L39" s="109">
        <v>2559</v>
      </c>
      <c r="M39" s="109"/>
      <c r="N39" s="109">
        <v>0</v>
      </c>
      <c r="O39" s="112"/>
      <c r="P39" s="109" t="s">
        <v>267</v>
      </c>
      <c r="Q39" s="109" t="s">
        <v>233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21" customHeight="1" x14ac:dyDescent="0.3">
      <c r="A40" s="7"/>
      <c r="B40" s="105" t="s">
        <v>268</v>
      </c>
      <c r="C40" s="109">
        <v>807</v>
      </c>
      <c r="D40" s="109" t="s">
        <v>237</v>
      </c>
      <c r="E40" s="109" t="s">
        <v>238</v>
      </c>
      <c r="F40" s="109">
        <v>45</v>
      </c>
      <c r="G40" s="114">
        <v>99</v>
      </c>
      <c r="H40" s="109">
        <v>6221</v>
      </c>
      <c r="I40" s="109"/>
      <c r="J40" s="109">
        <v>4930</v>
      </c>
      <c r="K40" s="114"/>
      <c r="L40" s="109">
        <v>1962</v>
      </c>
      <c r="M40" s="109"/>
      <c r="N40" s="109">
        <v>0</v>
      </c>
      <c r="O40" s="112"/>
      <c r="P40" s="109" t="s">
        <v>239</v>
      </c>
      <c r="Q40" s="109" t="s">
        <v>240</v>
      </c>
      <c r="R40" s="7"/>
      <c r="S40" s="7"/>
      <c r="T40" s="7"/>
      <c r="U40" s="7"/>
      <c r="V40" s="7"/>
      <c r="W40" s="7"/>
      <c r="X40" s="7"/>
      <c r="Y40" s="7"/>
      <c r="Z40" s="7"/>
    </row>
    <row r="41" spans="1:26" ht="21" customHeight="1" x14ac:dyDescent="0.3">
      <c r="A41" s="7"/>
      <c r="B41" s="105" t="s">
        <v>268</v>
      </c>
      <c r="C41" s="109">
        <v>834</v>
      </c>
      <c r="D41" s="109" t="s">
        <v>241</v>
      </c>
      <c r="E41" s="109" t="s">
        <v>242</v>
      </c>
      <c r="F41" s="109">
        <v>45</v>
      </c>
      <c r="G41" s="114">
        <v>99</v>
      </c>
      <c r="H41" s="109">
        <v>6336</v>
      </c>
      <c r="I41" s="109"/>
      <c r="J41" s="109">
        <v>4768</v>
      </c>
      <c r="K41" s="114">
        <v>99</v>
      </c>
      <c r="L41" s="109">
        <v>3121</v>
      </c>
      <c r="M41" s="109"/>
      <c r="N41" s="109">
        <v>99</v>
      </c>
      <c r="O41" s="112"/>
      <c r="P41" s="109" t="s">
        <v>243</v>
      </c>
      <c r="Q41" s="109" t="s">
        <v>244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21" customHeight="1" x14ac:dyDescent="0.15">
      <c r="A42" s="7"/>
      <c r="B42" s="7"/>
      <c r="C42" s="16"/>
      <c r="D42" s="16"/>
      <c r="E42" s="18" t="s">
        <v>148</v>
      </c>
      <c r="F42" s="107">
        <f>SUM(F38:F41)</f>
        <v>193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1" customHeight="1" x14ac:dyDescent="0.15">
      <c r="A43" s="7"/>
      <c r="B43" s="7"/>
      <c r="C43" s="16"/>
      <c r="D43" s="16"/>
      <c r="E43" s="7"/>
      <c r="F43" s="11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1" customHeight="1" x14ac:dyDescent="0.15">
      <c r="A44" s="7"/>
      <c r="B44" s="11" t="s">
        <v>149</v>
      </c>
      <c r="C44" s="11"/>
      <c r="D44" s="11"/>
      <c r="E44" s="11" t="s">
        <v>150</v>
      </c>
      <c r="F44" s="11"/>
      <c r="G44" s="11"/>
      <c r="H44" s="11"/>
      <c r="I44" s="11"/>
      <c r="J44" s="11"/>
      <c r="K44" s="11"/>
      <c r="L44" s="11"/>
      <c r="M44" s="11"/>
      <c r="N44" s="11"/>
      <c r="O44" s="7"/>
      <c r="P44" s="11" t="s">
        <v>151</v>
      </c>
      <c r="Q44" s="11"/>
      <c r="R44" s="7"/>
      <c r="S44" s="7"/>
      <c r="T44" s="7"/>
      <c r="U44" s="7"/>
      <c r="V44" s="7"/>
      <c r="W44" s="7"/>
      <c r="X44" s="7"/>
      <c r="Y44" s="7"/>
      <c r="Z44" s="7"/>
    </row>
    <row r="45" spans="1:26" ht="21" customHeight="1" x14ac:dyDescent="0.15">
      <c r="A45" s="7"/>
      <c r="B45" s="19" t="s">
        <v>152</v>
      </c>
      <c r="C45" s="19" t="s">
        <v>154</v>
      </c>
      <c r="D45" s="20"/>
      <c r="E45" s="94" t="s">
        <v>156</v>
      </c>
      <c r="F45" s="67"/>
      <c r="G45" s="67"/>
      <c r="H45" s="67"/>
      <c r="I45" s="67"/>
      <c r="J45" s="67"/>
      <c r="K45" s="67"/>
      <c r="L45" s="67"/>
      <c r="M45" s="67"/>
      <c r="N45" s="63"/>
      <c r="O45" s="7"/>
      <c r="P45" s="95"/>
      <c r="Q45" s="53"/>
      <c r="R45" s="7"/>
      <c r="S45" s="7"/>
      <c r="T45" s="7"/>
      <c r="U45" s="7"/>
      <c r="V45" s="7"/>
      <c r="W45" s="7"/>
      <c r="X45" s="7"/>
      <c r="Y45" s="7"/>
      <c r="Z45" s="7"/>
    </row>
    <row r="46" spans="1:26" ht="21" customHeight="1" x14ac:dyDescent="0.15">
      <c r="A46" s="7"/>
      <c r="B46" s="22">
        <v>1</v>
      </c>
      <c r="C46" s="22">
        <v>0</v>
      </c>
      <c r="D46" s="23"/>
      <c r="E46" s="93"/>
      <c r="F46" s="67"/>
      <c r="G46" s="67"/>
      <c r="H46" s="67"/>
      <c r="I46" s="67"/>
      <c r="J46" s="67"/>
      <c r="K46" s="67"/>
      <c r="L46" s="67"/>
      <c r="M46" s="67"/>
      <c r="N46" s="63"/>
      <c r="O46" s="7"/>
      <c r="P46" s="55"/>
      <c r="Q46" s="56"/>
      <c r="R46" s="7"/>
      <c r="S46" s="7"/>
      <c r="T46" s="7"/>
      <c r="U46" s="7"/>
      <c r="V46" s="7"/>
      <c r="W46" s="7"/>
      <c r="X46" s="7"/>
      <c r="Y46" s="7"/>
      <c r="Z46" s="7"/>
    </row>
    <row r="47" spans="1:26" ht="21" customHeight="1" x14ac:dyDescent="0.15">
      <c r="A47" s="7"/>
      <c r="B47" s="22">
        <v>2</v>
      </c>
      <c r="C47" s="22">
        <v>0</v>
      </c>
      <c r="D47" s="23"/>
      <c r="E47" s="93"/>
      <c r="F47" s="67"/>
      <c r="G47" s="67"/>
      <c r="H47" s="67"/>
      <c r="I47" s="67"/>
      <c r="J47" s="67"/>
      <c r="K47" s="67"/>
      <c r="L47" s="67"/>
      <c r="M47" s="67"/>
      <c r="N47" s="63"/>
      <c r="O47" s="7"/>
      <c r="P47" s="55"/>
      <c r="Q47" s="56"/>
      <c r="R47" s="7"/>
      <c r="S47" s="7"/>
      <c r="T47" s="7"/>
      <c r="U47" s="7"/>
      <c r="V47" s="7"/>
      <c r="W47" s="7"/>
      <c r="X47" s="7"/>
      <c r="Y47" s="7"/>
      <c r="Z47" s="7"/>
    </row>
    <row r="48" spans="1:26" ht="21" customHeight="1" x14ac:dyDescent="0.15">
      <c r="A48" s="7"/>
      <c r="B48" s="22">
        <v>3</v>
      </c>
      <c r="C48" s="22">
        <v>0</v>
      </c>
      <c r="D48" s="23"/>
      <c r="E48" s="93"/>
      <c r="F48" s="67"/>
      <c r="G48" s="67"/>
      <c r="H48" s="67"/>
      <c r="I48" s="67"/>
      <c r="J48" s="67"/>
      <c r="K48" s="67"/>
      <c r="L48" s="67"/>
      <c r="M48" s="67"/>
      <c r="N48" s="63"/>
      <c r="O48" s="7"/>
      <c r="P48" s="55"/>
      <c r="Q48" s="56"/>
      <c r="R48" s="7"/>
      <c r="S48" s="7"/>
      <c r="T48" s="7"/>
      <c r="U48" s="7"/>
      <c r="V48" s="7"/>
      <c r="W48" s="7"/>
      <c r="X48" s="7"/>
      <c r="Y48" s="7"/>
      <c r="Z48" s="7"/>
    </row>
    <row r="49" spans="1:26" ht="21" customHeight="1" x14ac:dyDescent="0.15">
      <c r="A49" s="7"/>
      <c r="B49" s="22">
        <v>4</v>
      </c>
      <c r="C49" s="22">
        <v>0</v>
      </c>
      <c r="D49" s="23"/>
      <c r="E49" s="93"/>
      <c r="F49" s="67"/>
      <c r="G49" s="67"/>
      <c r="H49" s="67"/>
      <c r="I49" s="67"/>
      <c r="J49" s="67"/>
      <c r="K49" s="67"/>
      <c r="L49" s="67"/>
      <c r="M49" s="67"/>
      <c r="N49" s="63"/>
      <c r="O49" s="7"/>
      <c r="P49" s="55"/>
      <c r="Q49" s="56"/>
      <c r="R49" s="7"/>
      <c r="S49" s="7"/>
      <c r="T49" s="7"/>
      <c r="U49" s="7"/>
      <c r="V49" s="7"/>
      <c r="W49" s="7"/>
      <c r="X49" s="7"/>
      <c r="Y49" s="7"/>
      <c r="Z49" s="7"/>
    </row>
    <row r="50" spans="1:26" ht="21" customHeight="1" x14ac:dyDescent="0.15">
      <c r="A50" s="7"/>
      <c r="B50" s="22" t="s">
        <v>166</v>
      </c>
      <c r="C50" s="22" t="s">
        <v>166</v>
      </c>
      <c r="D50" s="23"/>
      <c r="E50" s="93"/>
      <c r="F50" s="67"/>
      <c r="G50" s="67"/>
      <c r="H50" s="67"/>
      <c r="I50" s="67"/>
      <c r="J50" s="67"/>
      <c r="K50" s="67"/>
      <c r="L50" s="67"/>
      <c r="M50" s="67"/>
      <c r="N50" s="63"/>
      <c r="O50" s="7"/>
      <c r="P50" s="58"/>
      <c r="Q50" s="59"/>
      <c r="R50" s="7"/>
      <c r="S50" s="7"/>
      <c r="T50" s="7"/>
      <c r="U50" s="7"/>
      <c r="V50" s="7"/>
      <c r="W50" s="7"/>
      <c r="X50" s="7"/>
      <c r="Y50" s="7"/>
      <c r="Z50" s="7"/>
    </row>
    <row r="51" spans="1:26" ht="22.5" customHeight="1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1" customHeight="1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"/>
      <c r="O52" s="9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1" customHeight="1" x14ac:dyDescent="0.15">
      <c r="A53" s="7"/>
      <c r="B53" s="97" t="s">
        <v>248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11"/>
      <c r="Q53" s="11"/>
      <c r="R53" s="7"/>
      <c r="S53" s="7"/>
      <c r="T53" s="7"/>
      <c r="U53" s="7"/>
      <c r="V53" s="7"/>
      <c r="W53" s="7"/>
      <c r="X53" s="7"/>
      <c r="Y53" s="7"/>
      <c r="Z53" s="7"/>
    </row>
    <row r="54" spans="1:26" ht="21" customHeight="1" x14ac:dyDescent="0.15">
      <c r="A54" s="7"/>
      <c r="B54" s="101" t="s">
        <v>125</v>
      </c>
      <c r="C54" s="101" t="s">
        <v>126</v>
      </c>
      <c r="D54" s="101" t="s">
        <v>90</v>
      </c>
      <c r="E54" s="101" t="s">
        <v>127</v>
      </c>
      <c r="F54" s="101" t="s">
        <v>128</v>
      </c>
      <c r="G54" s="101" t="s">
        <v>129</v>
      </c>
      <c r="H54" s="101" t="s">
        <v>130</v>
      </c>
      <c r="I54" s="101" t="s">
        <v>131</v>
      </c>
      <c r="J54" s="101" t="s">
        <v>132</v>
      </c>
      <c r="K54" s="101" t="s">
        <v>133</v>
      </c>
      <c r="L54" s="101" t="s">
        <v>134</v>
      </c>
      <c r="M54" s="101" t="s">
        <v>135</v>
      </c>
      <c r="N54" s="101" t="s">
        <v>136</v>
      </c>
      <c r="O54" s="101" t="s">
        <v>137</v>
      </c>
      <c r="P54" s="101" t="s">
        <v>138</v>
      </c>
      <c r="Q54" s="101" t="s">
        <v>139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21" customHeight="1" x14ac:dyDescent="0.3">
      <c r="A55" s="7"/>
      <c r="B55" s="108" t="s">
        <v>259</v>
      </c>
      <c r="C55" s="109">
        <v>1044</v>
      </c>
      <c r="D55" s="109" t="s">
        <v>249</v>
      </c>
      <c r="E55" s="109" t="s">
        <v>242</v>
      </c>
      <c r="F55" s="109">
        <v>45</v>
      </c>
      <c r="G55" s="109">
        <v>1.2345678910111201E+188</v>
      </c>
      <c r="H55" s="109">
        <v>5764</v>
      </c>
      <c r="I55" s="109"/>
      <c r="J55" s="109">
        <v>5200</v>
      </c>
      <c r="K55" s="114">
        <v>99</v>
      </c>
      <c r="L55" s="109">
        <v>3029</v>
      </c>
      <c r="M55" s="109"/>
      <c r="N55" s="109">
        <v>99</v>
      </c>
      <c r="O55" s="110">
        <v>30847</v>
      </c>
      <c r="P55" s="109" t="s">
        <v>250</v>
      </c>
      <c r="Q55" s="109" t="s">
        <v>251</v>
      </c>
      <c r="R55" s="7"/>
      <c r="S55" s="7"/>
      <c r="T55" s="7"/>
      <c r="U55" s="7"/>
      <c r="V55" s="7"/>
      <c r="W55" s="7"/>
      <c r="X55" s="7"/>
      <c r="Y55" s="7"/>
      <c r="Z55" s="7"/>
    </row>
    <row r="56" spans="1:26" ht="21" customHeight="1" x14ac:dyDescent="0.3">
      <c r="A56" s="7"/>
      <c r="B56" s="108" t="s">
        <v>259</v>
      </c>
      <c r="C56" s="109">
        <v>1160</v>
      </c>
      <c r="D56" s="109" t="s">
        <v>252</v>
      </c>
      <c r="E56" s="109" t="s">
        <v>253</v>
      </c>
      <c r="F56" s="109">
        <v>55</v>
      </c>
      <c r="G56" s="109">
        <v>1.2345678910111201E+188</v>
      </c>
      <c r="H56" s="109">
        <v>7069</v>
      </c>
      <c r="I56" s="109"/>
      <c r="J56" s="109">
        <v>6022</v>
      </c>
      <c r="K56" s="109"/>
      <c r="L56" s="109">
        <v>2134</v>
      </c>
      <c r="M56" s="109"/>
      <c r="N56" s="109">
        <v>0</v>
      </c>
      <c r="O56" s="110"/>
      <c r="P56" s="109" t="s">
        <v>254</v>
      </c>
      <c r="Q56" s="109" t="s">
        <v>255</v>
      </c>
      <c r="R56" s="116"/>
      <c r="S56" s="7"/>
      <c r="T56" s="7"/>
      <c r="U56" s="7"/>
      <c r="V56" s="7"/>
      <c r="W56" s="7"/>
      <c r="X56" s="7"/>
      <c r="Y56" s="7"/>
      <c r="Z56" s="7"/>
    </row>
    <row r="57" spans="1:26" ht="21" customHeight="1" x14ac:dyDescent="0.3">
      <c r="A57" s="7"/>
      <c r="B57" s="108" t="s">
        <v>259</v>
      </c>
      <c r="C57" s="109">
        <v>1126</v>
      </c>
      <c r="D57" s="109" t="s">
        <v>256</v>
      </c>
      <c r="E57" s="109" t="s">
        <v>253</v>
      </c>
      <c r="F57" s="109">
        <v>55</v>
      </c>
      <c r="G57" s="109">
        <v>1.2345678910111201E+188</v>
      </c>
      <c r="H57" s="109">
        <v>9007</v>
      </c>
      <c r="I57" s="109"/>
      <c r="J57" s="109">
        <v>3009</v>
      </c>
      <c r="K57" s="109"/>
      <c r="L57" s="109">
        <v>3136</v>
      </c>
      <c r="M57" s="109"/>
      <c r="N57" s="109">
        <v>0</v>
      </c>
      <c r="O57" s="110"/>
      <c r="P57" s="109" t="s">
        <v>257</v>
      </c>
      <c r="Q57" s="109" t="s">
        <v>258</v>
      </c>
      <c r="R57" s="116"/>
      <c r="S57" s="7"/>
      <c r="T57" s="7"/>
      <c r="U57" s="7"/>
      <c r="V57" s="7"/>
      <c r="W57" s="7"/>
      <c r="X57" s="7"/>
      <c r="Y57" s="7"/>
      <c r="Z57" s="7"/>
    </row>
    <row r="58" spans="1:26" ht="21" customHeight="1" x14ac:dyDescent="0.3">
      <c r="A58" s="7"/>
      <c r="B58" s="108" t="s">
        <v>259</v>
      </c>
      <c r="C58" s="109">
        <v>1126</v>
      </c>
      <c r="D58" s="109" t="s">
        <v>256</v>
      </c>
      <c r="E58" s="109" t="s">
        <v>253</v>
      </c>
      <c r="F58" s="109">
        <v>55</v>
      </c>
      <c r="G58" s="109">
        <v>1.2345678910111201E+188</v>
      </c>
      <c r="H58" s="109">
        <v>9007</v>
      </c>
      <c r="I58" s="109"/>
      <c r="J58" s="109">
        <v>3999</v>
      </c>
      <c r="K58" s="114">
        <v>99</v>
      </c>
      <c r="L58" s="109">
        <v>3136</v>
      </c>
      <c r="M58" s="109"/>
      <c r="N58" s="109">
        <v>99</v>
      </c>
      <c r="O58" s="110"/>
      <c r="P58" s="109" t="s">
        <v>257</v>
      </c>
      <c r="Q58" s="109" t="s">
        <v>258</v>
      </c>
      <c r="R58" s="116"/>
      <c r="S58" s="7"/>
      <c r="T58" s="7"/>
      <c r="U58" s="7"/>
      <c r="V58" s="7"/>
      <c r="W58" s="7"/>
      <c r="X58" s="7"/>
      <c r="Y58" s="7"/>
      <c r="Z58" s="7"/>
    </row>
    <row r="59" spans="1:26" ht="21" customHeight="1" x14ac:dyDescent="0.15">
      <c r="A59" s="7"/>
      <c r="B59" s="7"/>
      <c r="C59" s="16"/>
      <c r="D59" s="16"/>
      <c r="E59" s="18" t="s">
        <v>148</v>
      </c>
      <c r="F59" s="18">
        <f>SUM(F55:F58)</f>
        <v>210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1" customHeight="1" x14ac:dyDescent="0.15">
      <c r="A60" s="7"/>
      <c r="B60" s="7"/>
      <c r="C60" s="16"/>
      <c r="D60" s="1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1" customHeight="1" x14ac:dyDescent="0.15">
      <c r="A61" s="7"/>
      <c r="B61" s="11" t="s">
        <v>149</v>
      </c>
      <c r="C61" s="11"/>
      <c r="D61" s="11"/>
      <c r="E61" s="11" t="s">
        <v>150</v>
      </c>
      <c r="F61" s="11"/>
      <c r="G61" s="11"/>
      <c r="H61" s="11"/>
      <c r="I61" s="11"/>
      <c r="J61" s="11"/>
      <c r="K61" s="11"/>
      <c r="L61" s="11"/>
      <c r="M61" s="11"/>
      <c r="N61" s="11"/>
      <c r="O61" s="7"/>
      <c r="P61" s="11" t="s">
        <v>151</v>
      </c>
      <c r="Q61" s="11"/>
      <c r="R61" s="7"/>
      <c r="S61" s="7"/>
      <c r="T61" s="7"/>
      <c r="U61" s="7"/>
      <c r="V61" s="7"/>
      <c r="W61" s="7"/>
      <c r="X61" s="7"/>
      <c r="Y61" s="7"/>
      <c r="Z61" s="7"/>
    </row>
    <row r="62" spans="1:26" ht="21" customHeight="1" x14ac:dyDescent="0.15">
      <c r="A62" s="7"/>
      <c r="B62" s="19" t="s">
        <v>152</v>
      </c>
      <c r="C62" s="19" t="s">
        <v>154</v>
      </c>
      <c r="D62" s="20"/>
      <c r="E62" s="94" t="s">
        <v>156</v>
      </c>
      <c r="F62" s="67"/>
      <c r="G62" s="67"/>
      <c r="H62" s="67"/>
      <c r="I62" s="67"/>
      <c r="J62" s="67"/>
      <c r="K62" s="67"/>
      <c r="L62" s="67"/>
      <c r="M62" s="67"/>
      <c r="N62" s="63"/>
      <c r="O62" s="7"/>
      <c r="P62" s="96"/>
      <c r="Q62" s="53"/>
      <c r="R62" s="7"/>
      <c r="S62" s="7"/>
      <c r="T62" s="7"/>
      <c r="U62" s="7"/>
      <c r="V62" s="7"/>
      <c r="W62" s="7"/>
      <c r="X62" s="7"/>
      <c r="Y62" s="7"/>
      <c r="Z62" s="7"/>
    </row>
    <row r="63" spans="1:26" ht="21" customHeight="1" x14ac:dyDescent="0.15">
      <c r="A63" s="7"/>
      <c r="B63" s="22">
        <v>1</v>
      </c>
      <c r="C63" s="22">
        <v>0</v>
      </c>
      <c r="D63" s="23"/>
      <c r="E63" s="93"/>
      <c r="F63" s="67"/>
      <c r="G63" s="67"/>
      <c r="H63" s="67"/>
      <c r="I63" s="67"/>
      <c r="J63" s="67"/>
      <c r="K63" s="67"/>
      <c r="L63" s="67"/>
      <c r="M63" s="67"/>
      <c r="N63" s="63"/>
      <c r="O63" s="7"/>
      <c r="P63" s="55"/>
      <c r="Q63" s="56"/>
      <c r="R63" s="7"/>
      <c r="S63" s="7"/>
      <c r="T63" s="7"/>
      <c r="U63" s="7"/>
      <c r="V63" s="7"/>
      <c r="W63" s="7"/>
      <c r="X63" s="7"/>
      <c r="Y63" s="7"/>
      <c r="Z63" s="7"/>
    </row>
    <row r="64" spans="1:26" ht="21" customHeight="1" x14ac:dyDescent="0.15">
      <c r="A64" s="7"/>
      <c r="B64" s="22">
        <v>2</v>
      </c>
      <c r="C64" s="22">
        <v>0</v>
      </c>
      <c r="D64" s="23"/>
      <c r="E64" s="93"/>
      <c r="F64" s="67"/>
      <c r="G64" s="67"/>
      <c r="H64" s="67"/>
      <c r="I64" s="67"/>
      <c r="J64" s="67"/>
      <c r="K64" s="67"/>
      <c r="L64" s="67"/>
      <c r="M64" s="67"/>
      <c r="N64" s="63"/>
      <c r="O64" s="7"/>
      <c r="P64" s="55"/>
      <c r="Q64" s="56"/>
      <c r="R64" s="7"/>
      <c r="S64" s="7"/>
      <c r="T64" s="7"/>
      <c r="U64" s="7"/>
      <c r="V64" s="7"/>
      <c r="W64" s="7"/>
      <c r="X64" s="7"/>
      <c r="Y64" s="7"/>
      <c r="Z64" s="7"/>
    </row>
    <row r="65" spans="1:26" ht="21" customHeight="1" x14ac:dyDescent="0.15">
      <c r="A65" s="7"/>
      <c r="B65" s="22">
        <v>3</v>
      </c>
      <c r="C65" s="22">
        <v>0</v>
      </c>
      <c r="D65" s="23"/>
      <c r="E65" s="93"/>
      <c r="F65" s="67"/>
      <c r="G65" s="67"/>
      <c r="H65" s="67"/>
      <c r="I65" s="67"/>
      <c r="J65" s="67"/>
      <c r="K65" s="67"/>
      <c r="L65" s="67"/>
      <c r="M65" s="67"/>
      <c r="N65" s="63"/>
      <c r="O65" s="7"/>
      <c r="P65" s="55"/>
      <c r="Q65" s="56"/>
      <c r="R65" s="7"/>
      <c r="S65" s="7"/>
      <c r="T65" s="7"/>
      <c r="U65" s="7"/>
      <c r="V65" s="7"/>
      <c r="W65" s="7"/>
      <c r="X65" s="7"/>
      <c r="Y65" s="7"/>
      <c r="Z65" s="7"/>
    </row>
    <row r="66" spans="1:26" ht="21" customHeight="1" x14ac:dyDescent="0.15">
      <c r="A66" s="7"/>
      <c r="B66" s="22">
        <v>4</v>
      </c>
      <c r="C66" s="22">
        <v>0</v>
      </c>
      <c r="D66" s="23"/>
      <c r="E66" s="93"/>
      <c r="F66" s="67"/>
      <c r="G66" s="67"/>
      <c r="H66" s="67"/>
      <c r="I66" s="67"/>
      <c r="J66" s="67"/>
      <c r="K66" s="67"/>
      <c r="L66" s="67"/>
      <c r="M66" s="67"/>
      <c r="N66" s="63"/>
      <c r="O66" s="7"/>
      <c r="P66" s="55"/>
      <c r="Q66" s="56"/>
      <c r="R66" s="7"/>
      <c r="S66" s="7"/>
      <c r="T66" s="7"/>
      <c r="U66" s="7"/>
      <c r="V66" s="7"/>
      <c r="W66" s="7"/>
      <c r="X66" s="7"/>
      <c r="Y66" s="7"/>
      <c r="Z66" s="7"/>
    </row>
    <row r="67" spans="1:26" ht="21" customHeight="1" x14ac:dyDescent="0.15">
      <c r="A67" s="7"/>
      <c r="B67" s="22" t="s">
        <v>166</v>
      </c>
      <c r="C67" s="22" t="s">
        <v>166</v>
      </c>
      <c r="D67" s="23"/>
      <c r="E67" s="93"/>
      <c r="F67" s="67"/>
      <c r="G67" s="67"/>
      <c r="H67" s="67"/>
      <c r="I67" s="67"/>
      <c r="J67" s="67"/>
      <c r="K67" s="67"/>
      <c r="L67" s="67"/>
      <c r="M67" s="67"/>
      <c r="N67" s="63"/>
      <c r="O67" s="7"/>
      <c r="P67" s="58"/>
      <c r="Q67" s="59"/>
      <c r="R67" s="7"/>
      <c r="S67" s="7"/>
      <c r="T67" s="7"/>
      <c r="U67" s="7"/>
      <c r="V67" s="7"/>
      <c r="W67" s="7"/>
      <c r="X67" s="7"/>
      <c r="Y67" s="7"/>
      <c r="Z67" s="7"/>
    </row>
    <row r="68" spans="1:26" ht="21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1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1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1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1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1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1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1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1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1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1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1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1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1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1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1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1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1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1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1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1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1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1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1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1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1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1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1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1" customHeight="1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1" customHeight="1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1" customHeight="1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1" customHeight="1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1" customHeight="1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1" customHeight="1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1" customHeight="1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1" customHeight="1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1" customHeight="1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1" customHeight="1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1" customHeight="1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1" customHeight="1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1" customHeight="1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1" customHeight="1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1" customHeight="1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1" customHeight="1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1" customHeight="1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1" customHeight="1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1" customHeight="1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1" customHeight="1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1" customHeight="1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1" customHeight="1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1" customHeight="1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1" customHeight="1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1" customHeight="1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1" customHeight="1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1" customHeight="1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1" customHeight="1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1" customHeight="1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1" customHeight="1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1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1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1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1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1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1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1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1" customHeight="1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1" customHeight="1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1" customHeight="1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1" customHeight="1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1" customHeight="1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1" customHeight="1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1" customHeight="1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1" customHeight="1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1" customHeight="1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1" customHeight="1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1" customHeight="1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1" customHeight="1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1" customHeight="1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1" customHeight="1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1" customHeight="1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1" customHeight="1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1" customHeight="1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1" customHeight="1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1" customHeight="1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1" customHeight="1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1" customHeight="1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1" customHeight="1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1" customHeight="1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1" customHeight="1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1" customHeight="1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1" customHeight="1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1" customHeight="1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1" customHeight="1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1" customHeight="1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1" customHeight="1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1" customHeight="1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1" customHeight="1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1" customHeight="1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1" customHeight="1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6">
    <mergeCell ref="O21:O24"/>
    <mergeCell ref="B2:O2"/>
    <mergeCell ref="O4:O7"/>
    <mergeCell ref="P11:Q16"/>
    <mergeCell ref="E13:N13"/>
    <mergeCell ref="B19:O19"/>
    <mergeCell ref="E11:N11"/>
    <mergeCell ref="E12:N12"/>
    <mergeCell ref="E14:N14"/>
    <mergeCell ref="E16:N16"/>
    <mergeCell ref="E15:N15"/>
    <mergeCell ref="O55:O58"/>
    <mergeCell ref="O38:O41"/>
    <mergeCell ref="P28:Q33"/>
    <mergeCell ref="P62:Q67"/>
    <mergeCell ref="E64:N64"/>
    <mergeCell ref="E65:N65"/>
    <mergeCell ref="E66:N66"/>
    <mergeCell ref="E62:N62"/>
    <mergeCell ref="E63:N63"/>
    <mergeCell ref="E67:N67"/>
    <mergeCell ref="E50:N50"/>
    <mergeCell ref="B53:O53"/>
    <mergeCell ref="E46:N46"/>
    <mergeCell ref="E47:N47"/>
    <mergeCell ref="E48:N48"/>
    <mergeCell ref="E49:N49"/>
    <mergeCell ref="E29:N29"/>
    <mergeCell ref="E28:N28"/>
    <mergeCell ref="P45:Q50"/>
    <mergeCell ref="E45:N45"/>
    <mergeCell ref="E30:N30"/>
    <mergeCell ref="E31:N31"/>
    <mergeCell ref="E33:N33"/>
    <mergeCell ref="B36:O36"/>
    <mergeCell ref="E32:N32"/>
  </mergeCells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2016-12-05T03:22:01Z</dcterms:modified>
</cp:coreProperties>
</file>