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systemexe2021.sharepoint.com/sites/-984-01_/Shared Documents/00_提案・見積/"/>
    </mc:Choice>
  </mc:AlternateContent>
  <xr:revisionPtr revIDLastSave="3" documentId="13_ncr:1_{1BB24729-8B46-4879-B441-6ECCADC11E6E}" xr6:coauthVersionLast="47" xr6:coauthVersionMax="47" xr10:uidLastSave="{5C649C58-CD44-449A-A84B-0DF6348AF67B}"/>
  <bookViews>
    <workbookView xWindow="-28920" yWindow="-120" windowWidth="29040" windowHeight="16440" tabRatio="790" firstSheet="5" activeTab="7" xr2:uid="{00000000-000D-0000-FFFF-FFFF00000000}"/>
  </bookViews>
  <sheets>
    <sheet name="依頼概要" sheetId="6" state="hidden" r:id="rId1"/>
    <sheet name="想定作業" sheetId="7" state="hidden" r:id="rId2"/>
    <sheet name="概要図(千葉)" sheetId="8" state="hidden" r:id="rId3"/>
    <sheet name="概要図(徳山)" sheetId="9" state="hidden" r:id="rId4"/>
    <sheet name="システム概要" sheetId="2" state="hidden" r:id="rId5"/>
    <sheet name="パターン別お見積り" sheetId="52" r:id="rId6"/>
    <sheet name="見積 (縮小共通基盤継続） " sheetId="51" r:id="rId7"/>
    <sheet name="見積 (システム別・契約変更)" sheetId="32" r:id="rId8"/>
    <sheet name="見積 (システム別・基盤対応別サマリ) " sheetId="48" r:id="rId9"/>
    <sheet name="見積 (システム別・縮小共通基盤⇒クラウドアーキサマリ) " sheetId="50" r:id="rId10"/>
  </sheets>
  <definedNames>
    <definedName name="AccessDatabase" hidden="1">"C:\Documents and Settings\kawana.OHSAKI\My Documents\作業中\ＤＢらいぶらり.mdb"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2" i="32" l="1"/>
  <c r="M11" i="32"/>
  <c r="Q11" i="32" s="1"/>
  <c r="L11" i="32"/>
  <c r="P11" i="32" s="1"/>
  <c r="O13" i="32"/>
  <c r="N13" i="32"/>
  <c r="K13" i="32"/>
  <c r="K15" i="32" s="1"/>
  <c r="J13" i="32"/>
  <c r="J15" i="32" s="1"/>
  <c r="I13" i="32"/>
  <c r="I15" i="32" s="1"/>
  <c r="H13" i="32"/>
  <c r="H15" i="32" s="1"/>
  <c r="G13" i="32"/>
  <c r="G15" i="32" s="1"/>
  <c r="F13" i="32"/>
  <c r="F15" i="32" s="1"/>
  <c r="E13" i="32"/>
  <c r="E15" i="32" s="1"/>
  <c r="D13" i="32"/>
  <c r="D15" i="32" s="1"/>
  <c r="L12" i="32"/>
  <c r="P12" i="32" s="1"/>
  <c r="M10" i="32"/>
  <c r="L10" i="32"/>
  <c r="M9" i="32"/>
  <c r="L9" i="32"/>
  <c r="M8" i="32"/>
  <c r="L8" i="32"/>
  <c r="M7" i="32"/>
  <c r="L7" i="32"/>
  <c r="M6" i="32"/>
  <c r="L6" i="32"/>
  <c r="O12" i="50"/>
  <c r="M12" i="50"/>
  <c r="L12" i="50"/>
  <c r="P12" i="50" s="1"/>
  <c r="N14" i="50"/>
  <c r="K14" i="50"/>
  <c r="K16" i="50" s="1"/>
  <c r="J14" i="50"/>
  <c r="J16" i="50" s="1"/>
  <c r="I14" i="50"/>
  <c r="I16" i="50" s="1"/>
  <c r="H14" i="50"/>
  <c r="H16" i="50" s="1"/>
  <c r="G14" i="50"/>
  <c r="G16" i="50" s="1"/>
  <c r="F14" i="50"/>
  <c r="F16" i="50" s="1"/>
  <c r="E14" i="50"/>
  <c r="E16" i="50" s="1"/>
  <c r="D14" i="50"/>
  <c r="D16" i="50" s="1"/>
  <c r="O13" i="50"/>
  <c r="P13" i="50"/>
  <c r="M11" i="50"/>
  <c r="L11" i="50"/>
  <c r="M10" i="50"/>
  <c r="L10" i="50"/>
  <c r="M9" i="50"/>
  <c r="L9" i="50"/>
  <c r="M8" i="50"/>
  <c r="L8" i="50"/>
  <c r="M7" i="50"/>
  <c r="L7" i="50"/>
  <c r="D18" i="51"/>
  <c r="D20" i="51"/>
  <c r="D17" i="51"/>
  <c r="D19" i="51" s="1"/>
  <c r="G13" i="48"/>
  <c r="G15" i="48" s="1"/>
  <c r="F13" i="48"/>
  <c r="F15" i="48" s="1"/>
  <c r="E13" i="48"/>
  <c r="E15" i="48" s="1"/>
  <c r="K7" i="48"/>
  <c r="L13" i="48"/>
  <c r="I13" i="48"/>
  <c r="I15" i="48" s="1"/>
  <c r="H13" i="48"/>
  <c r="H15" i="48" s="1"/>
  <c r="M12" i="48"/>
  <c r="M13" i="48" s="1"/>
  <c r="K12" i="48"/>
  <c r="O12" i="48" s="1"/>
  <c r="J12" i="48"/>
  <c r="N12" i="48" s="1"/>
  <c r="K11" i="48"/>
  <c r="J11" i="48"/>
  <c r="K10" i="48"/>
  <c r="J10" i="48"/>
  <c r="K9" i="48"/>
  <c r="J9" i="48"/>
  <c r="K8" i="48"/>
  <c r="J8" i="48"/>
  <c r="E5" i="52" l="1"/>
  <c r="Q6" i="32"/>
  <c r="Q13" i="32" s="1"/>
  <c r="E6" i="52" s="1"/>
  <c r="P6" i="32"/>
  <c r="P13" i="32" s="1"/>
  <c r="M13" i="32"/>
  <c r="L13" i="32"/>
  <c r="Q12" i="50"/>
  <c r="D21" i="51"/>
  <c r="D22" i="51" s="1"/>
  <c r="L14" i="50"/>
  <c r="P7" i="50"/>
  <c r="P14" i="50" s="1"/>
  <c r="O14" i="50"/>
  <c r="Q7" i="50"/>
  <c r="F8" i="51"/>
  <c r="E8" i="51"/>
  <c r="D13" i="48"/>
  <c r="J13" i="48" s="1"/>
  <c r="J7" i="48"/>
  <c r="N7" i="48" s="1"/>
  <c r="N13" i="48" s="1"/>
  <c r="O7" i="48"/>
  <c r="O13" i="48" s="1"/>
  <c r="K13" i="48"/>
  <c r="E4" i="52" s="1"/>
  <c r="M39" i="32"/>
  <c r="M38" i="32"/>
  <c r="M37" i="32"/>
  <c r="M36" i="32"/>
  <c r="M35" i="32"/>
  <c r="M22" i="32"/>
  <c r="L36" i="32"/>
  <c r="M21" i="32"/>
  <c r="E7" i="52" l="1"/>
  <c r="M13" i="50"/>
  <c r="D15" i="48"/>
  <c r="Q13" i="50" l="1"/>
  <c r="Q14" i="50" s="1"/>
  <c r="M14" i="50"/>
  <c r="E8" i="52" s="1"/>
  <c r="O26" i="32"/>
  <c r="L26" i="32"/>
  <c r="P26" i="32" s="1"/>
  <c r="M26" i="32"/>
  <c r="Q26" i="32" s="1"/>
  <c r="L21" i="32"/>
  <c r="O41" i="32" l="1"/>
  <c r="N41" i="32"/>
  <c r="K41" i="32"/>
  <c r="K43" i="32" s="1"/>
  <c r="J41" i="32"/>
  <c r="J43" i="32" s="1"/>
  <c r="I41" i="32"/>
  <c r="I43" i="32" s="1"/>
  <c r="H41" i="32"/>
  <c r="H43" i="32" s="1"/>
  <c r="G41" i="32"/>
  <c r="G43" i="32" s="1"/>
  <c r="F41" i="32"/>
  <c r="F43" i="32" s="1"/>
  <c r="E41" i="32"/>
  <c r="E43" i="32" s="1"/>
  <c r="D41" i="32"/>
  <c r="D43" i="32" s="1"/>
  <c r="M40" i="32"/>
  <c r="L40" i="32"/>
  <c r="L39" i="32"/>
  <c r="L38" i="32"/>
  <c r="L37" i="32"/>
  <c r="L35" i="32"/>
  <c r="O27" i="32"/>
  <c r="N27" i="32"/>
  <c r="K27" i="32"/>
  <c r="K29" i="32" s="1"/>
  <c r="J27" i="32"/>
  <c r="J29" i="32" s="1"/>
  <c r="I27" i="32"/>
  <c r="I29" i="32" s="1"/>
  <c r="H27" i="32"/>
  <c r="H29" i="32" s="1"/>
  <c r="G27" i="32"/>
  <c r="G29" i="32" s="1"/>
  <c r="F27" i="32"/>
  <c r="F29" i="32" s="1"/>
  <c r="E27" i="32"/>
  <c r="E29" i="32" s="1"/>
  <c r="D27" i="32"/>
  <c r="M25" i="32"/>
  <c r="L25" i="32"/>
  <c r="M24" i="32"/>
  <c r="L24" i="32"/>
  <c r="M23" i="32"/>
  <c r="L23" i="32"/>
  <c r="L22" i="32"/>
  <c r="Q40" i="32" l="1"/>
  <c r="P40" i="32"/>
  <c r="M41" i="32"/>
  <c r="P35" i="32"/>
  <c r="L41" i="32"/>
  <c r="Q35" i="32"/>
  <c r="P21" i="32"/>
  <c r="P27" i="32" s="1"/>
  <c r="Q21" i="32"/>
  <c r="Q27" i="32" s="1"/>
  <c r="L27" i="32"/>
  <c r="M27" i="32"/>
  <c r="D29" i="32"/>
  <c r="Q41" i="32" l="1"/>
  <c r="P41" i="32"/>
</calcChain>
</file>

<file path=xl/sharedStrings.xml><?xml version="1.0" encoding="utf-8"?>
<sst xmlns="http://schemas.openxmlformats.org/spreadsheetml/2006/main" count="558" uniqueCount="244">
  <si>
    <t>1.    経緯</t>
  </si>
  <si>
    <t>館林DCセンターの廃止に伴い、現在のサーバ郡を移転する必要がある。</t>
    <phoneticPr fontId="1"/>
  </si>
  <si>
    <t>期日までに以下のいずれかの対応をとる必要がある。</t>
  </si>
  <si>
    <t>（２）Azureに構築される縮小版の共通基盤に移行</t>
    <phoneticPr fontId="1"/>
  </si>
  <si>
    <t>　　　※現状よりスペックは低下、Oracleは19C</t>
  </si>
  <si>
    <t>加えて、館林DC以外（現地）のサーバに関してWindows2016サーバはサポート期限切れに伴い、再構築を行う必要がある。</t>
    <rPh sb="0" eb="1">
      <t>クワ</t>
    </rPh>
    <rPh sb="4" eb="6">
      <t>タテバヤシ</t>
    </rPh>
    <rPh sb="8" eb="10">
      <t>イガイ</t>
    </rPh>
    <rPh sb="11" eb="13">
      <t>ゲンチ</t>
    </rPh>
    <rPh sb="19" eb="20">
      <t>カン</t>
    </rPh>
    <rPh sb="41" eb="44">
      <t>キゲンギ</t>
    </rPh>
    <rPh sb="46" eb="47">
      <t>トモナ</t>
    </rPh>
    <rPh sb="49" eb="52">
      <t>サイコウチク</t>
    </rPh>
    <rPh sb="53" eb="54">
      <t>オコナ</t>
    </rPh>
    <rPh sb="55" eb="57">
      <t>ヒツヨウ</t>
    </rPh>
    <phoneticPr fontId="1"/>
  </si>
  <si>
    <t>2.    依頼事項</t>
  </si>
  <si>
    <t>各システム毎に概算見積を行ってほしい。</t>
  </si>
  <si>
    <t>（２）Azureに構築される縮小版の共通基盤に移行</t>
  </si>
  <si>
    <t>対象：現行共通基盤を利用しているシステム</t>
  </si>
  <si>
    <t>時期：2025年度1Q以降見込</t>
    <phoneticPr fontId="1"/>
  </si>
  <si>
    <t>出光側で構築した縮小版共通基盤へアプリ、帳票、バッチを移行</t>
  </si>
  <si>
    <t>縮小版共通基盤の構成は現行共通基盤を踏襲した形となるが、OS,MWのバージョンは変更となる見込み</t>
  </si>
  <si>
    <t>3.    希望期日</t>
  </si>
  <si>
    <t>2024/12中に概算見積提示</t>
    <phoneticPr fontId="1"/>
  </si>
  <si>
    <t>顧客受領資料より</t>
    <rPh sb="0" eb="2">
      <t>コキャク</t>
    </rPh>
    <rPh sb="2" eb="4">
      <t>ジュリョウ</t>
    </rPh>
    <rPh sb="4" eb="6">
      <t>シリョウ</t>
    </rPh>
    <phoneticPr fontId="1"/>
  </si>
  <si>
    <t>前提</t>
  </si>
  <si>
    <t>業務・機能変更は行わない。</t>
  </si>
  <si>
    <t>サーバ構成は現行踏襲とする。</t>
  </si>
  <si>
    <t>DBは現行踏襲（Oracle、SQLSever継続）</t>
  </si>
  <si>
    <t>JavaフレームワークはStruts継続</t>
    <phoneticPr fontId="1"/>
  </si>
  <si>
    <t>テストは新規構築した本番環境（次期本番機）にて行う。</t>
  </si>
  <si>
    <t>開始時期を2025/4月以降</t>
    <rPh sb="0" eb="2">
      <t>カイシ</t>
    </rPh>
    <rPh sb="2" eb="4">
      <t>ジキ</t>
    </rPh>
    <rPh sb="11" eb="14">
      <t>ガツイコウ</t>
    </rPh>
    <phoneticPr fontId="1"/>
  </si>
  <si>
    <t>※検証、予備環境は最低限の動作確認（アプリ起動、ログイン確認程度）を想定</t>
  </si>
  <si>
    <t>想定作業</t>
  </si>
  <si>
    <t>全パターン共通</t>
    <rPh sb="0" eb="1">
      <t>ゼン</t>
    </rPh>
    <rPh sb="5" eb="7">
      <t>キョウツウ</t>
    </rPh>
    <phoneticPr fontId="1"/>
  </si>
  <si>
    <t>IP,ホスト名変更に伴う各種（IF、DB等）向け先変更、検証</t>
    <rPh sb="6" eb="7">
      <t>メイ</t>
    </rPh>
    <rPh sb="7" eb="9">
      <t>ヘンコウ</t>
    </rPh>
    <rPh sb="10" eb="11">
      <t>トモナ</t>
    </rPh>
    <rPh sb="12" eb="14">
      <t>カクシュ</t>
    </rPh>
    <rPh sb="20" eb="21">
      <t>トウ</t>
    </rPh>
    <rPh sb="22" eb="23">
      <t>ム</t>
    </rPh>
    <rPh sb="24" eb="25">
      <t>サキ</t>
    </rPh>
    <rPh sb="25" eb="27">
      <t>ヘンコウ</t>
    </rPh>
    <rPh sb="28" eb="30">
      <t>ケンショウ</t>
    </rPh>
    <phoneticPr fontId="1"/>
  </si>
  <si>
    <t>アプリ動作検証（全画面、帳票、バッチ、IF打鍵　※初期画面の描画や正常系の動作に問題がないことを確認）</t>
    <phoneticPr fontId="1"/>
  </si>
  <si>
    <t>アプリケーション構築、ミドルウェアのセットアップ　※デプロイ作業のみ想定</t>
    <phoneticPr fontId="1"/>
  </si>
  <si>
    <t>※関連基盤の切り替えは完了しており、アプリケーションのAzure移行の切り替え作業は1回の未実施を想定（基盤切り替えが複数回発生する場合は別途工数が必要となります）</t>
    <rPh sb="1" eb="3">
      <t>カンレン</t>
    </rPh>
    <rPh sb="3" eb="5">
      <t>キバン</t>
    </rPh>
    <rPh sb="6" eb="7">
      <t>キ</t>
    </rPh>
    <rPh sb="8" eb="9">
      <t>カ</t>
    </rPh>
    <rPh sb="11" eb="13">
      <t>カンリョウ</t>
    </rPh>
    <rPh sb="32" eb="34">
      <t>イコウ</t>
    </rPh>
    <rPh sb="35" eb="36">
      <t>キ</t>
    </rPh>
    <rPh sb="37" eb="38">
      <t>カ</t>
    </rPh>
    <rPh sb="39" eb="41">
      <t>サギョウ</t>
    </rPh>
    <rPh sb="43" eb="44">
      <t>カイ</t>
    </rPh>
    <rPh sb="45" eb="48">
      <t>ミジッシ</t>
    </rPh>
    <rPh sb="49" eb="51">
      <t>ソウテイ</t>
    </rPh>
    <rPh sb="52" eb="54">
      <t>キバン</t>
    </rPh>
    <rPh sb="54" eb="55">
      <t>キ</t>
    </rPh>
    <rPh sb="56" eb="57">
      <t>カ</t>
    </rPh>
    <rPh sb="59" eb="61">
      <t>フクスウ</t>
    </rPh>
    <rPh sb="61" eb="62">
      <t>カイ</t>
    </rPh>
    <rPh sb="62" eb="64">
      <t>ハッセイ</t>
    </rPh>
    <rPh sb="66" eb="68">
      <t>バアイ</t>
    </rPh>
    <rPh sb="69" eb="71">
      <t>ベット</t>
    </rPh>
    <rPh sb="71" eb="73">
      <t>コウスウ</t>
    </rPh>
    <rPh sb="74" eb="76">
      <t>ヒツヨウ</t>
    </rPh>
    <phoneticPr fontId="1"/>
  </si>
  <si>
    <t>全パターン共通の作業のみ</t>
    <rPh sb="8" eb="10">
      <t>サギョウ</t>
    </rPh>
    <phoneticPr fontId="1"/>
  </si>
  <si>
    <t>ファイル連携</t>
    <rPh sb="4" eb="6">
      <t>レンケイ</t>
    </rPh>
    <phoneticPr fontId="3"/>
  </si>
  <si>
    <t>工場系保守対象</t>
    <rPh sb="0" eb="2">
      <t>コウジョウ</t>
    </rPh>
    <rPh sb="2" eb="3">
      <t>ケイ</t>
    </rPh>
    <rPh sb="3" eb="5">
      <t>ホシュ</t>
    </rPh>
    <rPh sb="5" eb="7">
      <t>タイショウ</t>
    </rPh>
    <phoneticPr fontId="3"/>
  </si>
  <si>
    <t>館林管理</t>
    <rPh sb="0" eb="2">
      <t>タテバヤシ</t>
    </rPh>
    <rPh sb="2" eb="4">
      <t>カンリ</t>
    </rPh>
    <phoneticPr fontId="6"/>
  </si>
  <si>
    <t>DBデータ連携</t>
    <rPh sb="5" eb="7">
      <t>レンケイ</t>
    </rPh>
    <phoneticPr fontId="3"/>
  </si>
  <si>
    <t>工場系保守対象外</t>
    <rPh sb="0" eb="2">
      <t>コウジョウ</t>
    </rPh>
    <rPh sb="2" eb="3">
      <t>ケイ</t>
    </rPh>
    <rPh sb="3" eb="5">
      <t>ホシュ</t>
    </rPh>
    <rPh sb="5" eb="8">
      <t>タイショウガイ</t>
    </rPh>
    <phoneticPr fontId="3"/>
  </si>
  <si>
    <t>現地管理</t>
    <rPh sb="0" eb="2">
      <t>ゲンチ</t>
    </rPh>
    <rPh sb="2" eb="4">
      <t>カンリ</t>
    </rPh>
    <phoneticPr fontId="6"/>
  </si>
  <si>
    <t>Azure環境</t>
  </si>
  <si>
    <t>システム概要</t>
    <rPh sb="4" eb="6">
      <t>ガイヨウ</t>
    </rPh>
    <phoneticPr fontId="1"/>
  </si>
  <si>
    <t>システム規模</t>
    <rPh sb="4" eb="6">
      <t>キボ</t>
    </rPh>
    <phoneticPr fontId="1"/>
  </si>
  <si>
    <t>共通基盤利用状況（現状）</t>
    <rPh sb="0" eb="4">
      <t>キョウツウキバン</t>
    </rPh>
    <rPh sb="4" eb="6">
      <t>リヨウ</t>
    </rPh>
    <rPh sb="6" eb="8">
      <t>ジョウキョウ</t>
    </rPh>
    <rPh sb="9" eb="11">
      <t>ゲンジョウ</t>
    </rPh>
    <phoneticPr fontId="1"/>
  </si>
  <si>
    <t>サービス: サービス番号</t>
  </si>
  <si>
    <t>サービス名</t>
  </si>
  <si>
    <t>保守領域</t>
    <rPh sb="0" eb="2">
      <t>ホシュ</t>
    </rPh>
    <rPh sb="2" eb="4">
      <t>リョウイキ</t>
    </rPh>
    <phoneticPr fontId="3"/>
  </si>
  <si>
    <t>移行状況</t>
    <rPh sb="0" eb="2">
      <t>イコウ</t>
    </rPh>
    <rPh sb="2" eb="4">
      <t>ジョウキョウ</t>
    </rPh>
    <phoneticPr fontId="1"/>
  </si>
  <si>
    <t>業務概要</t>
    <rPh sb="0" eb="2">
      <t>ギョウム</t>
    </rPh>
    <rPh sb="2" eb="4">
      <t>ガイヨウ</t>
    </rPh>
    <phoneticPr fontId="1"/>
  </si>
  <si>
    <t>OS</t>
    <phoneticPr fontId="1"/>
  </si>
  <si>
    <t>アプリ</t>
    <phoneticPr fontId="1"/>
  </si>
  <si>
    <t>DB</t>
    <phoneticPr fontId="1"/>
  </si>
  <si>
    <t>ミドルウェア</t>
    <phoneticPr fontId="1"/>
  </si>
  <si>
    <t>フレームワーク</t>
  </si>
  <si>
    <t>その他</t>
    <rPh sb="2" eb="3">
      <t>タ</t>
    </rPh>
    <phoneticPr fontId="1"/>
  </si>
  <si>
    <t>サーバ構成</t>
  </si>
  <si>
    <t>画面</t>
    <rPh sb="0" eb="2">
      <t>ガメン</t>
    </rPh>
    <phoneticPr fontId="1"/>
  </si>
  <si>
    <t>帳票</t>
    <rPh sb="0" eb="2">
      <t>チョウヒョウ</t>
    </rPh>
    <phoneticPr fontId="1"/>
  </si>
  <si>
    <t>バッチ</t>
    <phoneticPr fontId="1"/>
  </si>
  <si>
    <t>IF</t>
    <phoneticPr fontId="1"/>
  </si>
  <si>
    <t>テーブル</t>
    <phoneticPr fontId="1"/>
  </si>
  <si>
    <t>共通AP</t>
    <phoneticPr fontId="3"/>
  </si>
  <si>
    <t>共通DB</t>
    <phoneticPr fontId="3"/>
  </si>
  <si>
    <t>連携</t>
    <phoneticPr fontId="3"/>
  </si>
  <si>
    <t>レポート</t>
    <phoneticPr fontId="3"/>
  </si>
  <si>
    <t>認証</t>
    <phoneticPr fontId="3"/>
  </si>
  <si>
    <t>バッチ</t>
    <phoneticPr fontId="3"/>
  </si>
  <si>
    <t>SVC-00000710</t>
  </si>
  <si>
    <t>数量確定システム(千葉)</t>
    <phoneticPr fontId="1"/>
  </si>
  <si>
    <t>工場系</t>
    <rPh sb="0" eb="2">
      <t>コウジョウ</t>
    </rPh>
    <rPh sb="2" eb="3">
      <t>ケイ</t>
    </rPh>
    <phoneticPr fontId="3"/>
  </si>
  <si>
    <t>縮小共通基盤移行中
⇒クラウドアーキ環境へ移行へ方針変更</t>
    <rPh sb="0" eb="6">
      <t>シュクショウキョウツウキバン</t>
    </rPh>
    <rPh sb="6" eb="8">
      <t>イコウ</t>
    </rPh>
    <rPh sb="8" eb="9">
      <t>チュウ</t>
    </rPh>
    <rPh sb="18" eb="20">
      <t>カンキョウ</t>
    </rPh>
    <rPh sb="21" eb="23">
      <t>イコウ</t>
    </rPh>
    <rPh sb="24" eb="26">
      <t>ホウシン</t>
    </rPh>
    <rPh sb="26" eb="28">
      <t>ヘンコウ</t>
    </rPh>
    <phoneticPr fontId="1"/>
  </si>
  <si>
    <t>千葉事業所及び徳山事業所の石油化学装置の生産、在庫、PL(パイプライン)出荷、品目転換数量の管理を行うシステム。またタンクヤードの日報作成(ヤード日報)機能も持つ。</t>
    <rPh sb="0" eb="5">
      <t>チバジギョウショ</t>
    </rPh>
    <rPh sb="5" eb="6">
      <t>オヨ</t>
    </rPh>
    <rPh sb="7" eb="9">
      <t>トクヤマ</t>
    </rPh>
    <rPh sb="9" eb="12">
      <t>ジギョウショ</t>
    </rPh>
    <rPh sb="13" eb="15">
      <t>セキユ</t>
    </rPh>
    <rPh sb="15" eb="17">
      <t>カガク</t>
    </rPh>
    <rPh sb="17" eb="19">
      <t>ソウチ</t>
    </rPh>
    <rPh sb="20" eb="22">
      <t>セイサン</t>
    </rPh>
    <rPh sb="23" eb="25">
      <t>ザイコ</t>
    </rPh>
    <rPh sb="36" eb="38">
      <t>シュッカ</t>
    </rPh>
    <rPh sb="39" eb="41">
      <t>ヒンモク</t>
    </rPh>
    <rPh sb="41" eb="43">
      <t>テンカン</t>
    </rPh>
    <rPh sb="43" eb="45">
      <t>スウリョウ</t>
    </rPh>
    <rPh sb="46" eb="48">
      <t>カンリ</t>
    </rPh>
    <rPh sb="49" eb="50">
      <t>オコナ</t>
    </rPh>
    <rPh sb="65" eb="67">
      <t>ニッポウ</t>
    </rPh>
    <rPh sb="67" eb="69">
      <t>サクセイ</t>
    </rPh>
    <rPh sb="73" eb="75">
      <t>ニッポウ</t>
    </rPh>
    <rPh sb="76" eb="78">
      <t>キノウ</t>
    </rPh>
    <rPh sb="79" eb="80">
      <t>モ</t>
    </rPh>
    <phoneticPr fontId="1"/>
  </si>
  <si>
    <t>Red Hat Enterprise Linux7.3</t>
    <phoneticPr fontId="1"/>
  </si>
  <si>
    <r>
      <t xml:space="preserve">java 1.8.0_202
</t>
    </r>
    <r>
      <rPr>
        <sz val="11"/>
        <color rgb="FFFF0000"/>
        <rFont val="游ゴシック"/>
        <family val="3"/>
        <charset val="128"/>
        <scheme val="minor"/>
      </rPr>
      <t>Tomcat 9.0</t>
    </r>
    <phoneticPr fontId="1"/>
  </si>
  <si>
    <t>Oracle19C</t>
  </si>
  <si>
    <t>A-AUTO</t>
    <phoneticPr fontId="1"/>
  </si>
  <si>
    <t>struts 1.2.9</t>
    <phoneticPr fontId="1"/>
  </si>
  <si>
    <t>本番
　共通基盤（館林）
検証
　共通基盤（館林）</t>
  </si>
  <si>
    <t>千葉：41
徳山：30</t>
  </si>
  <si>
    <t>千葉：23
徳山：7</t>
  </si>
  <si>
    <t>共通：2
千葉：9
徳山：4</t>
  </si>
  <si>
    <t>千葉：8
徳山：4</t>
  </si>
  <si>
    <t>共通：58
千葉：16
徳山：9</t>
  </si>
  <si>
    <t>〇</t>
  </si>
  <si>
    <t>×</t>
  </si>
  <si>
    <t>e</t>
  </si>
  <si>
    <t>SVC-00000857</t>
  </si>
  <si>
    <t>数量確定システム(徳山)</t>
    <phoneticPr fontId="1"/>
  </si>
  <si>
    <t>-</t>
    <phoneticPr fontId="1"/>
  </si>
  <si>
    <t>用役管理システム(千葉工場)</t>
    <rPh sb="0" eb="2">
      <t>ヨウエキ</t>
    </rPh>
    <rPh sb="2" eb="4">
      <t>カンリ</t>
    </rPh>
    <phoneticPr fontId="3"/>
  </si>
  <si>
    <t>石油化学装置の生産数量、用役数量の管理を行うシステム。</t>
    <rPh sb="0" eb="2">
      <t>セキユ</t>
    </rPh>
    <rPh sb="2" eb="4">
      <t>カガク</t>
    </rPh>
    <rPh sb="4" eb="6">
      <t>ソウチ</t>
    </rPh>
    <rPh sb="7" eb="9">
      <t>セイサン</t>
    </rPh>
    <rPh sb="9" eb="11">
      <t>スウリョウ</t>
    </rPh>
    <rPh sb="12" eb="14">
      <t>ヨウエキ</t>
    </rPh>
    <rPh sb="14" eb="16">
      <t>スウリョウ</t>
    </rPh>
    <rPh sb="17" eb="19">
      <t>カンリ</t>
    </rPh>
    <rPh sb="20" eb="21">
      <t>オコナ</t>
    </rPh>
    <phoneticPr fontId="1"/>
  </si>
  <si>
    <t>struts 1.2.9</t>
  </si>
  <si>
    <t>千葉：28
徳山：17</t>
  </si>
  <si>
    <t>千葉：43
徳山：6</t>
  </si>
  <si>
    <t>共通：0
千葉：0
徳山：0</t>
  </si>
  <si>
    <t>千葉：0
徳山：0</t>
  </si>
  <si>
    <t>共通：11
千葉：1
徳山：11</t>
  </si>
  <si>
    <t>SVC-00000858</t>
  </si>
  <si>
    <t>用役管理システム(徳山工場)</t>
    <phoneticPr fontId="1"/>
  </si>
  <si>
    <t>SVC-00001700</t>
    <phoneticPr fontId="1"/>
  </si>
  <si>
    <t>千葉化学品質管理システム</t>
    <rPh sb="0" eb="2">
      <t>チバ</t>
    </rPh>
    <rPh sb="2" eb="4">
      <t>カガク</t>
    </rPh>
    <rPh sb="4" eb="6">
      <t>ヒンシツ</t>
    </rPh>
    <rPh sb="6" eb="8">
      <t>カンリ</t>
    </rPh>
    <phoneticPr fontId="3"/>
  </si>
  <si>
    <t>縮小共通基盤移行中
⇒クラウドアーキ環境へ移行へ方針変更</t>
    <rPh sb="0" eb="2">
      <t>シュクショウ</t>
    </rPh>
    <rPh sb="2" eb="4">
      <t>キョウツウ</t>
    </rPh>
    <rPh sb="4" eb="6">
      <t>キバン</t>
    </rPh>
    <rPh sb="6" eb="8">
      <t>イコウ</t>
    </rPh>
    <rPh sb="8" eb="9">
      <t>チュウ</t>
    </rPh>
    <rPh sb="18" eb="20">
      <t>カンキョウ</t>
    </rPh>
    <rPh sb="21" eb="23">
      <t>イコウ</t>
    </rPh>
    <rPh sb="24" eb="26">
      <t>ホウシン</t>
    </rPh>
    <rPh sb="26" eb="28">
      <t>ヘンコウ</t>
    </rPh>
    <phoneticPr fontId="1"/>
  </si>
  <si>
    <t>千葉事業所(工場)の品質管理課にて行う各種試験(工程、製品、物性)、及びそれに付随する業務(ロット管理、試験料金計算)を行うシステム。</t>
    <rPh sb="0" eb="2">
      <t>チバ</t>
    </rPh>
    <rPh sb="2" eb="5">
      <t>ジギョウショ</t>
    </rPh>
    <rPh sb="6" eb="8">
      <t>コウジョウ</t>
    </rPh>
    <rPh sb="10" eb="12">
      <t>ヒンシツ</t>
    </rPh>
    <rPh sb="12" eb="14">
      <t>カンリ</t>
    </rPh>
    <rPh sb="14" eb="15">
      <t>カ</t>
    </rPh>
    <rPh sb="17" eb="18">
      <t>オコナ</t>
    </rPh>
    <rPh sb="19" eb="21">
      <t>カクシュ</t>
    </rPh>
    <rPh sb="21" eb="23">
      <t>シケン</t>
    </rPh>
    <rPh sb="24" eb="26">
      <t>コウテイ</t>
    </rPh>
    <rPh sb="27" eb="29">
      <t>セイヒン</t>
    </rPh>
    <rPh sb="30" eb="32">
      <t>ブッセイ</t>
    </rPh>
    <rPh sb="34" eb="35">
      <t>オヨ</t>
    </rPh>
    <rPh sb="39" eb="41">
      <t>フズイ</t>
    </rPh>
    <rPh sb="43" eb="45">
      <t>ギョウム</t>
    </rPh>
    <rPh sb="49" eb="51">
      <t>カンリ</t>
    </rPh>
    <rPh sb="52" eb="54">
      <t>シケン</t>
    </rPh>
    <rPh sb="54" eb="56">
      <t>リョウキン</t>
    </rPh>
    <rPh sb="56" eb="58">
      <t>ケイサン</t>
    </rPh>
    <rPh sb="60" eb="61">
      <t>オコナ</t>
    </rPh>
    <phoneticPr fontId="1"/>
  </si>
  <si>
    <t>List Creatorでの帳票作成</t>
    <rPh sb="14" eb="16">
      <t>チョウヒョウ</t>
    </rPh>
    <rPh sb="16" eb="18">
      <t>サクセイ</t>
    </rPh>
    <phoneticPr fontId="1"/>
  </si>
  <si>
    <t>SVC-00000854</t>
  </si>
  <si>
    <t>ＬＭＰＰ包装システム</t>
    <phoneticPr fontId="1"/>
  </si>
  <si>
    <t>千葉事業所(工場)のSPS、LMPP装置で生産される製品の包装管理を行うシステム。</t>
    <rPh sb="18" eb="20">
      <t>ソウチ</t>
    </rPh>
    <rPh sb="21" eb="23">
      <t>セイサン</t>
    </rPh>
    <rPh sb="26" eb="28">
      <t>セイヒン</t>
    </rPh>
    <rPh sb="29" eb="31">
      <t>ホウソウ</t>
    </rPh>
    <rPh sb="31" eb="33">
      <t>カンリ</t>
    </rPh>
    <rPh sb="34" eb="35">
      <t>オコナ</t>
    </rPh>
    <phoneticPr fontId="1"/>
  </si>
  <si>
    <t>本番
　共通基盤（館林）
検証
　共通基盤（館林）</t>
    <phoneticPr fontId="1"/>
  </si>
  <si>
    <t>SVC-00000877</t>
  </si>
  <si>
    <t>工場DB</t>
  </si>
  <si>
    <t>縮小共通基盤移行中
⇒クラウドアーキ環境へ移行へ方針変更
※アプリはXenApp</t>
    <rPh sb="0" eb="2">
      <t>シュクショウ</t>
    </rPh>
    <rPh sb="2" eb="4">
      <t>キョウツウ</t>
    </rPh>
    <rPh sb="4" eb="6">
      <t>キバン</t>
    </rPh>
    <rPh sb="6" eb="8">
      <t>イコウ</t>
    </rPh>
    <rPh sb="8" eb="9">
      <t>チュウ</t>
    </rPh>
    <rPh sb="18" eb="20">
      <t>カンキョウ</t>
    </rPh>
    <rPh sb="21" eb="23">
      <t>イコウ</t>
    </rPh>
    <rPh sb="24" eb="26">
      <t>ホウシン</t>
    </rPh>
    <rPh sb="26" eb="28">
      <t>ヘンコウ</t>
    </rPh>
    <phoneticPr fontId="1"/>
  </si>
  <si>
    <t>徳山事業所の石油化学装置の生産、在庫の計画値及び実績値を管理するDB及びエクセルマクロ群。</t>
    <rPh sb="19" eb="21">
      <t>ケイカク</t>
    </rPh>
    <rPh sb="21" eb="22">
      <t>チ</t>
    </rPh>
    <rPh sb="22" eb="23">
      <t>オヨ</t>
    </rPh>
    <rPh sb="24" eb="26">
      <t>ジッセキ</t>
    </rPh>
    <rPh sb="26" eb="27">
      <t>チ</t>
    </rPh>
    <rPh sb="28" eb="30">
      <t>カンリ</t>
    </rPh>
    <rPh sb="34" eb="35">
      <t>オヨ</t>
    </rPh>
    <rPh sb="43" eb="44">
      <t>グン</t>
    </rPh>
    <phoneticPr fontId="1"/>
  </si>
  <si>
    <t>Excel</t>
    <phoneticPr fontId="1"/>
  </si>
  <si>
    <t>SVC-00000705</t>
  </si>
  <si>
    <t>千葉ヤ－ド操業システム</t>
  </si>
  <si>
    <t>OS更新対応にて現地サーバ構築済み</t>
    <rPh sb="2" eb="4">
      <t>コウシン</t>
    </rPh>
    <rPh sb="4" eb="6">
      <t>タイオウ</t>
    </rPh>
    <rPh sb="8" eb="10">
      <t>ゲンチ</t>
    </rPh>
    <rPh sb="13" eb="16">
      <t>コウチクズ</t>
    </rPh>
    <phoneticPr fontId="1"/>
  </si>
  <si>
    <t>千葉事業所及び徳山事業所の石油化学品の入出荷を管理するシステム。</t>
    <rPh sb="17" eb="18">
      <t>ヒン</t>
    </rPh>
    <rPh sb="19" eb="22">
      <t>ニュウシュッカ</t>
    </rPh>
    <rPh sb="23" eb="25">
      <t>カンリ</t>
    </rPh>
    <phoneticPr fontId="1"/>
  </si>
  <si>
    <t>WindowsServer2022</t>
    <phoneticPr fontId="1"/>
  </si>
  <si>
    <t>java 1.8.0_152
WebLogic 12.2.1.2.0</t>
  </si>
  <si>
    <t>SQLServer2022</t>
    <phoneticPr fontId="1"/>
  </si>
  <si>
    <t>本番
　AP/DBサーバ×2（現地）
　AP/DB予備×2（館林）
検証
　AP/DBサーバ×2（館林）</t>
  </si>
  <si>
    <t>千葉：20
徳山：19</t>
    <rPh sb="0" eb="2">
      <t>チバ</t>
    </rPh>
    <rPh sb="6" eb="8">
      <t>トクヤマ</t>
    </rPh>
    <phoneticPr fontId="1"/>
  </si>
  <si>
    <t>千葉：16
徳山：15</t>
    <phoneticPr fontId="1"/>
  </si>
  <si>
    <t>SVC-00000707</t>
  </si>
  <si>
    <t>徳山ヤ－ド操業システム</t>
  </si>
  <si>
    <t>SVC-00000704</t>
  </si>
  <si>
    <t>千葉製品倉庫システム</t>
    <phoneticPr fontId="1"/>
  </si>
  <si>
    <t>未実施（現地サーバ）</t>
  </si>
  <si>
    <t>千葉事業所(工場)で生産されているポリマー製品の包装、入出荷、在庫管理を行うシステム。</t>
    <rPh sb="10" eb="12">
      <t>セイサン</t>
    </rPh>
    <rPh sb="21" eb="23">
      <t>セイヒン</t>
    </rPh>
    <rPh sb="24" eb="26">
      <t>ホウソウ</t>
    </rPh>
    <rPh sb="27" eb="30">
      <t>ニュウシュッカ</t>
    </rPh>
    <rPh sb="31" eb="33">
      <t>ザイコ</t>
    </rPh>
    <rPh sb="33" eb="35">
      <t>カンリ</t>
    </rPh>
    <rPh sb="36" eb="37">
      <t>オコナ</t>
    </rPh>
    <phoneticPr fontId="1"/>
  </si>
  <si>
    <t>WindowsServer2016</t>
    <phoneticPr fontId="1"/>
  </si>
  <si>
    <t>VB.NET</t>
    <phoneticPr fontId="1"/>
  </si>
  <si>
    <t>Oracle12C</t>
  </si>
  <si>
    <t>Systemwalker Operation Manager
OWFT</t>
  </si>
  <si>
    <t>本番
　AP/DBサーバ（現地）
検証
　APサーバ（館林）</t>
    <phoneticPr fontId="1"/>
  </si>
  <si>
    <t>SVC-00000901</t>
  </si>
  <si>
    <t>千葉工場数量確定システム（ポリマ－）</t>
    <phoneticPr fontId="1"/>
  </si>
  <si>
    <t>未実施（現地サーバ）</t>
    <rPh sb="0" eb="3">
      <t>ミジッシ</t>
    </rPh>
    <rPh sb="4" eb="6">
      <t>ゲンチ</t>
    </rPh>
    <phoneticPr fontId="1"/>
  </si>
  <si>
    <t>千葉事業所(工場)で生産されているポリマー製品の生産、在庫、PL(パイプライン)出荷、品目転換数量の管理を行うシステム。</t>
    <phoneticPr fontId="1"/>
  </si>
  <si>
    <t>ASP.NET</t>
    <phoneticPr fontId="1"/>
  </si>
  <si>
    <t>SVC-00000711</t>
  </si>
  <si>
    <t>ＡＢＣ数量確定システム</t>
    <phoneticPr fontId="1"/>
  </si>
  <si>
    <t>千葉事業所(工場)のABC装置で生産される製品の生産管理を行うシステム。</t>
    <rPh sb="13" eb="15">
      <t>ソウチ</t>
    </rPh>
    <rPh sb="16" eb="18">
      <t>セイサン</t>
    </rPh>
    <rPh sb="21" eb="23">
      <t>セイヒン</t>
    </rPh>
    <rPh sb="24" eb="26">
      <t>セイサン</t>
    </rPh>
    <rPh sb="26" eb="28">
      <t>カンリ</t>
    </rPh>
    <rPh sb="29" eb="30">
      <t>オコナ</t>
    </rPh>
    <phoneticPr fontId="1"/>
  </si>
  <si>
    <t>C#</t>
    <phoneticPr fontId="1"/>
  </si>
  <si>
    <t>千葉L3.5</t>
    <rPh sb="0" eb="2">
      <t>チバ</t>
    </rPh>
    <phoneticPr fontId="3"/>
  </si>
  <si>
    <t>L3層に存在するシステムとL4層に存在するシステムの中継となるサーバ</t>
    <rPh sb="2" eb="3">
      <t>ソウ</t>
    </rPh>
    <rPh sb="4" eb="6">
      <t>ソンザイ</t>
    </rPh>
    <rPh sb="15" eb="16">
      <t>ソウ</t>
    </rPh>
    <rPh sb="17" eb="19">
      <t>ソンザイ</t>
    </rPh>
    <rPh sb="26" eb="28">
      <t>チュウケイ</t>
    </rPh>
    <phoneticPr fontId="1"/>
  </si>
  <si>
    <t>本番
　APサーバ（現地）
検証
　APサーバ（館林）</t>
    <phoneticPr fontId="1"/>
  </si>
  <si>
    <t>千葉：52
徳山：14</t>
    <phoneticPr fontId="1"/>
  </si>
  <si>
    <t>徳山L3.5</t>
    <rPh sb="0" eb="2">
      <t>トクヤマ</t>
    </rPh>
    <phoneticPr fontId="3"/>
  </si>
  <si>
    <t>SVC-00001969</t>
  </si>
  <si>
    <t>用役集計</t>
    <phoneticPr fontId="1"/>
  </si>
  <si>
    <t>excelファイルでの構築の為不要</t>
    <rPh sb="11" eb="13">
      <t>コウチク</t>
    </rPh>
    <rPh sb="14" eb="15">
      <t>タメ</t>
    </rPh>
    <rPh sb="15" eb="17">
      <t>フヨウ</t>
    </rPh>
    <phoneticPr fontId="1"/>
  </si>
  <si>
    <t>用役管理システムで出力した帳票のデータをOneSAPへ連携する為のシステム。</t>
    <rPh sb="0" eb="2">
      <t>ヨウエキ</t>
    </rPh>
    <rPh sb="2" eb="4">
      <t>カンリ</t>
    </rPh>
    <rPh sb="9" eb="11">
      <t>シュツリョク</t>
    </rPh>
    <rPh sb="13" eb="15">
      <t>チョウヒョウ</t>
    </rPh>
    <rPh sb="27" eb="29">
      <t>レンケイ</t>
    </rPh>
    <rPh sb="31" eb="32">
      <t>タメ</t>
    </rPh>
    <phoneticPr fontId="1"/>
  </si>
  <si>
    <t>-</t>
  </si>
  <si>
    <t>不明</t>
  </si>
  <si>
    <t>SVC-00001975</t>
  </si>
  <si>
    <t>PRM HULFT</t>
  </si>
  <si>
    <t>2023年Azure移行済み</t>
    <rPh sb="4" eb="5">
      <t>ネン</t>
    </rPh>
    <rPh sb="10" eb="13">
      <t>イコウズ</t>
    </rPh>
    <phoneticPr fontId="1"/>
  </si>
  <si>
    <t>PRMSAP⇔製品倉庫等PRMシステムの連携中継サーバ</t>
    <rPh sb="7" eb="11">
      <t>セイヒンソウコ</t>
    </rPh>
    <rPh sb="11" eb="12">
      <t>トウ</t>
    </rPh>
    <rPh sb="20" eb="22">
      <t>レンケイ</t>
    </rPh>
    <rPh sb="22" eb="24">
      <t>チュウケイ</t>
    </rPh>
    <phoneticPr fontId="1"/>
  </si>
  <si>
    <t>SVC-00000702</t>
  </si>
  <si>
    <t>ロット管理明細表システム（PRM）</t>
    <phoneticPr fontId="1"/>
  </si>
  <si>
    <t>XenAppにて稼働</t>
    <rPh sb="8" eb="10">
      <t>カドウ</t>
    </rPh>
    <phoneticPr fontId="1"/>
  </si>
  <si>
    <t>SVC-00000706</t>
  </si>
  <si>
    <t>工場ロ－カルＥｘｃｅｌシステム</t>
  </si>
  <si>
    <t>SVC-00000876</t>
  </si>
  <si>
    <t>スクラップ管理システム</t>
  </si>
  <si>
    <t>No</t>
  </si>
  <si>
    <t>パターン</t>
    <phoneticPr fontId="1"/>
  </si>
  <si>
    <t>説明</t>
    <phoneticPr fontId="1"/>
  </si>
  <si>
    <t>金額</t>
  </si>
  <si>
    <t>次期アーキへ移行</t>
  </si>
  <si>
    <t>1-1</t>
  </si>
  <si>
    <t>上記の内、次期アーキ要件定義フェーズ金額</t>
  </si>
  <si>
    <t>1-2</t>
  </si>
  <si>
    <t>縮小共通基盤へ移行</t>
  </si>
  <si>
    <t>中断中の移行フェーズを再開するにあたり、現契約から追加で必要な金額</t>
  </si>
  <si>
    <t>縮小共通基盤へ移行後、次期アーキへ移行</t>
  </si>
  <si>
    <t>No1+No2</t>
  </si>
  <si>
    <t>工数直入力のため注意！！</t>
    <rPh sb="0" eb="2">
      <t>コウスウ</t>
    </rPh>
    <rPh sb="2" eb="3">
      <t>チョク</t>
    </rPh>
    <rPh sb="3" eb="5">
      <t>ニュウリョク</t>
    </rPh>
    <rPh sb="8" eb="10">
      <t>チュウイ</t>
    </rPh>
    <phoneticPr fontId="1"/>
  </si>
  <si>
    <t>移行フェーズ作業実績</t>
    <phoneticPr fontId="1"/>
  </si>
  <si>
    <t>備考</t>
    <rPh sb="0" eb="2">
      <t>ビコウ</t>
    </rPh>
    <phoneticPr fontId="6"/>
  </si>
  <si>
    <t>No.</t>
    <phoneticPr fontId="6"/>
  </si>
  <si>
    <t>月</t>
  </si>
  <si>
    <t>作業内容</t>
  </si>
  <si>
    <t>工数</t>
  </si>
  <si>
    <t>7月（当初予定作業）</t>
  </si>
  <si>
    <t>縮小共通基盤移行作業
・環境構築
・システムテスト準備</t>
  </si>
  <si>
    <t>8月（当初予定外作業）</t>
  </si>
  <si>
    <t>次期アーキに向けた調査・検証作業</t>
  </si>
  <si>
    <t>9月（当初予定外作業）</t>
  </si>
  <si>
    <t xml:space="preserve">9月中旬に方針確定と想定し、8月の0.5人月分で算出
</t>
  </si>
  <si>
    <t>計</t>
  </si>
  <si>
    <t>案件名</t>
  </si>
  <si>
    <t>見積金額</t>
  </si>
  <si>
    <t>LMPP包装システム Azure移行（移行フェーズ）</t>
  </si>
  <si>
    <t>千葉化学品質管理システム Azure移行（移行フェーズ）</t>
  </si>
  <si>
    <t>数量確定システム Azure移行（移行フェーズ）</t>
  </si>
  <si>
    <t>用役管理システム Azure移行（移行フェーズ）</t>
  </si>
  <si>
    <t>工場DB Azure移行（移行フェーズ）</t>
  </si>
  <si>
    <t>①</t>
  </si>
  <si>
    <t>現契約合計</t>
  </si>
  <si>
    <t>②</t>
  </si>
  <si>
    <t>縮小共通基盤作業実績（7月作業実績）</t>
  </si>
  <si>
    <t>③</t>
  </si>
  <si>
    <t>縮小共通基盤残作業分費用
（①-②）</t>
  </si>
  <si>
    <t>④</t>
  </si>
  <si>
    <t>次期アーキ調査・検証分費用
（8月、9月作業実績）</t>
  </si>
  <si>
    <t>⑤</t>
  </si>
  <si>
    <t>現契約残額（①-②-④）</t>
    <phoneticPr fontId="1"/>
  </si>
  <si>
    <t>⑥</t>
  </si>
  <si>
    <t>追加発注分（③-⑤）</t>
  </si>
  <si>
    <t>※ヤード認証基盤対応分は除く</t>
  </si>
  <si>
    <t>クラウドアーキ基盤に移行</t>
    <rPh sb="7" eb="9">
      <t>キバン</t>
    </rPh>
    <phoneticPr fontId="1"/>
  </si>
  <si>
    <t>アプリ</t>
  </si>
  <si>
    <t>DB</t>
  </si>
  <si>
    <t>全体</t>
  </si>
  <si>
    <t>システム</t>
    <phoneticPr fontId="6"/>
  </si>
  <si>
    <t>調査・要件定義</t>
  </si>
  <si>
    <t>設計</t>
  </si>
  <si>
    <t>製造</t>
    <rPh sb="0" eb="2">
      <t>セイゾウ</t>
    </rPh>
    <phoneticPr fontId="6"/>
  </si>
  <si>
    <t>結合テスト</t>
    <rPh sb="0" eb="2">
      <t>ケツゴウ</t>
    </rPh>
    <phoneticPr fontId="1"/>
  </si>
  <si>
    <t>システムテスト</t>
    <phoneticPr fontId="1"/>
  </si>
  <si>
    <t>ユーザテスト</t>
    <phoneticPr fontId="1"/>
  </si>
  <si>
    <t>本番稼働</t>
  </si>
  <si>
    <t>管理</t>
    <rPh sb="0" eb="2">
      <t>カンリ</t>
    </rPh>
    <phoneticPr fontId="6"/>
  </si>
  <si>
    <t>工数計</t>
  </si>
  <si>
    <t>数量確定システム（千葉・徳山）</t>
  </si>
  <si>
    <t>用役管理システム（千葉・徳山）</t>
  </si>
  <si>
    <t>ＬＭＰＰ包装システム</t>
  </si>
  <si>
    <t>ヤ－ド操業システム（千葉・徳山）</t>
    <phoneticPr fontId="1"/>
  </si>
  <si>
    <t>単価</t>
  </si>
  <si>
    <t>ヤ－ド操業システム（千葉・徳山）</t>
  </si>
  <si>
    <t>縮小共通基盤（移行フェーズ）</t>
    <rPh sb="0" eb="2">
      <t>シュクショウ</t>
    </rPh>
    <rPh sb="2" eb="4">
      <t>キョウツウ</t>
    </rPh>
    <rPh sb="4" eb="6">
      <t>キバン</t>
    </rPh>
    <phoneticPr fontId="1"/>
  </si>
  <si>
    <t>現契約残額を差し引き</t>
    <rPh sb="6" eb="7">
      <t>サ</t>
    </rPh>
    <rPh sb="8" eb="9">
      <t>ヒ</t>
    </rPh>
    <phoneticPr fontId="1"/>
  </si>
  <si>
    <t>共通
(基盤に関わらず共通して必要な作業)</t>
    <rPh sb="0" eb="2">
      <t>キョウツウ</t>
    </rPh>
    <rPh sb="4" eb="6">
      <t>キバン</t>
    </rPh>
    <rPh sb="7" eb="8">
      <t>カカ</t>
    </rPh>
    <rPh sb="11" eb="13">
      <t>キョウツウ</t>
    </rPh>
    <rPh sb="15" eb="17">
      <t>ヒツヨウ</t>
    </rPh>
    <rPh sb="18" eb="20">
      <t>サギョウ</t>
    </rPh>
    <phoneticPr fontId="1"/>
  </si>
  <si>
    <t>AP基盤</t>
    <rPh sb="2" eb="4">
      <t>キバン</t>
    </rPh>
    <phoneticPr fontId="1"/>
  </si>
  <si>
    <t>認証基盤</t>
    <rPh sb="0" eb="4">
      <t>ニンショウキバン</t>
    </rPh>
    <phoneticPr fontId="6"/>
  </si>
  <si>
    <t>バッチ基盤</t>
    <rPh sb="3" eb="5">
      <t>キバン</t>
    </rPh>
    <phoneticPr fontId="1"/>
  </si>
  <si>
    <t>DB基盤</t>
    <rPh sb="2" eb="4">
      <t>キバン</t>
    </rPh>
    <phoneticPr fontId="1"/>
  </si>
  <si>
    <t>見積（縮小共通基盤⇒クラウドアーキサマリ）</t>
    <rPh sb="0" eb="2">
      <t>ミツモリ</t>
    </rPh>
    <rPh sb="3" eb="5">
      <t>シュクショウ</t>
    </rPh>
    <rPh sb="5" eb="7">
      <t>キョウツウ</t>
    </rPh>
    <rPh sb="7" eb="9">
      <t>キバン</t>
    </rPh>
    <phoneticPr fontId="1"/>
  </si>
  <si>
    <t>縮小共通基盤対応</t>
    <rPh sb="0" eb="2">
      <t>シュクショウ</t>
    </rPh>
    <rPh sb="2" eb="6">
      <t>キョウツウキバン</t>
    </rPh>
    <rPh sb="6" eb="8">
      <t>タイオウ</t>
    </rPh>
    <phoneticPr fontId="1"/>
  </si>
  <si>
    <t>残作業工数が追加</t>
    <rPh sb="0" eb="3">
      <t>ザンサギョウ</t>
    </rPh>
    <rPh sb="3" eb="5">
      <t>コウスウ</t>
    </rPh>
    <rPh sb="6" eb="8">
      <t>ツイカ</t>
    </rPh>
    <phoneticPr fontId="1"/>
  </si>
  <si>
    <t xml:space="preserve">見積 (基盤対応別サマリ) </t>
    <rPh sb="0" eb="2">
      <t>ミツモリ</t>
    </rPh>
    <rPh sb="4" eb="6">
      <t>キバン</t>
    </rPh>
    <rPh sb="6" eb="8">
      <t>タイオウ</t>
    </rPh>
    <rPh sb="8" eb="9">
      <t>ベツ</t>
    </rPh>
    <phoneticPr fontId="1"/>
  </si>
  <si>
    <t>次期アーキ要件定義を現契約で実施するにあたり、現契約から追加で必要な金額</t>
    <phoneticPr fontId="1"/>
  </si>
  <si>
    <t>調査・要件定義（次期アーキ要件定義を現契約で実施）</t>
    <rPh sb="0" eb="2">
      <t>チョウサ</t>
    </rPh>
    <rPh sb="3" eb="7">
      <t>ヨウケンテイギ</t>
    </rPh>
    <rPh sb="8" eb="10">
      <t>ジキ</t>
    </rPh>
    <rPh sb="13" eb="15">
      <t>ヨウケン</t>
    </rPh>
    <rPh sb="15" eb="17">
      <t>テイギ</t>
    </rPh>
    <rPh sb="18" eb="19">
      <t>ゲン</t>
    </rPh>
    <rPh sb="19" eb="21">
      <t>ケイヤク</t>
    </rPh>
    <rPh sb="22" eb="24">
      <t>ジッシ</t>
    </rPh>
    <phoneticPr fontId="1"/>
  </si>
  <si>
    <t>次期アーキへ移行のため概算総額</t>
    <phoneticPr fontId="1"/>
  </si>
  <si>
    <t>（参考）次期アーキへ移行のため概算総額</t>
    <rPh sb="1" eb="3">
      <t>サンコウ</t>
    </rPh>
    <phoneticPr fontId="1"/>
  </si>
  <si>
    <t>（参考）調査・要件定義(クラウドアーキから開始)</t>
    <rPh sb="1" eb="3">
      <t>サンコウ</t>
    </rPh>
    <rPh sb="21" eb="23">
      <t>カイシ</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</si>
</sst>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176" formatCode="0.00_);[Red]\(0.00\)"/>
    <numFmt numFmtId="177" formatCode="0.0"/>
    <numFmt numFmtId="178" formatCode="_-[$¥-411]* #,##0_-;\-[$¥-411]* #,##0_-;_-[$¥-411]* &quot;-&quot;??_-;_-@_-"/>
    <numFmt numFmtId="179" formatCode="0.00_ "/>
    <numFmt numFmtId="180" formatCode="&quot;¥&quot;#,##0_);[Red]\(&quot;¥&quot;#,##0\)"/>
  </numFmts>
  <fonts count="20"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6"/>
      <name val="ＭＳ ゴシック"/>
      <family val="2"/>
      <charset val="128"/>
    </font>
    <font>
      <sz val="11"/>
      <color theme="1"/>
      <name val="游ゴシック"/>
      <family val="3"/>
      <charset val="128"/>
      <scheme val="minor"/>
    </font>
    <font>
      <sz val="11"/>
      <color theme="1"/>
      <name val="游ゴシック"/>
      <family val="2"/>
      <scheme val="minor"/>
    </font>
    <font>
      <sz val="6"/>
      <name val="游ゴシック"/>
      <family val="3"/>
      <charset val="128"/>
      <scheme val="minor"/>
    </font>
    <font>
      <sz val="11"/>
      <color rgb="FFFF0000"/>
      <name val="游ゴシック"/>
      <family val="2"/>
      <scheme val="minor"/>
    </font>
    <font>
      <sz val="11"/>
      <color theme="1"/>
      <name val="ＭＳ ゴシック"/>
      <family val="2"/>
      <charset val="128"/>
    </font>
    <font>
      <sz val="11"/>
      <color rgb="FFFF0000"/>
      <name val="ＭＳ ゴシック"/>
      <family val="2"/>
      <charset val="128"/>
    </font>
    <font>
      <b/>
      <sz val="11"/>
      <color theme="1"/>
      <name val="ＭＳ ゴシック"/>
      <family val="3"/>
      <charset val="128"/>
    </font>
    <font>
      <b/>
      <sz val="11"/>
      <color theme="1"/>
      <name val="游ゴシック"/>
      <family val="2"/>
      <scheme val="minor"/>
    </font>
    <font>
      <b/>
      <sz val="11"/>
      <color theme="1"/>
      <name val="游ゴシック"/>
      <family val="2"/>
      <charset val="128"/>
      <scheme val="minor"/>
    </font>
    <font>
      <sz val="11"/>
      <color rgb="FFFF0000"/>
      <name val="游ゴシック"/>
      <family val="3"/>
      <charset val="128"/>
      <scheme val="minor"/>
    </font>
    <font>
      <b/>
      <sz val="11"/>
      <color rgb="FFFF0000"/>
      <name val="游ゴシック"/>
      <family val="3"/>
      <charset val="128"/>
      <scheme val="minor"/>
    </font>
    <font>
      <sz val="11"/>
      <name val="游ゴシック"/>
      <family val="3"/>
      <charset val="128"/>
      <scheme val="minor"/>
    </font>
    <font>
      <b/>
      <sz val="11"/>
      <name val="游ゴシック"/>
      <family val="3"/>
      <charset val="128"/>
      <scheme val="minor"/>
    </font>
    <font>
      <sz val="11"/>
      <color rgb="FFFF0000"/>
      <name val="游ゴシック"/>
      <family val="2"/>
      <charset val="128"/>
      <scheme val="minor"/>
    </font>
    <font>
      <sz val="11"/>
      <color rgb="FF000000"/>
      <name val="ＭＳ Ｐゴシック"/>
      <family val="3"/>
    </font>
    <font>
      <b/>
      <sz val="11"/>
      <color rgb="FFFF0000"/>
      <name val="游ゴシック"/>
      <family val="2"/>
      <charset val="128"/>
      <scheme val="minor"/>
    </font>
  </fonts>
  <fills count="13">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0" tint="-0.34998626667073579"/>
        <bgColor indexed="64"/>
      </patternFill>
    </fill>
    <fill>
      <patternFill patternType="solid">
        <fgColor rgb="FFD9E1F2"/>
        <bgColor rgb="FF000000"/>
      </patternFill>
    </fill>
  </fills>
  <borders count="76">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medium">
        <color rgb="FF000000"/>
      </right>
      <top/>
      <bottom/>
      <diagonal/>
    </border>
    <border>
      <left/>
      <right/>
      <top style="thin">
        <color rgb="FF000000"/>
      </top>
      <bottom style="thin">
        <color rgb="FF000000"/>
      </bottom>
      <diagonal/>
    </border>
    <border>
      <left style="medium">
        <color rgb="FF000000"/>
      </left>
      <right/>
      <top style="medium">
        <color rgb="FF000000"/>
      </top>
      <bottom/>
      <diagonal/>
    </border>
    <border>
      <left style="medium">
        <color rgb="FF000000"/>
      </left>
      <right style="thin">
        <color indexed="64"/>
      </right>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indexed="64"/>
      </left>
      <right/>
      <top style="medium">
        <color rgb="FF000000"/>
      </top>
      <bottom style="thin">
        <color indexed="64"/>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style="medium">
        <color rgb="FF000000"/>
      </right>
      <top style="thin">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right style="medium">
        <color rgb="FF000000"/>
      </right>
      <top/>
      <bottom style="thin">
        <color rgb="FF000000"/>
      </bottom>
      <diagonal/>
    </border>
    <border>
      <left style="medium">
        <color rgb="FF000000"/>
      </left>
      <right style="thin">
        <color indexed="64"/>
      </right>
      <top/>
      <bottom/>
      <diagonal/>
    </border>
    <border>
      <left style="thin">
        <color indexed="64"/>
      </left>
      <right/>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medium">
        <color rgb="FF000000"/>
      </right>
      <top style="thin">
        <color rgb="FF000000"/>
      </top>
      <bottom/>
      <diagonal/>
    </border>
    <border>
      <left/>
      <right style="thin">
        <color indexed="64"/>
      </right>
      <top/>
      <bottom style="thin">
        <color indexed="64"/>
      </bottom>
      <diagonal/>
    </border>
    <border>
      <left style="medium">
        <color indexed="64"/>
      </left>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style="thin">
        <color auto="1"/>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style="thin">
        <color auto="1"/>
      </left>
      <right/>
      <top style="thin">
        <color auto="1"/>
      </top>
      <bottom style="medium">
        <color indexed="64"/>
      </bottom>
      <diagonal/>
    </border>
    <border>
      <left style="thin">
        <color rgb="FF000000"/>
      </left>
      <right style="medium">
        <color indexed="64"/>
      </right>
      <top style="thin">
        <color rgb="FF000000"/>
      </top>
      <bottom style="medium">
        <color indexed="64"/>
      </bottom>
      <diagonal/>
    </border>
  </borders>
  <cellStyleXfs count="4">
    <xf numFmtId="0" fontId="0" fillId="0" borderId="0">
      <alignment vertical="center"/>
    </xf>
    <xf numFmtId="0" fontId="5" fillId="0" borderId="0"/>
    <xf numFmtId="38" fontId="5" fillId="0" borderId="0" applyFont="0" applyFill="0" applyBorder="0" applyAlignment="0" applyProtection="0">
      <alignment vertical="center"/>
    </xf>
    <xf numFmtId="0" fontId="8" fillId="0" borderId="0">
      <alignment vertical="center"/>
    </xf>
  </cellStyleXfs>
  <cellXfs count="233">
    <xf numFmtId="0" fontId="0" fillId="0" borderId="0" xfId="0">
      <alignment vertical="center"/>
    </xf>
    <xf numFmtId="0" fontId="2" fillId="3" borderId="1" xfId="0" applyFont="1" applyFill="1" applyBorder="1" applyAlignment="1">
      <alignment horizontal="center" vertical="center" wrapText="1"/>
    </xf>
    <xf numFmtId="49" fontId="4" fillId="0" borderId="1" xfId="0" applyNumberFormat="1" applyFont="1" applyBorder="1" applyAlignment="1">
      <alignment vertical="center" wrapText="1"/>
    </xf>
    <xf numFmtId="49" fontId="4" fillId="0" borderId="1" xfId="0" applyNumberFormat="1" applyFont="1" applyBorder="1" applyAlignment="1">
      <alignment horizontal="center" vertical="center" wrapText="1"/>
    </xf>
    <xf numFmtId="49" fontId="4" fillId="4" borderId="1" xfId="0" applyNumberFormat="1" applyFont="1" applyFill="1" applyBorder="1" applyAlignment="1">
      <alignment vertical="center" wrapText="1"/>
    </xf>
    <xf numFmtId="49" fontId="4" fillId="4" borderId="1" xfId="0" applyNumberFormat="1" applyFont="1" applyFill="1" applyBorder="1" applyAlignment="1">
      <alignment horizontal="center" vertical="center" wrapText="1"/>
    </xf>
    <xf numFmtId="0" fontId="4" fillId="0" borderId="1" xfId="0" applyFont="1" applyBorder="1">
      <alignment vertical="center"/>
    </xf>
    <xf numFmtId="0" fontId="4" fillId="0" borderId="1" xfId="0" applyFont="1" applyBorder="1" applyAlignment="1">
      <alignment horizontal="center" vertical="center"/>
    </xf>
    <xf numFmtId="0" fontId="4" fillId="0" borderId="0" xfId="0" applyFont="1">
      <alignment vertical="center"/>
    </xf>
    <xf numFmtId="0" fontId="4" fillId="0" borderId="0" xfId="0" applyFont="1" applyAlignment="1">
      <alignment horizontal="center" vertical="center"/>
    </xf>
    <xf numFmtId="0" fontId="5" fillId="0" borderId="0" xfId="1"/>
    <xf numFmtId="0" fontId="7" fillId="0" borderId="0" xfId="1" applyFont="1"/>
    <xf numFmtId="49" fontId="4" fillId="6" borderId="1" xfId="0" applyNumberFormat="1" applyFont="1" applyFill="1" applyBorder="1" applyAlignment="1">
      <alignment vertical="center" wrapText="1"/>
    </xf>
    <xf numFmtId="0" fontId="8" fillId="0" borderId="0" xfId="3">
      <alignment vertical="center"/>
    </xf>
    <xf numFmtId="0" fontId="8" fillId="7" borderId="0" xfId="3" applyFill="1">
      <alignment vertical="center"/>
    </xf>
    <xf numFmtId="0" fontId="9" fillId="8" borderId="0" xfId="3" applyFont="1" applyFill="1">
      <alignment vertical="center"/>
    </xf>
    <xf numFmtId="0" fontId="8" fillId="2" borderId="0" xfId="3" applyFill="1">
      <alignment vertical="center"/>
    </xf>
    <xf numFmtId="0" fontId="8" fillId="9" borderId="0" xfId="3" applyFill="1">
      <alignment vertical="center"/>
    </xf>
    <xf numFmtId="0" fontId="10" fillId="0" borderId="0" xfId="3" applyFont="1">
      <alignment vertical="center"/>
    </xf>
    <xf numFmtId="49" fontId="4" fillId="0" borderId="2" xfId="0" applyNumberFormat="1" applyFont="1" applyBorder="1" applyAlignment="1">
      <alignment vertical="center" wrapText="1"/>
    </xf>
    <xf numFmtId="0" fontId="8" fillId="10" borderId="0" xfId="3" applyFill="1">
      <alignment vertical="center"/>
    </xf>
    <xf numFmtId="0" fontId="2" fillId="3" borderId="7" xfId="0" applyFont="1" applyFill="1" applyBorder="1" applyAlignment="1">
      <alignment horizontal="center" vertical="center" wrapText="1"/>
    </xf>
    <xf numFmtId="0" fontId="4" fillId="0" borderId="1" xfId="0" applyFont="1" applyBorder="1" applyAlignment="1">
      <alignment vertical="center" wrapText="1"/>
    </xf>
    <xf numFmtId="178" fontId="11" fillId="0" borderId="28" xfId="1" applyNumberFormat="1" applyFont="1" applyBorder="1" applyAlignment="1">
      <alignment horizontal="right" vertical="center"/>
    </xf>
    <xf numFmtId="0" fontId="5" fillId="0" borderId="0" xfId="1" applyAlignment="1">
      <alignment vertical="center"/>
    </xf>
    <xf numFmtId="0" fontId="11" fillId="2" borderId="18" xfId="1" applyFont="1" applyFill="1" applyBorder="1" applyAlignment="1">
      <alignment vertical="center"/>
    </xf>
    <xf numFmtId="0" fontId="11" fillId="2" borderId="23" xfId="1" applyFont="1" applyFill="1" applyBorder="1" applyAlignment="1">
      <alignment horizontal="right" vertical="center"/>
    </xf>
    <xf numFmtId="0" fontId="11" fillId="9" borderId="8" xfId="1" applyFont="1" applyFill="1" applyBorder="1" applyAlignment="1">
      <alignment vertical="center" wrapText="1"/>
    </xf>
    <xf numFmtId="0" fontId="11" fillId="9" borderId="15" xfId="1" applyFont="1" applyFill="1" applyBorder="1" applyAlignment="1">
      <alignment vertical="center" wrapText="1"/>
    </xf>
    <xf numFmtId="0" fontId="11" fillId="2" borderId="19" xfId="1" applyFont="1" applyFill="1" applyBorder="1" applyAlignment="1">
      <alignment vertical="center"/>
    </xf>
    <xf numFmtId="0" fontId="11" fillId="2" borderId="6" xfId="1" applyFont="1" applyFill="1" applyBorder="1" applyAlignment="1">
      <alignment vertical="center"/>
    </xf>
    <xf numFmtId="0" fontId="5" fillId="0" borderId="20" xfId="1" applyBorder="1" applyAlignment="1">
      <alignment vertical="center"/>
    </xf>
    <xf numFmtId="0" fontId="4" fillId="0" borderId="2" xfId="0" applyFont="1" applyBorder="1">
      <alignment vertical="center"/>
    </xf>
    <xf numFmtId="0" fontId="7" fillId="0" borderId="36" xfId="1" applyFont="1" applyBorder="1" applyAlignment="1">
      <alignment vertical="center"/>
    </xf>
    <xf numFmtId="178" fontId="12" fillId="0" borderId="8" xfId="2" applyNumberFormat="1" applyFont="1" applyBorder="1" applyAlignment="1">
      <alignment vertical="center"/>
    </xf>
    <xf numFmtId="178" fontId="12" fillId="0" borderId="15" xfId="2" applyNumberFormat="1" applyFont="1" applyBorder="1" applyAlignment="1">
      <alignment vertical="center"/>
    </xf>
    <xf numFmtId="0" fontId="5" fillId="0" borderId="35" xfId="1" applyBorder="1" applyAlignment="1">
      <alignment vertical="center"/>
    </xf>
    <xf numFmtId="178" fontId="12" fillId="0" borderId="27" xfId="2" applyNumberFormat="1" applyFont="1" applyBorder="1" applyAlignment="1">
      <alignment vertical="center"/>
    </xf>
    <xf numFmtId="178" fontId="12" fillId="0" borderId="29" xfId="2" applyNumberFormat="1" applyFont="1" applyBorder="1" applyAlignment="1">
      <alignment vertical="center"/>
    </xf>
    <xf numFmtId="0" fontId="5" fillId="0" borderId="37" xfId="1" applyBorder="1" applyAlignment="1">
      <alignment vertical="center"/>
    </xf>
    <xf numFmtId="177" fontId="11" fillId="0" borderId="24" xfId="1" applyNumberFormat="1" applyFont="1" applyBorder="1" applyAlignment="1">
      <alignment vertical="center"/>
    </xf>
    <xf numFmtId="0" fontId="11" fillId="2" borderId="40" xfId="1" applyFont="1" applyFill="1" applyBorder="1" applyAlignment="1">
      <alignment vertical="center"/>
    </xf>
    <xf numFmtId="0" fontId="11" fillId="2" borderId="41" xfId="1" applyFont="1" applyFill="1" applyBorder="1" applyAlignment="1">
      <alignment vertical="center"/>
    </xf>
    <xf numFmtId="178" fontId="11" fillId="0" borderId="25" xfId="1" applyNumberFormat="1" applyFont="1" applyBorder="1" applyAlignment="1">
      <alignment horizontal="right" vertical="center"/>
    </xf>
    <xf numFmtId="178" fontId="12" fillId="0" borderId="44" xfId="2" applyNumberFormat="1" applyFont="1" applyBorder="1" applyAlignment="1">
      <alignment vertical="center"/>
    </xf>
    <xf numFmtId="0" fontId="11" fillId="9" borderId="26" xfId="1" applyFont="1" applyFill="1" applyBorder="1" applyAlignment="1">
      <alignment vertical="center" wrapText="1"/>
    </xf>
    <xf numFmtId="178" fontId="12" fillId="0" borderId="26" xfId="2" applyNumberFormat="1" applyFont="1" applyBorder="1" applyAlignment="1">
      <alignment vertical="center"/>
    </xf>
    <xf numFmtId="14" fontId="5" fillId="0" borderId="22" xfId="1" applyNumberFormat="1" applyBorder="1" applyAlignment="1">
      <alignment vertical="center" wrapText="1"/>
    </xf>
    <xf numFmtId="0" fontId="4" fillId="4" borderId="1" xfId="0" applyFont="1" applyFill="1" applyBorder="1">
      <alignment vertical="center"/>
    </xf>
    <xf numFmtId="0" fontId="4" fillId="4" borderId="1" xfId="0" applyFont="1" applyFill="1" applyBorder="1" applyAlignment="1">
      <alignment vertical="center" wrapText="1"/>
    </xf>
    <xf numFmtId="0" fontId="14" fillId="0" borderId="0" xfId="1" applyFont="1" applyAlignment="1">
      <alignment vertical="center"/>
    </xf>
    <xf numFmtId="0" fontId="11" fillId="5" borderId="30" xfId="1" applyFont="1" applyFill="1" applyBorder="1" applyAlignment="1">
      <alignment horizontal="right" vertical="center"/>
    </xf>
    <xf numFmtId="0" fontId="11" fillId="5" borderId="31" xfId="1" applyFont="1" applyFill="1" applyBorder="1" applyAlignment="1">
      <alignment horizontal="right" vertical="center"/>
    </xf>
    <xf numFmtId="0" fontId="11" fillId="5" borderId="21" xfId="1" applyFont="1" applyFill="1" applyBorder="1" applyAlignment="1">
      <alignment horizontal="right" vertical="center"/>
    </xf>
    <xf numFmtId="0" fontId="11" fillId="5" borderId="17" xfId="1" applyFont="1" applyFill="1" applyBorder="1" applyAlignment="1">
      <alignment horizontal="right" vertical="center"/>
    </xf>
    <xf numFmtId="0" fontId="11" fillId="5" borderId="32" xfId="1" applyFont="1" applyFill="1" applyBorder="1" applyAlignment="1">
      <alignment horizontal="right" vertical="center"/>
    </xf>
    <xf numFmtId="0" fontId="11" fillId="5" borderId="33" xfId="1" applyFont="1" applyFill="1" applyBorder="1" applyAlignment="1">
      <alignment horizontal="right" vertical="center"/>
    </xf>
    <xf numFmtId="0" fontId="11" fillId="2" borderId="38" xfId="1" applyFont="1" applyFill="1" applyBorder="1" applyAlignment="1">
      <alignment horizontal="center" vertical="center"/>
    </xf>
    <xf numFmtId="0" fontId="11" fillId="2" borderId="16" xfId="1" applyFont="1" applyFill="1" applyBorder="1" applyAlignment="1">
      <alignment horizontal="center" vertical="center"/>
    </xf>
    <xf numFmtId="0" fontId="11" fillId="2" borderId="39" xfId="1" applyFont="1" applyFill="1" applyBorder="1" applyAlignment="1">
      <alignment horizontal="center" vertical="center"/>
    </xf>
    <xf numFmtId="0" fontId="11" fillId="9" borderId="13" xfId="1" applyFont="1" applyFill="1" applyBorder="1" applyAlignment="1">
      <alignment horizontal="center" vertical="center" wrapText="1"/>
    </xf>
    <xf numFmtId="0" fontId="11" fillId="9" borderId="15" xfId="1" applyFont="1" applyFill="1" applyBorder="1" applyAlignment="1">
      <alignment horizontal="center" vertical="center" wrapText="1"/>
    </xf>
    <xf numFmtId="0" fontId="11" fillId="9" borderId="22" xfId="1" applyFont="1" applyFill="1" applyBorder="1" applyAlignment="1">
      <alignment horizontal="center" vertical="center" wrapText="1"/>
    </xf>
    <xf numFmtId="177" fontId="11" fillId="0" borderId="9" xfId="1" applyNumberFormat="1" applyFont="1" applyBorder="1" applyAlignment="1">
      <alignment horizontal="right" vertical="center"/>
    </xf>
    <xf numFmtId="177" fontId="11" fillId="0" borderId="10" xfId="1" applyNumberFormat="1" applyFont="1" applyBorder="1" applyAlignment="1">
      <alignment horizontal="right" vertical="center"/>
    </xf>
    <xf numFmtId="177" fontId="11" fillId="0" borderId="11" xfId="1" applyNumberFormat="1" applyFont="1" applyBorder="1" applyAlignment="1">
      <alignment horizontal="right" vertical="center"/>
    </xf>
    <xf numFmtId="0" fontId="5" fillId="0" borderId="48" xfId="1" applyBorder="1" applyAlignment="1">
      <alignment horizontal="left" vertical="top" wrapText="1"/>
    </xf>
    <xf numFmtId="0" fontId="5" fillId="0" borderId="49" xfId="1" applyBorder="1" applyAlignment="1">
      <alignment horizontal="left" vertical="top" wrapText="1"/>
    </xf>
    <xf numFmtId="0" fontId="5" fillId="0" borderId="50" xfId="1" applyBorder="1" applyAlignment="1">
      <alignment horizontal="left" vertical="top" wrapText="1"/>
    </xf>
    <xf numFmtId="0" fontId="15" fillId="0" borderId="0" xfId="1" applyFont="1" applyAlignment="1">
      <alignment vertical="center"/>
    </xf>
    <xf numFmtId="0" fontId="0" fillId="4" borderId="0" xfId="0" applyFill="1">
      <alignment vertical="center"/>
    </xf>
    <xf numFmtId="178" fontId="12" fillId="0" borderId="0" xfId="2" applyNumberFormat="1" applyFont="1" applyBorder="1" applyAlignment="1">
      <alignment vertical="center"/>
    </xf>
    <xf numFmtId="0" fontId="13" fillId="0" borderId="1" xfId="0" applyFont="1" applyBorder="1">
      <alignment vertical="center"/>
    </xf>
    <xf numFmtId="49" fontId="13" fillId="0" borderId="1" xfId="0" applyNumberFormat="1" applyFont="1" applyBorder="1" applyAlignment="1">
      <alignment vertical="center" wrapText="1"/>
    </xf>
    <xf numFmtId="49" fontId="13" fillId="0" borderId="1" xfId="0" applyNumberFormat="1" applyFont="1" applyBorder="1" applyAlignment="1">
      <alignment horizontal="center" vertical="center" wrapText="1"/>
    </xf>
    <xf numFmtId="177" fontId="11" fillId="0" borderId="8" xfId="1" applyNumberFormat="1" applyFont="1" applyBorder="1" applyAlignment="1">
      <alignment vertical="center"/>
    </xf>
    <xf numFmtId="178" fontId="11" fillId="0" borderId="26" xfId="1" applyNumberFormat="1" applyFont="1" applyBorder="1" applyAlignment="1">
      <alignment horizontal="right" vertical="center"/>
    </xf>
    <xf numFmtId="178" fontId="11" fillId="0" borderId="51" xfId="1" applyNumberFormat="1" applyFont="1" applyBorder="1" applyAlignment="1">
      <alignment horizontal="right" vertical="center"/>
    </xf>
    <xf numFmtId="178" fontId="11" fillId="0" borderId="52" xfId="1" applyNumberFormat="1" applyFont="1" applyBorder="1" applyAlignment="1">
      <alignment horizontal="right" vertical="center"/>
    </xf>
    <xf numFmtId="178" fontId="11" fillId="0" borderId="14" xfId="1" applyNumberFormat="1" applyFont="1" applyBorder="1" applyAlignment="1">
      <alignment horizontal="right" vertical="center"/>
    </xf>
    <xf numFmtId="178" fontId="11" fillId="0" borderId="53" xfId="1" applyNumberFormat="1" applyFont="1" applyBorder="1" applyAlignment="1">
      <alignment horizontal="right" vertical="center"/>
    </xf>
    <xf numFmtId="178" fontId="11" fillId="0" borderId="16" xfId="1" applyNumberFormat="1" applyFont="1" applyBorder="1" applyAlignment="1">
      <alignment horizontal="right" vertical="center"/>
    </xf>
    <xf numFmtId="178" fontId="2" fillId="0" borderId="39" xfId="1" applyNumberFormat="1" applyFont="1" applyBorder="1" applyAlignment="1">
      <alignment horizontal="right" vertical="center"/>
    </xf>
    <xf numFmtId="0" fontId="11" fillId="9" borderId="9" xfId="1" applyFont="1" applyFill="1" applyBorder="1" applyAlignment="1">
      <alignment vertical="center" wrapText="1"/>
    </xf>
    <xf numFmtId="177" fontId="11" fillId="0" borderId="4" xfId="1" applyNumberFormat="1" applyFont="1" applyBorder="1" applyAlignment="1">
      <alignment horizontal="right" vertical="center"/>
    </xf>
    <xf numFmtId="177" fontId="11" fillId="0" borderId="12" xfId="1" applyNumberFormat="1" applyFont="1" applyBorder="1" applyAlignment="1">
      <alignment horizontal="right" vertical="center"/>
    </xf>
    <xf numFmtId="179" fontId="2" fillId="0" borderId="5" xfId="1" applyNumberFormat="1" applyFont="1" applyBorder="1" applyAlignment="1">
      <alignment vertical="center"/>
    </xf>
    <xf numFmtId="178" fontId="11" fillId="0" borderId="15" xfId="1" applyNumberFormat="1" applyFont="1" applyBorder="1" applyAlignment="1">
      <alignment horizontal="right" vertical="center"/>
    </xf>
    <xf numFmtId="180" fontId="15" fillId="0" borderId="0" xfId="1" applyNumberFormat="1" applyFont="1" applyAlignment="1">
      <alignment vertical="center"/>
    </xf>
    <xf numFmtId="0" fontId="16" fillId="9" borderId="17" xfId="1" applyFont="1" applyFill="1" applyBorder="1" applyAlignment="1">
      <alignment horizontal="center" vertical="center" wrapText="1"/>
    </xf>
    <xf numFmtId="0" fontId="16" fillId="9" borderId="8" xfId="1" applyFont="1" applyFill="1" applyBorder="1" applyAlignment="1">
      <alignment vertical="center" wrapText="1"/>
    </xf>
    <xf numFmtId="180" fontId="16" fillId="9" borderId="15" xfId="1" applyNumberFormat="1" applyFont="1" applyFill="1" applyBorder="1" applyAlignment="1">
      <alignment vertical="center" wrapText="1"/>
    </xf>
    <xf numFmtId="176" fontId="16" fillId="0" borderId="8" xfId="1" applyNumberFormat="1" applyFont="1" applyBorder="1" applyAlignment="1">
      <alignment vertical="center"/>
    </xf>
    <xf numFmtId="180" fontId="16" fillId="0" borderId="15" xfId="1" applyNumberFormat="1" applyFont="1" applyBorder="1" applyAlignment="1">
      <alignment horizontal="right" vertical="center"/>
    </xf>
    <xf numFmtId="176" fontId="16" fillId="0" borderId="24" xfId="1" applyNumberFormat="1" applyFont="1" applyBorder="1" applyAlignment="1">
      <alignment vertical="center"/>
    </xf>
    <xf numFmtId="180" fontId="16" fillId="0" borderId="28" xfId="1" applyNumberFormat="1" applyFont="1" applyBorder="1" applyAlignment="1">
      <alignment horizontal="right" vertical="center"/>
    </xf>
    <xf numFmtId="178" fontId="16" fillId="0" borderId="8" xfId="2" applyNumberFormat="1" applyFont="1" applyBorder="1" applyAlignment="1">
      <alignment vertical="center"/>
    </xf>
    <xf numFmtId="180" fontId="16" fillId="0" borderId="15" xfId="2" applyNumberFormat="1" applyFont="1" applyBorder="1" applyAlignment="1">
      <alignment vertical="center"/>
    </xf>
    <xf numFmtId="178" fontId="16" fillId="0" borderId="27" xfId="2" applyNumberFormat="1" applyFont="1" applyBorder="1" applyAlignment="1">
      <alignment vertical="center"/>
    </xf>
    <xf numFmtId="180" fontId="16" fillId="0" borderId="29" xfId="2" applyNumberFormat="1" applyFont="1" applyBorder="1" applyAlignment="1">
      <alignment vertical="center"/>
    </xf>
    <xf numFmtId="178" fontId="16" fillId="0" borderId="0" xfId="2" applyNumberFormat="1" applyFont="1" applyBorder="1" applyAlignment="1">
      <alignment vertical="center"/>
    </xf>
    <xf numFmtId="180" fontId="16" fillId="0" borderId="0" xfId="2" applyNumberFormat="1" applyFont="1" applyBorder="1" applyAlignment="1">
      <alignment vertical="center"/>
    </xf>
    <xf numFmtId="180" fontId="16" fillId="9" borderId="13" xfId="1" applyNumberFormat="1" applyFont="1" applyFill="1" applyBorder="1" applyAlignment="1">
      <alignment horizontal="center" vertical="center" wrapText="1"/>
    </xf>
    <xf numFmtId="179" fontId="16" fillId="0" borderId="8" xfId="1" applyNumberFormat="1" applyFont="1" applyBorder="1" applyAlignment="1">
      <alignment vertical="center"/>
    </xf>
    <xf numFmtId="179" fontId="16" fillId="0" borderId="24" xfId="1" applyNumberFormat="1" applyFont="1" applyBorder="1" applyAlignment="1">
      <alignment vertical="center"/>
    </xf>
    <xf numFmtId="0" fontId="4" fillId="0" borderId="0" xfId="1" applyFont="1" applyAlignment="1">
      <alignment vertical="center"/>
    </xf>
    <xf numFmtId="0" fontId="2" fillId="9" borderId="13" xfId="1" applyFont="1" applyFill="1" applyBorder="1" applyAlignment="1">
      <alignment vertical="center" wrapText="1"/>
    </xf>
    <xf numFmtId="0" fontId="2" fillId="9" borderId="8" xfId="1" applyFont="1" applyFill="1" applyBorder="1" applyAlignment="1">
      <alignment vertical="center" wrapText="1"/>
    </xf>
    <xf numFmtId="176" fontId="4" fillId="0" borderId="13" xfId="1" applyNumberFormat="1" applyFont="1" applyBorder="1" applyAlignment="1">
      <alignment vertical="center"/>
    </xf>
    <xf numFmtId="176" fontId="4" fillId="0" borderId="8" xfId="1" applyNumberFormat="1" applyFont="1" applyBorder="1" applyAlignment="1">
      <alignment vertical="center"/>
    </xf>
    <xf numFmtId="176" fontId="4" fillId="4" borderId="13" xfId="1" applyNumberFormat="1" applyFont="1" applyFill="1" applyBorder="1" applyAlignment="1">
      <alignment vertical="center"/>
    </xf>
    <xf numFmtId="176" fontId="4" fillId="4" borderId="8" xfId="1" applyNumberFormat="1" applyFont="1" applyFill="1" applyBorder="1" applyAlignment="1">
      <alignment vertical="center"/>
    </xf>
    <xf numFmtId="176" fontId="2" fillId="0" borderId="45" xfId="1" applyNumberFormat="1" applyFont="1" applyBorder="1" applyAlignment="1">
      <alignment vertical="center"/>
    </xf>
    <xf numFmtId="176" fontId="2" fillId="0" borderId="24" xfId="1" applyNumberFormat="1" applyFont="1" applyBorder="1" applyAlignment="1">
      <alignment vertical="center"/>
    </xf>
    <xf numFmtId="178" fontId="2" fillId="0" borderId="13" xfId="2" applyNumberFormat="1" applyFont="1" applyBorder="1" applyAlignment="1">
      <alignment vertical="center"/>
    </xf>
    <xf numFmtId="178" fontId="2" fillId="0" borderId="8" xfId="2" applyNumberFormat="1" applyFont="1" applyBorder="1" applyAlignment="1">
      <alignment vertical="center"/>
    </xf>
    <xf numFmtId="178" fontId="2" fillId="0" borderId="46" xfId="2" applyNumberFormat="1" applyFont="1" applyBorder="1" applyAlignment="1">
      <alignment vertical="center"/>
    </xf>
    <xf numFmtId="178" fontId="2" fillId="0" borderId="27" xfId="2" applyNumberFormat="1" applyFont="1" applyBorder="1" applyAlignment="1">
      <alignment vertical="center"/>
    </xf>
    <xf numFmtId="178" fontId="2" fillId="0" borderId="0" xfId="2" applyNumberFormat="1" applyFont="1" applyBorder="1" applyAlignment="1">
      <alignment vertical="center"/>
    </xf>
    <xf numFmtId="0" fontId="2" fillId="9" borderId="17" xfId="1" applyFont="1" applyFill="1" applyBorder="1" applyAlignment="1">
      <alignment horizontal="center" vertical="center" wrapText="1"/>
    </xf>
    <xf numFmtId="179" fontId="4" fillId="0" borderId="13" xfId="1" applyNumberFormat="1" applyFont="1" applyBorder="1" applyAlignment="1">
      <alignment vertical="center"/>
    </xf>
    <xf numFmtId="179" fontId="4" fillId="11" borderId="8" xfId="1" applyNumberFormat="1" applyFont="1" applyFill="1" applyBorder="1" applyAlignment="1">
      <alignment vertical="center"/>
    </xf>
    <xf numFmtId="179" fontId="4" fillId="0" borderId="8" xfId="1" applyNumberFormat="1" applyFont="1" applyBorder="1" applyAlignment="1">
      <alignment vertical="center"/>
    </xf>
    <xf numFmtId="179" fontId="4" fillId="11" borderId="13" xfId="1" applyNumberFormat="1" applyFont="1" applyFill="1" applyBorder="1" applyAlignment="1">
      <alignment vertical="center"/>
    </xf>
    <xf numFmtId="179" fontId="2" fillId="0" borderId="45" xfId="1" applyNumberFormat="1" applyFont="1" applyBorder="1" applyAlignment="1">
      <alignment vertical="center"/>
    </xf>
    <xf numFmtId="179" fontId="2" fillId="0" borderId="24" xfId="1" applyNumberFormat="1" applyFont="1" applyBorder="1" applyAlignment="1">
      <alignment vertical="center"/>
    </xf>
    <xf numFmtId="176" fontId="4" fillId="11" borderId="8" xfId="1" applyNumberFormat="1" applyFont="1" applyFill="1" applyBorder="1" applyAlignment="1">
      <alignment vertical="center"/>
    </xf>
    <xf numFmtId="0" fontId="0" fillId="0" borderId="0" xfId="1" applyFont="1" applyAlignment="1">
      <alignment vertical="center"/>
    </xf>
    <xf numFmtId="178" fontId="12" fillId="0" borderId="0" xfId="2" applyNumberFormat="1" applyFont="1">
      <alignment vertical="center"/>
    </xf>
    <xf numFmtId="178" fontId="2" fillId="0" borderId="0" xfId="2" applyNumberFormat="1" applyFont="1">
      <alignment vertical="center"/>
    </xf>
    <xf numFmtId="178" fontId="16" fillId="0" borderId="0" xfId="2" applyNumberFormat="1" applyFont="1">
      <alignment vertical="center"/>
    </xf>
    <xf numFmtId="180" fontId="16" fillId="0" borderId="0" xfId="2" applyNumberFormat="1" applyFont="1">
      <alignment vertical="center"/>
    </xf>
    <xf numFmtId="0" fontId="18" fillId="12" borderId="1" xfId="0" applyFont="1" applyFill="1" applyBorder="1">
      <alignment vertical="center"/>
    </xf>
    <xf numFmtId="0" fontId="18" fillId="12" borderId="3" xfId="0" applyFont="1" applyFill="1" applyBorder="1">
      <alignment vertical="center"/>
    </xf>
    <xf numFmtId="0" fontId="18" fillId="0" borderId="5" xfId="0" applyFont="1" applyBorder="1">
      <alignment vertical="center"/>
    </xf>
    <xf numFmtId="6" fontId="18" fillId="0" borderId="54" xfId="0" applyNumberFormat="1" applyFont="1" applyBorder="1">
      <alignment vertical="center"/>
    </xf>
    <xf numFmtId="0" fontId="12" fillId="5" borderId="8" xfId="1" applyFont="1" applyFill="1" applyBorder="1" applyAlignment="1">
      <alignment horizontal="left" vertical="center"/>
    </xf>
    <xf numFmtId="6" fontId="12" fillId="5" borderId="8" xfId="1" applyNumberFormat="1" applyFont="1" applyFill="1" applyBorder="1" applyAlignment="1">
      <alignment horizontal="right" vertical="center"/>
    </xf>
    <xf numFmtId="0" fontId="12" fillId="5" borderId="8" xfId="1" applyFont="1" applyFill="1" applyBorder="1" applyAlignment="1">
      <alignment horizontal="left" vertical="center" wrapText="1"/>
    </xf>
    <xf numFmtId="0" fontId="12" fillId="0" borderId="0" xfId="1" applyFont="1" applyAlignment="1">
      <alignment vertical="center"/>
    </xf>
    <xf numFmtId="176" fontId="16" fillId="11" borderId="8" xfId="1" applyNumberFormat="1" applyFont="1" applyFill="1" applyBorder="1" applyAlignment="1">
      <alignment vertical="center"/>
    </xf>
    <xf numFmtId="179" fontId="16" fillId="11" borderId="8" xfId="1" applyNumberFormat="1" applyFont="1" applyFill="1" applyBorder="1" applyAlignment="1">
      <alignment vertical="center"/>
    </xf>
    <xf numFmtId="177" fontId="11" fillId="5" borderId="24" xfId="1" applyNumberFormat="1" applyFont="1" applyFill="1" applyBorder="1" applyAlignment="1">
      <alignment vertical="center"/>
    </xf>
    <xf numFmtId="178" fontId="11" fillId="5" borderId="25" xfId="1" applyNumberFormat="1" applyFont="1" applyFill="1" applyBorder="1" applyAlignment="1">
      <alignment horizontal="right" vertical="center"/>
    </xf>
    <xf numFmtId="177" fontId="2" fillId="5" borderId="24" xfId="1" applyNumberFormat="1" applyFont="1" applyFill="1" applyBorder="1" applyAlignment="1">
      <alignment vertical="center"/>
    </xf>
    <xf numFmtId="178" fontId="2" fillId="5" borderId="25" xfId="1" applyNumberFormat="1" applyFont="1" applyFill="1" applyBorder="1" applyAlignment="1">
      <alignment horizontal="right" vertical="center"/>
    </xf>
    <xf numFmtId="6" fontId="19" fillId="5" borderId="8" xfId="1" applyNumberFormat="1" applyFont="1" applyFill="1" applyBorder="1" applyAlignment="1">
      <alignment horizontal="right" vertical="center"/>
    </xf>
    <xf numFmtId="49" fontId="0" fillId="0" borderId="1" xfId="0" applyNumberFormat="1" applyBorder="1" applyAlignment="1">
      <alignment vertical="center" wrapText="1"/>
    </xf>
    <xf numFmtId="0" fontId="0" fillId="0" borderId="1" xfId="0" applyBorder="1">
      <alignment vertical="center"/>
    </xf>
    <xf numFmtId="177" fontId="12" fillId="0" borderId="1" xfId="1" applyNumberFormat="1" applyFont="1" applyBorder="1" applyAlignment="1">
      <alignment vertical="center"/>
    </xf>
    <xf numFmtId="0" fontId="0" fillId="0" borderId="57" xfId="1" applyFont="1" applyBorder="1" applyAlignment="1">
      <alignment vertical="center"/>
    </xf>
    <xf numFmtId="178" fontId="12" fillId="0" borderId="58" xfId="1" applyNumberFormat="1" applyFont="1" applyBorder="1" applyAlignment="1">
      <alignment vertical="center"/>
    </xf>
    <xf numFmtId="0" fontId="12" fillId="2" borderId="1" xfId="1" applyFont="1" applyFill="1" applyBorder="1" applyAlignment="1">
      <alignment vertical="center"/>
    </xf>
    <xf numFmtId="0" fontId="12" fillId="9" borderId="1" xfId="1" applyFont="1" applyFill="1" applyBorder="1" applyAlignment="1">
      <alignment vertical="center" wrapText="1"/>
    </xf>
    <xf numFmtId="0" fontId="12" fillId="2" borderId="59" xfId="1" applyFont="1" applyFill="1" applyBorder="1" applyAlignment="1">
      <alignment horizontal="right" vertical="center"/>
    </xf>
    <xf numFmtId="0" fontId="0" fillId="0" borderId="62" xfId="1" applyFont="1" applyBorder="1" applyAlignment="1">
      <alignment vertical="top" wrapText="1"/>
    </xf>
    <xf numFmtId="0" fontId="0" fillId="0" borderId="61" xfId="1" applyFont="1" applyBorder="1" applyAlignment="1">
      <alignment vertical="top" wrapText="1"/>
    </xf>
    <xf numFmtId="0" fontId="12" fillId="2" borderId="63" xfId="1" applyFont="1" applyFill="1" applyBorder="1" applyAlignment="1">
      <alignment vertical="center"/>
    </xf>
    <xf numFmtId="0" fontId="12" fillId="2" borderId="57" xfId="1" applyFont="1" applyFill="1" applyBorder="1" applyAlignment="1">
      <alignment vertical="center"/>
    </xf>
    <xf numFmtId="0" fontId="12" fillId="9" borderId="58" xfId="1" applyFont="1" applyFill="1" applyBorder="1" applyAlignment="1">
      <alignment vertical="center" wrapText="1"/>
    </xf>
    <xf numFmtId="0" fontId="0" fillId="0" borderId="66" xfId="1" applyFont="1" applyBorder="1" applyAlignment="1">
      <alignment vertical="center"/>
    </xf>
    <xf numFmtId="0" fontId="0" fillId="0" borderId="4" xfId="0" applyBorder="1">
      <alignment vertical="center"/>
    </xf>
    <xf numFmtId="49" fontId="0" fillId="0" borderId="4" xfId="0" applyNumberFormat="1" applyBorder="1" applyAlignment="1">
      <alignment vertical="center" wrapText="1"/>
    </xf>
    <xf numFmtId="177" fontId="12" fillId="0" borderId="4" xfId="1" applyNumberFormat="1" applyFont="1" applyBorder="1" applyAlignment="1">
      <alignment vertical="center"/>
    </xf>
    <xf numFmtId="178" fontId="12" fillId="0" borderId="67" xfId="1" applyNumberFormat="1" applyFont="1" applyBorder="1" applyAlignment="1">
      <alignment vertical="center"/>
    </xf>
    <xf numFmtId="0" fontId="12" fillId="5" borderId="69" xfId="1" applyFont="1" applyFill="1" applyBorder="1" applyAlignment="1">
      <alignment horizontal="right" vertical="center"/>
    </xf>
    <xf numFmtId="177" fontId="12" fillId="0" borderId="69" xfId="1" applyNumberFormat="1" applyFont="1" applyBorder="1" applyAlignment="1">
      <alignment vertical="center"/>
    </xf>
    <xf numFmtId="178" fontId="12" fillId="0" borderId="70" xfId="1" applyNumberFormat="1" applyFont="1" applyBorder="1" applyAlignment="1">
      <alignment horizontal="right" vertical="center"/>
    </xf>
    <xf numFmtId="0" fontId="17" fillId="0" borderId="71" xfId="1" applyFont="1" applyBorder="1" applyAlignment="1">
      <alignment vertical="center"/>
    </xf>
    <xf numFmtId="0" fontId="11" fillId="2" borderId="55" xfId="1" applyFont="1" applyFill="1" applyBorder="1" applyAlignment="1">
      <alignment vertical="center"/>
    </xf>
    <xf numFmtId="180" fontId="16" fillId="9" borderId="72" xfId="1" applyNumberFormat="1" applyFont="1" applyFill="1" applyBorder="1" applyAlignment="1">
      <alignment vertical="center" wrapText="1"/>
    </xf>
    <xf numFmtId="49" fontId="5" fillId="0" borderId="57" xfId="1" applyNumberFormat="1" applyBorder="1" applyAlignment="1">
      <alignment horizontal="left" vertical="center"/>
    </xf>
    <xf numFmtId="180" fontId="16" fillId="0" borderId="73" xfId="1" applyNumberFormat="1" applyFont="1" applyBorder="1" applyAlignment="1">
      <alignment horizontal="right" vertical="center"/>
    </xf>
    <xf numFmtId="49" fontId="5" fillId="0" borderId="65" xfId="1" applyNumberFormat="1" applyBorder="1" applyAlignment="1">
      <alignment horizontal="left" vertical="center"/>
    </xf>
    <xf numFmtId="0" fontId="4" fillId="0" borderId="74" xfId="0" applyFont="1" applyBorder="1">
      <alignment vertical="center"/>
    </xf>
    <xf numFmtId="180" fontId="16" fillId="0" borderId="75" xfId="1" applyNumberFormat="1" applyFont="1" applyBorder="1" applyAlignment="1">
      <alignment horizontal="right" vertical="center"/>
    </xf>
    <xf numFmtId="0" fontId="11" fillId="2" borderId="56" xfId="1" applyFont="1" applyFill="1" applyBorder="1" applyAlignment="1">
      <alignment horizontal="left" vertical="center"/>
    </xf>
    <xf numFmtId="49" fontId="4" fillId="0" borderId="4"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0" fontId="4" fillId="4" borderId="4" xfId="0" applyFont="1" applyFill="1" applyBorder="1" applyAlignment="1">
      <alignment vertical="center" wrapText="1"/>
    </xf>
    <xf numFmtId="0" fontId="4" fillId="4" borderId="5" xfId="0" applyFont="1" applyFill="1" applyBorder="1">
      <alignment vertical="center"/>
    </xf>
    <xf numFmtId="49" fontId="4" fillId="0" borderId="4" xfId="0" applyNumberFormat="1" applyFont="1" applyBorder="1" applyAlignment="1">
      <alignment vertical="center" wrapText="1"/>
    </xf>
    <xf numFmtId="49" fontId="4" fillId="0" borderId="5" xfId="0" applyNumberFormat="1" applyFont="1" applyBorder="1" applyAlignment="1">
      <alignment vertical="center" wrapText="1"/>
    </xf>
    <xf numFmtId="0" fontId="4" fillId="0" borderId="4" xfId="0" applyFont="1" applyBorder="1" applyAlignment="1">
      <alignment vertical="center" wrapText="1"/>
    </xf>
    <xf numFmtId="0" fontId="4" fillId="0" borderId="5" xfId="0" applyFont="1" applyBorder="1">
      <alignment vertical="center"/>
    </xf>
    <xf numFmtId="0" fontId="0" fillId="0" borderId="4" xfId="0" applyBorder="1" applyAlignment="1">
      <alignment horizontal="left" vertical="top" wrapText="1"/>
    </xf>
    <xf numFmtId="0" fontId="0" fillId="0" borderId="5" xfId="0" applyBorder="1" applyAlignment="1">
      <alignment horizontal="left" vertical="top"/>
    </xf>
    <xf numFmtId="0" fontId="4" fillId="4" borderId="4" xfId="0" applyFont="1" applyFill="1" applyBorder="1">
      <alignment vertical="center"/>
    </xf>
    <xf numFmtId="0" fontId="4" fillId="0" borderId="4" xfId="0" applyFont="1" applyBorder="1">
      <alignment vertical="center"/>
    </xf>
    <xf numFmtId="0" fontId="4" fillId="4" borderId="4" xfId="0" quotePrefix="1" applyFont="1" applyFill="1" applyBorder="1">
      <alignment vertical="center"/>
    </xf>
    <xf numFmtId="0" fontId="4" fillId="4" borderId="5" xfId="0" applyFont="1" applyFill="1" applyBorder="1" applyAlignment="1">
      <alignment vertical="center" wrapText="1"/>
    </xf>
    <xf numFmtId="0" fontId="4" fillId="0" borderId="5" xfId="0" applyFont="1" applyBorder="1" applyAlignment="1">
      <alignment vertical="center" wrapText="1"/>
    </xf>
    <xf numFmtId="49" fontId="4" fillId="4" borderId="4" xfId="0" applyNumberFormat="1" applyFont="1" applyFill="1" applyBorder="1" applyAlignment="1">
      <alignment vertical="center" wrapText="1"/>
    </xf>
    <xf numFmtId="49" fontId="4" fillId="4" borderId="5" xfId="0" applyNumberFormat="1" applyFont="1" applyFill="1" applyBorder="1" applyAlignment="1">
      <alignment vertical="center" wrapText="1"/>
    </xf>
    <xf numFmtId="49" fontId="13" fillId="0" borderId="4" xfId="0" applyNumberFormat="1" applyFont="1" applyBorder="1" applyAlignment="1">
      <alignment vertical="center" wrapText="1"/>
    </xf>
    <xf numFmtId="49" fontId="13" fillId="0" borderId="5" xfId="0" applyNumberFormat="1" applyFont="1" applyBorder="1" applyAlignment="1">
      <alignment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49" fontId="4" fillId="4" borderId="12" xfId="0" applyNumberFormat="1" applyFont="1" applyFill="1" applyBorder="1" applyAlignment="1">
      <alignment vertical="center" wrapText="1"/>
    </xf>
    <xf numFmtId="0" fontId="12" fillId="5" borderId="68" xfId="1" applyFont="1" applyFill="1" applyBorder="1" applyAlignment="1">
      <alignment horizontal="right" vertical="center"/>
    </xf>
    <xf numFmtId="0" fontId="12" fillId="5" borderId="69" xfId="1" applyFont="1" applyFill="1" applyBorder="1" applyAlignment="1">
      <alignment horizontal="right" vertical="center"/>
    </xf>
    <xf numFmtId="0" fontId="12" fillId="9" borderId="59" xfId="1" applyFont="1" applyFill="1" applyBorder="1" applyAlignment="1">
      <alignment horizontal="left" vertical="center"/>
    </xf>
    <xf numFmtId="0" fontId="12" fillId="9" borderId="64" xfId="1" applyFont="1" applyFill="1" applyBorder="1" applyAlignment="1">
      <alignment horizontal="left" vertical="center"/>
    </xf>
    <xf numFmtId="0" fontId="12" fillId="2" borderId="60" xfId="1" applyFont="1" applyFill="1" applyBorder="1" applyAlignment="1">
      <alignment horizontal="center" vertical="center"/>
    </xf>
    <xf numFmtId="0" fontId="12" fillId="2" borderId="61" xfId="1" applyFont="1" applyFill="1" applyBorder="1" applyAlignment="1">
      <alignment horizontal="center" vertical="center"/>
    </xf>
    <xf numFmtId="0" fontId="11" fillId="9" borderId="31" xfId="1" applyFont="1" applyFill="1" applyBorder="1" applyAlignment="1">
      <alignment horizontal="left" vertical="center"/>
    </xf>
    <xf numFmtId="0" fontId="11" fillId="9" borderId="47" xfId="1" applyFont="1" applyFill="1" applyBorder="1" applyAlignment="1">
      <alignment horizontal="left" vertical="center"/>
    </xf>
    <xf numFmtId="0" fontId="11" fillId="2" borderId="38" xfId="1" applyFont="1" applyFill="1" applyBorder="1" applyAlignment="1">
      <alignment horizontal="center" vertical="center"/>
    </xf>
    <xf numFmtId="0" fontId="11" fillId="2" borderId="16" xfId="1" applyFont="1" applyFill="1" applyBorder="1" applyAlignment="1">
      <alignment horizontal="center" vertical="center"/>
    </xf>
    <xf numFmtId="0" fontId="11" fillId="2" borderId="39" xfId="1" applyFont="1" applyFill="1" applyBorder="1" applyAlignment="1">
      <alignment horizontal="center" vertical="center"/>
    </xf>
    <xf numFmtId="0" fontId="16" fillId="9" borderId="17" xfId="1" applyFont="1" applyFill="1" applyBorder="1" applyAlignment="1">
      <alignment horizontal="center" vertical="center" wrapText="1"/>
    </xf>
    <xf numFmtId="0" fontId="16" fillId="9" borderId="13" xfId="1" applyFont="1" applyFill="1" applyBorder="1" applyAlignment="1">
      <alignment horizontal="center" vertical="center" wrapText="1"/>
    </xf>
    <xf numFmtId="0" fontId="11" fillId="9" borderId="15" xfId="1" applyFont="1" applyFill="1" applyBorder="1" applyAlignment="1">
      <alignment horizontal="center" vertical="center" wrapText="1"/>
    </xf>
    <xf numFmtId="0" fontId="11" fillId="9" borderId="13" xfId="1" applyFont="1" applyFill="1" applyBorder="1" applyAlignment="1">
      <alignment horizontal="center" vertical="center" wrapText="1"/>
    </xf>
    <xf numFmtId="0" fontId="11" fillId="9" borderId="22" xfId="1" applyFont="1" applyFill="1" applyBorder="1" applyAlignment="1">
      <alignment horizontal="center" vertical="center" wrapText="1"/>
    </xf>
    <xf numFmtId="177" fontId="11" fillId="0" borderId="9" xfId="1" applyNumberFormat="1" applyFont="1" applyBorder="1" applyAlignment="1">
      <alignment horizontal="right" vertical="center"/>
    </xf>
    <xf numFmtId="177" fontId="11" fillId="0" borderId="10" xfId="1" applyNumberFormat="1" applyFont="1" applyBorder="1" applyAlignment="1">
      <alignment horizontal="right" vertical="center"/>
    </xf>
    <xf numFmtId="177" fontId="11" fillId="0" borderId="11" xfId="1" applyNumberFormat="1" applyFont="1" applyBorder="1" applyAlignment="1">
      <alignment horizontal="right" vertical="center"/>
    </xf>
    <xf numFmtId="178" fontId="11" fillId="0" borderId="34" xfId="1" applyNumberFormat="1" applyFont="1" applyBorder="1" applyAlignment="1">
      <alignment horizontal="right" vertical="center"/>
    </xf>
    <xf numFmtId="178" fontId="11" fillId="0" borderId="42" xfId="1" applyNumberFormat="1" applyFont="1" applyBorder="1" applyAlignment="1">
      <alignment horizontal="right" vertical="center"/>
    </xf>
    <xf numFmtId="178" fontId="11" fillId="0" borderId="43" xfId="1" applyNumberFormat="1" applyFont="1" applyBorder="1" applyAlignment="1">
      <alignment horizontal="right" vertical="center"/>
    </xf>
    <xf numFmtId="0" fontId="5" fillId="0" borderId="48" xfId="1" applyBorder="1" applyAlignment="1">
      <alignment horizontal="left" vertical="top" wrapText="1"/>
    </xf>
    <xf numFmtId="0" fontId="5" fillId="0" borderId="49" xfId="1" applyBorder="1" applyAlignment="1">
      <alignment horizontal="left" vertical="top" wrapText="1"/>
    </xf>
    <xf numFmtId="0" fontId="5" fillId="0" borderId="50" xfId="1" applyBorder="1" applyAlignment="1">
      <alignment horizontal="left" vertical="top" wrapText="1"/>
    </xf>
    <xf numFmtId="0" fontId="11" fillId="5" borderId="30" xfId="1" applyFont="1" applyFill="1" applyBorder="1" applyAlignment="1">
      <alignment horizontal="right" vertical="center"/>
    </xf>
    <xf numFmtId="0" fontId="11" fillId="5" borderId="31" xfId="1" applyFont="1" applyFill="1" applyBorder="1" applyAlignment="1">
      <alignment horizontal="right" vertical="center"/>
    </xf>
    <xf numFmtId="0" fontId="11" fillId="5" borderId="21" xfId="1" applyFont="1" applyFill="1" applyBorder="1" applyAlignment="1">
      <alignment horizontal="right" vertical="center"/>
    </xf>
    <xf numFmtId="0" fontId="11" fillId="5" borderId="17" xfId="1" applyFont="1" applyFill="1" applyBorder="1" applyAlignment="1">
      <alignment horizontal="right" vertical="center"/>
    </xf>
    <xf numFmtId="0" fontId="11" fillId="5" borderId="32" xfId="1" applyFont="1" applyFill="1" applyBorder="1" applyAlignment="1">
      <alignment horizontal="right" vertical="center"/>
    </xf>
    <xf numFmtId="0" fontId="11" fillId="5" borderId="33" xfId="1" applyFont="1" applyFill="1" applyBorder="1" applyAlignment="1">
      <alignment horizontal="right" vertical="center"/>
    </xf>
    <xf numFmtId="178" fontId="11" fillId="0" borderId="9" xfId="1" applyNumberFormat="1" applyFont="1" applyBorder="1" applyAlignment="1">
      <alignment horizontal="right" vertical="center"/>
    </xf>
    <xf numFmtId="178" fontId="11" fillId="0" borderId="10" xfId="1" applyNumberFormat="1" applyFont="1" applyBorder="1" applyAlignment="1">
      <alignment horizontal="right" vertical="center"/>
    </xf>
    <xf numFmtId="178" fontId="11" fillId="0" borderId="11" xfId="1" applyNumberFormat="1" applyFont="1" applyBorder="1" applyAlignment="1">
      <alignment horizontal="right" vertical="center"/>
    </xf>
  </cellXfs>
  <cellStyles count="4">
    <cellStyle name="桁区切り 2" xfId="2" xr:uid="{00000000-0005-0000-0000-000000000000}"/>
    <cellStyle name="標準" xfId="0" builtinId="0"/>
    <cellStyle name="標準 2" xfId="1" xr:uid="{00000000-0005-0000-0000-000002000000}"/>
    <cellStyle name="標準 28" xfId="3" xr:uid="{00000000-0005-0000-0000-000003000000}"/>
  </cellStyles>
  <dxfs count="0"/>
  <tableStyles count="0" defaultTableStyle="TableStyleMedium2" defaultPivotStyle="PivotStyleLight16"/>
  <colors>
    <mruColors>
      <color rgb="FF2863C9"/>
      <color rgb="FF1581E6"/>
      <color rgb="FF1B9FCF"/>
      <color rgb="FF5383DB"/>
      <color rgb="FF7DB4E8"/>
      <color rgb="FF91BC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23</xdr:col>
      <xdr:colOff>20128</xdr:colOff>
      <xdr:row>59</xdr:row>
      <xdr:rowOff>101532</xdr:rowOff>
    </xdr:to>
    <xdr:pic>
      <xdr:nvPicPr>
        <xdr:cNvPr id="3" name="図 2">
          <a:extLst>
            <a:ext uri="{FF2B5EF4-FFF2-40B4-BE49-F238E27FC236}">
              <a16:creationId xmlns:a16="http://schemas.microsoft.com/office/drawing/2014/main" id="{B9A60FDC-B322-A940-DBBD-905961C45404}"/>
            </a:ext>
          </a:extLst>
        </xdr:cNvPr>
        <xdr:cNvPicPr>
          <a:picLocks noChangeAspect="1"/>
        </xdr:cNvPicPr>
      </xdr:nvPicPr>
      <xdr:blipFill>
        <a:blip xmlns:r="http://schemas.openxmlformats.org/officeDocument/2006/relationships" r:embed="rId1"/>
        <a:stretch>
          <a:fillRect/>
        </a:stretch>
      </xdr:blipFill>
      <xdr:spPr>
        <a:xfrm>
          <a:off x="317500" y="16113125"/>
          <a:ext cx="14228571" cy="8161905"/>
        </a:xfrm>
        <a:prstGeom prst="rect">
          <a:avLst/>
        </a:prstGeom>
      </xdr:spPr>
    </xdr:pic>
    <xdr:clientData/>
  </xdr:twoCellAnchor>
  <xdr:twoCellAnchor editAs="oneCell">
    <xdr:from>
      <xdr:col>1</xdr:col>
      <xdr:colOff>0</xdr:colOff>
      <xdr:row>61</xdr:row>
      <xdr:rowOff>0</xdr:rowOff>
    </xdr:from>
    <xdr:to>
      <xdr:col>23</xdr:col>
      <xdr:colOff>92509</xdr:colOff>
      <xdr:row>97</xdr:row>
      <xdr:rowOff>124679</xdr:rowOff>
    </xdr:to>
    <xdr:pic>
      <xdr:nvPicPr>
        <xdr:cNvPr id="4" name="図 3">
          <a:extLst>
            <a:ext uri="{FF2B5EF4-FFF2-40B4-BE49-F238E27FC236}">
              <a16:creationId xmlns:a16="http://schemas.microsoft.com/office/drawing/2014/main" id="{58289EA9-43BD-8F05-5F62-AC1F18A57E9C}"/>
            </a:ext>
          </a:extLst>
        </xdr:cNvPr>
        <xdr:cNvPicPr>
          <a:picLocks noChangeAspect="1"/>
        </xdr:cNvPicPr>
      </xdr:nvPicPr>
      <xdr:blipFill>
        <a:blip xmlns:r="http://schemas.openxmlformats.org/officeDocument/2006/relationships" r:embed="rId2"/>
        <a:stretch>
          <a:fillRect/>
        </a:stretch>
      </xdr:blipFill>
      <xdr:spPr>
        <a:xfrm>
          <a:off x="317500" y="13811250"/>
          <a:ext cx="14304762" cy="8409524"/>
        </a:xfrm>
        <a:prstGeom prst="rect">
          <a:avLst/>
        </a:prstGeom>
      </xdr:spPr>
    </xdr:pic>
    <xdr:clientData/>
  </xdr:twoCellAnchor>
  <xdr:twoCellAnchor editAs="oneCell">
    <xdr:from>
      <xdr:col>1</xdr:col>
      <xdr:colOff>0</xdr:colOff>
      <xdr:row>100</xdr:row>
      <xdr:rowOff>0</xdr:rowOff>
    </xdr:from>
    <xdr:to>
      <xdr:col>23</xdr:col>
      <xdr:colOff>117270</xdr:colOff>
      <xdr:row>135</xdr:row>
      <xdr:rowOff>152961</xdr:rowOff>
    </xdr:to>
    <xdr:pic>
      <xdr:nvPicPr>
        <xdr:cNvPr id="5" name="図 4">
          <a:extLst>
            <a:ext uri="{FF2B5EF4-FFF2-40B4-BE49-F238E27FC236}">
              <a16:creationId xmlns:a16="http://schemas.microsoft.com/office/drawing/2014/main" id="{F40AAC74-DA1F-F209-6B1A-475A4F7DE3FB}"/>
            </a:ext>
          </a:extLst>
        </xdr:cNvPr>
        <xdr:cNvPicPr>
          <a:picLocks noChangeAspect="1"/>
        </xdr:cNvPicPr>
      </xdr:nvPicPr>
      <xdr:blipFill>
        <a:blip xmlns:r="http://schemas.openxmlformats.org/officeDocument/2006/relationships" r:embed="rId3"/>
        <a:stretch>
          <a:fillRect/>
        </a:stretch>
      </xdr:blipFill>
      <xdr:spPr>
        <a:xfrm>
          <a:off x="317500" y="22788563"/>
          <a:ext cx="14333333" cy="8209524"/>
        </a:xfrm>
        <a:prstGeom prst="rect">
          <a:avLst/>
        </a:prstGeom>
      </xdr:spPr>
    </xdr:pic>
    <xdr:clientData/>
  </xdr:twoCellAnchor>
  <xdr:twoCellAnchor editAs="oneCell">
    <xdr:from>
      <xdr:col>1</xdr:col>
      <xdr:colOff>0</xdr:colOff>
      <xdr:row>137</xdr:row>
      <xdr:rowOff>0</xdr:rowOff>
    </xdr:from>
    <xdr:to>
      <xdr:col>23</xdr:col>
      <xdr:colOff>105841</xdr:colOff>
      <xdr:row>173</xdr:row>
      <xdr:rowOff>21822</xdr:rowOff>
    </xdr:to>
    <xdr:pic>
      <xdr:nvPicPr>
        <xdr:cNvPr id="6" name="図 5">
          <a:extLst>
            <a:ext uri="{FF2B5EF4-FFF2-40B4-BE49-F238E27FC236}">
              <a16:creationId xmlns:a16="http://schemas.microsoft.com/office/drawing/2014/main" id="{A742335A-9891-4D88-FA78-501D982A2348}"/>
            </a:ext>
          </a:extLst>
        </xdr:cNvPr>
        <xdr:cNvPicPr>
          <a:picLocks noChangeAspect="1"/>
        </xdr:cNvPicPr>
      </xdr:nvPicPr>
      <xdr:blipFill>
        <a:blip xmlns:r="http://schemas.openxmlformats.org/officeDocument/2006/relationships" r:embed="rId4"/>
        <a:stretch>
          <a:fillRect/>
        </a:stretch>
      </xdr:blipFill>
      <xdr:spPr>
        <a:xfrm>
          <a:off x="317500" y="31305500"/>
          <a:ext cx="14323809" cy="8304762"/>
        </a:xfrm>
        <a:prstGeom prst="rect">
          <a:avLst/>
        </a:prstGeom>
      </xdr:spPr>
    </xdr:pic>
    <xdr:clientData/>
  </xdr:twoCellAnchor>
  <xdr:twoCellAnchor editAs="oneCell">
    <xdr:from>
      <xdr:col>1</xdr:col>
      <xdr:colOff>0</xdr:colOff>
      <xdr:row>175</xdr:row>
      <xdr:rowOff>0</xdr:rowOff>
    </xdr:from>
    <xdr:to>
      <xdr:col>23</xdr:col>
      <xdr:colOff>220127</xdr:colOff>
      <xdr:row>210</xdr:row>
      <xdr:rowOff>168199</xdr:rowOff>
    </xdr:to>
    <xdr:pic>
      <xdr:nvPicPr>
        <xdr:cNvPr id="7" name="図 6">
          <a:extLst>
            <a:ext uri="{FF2B5EF4-FFF2-40B4-BE49-F238E27FC236}">
              <a16:creationId xmlns:a16="http://schemas.microsoft.com/office/drawing/2014/main" id="{7FBCE376-37D8-55BF-071D-F288422C84ED}"/>
            </a:ext>
          </a:extLst>
        </xdr:cNvPr>
        <xdr:cNvPicPr>
          <a:picLocks noChangeAspect="1"/>
        </xdr:cNvPicPr>
      </xdr:nvPicPr>
      <xdr:blipFill>
        <a:blip xmlns:r="http://schemas.openxmlformats.org/officeDocument/2006/relationships" r:embed="rId5"/>
        <a:stretch>
          <a:fillRect/>
        </a:stretch>
      </xdr:blipFill>
      <xdr:spPr>
        <a:xfrm>
          <a:off x="317500" y="40052625"/>
          <a:ext cx="14438095" cy="8228571"/>
        </a:xfrm>
        <a:prstGeom prst="rect">
          <a:avLst/>
        </a:prstGeom>
      </xdr:spPr>
    </xdr:pic>
    <xdr:clientData/>
  </xdr:twoCellAnchor>
  <xdr:twoCellAnchor editAs="oneCell">
    <xdr:from>
      <xdr:col>1</xdr:col>
      <xdr:colOff>0</xdr:colOff>
      <xdr:row>212</xdr:row>
      <xdr:rowOff>0</xdr:rowOff>
    </xdr:from>
    <xdr:to>
      <xdr:col>23</xdr:col>
      <xdr:colOff>41080</xdr:colOff>
      <xdr:row>248</xdr:row>
      <xdr:rowOff>113250</xdr:rowOff>
    </xdr:to>
    <xdr:pic>
      <xdr:nvPicPr>
        <xdr:cNvPr id="8" name="図 7">
          <a:extLst>
            <a:ext uri="{FF2B5EF4-FFF2-40B4-BE49-F238E27FC236}">
              <a16:creationId xmlns:a16="http://schemas.microsoft.com/office/drawing/2014/main" id="{838C5513-AB51-2D8D-AED9-49DE32653E8F}"/>
            </a:ext>
          </a:extLst>
        </xdr:cNvPr>
        <xdr:cNvPicPr>
          <a:picLocks noChangeAspect="1"/>
        </xdr:cNvPicPr>
      </xdr:nvPicPr>
      <xdr:blipFill>
        <a:blip xmlns:r="http://schemas.openxmlformats.org/officeDocument/2006/relationships" r:embed="rId6"/>
        <a:stretch>
          <a:fillRect/>
        </a:stretch>
      </xdr:blipFill>
      <xdr:spPr>
        <a:xfrm>
          <a:off x="317500" y="48569563"/>
          <a:ext cx="14257143" cy="8400000"/>
        </a:xfrm>
        <a:prstGeom prst="rect">
          <a:avLst/>
        </a:prstGeom>
      </xdr:spPr>
    </xdr:pic>
    <xdr:clientData/>
  </xdr:twoCellAnchor>
  <xdr:twoCellAnchor editAs="oneCell">
    <xdr:from>
      <xdr:col>1</xdr:col>
      <xdr:colOff>0</xdr:colOff>
      <xdr:row>250</xdr:row>
      <xdr:rowOff>0</xdr:rowOff>
    </xdr:from>
    <xdr:to>
      <xdr:col>23</xdr:col>
      <xdr:colOff>193461</xdr:colOff>
      <xdr:row>286</xdr:row>
      <xdr:rowOff>63726</xdr:rowOff>
    </xdr:to>
    <xdr:pic>
      <xdr:nvPicPr>
        <xdr:cNvPr id="9" name="図 8">
          <a:extLst>
            <a:ext uri="{FF2B5EF4-FFF2-40B4-BE49-F238E27FC236}">
              <a16:creationId xmlns:a16="http://schemas.microsoft.com/office/drawing/2014/main" id="{BA69A823-F93B-8ACF-6B09-EEE5FC48D3FB}"/>
            </a:ext>
          </a:extLst>
        </xdr:cNvPr>
        <xdr:cNvPicPr>
          <a:picLocks noChangeAspect="1"/>
        </xdr:cNvPicPr>
      </xdr:nvPicPr>
      <xdr:blipFill>
        <a:blip xmlns:r="http://schemas.openxmlformats.org/officeDocument/2006/relationships" r:embed="rId7"/>
        <a:stretch>
          <a:fillRect/>
        </a:stretch>
      </xdr:blipFill>
      <xdr:spPr>
        <a:xfrm>
          <a:off x="317500" y="57316688"/>
          <a:ext cx="14409524" cy="8352381"/>
        </a:xfrm>
        <a:prstGeom prst="rect">
          <a:avLst/>
        </a:prstGeom>
      </xdr:spPr>
    </xdr:pic>
    <xdr:clientData/>
  </xdr:twoCellAnchor>
  <xdr:twoCellAnchor editAs="oneCell">
    <xdr:from>
      <xdr:col>1</xdr:col>
      <xdr:colOff>0</xdr:colOff>
      <xdr:row>289</xdr:row>
      <xdr:rowOff>0</xdr:rowOff>
    </xdr:from>
    <xdr:to>
      <xdr:col>22</xdr:col>
      <xdr:colOff>616083</xdr:colOff>
      <xdr:row>325</xdr:row>
      <xdr:rowOff>48488</xdr:rowOff>
    </xdr:to>
    <xdr:pic>
      <xdr:nvPicPr>
        <xdr:cNvPr id="10" name="図 9">
          <a:extLst>
            <a:ext uri="{FF2B5EF4-FFF2-40B4-BE49-F238E27FC236}">
              <a16:creationId xmlns:a16="http://schemas.microsoft.com/office/drawing/2014/main" id="{8DB5259C-6F86-5757-D81D-3844ABF841F6}"/>
            </a:ext>
          </a:extLst>
        </xdr:cNvPr>
        <xdr:cNvPicPr>
          <a:picLocks noChangeAspect="1"/>
        </xdr:cNvPicPr>
      </xdr:nvPicPr>
      <xdr:blipFill>
        <a:blip xmlns:r="http://schemas.openxmlformats.org/officeDocument/2006/relationships" r:embed="rId8"/>
        <a:stretch>
          <a:fillRect/>
        </a:stretch>
      </xdr:blipFill>
      <xdr:spPr>
        <a:xfrm>
          <a:off x="317500" y="66294000"/>
          <a:ext cx="14171428" cy="8333333"/>
        </a:xfrm>
        <a:prstGeom prst="rect">
          <a:avLst/>
        </a:prstGeom>
      </xdr:spPr>
    </xdr:pic>
    <xdr:clientData/>
  </xdr:twoCellAnchor>
  <xdr:twoCellAnchor editAs="oneCell">
    <xdr:from>
      <xdr:col>1</xdr:col>
      <xdr:colOff>0</xdr:colOff>
      <xdr:row>327</xdr:row>
      <xdr:rowOff>0</xdr:rowOff>
    </xdr:from>
    <xdr:to>
      <xdr:col>23</xdr:col>
      <xdr:colOff>193461</xdr:colOff>
      <xdr:row>362</xdr:row>
      <xdr:rowOff>179628</xdr:rowOff>
    </xdr:to>
    <xdr:pic>
      <xdr:nvPicPr>
        <xdr:cNvPr id="11" name="図 10">
          <a:extLst>
            <a:ext uri="{FF2B5EF4-FFF2-40B4-BE49-F238E27FC236}">
              <a16:creationId xmlns:a16="http://schemas.microsoft.com/office/drawing/2014/main" id="{D5FF5155-3630-9C2A-1EDB-89193640E0FC}"/>
            </a:ext>
          </a:extLst>
        </xdr:cNvPr>
        <xdr:cNvPicPr>
          <a:picLocks noChangeAspect="1"/>
        </xdr:cNvPicPr>
      </xdr:nvPicPr>
      <xdr:blipFill>
        <a:blip xmlns:r="http://schemas.openxmlformats.org/officeDocument/2006/relationships" r:embed="rId9"/>
        <a:stretch>
          <a:fillRect/>
        </a:stretch>
      </xdr:blipFill>
      <xdr:spPr>
        <a:xfrm>
          <a:off x="317500" y="75041125"/>
          <a:ext cx="14409524" cy="82380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314325</xdr:colOff>
      <xdr:row>128</xdr:row>
      <xdr:rowOff>152400</xdr:rowOff>
    </xdr:from>
    <xdr:to>
      <xdr:col>8</xdr:col>
      <xdr:colOff>609600</xdr:colOff>
      <xdr:row>136</xdr:row>
      <xdr:rowOff>152401</xdr:rowOff>
    </xdr:to>
    <xdr:sp macro="" textlink="">
      <xdr:nvSpPr>
        <xdr:cNvPr id="223" name="正方形/長方形 222">
          <a:extLst>
            <a:ext uri="{FF2B5EF4-FFF2-40B4-BE49-F238E27FC236}">
              <a16:creationId xmlns:a16="http://schemas.microsoft.com/office/drawing/2014/main" id="{00000000-0008-0000-0200-0000DF000000}"/>
            </a:ext>
          </a:extLst>
        </xdr:cNvPr>
        <xdr:cNvSpPr/>
      </xdr:nvSpPr>
      <xdr:spPr>
        <a:xfrm>
          <a:off x="314325" y="21827067"/>
          <a:ext cx="5205942" cy="1354667"/>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122</xdr:row>
      <xdr:rowOff>1</xdr:rowOff>
    </xdr:from>
    <xdr:to>
      <xdr:col>22</xdr:col>
      <xdr:colOff>0</xdr:colOff>
      <xdr:row>140</xdr:row>
      <xdr:rowOff>1</xdr:rowOff>
    </xdr:to>
    <xdr:sp macro="" textlink="">
      <xdr:nvSpPr>
        <xdr:cNvPr id="224" name="正方形/長方形 223">
          <a:extLst>
            <a:ext uri="{FF2B5EF4-FFF2-40B4-BE49-F238E27FC236}">
              <a16:creationId xmlns:a16="http://schemas.microsoft.com/office/drawing/2014/main" id="{00000000-0008-0000-0200-0000E0000000}"/>
            </a:ext>
            <a:ext uri="{147F2762-F138-4A5C-976F-8EAC2B608ADB}">
              <a16:predDERef xmlns:a16="http://schemas.microsoft.com/office/drawing/2014/main" pred="{00000000-0008-0000-0200-000051000000}"/>
            </a:ext>
          </a:extLst>
        </xdr:cNvPr>
        <xdr:cNvSpPr/>
      </xdr:nvSpPr>
      <xdr:spPr>
        <a:xfrm>
          <a:off x="5524500" y="20658668"/>
          <a:ext cx="7979833" cy="3048000"/>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314325</xdr:colOff>
      <xdr:row>70</xdr:row>
      <xdr:rowOff>152400</xdr:rowOff>
    </xdr:from>
    <xdr:to>
      <xdr:col>8</xdr:col>
      <xdr:colOff>609600</xdr:colOff>
      <xdr:row>78</xdr:row>
      <xdr:rowOff>152400</xdr:rowOff>
    </xdr:to>
    <xdr:sp macro="" textlink="">
      <xdr:nvSpPr>
        <xdr:cNvPr id="81" name="正方形/長方形 80">
          <a:extLst>
            <a:ext uri="{FF2B5EF4-FFF2-40B4-BE49-F238E27FC236}">
              <a16:creationId xmlns:a16="http://schemas.microsoft.com/office/drawing/2014/main" id="{00000000-0008-0000-0200-000051000000}"/>
            </a:ext>
          </a:extLst>
        </xdr:cNvPr>
        <xdr:cNvSpPr/>
      </xdr:nvSpPr>
      <xdr:spPr>
        <a:xfrm>
          <a:off x="314325" y="11487150"/>
          <a:ext cx="5248275" cy="1295400"/>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64</xdr:row>
      <xdr:rowOff>142875</xdr:rowOff>
    </xdr:from>
    <xdr:to>
      <xdr:col>22</xdr:col>
      <xdr:colOff>10584</xdr:colOff>
      <xdr:row>82</xdr:row>
      <xdr:rowOff>0</xdr:rowOff>
    </xdr:to>
    <xdr:sp macro="" textlink="">
      <xdr:nvSpPr>
        <xdr:cNvPr id="77" name="正方形/長方形 76">
          <a:extLst>
            <a:ext uri="{FF2B5EF4-FFF2-40B4-BE49-F238E27FC236}">
              <a16:creationId xmlns:a16="http://schemas.microsoft.com/office/drawing/2014/main" id="{00000000-0008-0000-0200-00004D000000}"/>
            </a:ext>
            <a:ext uri="{147F2762-F138-4A5C-976F-8EAC2B608ADB}">
              <a16:predDERef xmlns:a16="http://schemas.microsoft.com/office/drawing/2014/main" pred="{00000000-0008-0000-0200-000051000000}"/>
            </a:ext>
          </a:extLst>
        </xdr:cNvPr>
        <xdr:cNvSpPr/>
      </xdr:nvSpPr>
      <xdr:spPr>
        <a:xfrm>
          <a:off x="5524500" y="10980208"/>
          <a:ext cx="7990417" cy="2905125"/>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11641</xdr:colOff>
      <xdr:row>75</xdr:row>
      <xdr:rowOff>127000</xdr:rowOff>
    </xdr:from>
    <xdr:to>
      <xdr:col>16</xdr:col>
      <xdr:colOff>264584</xdr:colOff>
      <xdr:row>81</xdr:row>
      <xdr:rowOff>66673</xdr:rowOff>
    </xdr:to>
    <xdr:sp macro="" textlink="">
      <xdr:nvSpPr>
        <xdr:cNvPr id="222" name="正方形/長方形 221">
          <a:extLst>
            <a:ext uri="{FF2B5EF4-FFF2-40B4-BE49-F238E27FC236}">
              <a16:creationId xmlns:a16="http://schemas.microsoft.com/office/drawing/2014/main" id="{00000000-0008-0000-0200-0000DE000000}"/>
            </a:ext>
          </a:extLst>
        </xdr:cNvPr>
        <xdr:cNvSpPr/>
      </xdr:nvSpPr>
      <xdr:spPr>
        <a:xfrm>
          <a:off x="7991474" y="12827000"/>
          <a:ext cx="2094443" cy="95567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9</xdr:col>
      <xdr:colOff>371474</xdr:colOff>
      <xdr:row>65</xdr:row>
      <xdr:rowOff>83607</xdr:rowOff>
    </xdr:from>
    <xdr:to>
      <xdr:col>13</xdr:col>
      <xdr:colOff>10584</xdr:colOff>
      <xdr:row>81</xdr:row>
      <xdr:rowOff>66673</xdr:rowOff>
    </xdr:to>
    <xdr:sp macro="" textlink="">
      <xdr:nvSpPr>
        <xdr:cNvPr id="221" name="正方形/長方形 220">
          <a:extLst>
            <a:ext uri="{FF2B5EF4-FFF2-40B4-BE49-F238E27FC236}">
              <a16:creationId xmlns:a16="http://schemas.microsoft.com/office/drawing/2014/main" id="{00000000-0008-0000-0200-0000DD000000}"/>
            </a:ext>
          </a:extLst>
        </xdr:cNvPr>
        <xdr:cNvSpPr/>
      </xdr:nvSpPr>
      <xdr:spPr>
        <a:xfrm>
          <a:off x="5895974" y="11090274"/>
          <a:ext cx="2094443" cy="26923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新共通基盤</a:t>
          </a:r>
        </a:p>
      </xdr:txBody>
    </xdr:sp>
    <xdr:clientData/>
  </xdr:twoCellAnchor>
  <xdr:twoCellAnchor>
    <xdr:from>
      <xdr:col>0</xdr:col>
      <xdr:colOff>296332</xdr:colOff>
      <xdr:row>86</xdr:row>
      <xdr:rowOff>162982</xdr:rowOff>
    </xdr:from>
    <xdr:to>
      <xdr:col>13</xdr:col>
      <xdr:colOff>486831</xdr:colOff>
      <xdr:row>111</xdr:row>
      <xdr:rowOff>11906</xdr:rowOff>
    </xdr:to>
    <xdr:sp macro="" textlink="">
      <xdr:nvSpPr>
        <xdr:cNvPr id="79" name="正方形/長方形 78">
          <a:extLst>
            <a:ext uri="{FF2B5EF4-FFF2-40B4-BE49-F238E27FC236}">
              <a16:creationId xmlns:a16="http://schemas.microsoft.com/office/drawing/2014/main" id="{00000000-0008-0000-0200-00004F000000}"/>
            </a:ext>
          </a:extLst>
        </xdr:cNvPr>
        <xdr:cNvSpPr/>
      </xdr:nvSpPr>
      <xdr:spPr>
        <a:xfrm>
          <a:off x="296332" y="14725649"/>
          <a:ext cx="8307916" cy="408225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297656</xdr:colOff>
      <xdr:row>5</xdr:row>
      <xdr:rowOff>0</xdr:rowOff>
    </xdr:from>
    <xdr:to>
      <xdr:col>22</xdr:col>
      <xdr:colOff>10584</xdr:colOff>
      <xdr:row>21</xdr:row>
      <xdr:rowOff>11906</xdr:rowOff>
    </xdr:to>
    <xdr:sp macro="" textlink="">
      <xdr:nvSpPr>
        <xdr:cNvPr id="2" name="正方形/長方形 1">
          <a:extLst>
            <a:ext uri="{FF2B5EF4-FFF2-40B4-BE49-F238E27FC236}">
              <a16:creationId xmlns:a16="http://schemas.microsoft.com/office/drawing/2014/main" id="{00000000-0008-0000-0200-000002000000}"/>
            </a:ext>
          </a:extLst>
        </xdr:cNvPr>
        <xdr:cNvSpPr/>
      </xdr:nvSpPr>
      <xdr:spPr>
        <a:xfrm>
          <a:off x="2752989" y="846667"/>
          <a:ext cx="10761928" cy="272123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297657</xdr:colOff>
      <xdr:row>29</xdr:row>
      <xdr:rowOff>11906</xdr:rowOff>
    </xdr:from>
    <xdr:to>
      <xdr:col>16</xdr:col>
      <xdr:colOff>369095</xdr:colOff>
      <xdr:row>37</xdr:row>
      <xdr:rowOff>11906</xdr:rowOff>
    </xdr:to>
    <xdr:sp macro="" textlink="">
      <xdr:nvSpPr>
        <xdr:cNvPr id="3" name="正方形/長方形 2">
          <a:extLst>
            <a:ext uri="{FF2B5EF4-FFF2-40B4-BE49-F238E27FC236}">
              <a16:creationId xmlns:a16="http://schemas.microsoft.com/office/drawing/2014/main" id="{00000000-0008-0000-0200-000003000000}"/>
            </a:ext>
          </a:extLst>
        </xdr:cNvPr>
        <xdr:cNvSpPr/>
      </xdr:nvSpPr>
      <xdr:spPr>
        <a:xfrm>
          <a:off x="297657" y="4469606"/>
          <a:ext cx="10129838"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285750</xdr:colOff>
      <xdr:row>29</xdr:row>
      <xdr:rowOff>-1</xdr:rowOff>
    </xdr:from>
    <xdr:to>
      <xdr:col>13</xdr:col>
      <xdr:colOff>476249</xdr:colOff>
      <xdr:row>53</xdr:row>
      <xdr:rowOff>11906</xdr:rowOff>
    </xdr:to>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285750" y="4457699"/>
          <a:ext cx="8362949" cy="397430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11906</xdr:colOff>
      <xdr:row>45</xdr:row>
      <xdr:rowOff>0</xdr:rowOff>
    </xdr:from>
    <xdr:to>
      <xdr:col>14</xdr:col>
      <xdr:colOff>357187</xdr:colOff>
      <xdr:row>53</xdr:row>
      <xdr:rowOff>0</xdr:rowOff>
    </xdr:to>
    <xdr:sp macro="" textlink="">
      <xdr:nvSpPr>
        <xdr:cNvPr id="5" name="正方形/長方形 4">
          <a:extLst>
            <a:ext uri="{FF2B5EF4-FFF2-40B4-BE49-F238E27FC236}">
              <a16:creationId xmlns:a16="http://schemas.microsoft.com/office/drawing/2014/main" id="{00000000-0008-0000-0200-000005000000}"/>
            </a:ext>
          </a:extLst>
        </xdr:cNvPr>
        <xdr:cNvSpPr/>
      </xdr:nvSpPr>
      <xdr:spPr>
        <a:xfrm>
          <a:off x="5669756" y="7099300"/>
          <a:ext cx="3488531"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285749</xdr:colOff>
      <xdr:row>20</xdr:row>
      <xdr:rowOff>71437</xdr:rowOff>
    </xdr:from>
    <xdr:to>
      <xdr:col>22</xdr:col>
      <xdr:colOff>21167</xdr:colOff>
      <xdr:row>29</xdr:row>
      <xdr:rowOff>11906</xdr:rowOff>
    </xdr:to>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285749" y="3458104"/>
          <a:ext cx="13239751" cy="146446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371474</xdr:colOff>
      <xdr:row>7</xdr:row>
      <xdr:rowOff>9525</xdr:rowOff>
    </xdr:from>
    <xdr:to>
      <xdr:col>16</xdr:col>
      <xdr:colOff>361949</xdr:colOff>
      <xdr:row>22</xdr:row>
      <xdr:rowOff>161924</xdr:rowOff>
    </xdr:to>
    <xdr:sp macro="" textlink="">
      <xdr:nvSpPr>
        <xdr:cNvPr id="7" name="正方形/長方形 6">
          <a:extLst>
            <a:ext uri="{FF2B5EF4-FFF2-40B4-BE49-F238E27FC236}">
              <a16:creationId xmlns:a16="http://schemas.microsoft.com/office/drawing/2014/main" id="{00000000-0008-0000-0200-000007000000}"/>
            </a:ext>
          </a:extLst>
        </xdr:cNvPr>
        <xdr:cNvSpPr/>
      </xdr:nvSpPr>
      <xdr:spPr>
        <a:xfrm>
          <a:off x="6029324" y="835025"/>
          <a:ext cx="4391025" cy="26288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5</xdr:col>
      <xdr:colOff>0</xdr:colOff>
      <xdr:row>6</xdr:row>
      <xdr:rowOff>0</xdr:rowOff>
    </xdr:from>
    <xdr:to>
      <xdr:col>8</xdr:col>
      <xdr:colOff>0</xdr:colOff>
      <xdr:row>12</xdr:row>
      <xdr:rowOff>0</xdr:rowOff>
    </xdr:to>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14</xdr:row>
      <xdr:rowOff>0</xdr:rowOff>
    </xdr:from>
    <xdr:to>
      <xdr:col>8</xdr:col>
      <xdr:colOff>0</xdr:colOff>
      <xdr:row>20</xdr:row>
      <xdr:rowOff>0</xdr:rowOff>
    </xdr:to>
    <xdr:sp macro="" textlink="">
      <xdr:nvSpPr>
        <xdr:cNvPr id="9" name="正方形/長方形 8">
          <a:extLst>
            <a:ext uri="{FF2B5EF4-FFF2-40B4-BE49-F238E27FC236}">
              <a16:creationId xmlns:a16="http://schemas.microsoft.com/office/drawing/2014/main" id="{00000000-0008-0000-0200-000009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30</xdr:row>
      <xdr:rowOff>0</xdr:rowOff>
    </xdr:from>
    <xdr:to>
      <xdr:col>8</xdr:col>
      <xdr:colOff>0</xdr:colOff>
      <xdr:row>36</xdr:row>
      <xdr:rowOff>0</xdr:rowOff>
    </xdr:to>
    <xdr:sp macro="" textlink="">
      <xdr:nvSpPr>
        <xdr:cNvPr id="10" name="正方形/長方形 9">
          <a:extLst>
            <a:ext uri="{FF2B5EF4-FFF2-40B4-BE49-F238E27FC236}">
              <a16:creationId xmlns:a16="http://schemas.microsoft.com/office/drawing/2014/main" id="{00000000-0008-0000-0200-00000A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150.92.14.110</a:t>
          </a: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800">
            <a:solidFill>
              <a:sysClr val="windowText" lastClr="000000"/>
            </a:solidFill>
          </a:endParaRPr>
        </a:p>
      </xdr:txBody>
    </xdr:sp>
    <xdr:clientData/>
  </xdr:twoCellAnchor>
  <xdr:twoCellAnchor>
    <xdr:from>
      <xdr:col>9</xdr:col>
      <xdr:colOff>0</xdr:colOff>
      <xdr:row>30</xdr:row>
      <xdr:rowOff>0</xdr:rowOff>
    </xdr:from>
    <xdr:to>
      <xdr:col>12</xdr:col>
      <xdr:colOff>0</xdr:colOff>
      <xdr:row>36</xdr:row>
      <xdr:rowOff>0</xdr:rowOff>
    </xdr:to>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56578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150.92.21.226</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0</xdr:colOff>
      <xdr:row>38</xdr:row>
      <xdr:rowOff>0</xdr:rowOff>
    </xdr:from>
    <xdr:to>
      <xdr:col>10</xdr:col>
      <xdr:colOff>0</xdr:colOff>
      <xdr:row>44</xdr:row>
      <xdr:rowOff>0</xdr:rowOff>
    </xdr:to>
    <xdr:sp macro="" textlink="">
      <xdr:nvSpPr>
        <xdr:cNvPr id="12" name="正方形/長方形 11">
          <a:extLst>
            <a:ext uri="{FF2B5EF4-FFF2-40B4-BE49-F238E27FC236}">
              <a16:creationId xmlns:a16="http://schemas.microsoft.com/office/drawing/2014/main" id="{00000000-0008-0000-0200-00000C000000}"/>
            </a:ext>
          </a:extLst>
        </xdr:cNvPr>
        <xdr:cNvSpPr/>
      </xdr:nvSpPr>
      <xdr:spPr>
        <a:xfrm>
          <a:off x="44005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10.178.150.1</a:t>
          </a: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0</xdr:colOff>
      <xdr:row>16</xdr:row>
      <xdr:rowOff>9525</xdr:rowOff>
    </xdr:from>
    <xdr:to>
      <xdr:col>13</xdr:col>
      <xdr:colOff>0</xdr:colOff>
      <xdr:row>22</xdr:row>
      <xdr:rowOff>9525</xdr:rowOff>
    </xdr:to>
    <xdr:sp macro="" textlink="">
      <xdr:nvSpPr>
        <xdr:cNvPr id="13" name="正方形/長方形 12">
          <a:extLst>
            <a:ext uri="{FF2B5EF4-FFF2-40B4-BE49-F238E27FC236}">
              <a16:creationId xmlns:a16="http://schemas.microsoft.com/office/drawing/2014/main" id="{00000000-0008-0000-0200-00000D000000}"/>
            </a:ext>
            <a:ext uri="{147F2762-F138-4A5C-976F-8EAC2B608ADB}">
              <a16:predDERef xmlns:a16="http://schemas.microsoft.com/office/drawing/2014/main" pred="{00000000-0008-0000-0200-00000C000000}"/>
            </a:ext>
          </a:extLst>
        </xdr:cNvPr>
        <xdr:cNvSpPr/>
      </xdr:nvSpPr>
      <xdr:spPr>
        <a:xfrm>
          <a:off x="6191250" y="2600325"/>
          <a:ext cx="1857375" cy="97155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13</xdr:col>
      <xdr:colOff>0</xdr:colOff>
      <xdr:row>16</xdr:row>
      <xdr:rowOff>0</xdr:rowOff>
    </xdr:from>
    <xdr:to>
      <xdr:col>16</xdr:col>
      <xdr:colOff>0</xdr:colOff>
      <xdr:row>22</xdr:row>
      <xdr:rowOff>0</xdr:rowOff>
    </xdr:to>
    <xdr:sp macro="" textlink="">
      <xdr:nvSpPr>
        <xdr:cNvPr id="14" name="正方形/長方形 13">
          <a:extLst>
            <a:ext uri="{FF2B5EF4-FFF2-40B4-BE49-F238E27FC236}">
              <a16:creationId xmlns:a16="http://schemas.microsoft.com/office/drawing/2014/main" id="{00000000-0008-0000-0200-00000E000000}"/>
            </a:ext>
          </a:extLst>
        </xdr:cNvPr>
        <xdr:cNvSpPr/>
      </xdr:nvSpPr>
      <xdr:spPr>
        <a:xfrm>
          <a:off x="8172450" y="23114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xdr:col>
      <xdr:colOff>0</xdr:colOff>
      <xdr:row>14</xdr:row>
      <xdr:rowOff>0</xdr:rowOff>
    </xdr:from>
    <xdr:to>
      <xdr:col>4</xdr:col>
      <xdr:colOff>0</xdr:colOff>
      <xdr:row>20</xdr:row>
      <xdr:rowOff>0</xdr:rowOff>
    </xdr:to>
    <xdr:sp macro="" textlink="">
      <xdr:nvSpPr>
        <xdr:cNvPr id="15" name="正方形/長方形 14">
          <a:extLst>
            <a:ext uri="{FF2B5EF4-FFF2-40B4-BE49-F238E27FC236}">
              <a16:creationId xmlns:a16="http://schemas.microsoft.com/office/drawing/2014/main" id="{00000000-0008-0000-0200-00000F000000}"/>
            </a:ext>
          </a:extLst>
        </xdr:cNvPr>
        <xdr:cNvSpPr/>
      </xdr:nvSpPr>
      <xdr:spPr>
        <a:xfrm>
          <a:off x="628650" y="19812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0</xdr:colOff>
      <xdr:row>6</xdr:row>
      <xdr:rowOff>0</xdr:rowOff>
    </xdr:from>
    <xdr:to>
      <xdr:col>4</xdr:col>
      <xdr:colOff>0</xdr:colOff>
      <xdr:row>12</xdr:row>
      <xdr:rowOff>0</xdr:rowOff>
    </xdr:to>
    <xdr:sp macro="" textlink="">
      <xdr:nvSpPr>
        <xdr:cNvPr id="16" name="正方形/長方形 15">
          <a:extLst>
            <a:ext uri="{FF2B5EF4-FFF2-40B4-BE49-F238E27FC236}">
              <a16:creationId xmlns:a16="http://schemas.microsoft.com/office/drawing/2014/main" id="{00000000-0008-0000-0200-000010000000}"/>
            </a:ext>
          </a:extLst>
        </xdr:cNvPr>
        <xdr:cNvSpPr/>
      </xdr:nvSpPr>
      <xdr:spPr>
        <a:xfrm>
          <a:off x="6286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0</xdr:colOff>
      <xdr:row>46</xdr:row>
      <xdr:rowOff>0</xdr:rowOff>
    </xdr:from>
    <xdr:to>
      <xdr:col>10</xdr:col>
      <xdr:colOff>0</xdr:colOff>
      <xdr:row>52</xdr:row>
      <xdr:rowOff>0</xdr:rowOff>
    </xdr:to>
    <xdr:sp macro="" textlink="">
      <xdr:nvSpPr>
        <xdr:cNvPr id="17" name="正方形/長方形 16">
          <a:extLst>
            <a:ext uri="{FF2B5EF4-FFF2-40B4-BE49-F238E27FC236}">
              <a16:creationId xmlns:a16="http://schemas.microsoft.com/office/drawing/2014/main" id="{00000000-0008-0000-0200-000011000000}"/>
            </a:ext>
          </a:extLst>
        </xdr:cNvPr>
        <xdr:cNvSpPr/>
      </xdr:nvSpPr>
      <xdr:spPr>
        <a:xfrm>
          <a:off x="44005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0</xdr:colOff>
      <xdr:row>46</xdr:row>
      <xdr:rowOff>0</xdr:rowOff>
    </xdr:from>
    <xdr:to>
      <xdr:col>14</xdr:col>
      <xdr:colOff>0</xdr:colOff>
      <xdr:row>52</xdr:row>
      <xdr:rowOff>0</xdr:rowOff>
    </xdr:to>
    <xdr:sp macro="" textlink="">
      <xdr:nvSpPr>
        <xdr:cNvPr id="18" name="正方形/長方形 17">
          <a:extLst>
            <a:ext uri="{FF2B5EF4-FFF2-40B4-BE49-F238E27FC236}">
              <a16:creationId xmlns:a16="http://schemas.microsoft.com/office/drawing/2014/main" id="{00000000-0008-0000-0200-000012000000}"/>
            </a:ext>
          </a:extLst>
        </xdr:cNvPr>
        <xdr:cNvSpPr/>
      </xdr:nvSpPr>
      <xdr:spPr>
        <a:xfrm>
          <a:off x="69151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0</xdr:colOff>
      <xdr:row>46</xdr:row>
      <xdr:rowOff>0</xdr:rowOff>
    </xdr:from>
    <xdr:to>
      <xdr:col>6</xdr:col>
      <xdr:colOff>0</xdr:colOff>
      <xdr:row>52</xdr:row>
      <xdr:rowOff>0</xdr:rowOff>
    </xdr:to>
    <xdr:sp macro="" textlink="">
      <xdr:nvSpPr>
        <xdr:cNvPr id="19" name="正方形/長方形 18">
          <a:extLst>
            <a:ext uri="{FF2B5EF4-FFF2-40B4-BE49-F238E27FC236}">
              <a16:creationId xmlns:a16="http://schemas.microsoft.com/office/drawing/2014/main" id="{00000000-0008-0000-0200-000013000000}"/>
            </a:ext>
          </a:extLst>
        </xdr:cNvPr>
        <xdr:cNvSpPr/>
      </xdr:nvSpPr>
      <xdr:spPr>
        <a:xfrm>
          <a:off x="18859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342900</xdr:colOff>
      <xdr:row>12</xdr:row>
      <xdr:rowOff>0</xdr:rowOff>
    </xdr:from>
    <xdr:to>
      <xdr:col>2</xdr:col>
      <xdr:colOff>342900</xdr:colOff>
      <xdr:row>14</xdr:row>
      <xdr:rowOff>0</xdr:rowOff>
    </xdr:to>
    <xdr:cxnSp macro="">
      <xdr:nvCxnSpPr>
        <xdr:cNvPr id="20" name="直線コネクタ 19">
          <a:extLst>
            <a:ext uri="{FF2B5EF4-FFF2-40B4-BE49-F238E27FC236}">
              <a16:creationId xmlns:a16="http://schemas.microsoft.com/office/drawing/2014/main" id="{00000000-0008-0000-0200-000014000000}"/>
            </a:ext>
          </a:extLst>
        </xdr:cNvPr>
        <xdr:cNvCxnSpPr>
          <a:stCxn id="16" idx="2"/>
          <a:endCxn id="15" idx="0"/>
        </xdr:cNvCxnSpPr>
      </xdr:nvCxnSpPr>
      <xdr:spPr>
        <a:xfrm>
          <a:off x="16002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309563</xdr:colOff>
      <xdr:row>20</xdr:row>
      <xdr:rowOff>0</xdr:rowOff>
    </xdr:from>
    <xdr:to>
      <xdr:col>5</xdr:col>
      <xdr:colOff>0</xdr:colOff>
      <xdr:row>33</xdr:row>
      <xdr:rowOff>0</xdr:rowOff>
    </xdr:to>
    <xdr:cxnSp macro="">
      <xdr:nvCxnSpPr>
        <xdr:cNvPr id="21" name="カギ線コネクタ 20">
          <a:extLst>
            <a:ext uri="{FF2B5EF4-FFF2-40B4-BE49-F238E27FC236}">
              <a16:creationId xmlns:a16="http://schemas.microsoft.com/office/drawing/2014/main" id="{00000000-0008-0000-0200-000015000000}"/>
            </a:ext>
          </a:extLst>
        </xdr:cNvPr>
        <xdr:cNvCxnSpPr>
          <a:stCxn id="15" idx="2"/>
          <a:endCxn id="10" idx="1"/>
        </xdr:cNvCxnSpPr>
      </xdr:nvCxnSpPr>
      <xdr:spPr>
        <a:xfrm rot="16200000" flipH="1">
          <a:off x="1281907" y="3256756"/>
          <a:ext cx="2146300" cy="15763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12</xdr:row>
      <xdr:rowOff>0</xdr:rowOff>
    </xdr:from>
    <xdr:to>
      <xdr:col>6</xdr:col>
      <xdr:colOff>342900</xdr:colOff>
      <xdr:row>14</xdr:row>
      <xdr:rowOff>0</xdr:rowOff>
    </xdr:to>
    <xdr:cxnSp macro="">
      <xdr:nvCxnSpPr>
        <xdr:cNvPr id="22" name="直線コネクタ 21">
          <a:extLst>
            <a:ext uri="{FF2B5EF4-FFF2-40B4-BE49-F238E27FC236}">
              <a16:creationId xmlns:a16="http://schemas.microsoft.com/office/drawing/2014/main" id="{00000000-0008-0000-0200-000016000000}"/>
            </a:ext>
          </a:extLst>
        </xdr:cNvPr>
        <xdr:cNvCxnSpPr>
          <a:stCxn id="8" idx="2"/>
          <a:endCxn id="9"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309563</xdr:colOff>
      <xdr:row>20</xdr:row>
      <xdr:rowOff>0</xdr:rowOff>
    </xdr:from>
    <xdr:to>
      <xdr:col>6</xdr:col>
      <xdr:colOff>309563</xdr:colOff>
      <xdr:row>30</xdr:row>
      <xdr:rowOff>0</xdr:rowOff>
    </xdr:to>
    <xdr:cxnSp macro="">
      <xdr:nvCxnSpPr>
        <xdr:cNvPr id="23" name="直線コネクタ 22">
          <a:extLst>
            <a:ext uri="{FF2B5EF4-FFF2-40B4-BE49-F238E27FC236}">
              <a16:creationId xmlns:a16="http://schemas.microsoft.com/office/drawing/2014/main" id="{00000000-0008-0000-0200-000017000000}"/>
            </a:ext>
          </a:extLst>
        </xdr:cNvPr>
        <xdr:cNvCxnSpPr>
          <a:stCxn id="9" idx="2"/>
          <a:endCxn id="10" idx="0"/>
        </xdr:cNvCxnSpPr>
      </xdr:nvCxnSpPr>
      <xdr:spPr>
        <a:xfrm>
          <a:off x="4081463"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333375</xdr:colOff>
      <xdr:row>19</xdr:row>
      <xdr:rowOff>47624</xdr:rowOff>
    </xdr:from>
    <xdr:to>
      <xdr:col>10</xdr:col>
      <xdr:colOff>345282</xdr:colOff>
      <xdr:row>30</xdr:row>
      <xdr:rowOff>0</xdr:rowOff>
    </xdr:to>
    <xdr:cxnSp macro="">
      <xdr:nvCxnSpPr>
        <xdr:cNvPr id="24" name="カギ線コネクタ 23">
          <a:extLst>
            <a:ext uri="{FF2B5EF4-FFF2-40B4-BE49-F238E27FC236}">
              <a16:creationId xmlns:a16="http://schemas.microsoft.com/office/drawing/2014/main" id="{00000000-0008-0000-0200-000018000000}"/>
            </a:ext>
          </a:extLst>
        </xdr:cNvPr>
        <xdr:cNvCxnSpPr>
          <a:endCxn id="11" idx="0"/>
        </xdr:cNvCxnSpPr>
      </xdr:nvCxnSpPr>
      <xdr:spPr>
        <a:xfrm rot="16200000" flipH="1">
          <a:off x="5112941" y="3103958"/>
          <a:ext cx="1768476" cy="1269207"/>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36</xdr:row>
      <xdr:rowOff>0</xdr:rowOff>
    </xdr:from>
    <xdr:to>
      <xdr:col>10</xdr:col>
      <xdr:colOff>342900</xdr:colOff>
      <xdr:row>38</xdr:row>
      <xdr:rowOff>0</xdr:rowOff>
    </xdr:to>
    <xdr:cxnSp macro="">
      <xdr:nvCxnSpPr>
        <xdr:cNvPr id="25" name="カギ線コネクタ 24">
          <a:extLst>
            <a:ext uri="{FF2B5EF4-FFF2-40B4-BE49-F238E27FC236}">
              <a16:creationId xmlns:a16="http://schemas.microsoft.com/office/drawing/2014/main" id="{00000000-0008-0000-0200-000019000000}"/>
            </a:ext>
          </a:extLst>
        </xdr:cNvPr>
        <xdr:cNvCxnSpPr>
          <a:stCxn id="11" idx="2"/>
          <a:endCxn id="12" idx="0"/>
        </xdr:cNvCxnSpPr>
      </xdr:nvCxnSpPr>
      <xdr:spPr>
        <a:xfrm rot="5400000">
          <a:off x="5835650" y="5149850"/>
          <a:ext cx="330200" cy="12573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36</xdr:row>
      <xdr:rowOff>0</xdr:rowOff>
    </xdr:from>
    <xdr:to>
      <xdr:col>7</xdr:col>
      <xdr:colOff>0</xdr:colOff>
      <xdr:row>41</xdr:row>
      <xdr:rowOff>0</xdr:rowOff>
    </xdr:to>
    <xdr:cxnSp macro="">
      <xdr:nvCxnSpPr>
        <xdr:cNvPr id="26" name="カギ線コネクタ 25">
          <a:extLst>
            <a:ext uri="{FF2B5EF4-FFF2-40B4-BE49-F238E27FC236}">
              <a16:creationId xmlns:a16="http://schemas.microsoft.com/office/drawing/2014/main" id="{00000000-0008-0000-0200-00001A000000}"/>
            </a:ext>
          </a:extLst>
        </xdr:cNvPr>
        <xdr:cNvCxnSpPr>
          <a:stCxn id="10" idx="2"/>
          <a:endCxn id="12" idx="1"/>
        </xdr:cNvCxnSpPr>
      </xdr:nvCxnSpPr>
      <xdr:spPr>
        <a:xfrm rot="16200000" flipH="1">
          <a:off x="3844925" y="5883275"/>
          <a:ext cx="825500" cy="285750"/>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342900</xdr:colOff>
      <xdr:row>44</xdr:row>
      <xdr:rowOff>0</xdr:rowOff>
    </xdr:from>
    <xdr:to>
      <xdr:col>8</xdr:col>
      <xdr:colOff>342900</xdr:colOff>
      <xdr:row>46</xdr:row>
      <xdr:rowOff>0</xdr:rowOff>
    </xdr:to>
    <xdr:cxnSp macro="">
      <xdr:nvCxnSpPr>
        <xdr:cNvPr id="27" name="カギ線コネクタ 26">
          <a:extLst>
            <a:ext uri="{FF2B5EF4-FFF2-40B4-BE49-F238E27FC236}">
              <a16:creationId xmlns:a16="http://schemas.microsoft.com/office/drawing/2014/main" id="{00000000-0008-0000-0200-00001B000000}"/>
            </a:ext>
          </a:extLst>
        </xdr:cNvPr>
        <xdr:cNvCxnSpPr>
          <a:stCxn id="12" idx="2"/>
          <a:endCxn id="19" idx="0"/>
        </xdr:cNvCxnSpPr>
      </xdr:nvCxnSpPr>
      <xdr:spPr>
        <a:xfrm rot="5400000">
          <a:off x="39497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12</xdr:col>
      <xdr:colOff>342900</xdr:colOff>
      <xdr:row>46</xdr:row>
      <xdr:rowOff>0</xdr:rowOff>
    </xdr:to>
    <xdr:cxnSp macro="">
      <xdr:nvCxnSpPr>
        <xdr:cNvPr id="28" name="カギ線コネクタ 27">
          <a:extLst>
            <a:ext uri="{FF2B5EF4-FFF2-40B4-BE49-F238E27FC236}">
              <a16:creationId xmlns:a16="http://schemas.microsoft.com/office/drawing/2014/main" id="{00000000-0008-0000-0200-00001C000000}"/>
            </a:ext>
          </a:extLst>
        </xdr:cNvPr>
        <xdr:cNvCxnSpPr>
          <a:stCxn id="12" idx="2"/>
          <a:endCxn id="18" idx="0"/>
        </xdr:cNvCxnSpPr>
      </xdr:nvCxnSpPr>
      <xdr:spPr>
        <a:xfrm rot="16200000" flipH="1">
          <a:off x="64643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8</xdr:col>
      <xdr:colOff>342900</xdr:colOff>
      <xdr:row>46</xdr:row>
      <xdr:rowOff>0</xdr:rowOff>
    </xdr:to>
    <xdr:cxnSp macro="">
      <xdr:nvCxnSpPr>
        <xdr:cNvPr id="29" name="直線コネクタ 28">
          <a:extLst>
            <a:ext uri="{FF2B5EF4-FFF2-40B4-BE49-F238E27FC236}">
              <a16:creationId xmlns:a16="http://schemas.microsoft.com/office/drawing/2014/main" id="{00000000-0008-0000-0200-00001D000000}"/>
            </a:ext>
          </a:extLst>
        </xdr:cNvPr>
        <xdr:cNvCxnSpPr>
          <a:stCxn id="12" idx="2"/>
          <a:endCxn id="17" idx="0"/>
        </xdr:cNvCxnSpPr>
      </xdr:nvCxnSpPr>
      <xdr:spPr>
        <a:xfrm>
          <a:off x="5372100" y="69342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15</xdr:row>
      <xdr:rowOff>9525</xdr:rowOff>
    </xdr:from>
    <xdr:to>
      <xdr:col>10</xdr:col>
      <xdr:colOff>19050</xdr:colOff>
      <xdr:row>15</xdr:row>
      <xdr:rowOff>9525</xdr:rowOff>
    </xdr:to>
    <xdr:cxnSp macro="">
      <xdr:nvCxnSpPr>
        <xdr:cNvPr id="30" name="直線コネクタ 29">
          <a:extLst>
            <a:ext uri="{FF2B5EF4-FFF2-40B4-BE49-F238E27FC236}">
              <a16:creationId xmlns:a16="http://schemas.microsoft.com/office/drawing/2014/main" id="{00000000-0008-0000-0200-00001E000000}"/>
            </a:ext>
          </a:extLst>
        </xdr:cNvPr>
        <xdr:cNvCxnSpPr/>
      </xdr:nvCxnSpPr>
      <xdr:spPr>
        <a:xfrm>
          <a:off x="5029200" y="215582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23814</xdr:colOff>
      <xdr:row>38</xdr:row>
      <xdr:rowOff>0</xdr:rowOff>
    </xdr:from>
    <xdr:to>
      <xdr:col>17</xdr:col>
      <xdr:colOff>23813</xdr:colOff>
      <xdr:row>44</xdr:row>
      <xdr:rowOff>0</xdr:rowOff>
    </xdr:to>
    <xdr:sp macro="" textlink="">
      <xdr:nvSpPr>
        <xdr:cNvPr id="31" name="正方形/長方形 30">
          <a:extLst>
            <a:ext uri="{FF2B5EF4-FFF2-40B4-BE49-F238E27FC236}">
              <a16:creationId xmlns:a16="http://schemas.microsoft.com/office/drawing/2014/main" id="{00000000-0008-0000-0200-00001F000000}"/>
            </a:ext>
          </a:extLst>
        </xdr:cNvPr>
        <xdr:cNvSpPr/>
      </xdr:nvSpPr>
      <xdr:spPr>
        <a:xfrm>
          <a:off x="8824914" y="5943600"/>
          <a:ext cx="1885949"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323417</xdr:colOff>
      <xdr:row>35</xdr:row>
      <xdr:rowOff>146971</xdr:rowOff>
    </xdr:from>
    <xdr:to>
      <xdr:col>15</xdr:col>
      <xdr:colOff>365847</xdr:colOff>
      <xdr:row>38</xdr:row>
      <xdr:rowOff>0</xdr:rowOff>
    </xdr:to>
    <xdr:cxnSp macro="">
      <xdr:nvCxnSpPr>
        <xdr:cNvPr id="32" name="カギ線コネクタ 31">
          <a:extLst>
            <a:ext uri="{FF2B5EF4-FFF2-40B4-BE49-F238E27FC236}">
              <a16:creationId xmlns:a16="http://schemas.microsoft.com/office/drawing/2014/main" id="{00000000-0008-0000-0200-000020000000}"/>
            </a:ext>
          </a:extLst>
        </xdr:cNvPr>
        <xdr:cNvCxnSpPr>
          <a:endCxn id="31" idx="0"/>
        </xdr:cNvCxnSpPr>
      </xdr:nvCxnSpPr>
      <xdr:spPr>
        <a:xfrm rot="16200000" flipH="1">
          <a:off x="8342917" y="4490921"/>
          <a:ext cx="348329" cy="255703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345280</xdr:colOff>
      <xdr:row>10</xdr:row>
      <xdr:rowOff>0</xdr:rowOff>
    </xdr:from>
    <xdr:to>
      <xdr:col>17</xdr:col>
      <xdr:colOff>23812</xdr:colOff>
      <xdr:row>41</xdr:row>
      <xdr:rowOff>0</xdr:rowOff>
    </xdr:to>
    <xdr:cxnSp macro="">
      <xdr:nvCxnSpPr>
        <xdr:cNvPr id="33" name="カギ線コネクタ 32">
          <a:extLst>
            <a:ext uri="{FF2B5EF4-FFF2-40B4-BE49-F238E27FC236}">
              <a16:creationId xmlns:a16="http://schemas.microsoft.com/office/drawing/2014/main" id="{00000000-0008-0000-0200-000021000000}"/>
            </a:ext>
          </a:extLst>
        </xdr:cNvPr>
        <xdr:cNvCxnSpPr>
          <a:stCxn id="35" idx="0"/>
          <a:endCxn id="31" idx="3"/>
        </xdr:cNvCxnSpPr>
      </xdr:nvCxnSpPr>
      <xdr:spPr>
        <a:xfrm rot="16200000" flipH="1">
          <a:off x="6426596" y="2154634"/>
          <a:ext cx="5118100" cy="34504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428624</xdr:colOff>
      <xdr:row>41</xdr:row>
      <xdr:rowOff>-1</xdr:rowOff>
    </xdr:from>
    <xdr:to>
      <xdr:col>15</xdr:col>
      <xdr:colOff>369095</xdr:colOff>
      <xdr:row>44</xdr:row>
      <xdr:rowOff>0</xdr:rowOff>
    </xdr:to>
    <xdr:cxnSp macro="">
      <xdr:nvCxnSpPr>
        <xdr:cNvPr id="34" name="カギ線コネクタ 33">
          <a:extLst>
            <a:ext uri="{FF2B5EF4-FFF2-40B4-BE49-F238E27FC236}">
              <a16:creationId xmlns:a16="http://schemas.microsoft.com/office/drawing/2014/main" id="{00000000-0008-0000-0200-000022000000}"/>
            </a:ext>
          </a:extLst>
        </xdr:cNvPr>
        <xdr:cNvCxnSpPr>
          <a:endCxn id="31" idx="2"/>
        </xdr:cNvCxnSpPr>
      </xdr:nvCxnSpPr>
      <xdr:spPr>
        <a:xfrm>
          <a:off x="3571874" y="6438899"/>
          <a:ext cx="6226971" cy="49530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10</xdr:row>
      <xdr:rowOff>0</xdr:rowOff>
    </xdr:from>
    <xdr:to>
      <xdr:col>13</xdr:col>
      <xdr:colOff>0</xdr:colOff>
      <xdr:row>16</xdr:row>
      <xdr:rowOff>0</xdr:rowOff>
    </xdr:to>
    <xdr:sp macro="" textlink="">
      <xdr:nvSpPr>
        <xdr:cNvPr id="35" name="正方形/長方形 34">
          <a:extLst>
            <a:ext uri="{FF2B5EF4-FFF2-40B4-BE49-F238E27FC236}">
              <a16:creationId xmlns:a16="http://schemas.microsoft.com/office/drawing/2014/main" id="{00000000-0008-0000-0200-000023000000}"/>
            </a:ext>
          </a:extLst>
        </xdr:cNvPr>
        <xdr:cNvSpPr/>
      </xdr:nvSpPr>
      <xdr:spPr>
        <a:xfrm>
          <a:off x="628650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endParaRPr kumimoji="1" lang="en-US" altLang="ja-JP" sz="800">
            <a:solidFill>
              <a:sysClr val="windowText" lastClr="000000"/>
            </a:solidFill>
          </a:endParaRP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endParaRPr kumimoji="1" lang="en-US" altLang="ja-JP" sz="800">
            <a:solidFill>
              <a:sysClr val="windowText" lastClr="000000"/>
            </a:solidFill>
          </a:endParaRP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xdr:txBody>
    </xdr:sp>
    <xdr:clientData/>
  </xdr:twoCellAnchor>
  <xdr:twoCellAnchor>
    <xdr:from>
      <xdr:col>13</xdr:col>
      <xdr:colOff>0</xdr:colOff>
      <xdr:row>10</xdr:row>
      <xdr:rowOff>0</xdr:rowOff>
    </xdr:from>
    <xdr:to>
      <xdr:col>16</xdr:col>
      <xdr:colOff>0</xdr:colOff>
      <xdr:row>16</xdr:row>
      <xdr:rowOff>0</xdr:rowOff>
    </xdr:to>
    <xdr:sp macro="" textlink="">
      <xdr:nvSpPr>
        <xdr:cNvPr id="36" name="正方形/長方形 35">
          <a:extLst>
            <a:ext uri="{FF2B5EF4-FFF2-40B4-BE49-F238E27FC236}">
              <a16:creationId xmlns:a16="http://schemas.microsoft.com/office/drawing/2014/main" id="{00000000-0008-0000-0200-000024000000}"/>
            </a:ext>
          </a:extLst>
        </xdr:cNvPr>
        <xdr:cNvSpPr/>
      </xdr:nvSpPr>
      <xdr:spPr>
        <a:xfrm>
          <a:off x="817245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ja-JP" altLang="en-US" sz="800">
            <a:solidFill>
              <a:sysClr val="windowText" lastClr="000000"/>
            </a:solidFill>
          </a:endParaRPr>
        </a:p>
      </xdr:txBody>
    </xdr:sp>
    <xdr:clientData/>
  </xdr:twoCellAnchor>
  <xdr:twoCellAnchor>
    <xdr:from>
      <xdr:col>11</xdr:col>
      <xdr:colOff>119066</xdr:colOff>
      <xdr:row>22</xdr:row>
      <xdr:rowOff>35719</xdr:rowOff>
    </xdr:from>
    <xdr:to>
      <xdr:col>12</xdr:col>
      <xdr:colOff>4</xdr:colOff>
      <xdr:row>25</xdr:row>
      <xdr:rowOff>137585</xdr:rowOff>
    </xdr:to>
    <xdr:cxnSp macro="">
      <xdr:nvCxnSpPr>
        <xdr:cNvPr id="37" name="カギ線コネクタ 36">
          <a:extLst>
            <a:ext uri="{FF2B5EF4-FFF2-40B4-BE49-F238E27FC236}">
              <a16:creationId xmlns:a16="http://schemas.microsoft.com/office/drawing/2014/main" id="{00000000-0008-0000-0200-000025000000}"/>
            </a:ext>
          </a:extLst>
        </xdr:cNvPr>
        <xdr:cNvCxnSpPr>
          <a:stCxn id="38" idx="1"/>
        </xdr:cNvCxnSpPr>
      </xdr:nvCxnSpPr>
      <xdr:spPr>
        <a:xfrm rot="10800000">
          <a:off x="6987649" y="3761052"/>
          <a:ext cx="505355" cy="609866"/>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xdr:colOff>
      <xdr:row>25</xdr:row>
      <xdr:rowOff>2</xdr:rowOff>
    </xdr:from>
    <xdr:to>
      <xdr:col>15</xdr:col>
      <xdr:colOff>116417</xdr:colOff>
      <xdr:row>26</xdr:row>
      <xdr:rowOff>105833</xdr:rowOff>
    </xdr:to>
    <xdr:sp macro="" textlink="">
      <xdr:nvSpPr>
        <xdr:cNvPr id="38" name="正方形/長方形 37">
          <a:extLst>
            <a:ext uri="{FF2B5EF4-FFF2-40B4-BE49-F238E27FC236}">
              <a16:creationId xmlns:a16="http://schemas.microsoft.com/office/drawing/2014/main" id="{00000000-0008-0000-0200-000026000000}"/>
            </a:ext>
          </a:extLst>
        </xdr:cNvPr>
        <xdr:cNvSpPr/>
      </xdr:nvSpPr>
      <xdr:spPr>
        <a:xfrm>
          <a:off x="7493003" y="4233335"/>
          <a:ext cx="1989664" cy="27516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1</xdr:col>
      <xdr:colOff>9525</xdr:colOff>
      <xdr:row>0</xdr:row>
      <xdr:rowOff>92869</xdr:rowOff>
    </xdr:from>
    <xdr:to>
      <xdr:col>2</xdr:col>
      <xdr:colOff>9525</xdr:colOff>
      <xdr:row>0</xdr:row>
      <xdr:rowOff>92869</xdr:rowOff>
    </xdr:to>
    <xdr:cxnSp macro="">
      <xdr:nvCxnSpPr>
        <xdr:cNvPr id="39" name="直線コネクタ 38">
          <a:extLst>
            <a:ext uri="{FF2B5EF4-FFF2-40B4-BE49-F238E27FC236}">
              <a16:creationId xmlns:a16="http://schemas.microsoft.com/office/drawing/2014/main" id="{00000000-0008-0000-0200-000027000000}"/>
            </a:ext>
          </a:extLst>
        </xdr:cNvPr>
        <xdr:cNvCxnSpPr/>
      </xdr:nvCxnSpPr>
      <xdr:spPr>
        <a:xfrm>
          <a:off x="638175" y="92869"/>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92869</xdr:rowOff>
    </xdr:from>
    <xdr:to>
      <xdr:col>2</xdr:col>
      <xdr:colOff>9525</xdr:colOff>
      <xdr:row>1</xdr:row>
      <xdr:rowOff>92869</xdr:rowOff>
    </xdr:to>
    <xdr:cxnSp macro="">
      <xdr:nvCxnSpPr>
        <xdr:cNvPr id="40" name="直線コネクタ 39">
          <a:extLst>
            <a:ext uri="{FF2B5EF4-FFF2-40B4-BE49-F238E27FC236}">
              <a16:creationId xmlns:a16="http://schemas.microsoft.com/office/drawing/2014/main" id="{00000000-0008-0000-0200-000028000000}"/>
            </a:ext>
          </a:extLst>
        </xdr:cNvPr>
        <xdr:cNvCxnSpPr/>
      </xdr:nvCxnSpPr>
      <xdr:spPr>
        <a:xfrm>
          <a:off x="638175" y="257969"/>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24</xdr:row>
      <xdr:rowOff>19050</xdr:rowOff>
    </xdr:from>
    <xdr:to>
      <xdr:col>2</xdr:col>
      <xdr:colOff>171450</xdr:colOff>
      <xdr:row>25</xdr:row>
      <xdr:rowOff>133351</xdr:rowOff>
    </xdr:to>
    <xdr:cxnSp macro="">
      <xdr:nvCxnSpPr>
        <xdr:cNvPr id="41" name="直線矢印コネクタ 40">
          <a:extLst>
            <a:ext uri="{FF2B5EF4-FFF2-40B4-BE49-F238E27FC236}">
              <a16:creationId xmlns:a16="http://schemas.microsoft.com/office/drawing/2014/main" id="{00000000-0008-0000-0200-000029000000}"/>
            </a:ext>
          </a:extLst>
        </xdr:cNvPr>
        <xdr:cNvCxnSpPr/>
      </xdr:nvCxnSpPr>
      <xdr:spPr>
        <a:xfrm flipV="1">
          <a:off x="142875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497681</xdr:colOff>
      <xdr:row>25</xdr:row>
      <xdr:rowOff>90488</xdr:rowOff>
    </xdr:from>
    <xdr:to>
      <xdr:col>9</xdr:col>
      <xdr:colOff>173831</xdr:colOff>
      <xdr:row>25</xdr:row>
      <xdr:rowOff>90489</xdr:rowOff>
    </xdr:to>
    <xdr:cxnSp macro="">
      <xdr:nvCxnSpPr>
        <xdr:cNvPr id="42" name="直線矢印コネクタ 41">
          <a:extLst>
            <a:ext uri="{FF2B5EF4-FFF2-40B4-BE49-F238E27FC236}">
              <a16:creationId xmlns:a16="http://schemas.microsoft.com/office/drawing/2014/main" id="{00000000-0008-0000-0200-00002A000000}"/>
            </a:ext>
          </a:extLst>
        </xdr:cNvPr>
        <xdr:cNvCxnSpPr/>
      </xdr:nvCxnSpPr>
      <xdr:spPr>
        <a:xfrm flipH="1">
          <a:off x="5526881" y="3887788"/>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200025</xdr:colOff>
      <xdr:row>37</xdr:row>
      <xdr:rowOff>28575</xdr:rowOff>
    </xdr:from>
    <xdr:to>
      <xdr:col>6</xdr:col>
      <xdr:colOff>200025</xdr:colOff>
      <xdr:row>38</xdr:row>
      <xdr:rowOff>142876</xdr:rowOff>
    </xdr:to>
    <xdr:cxnSp macro="">
      <xdr:nvCxnSpPr>
        <xdr:cNvPr id="43" name="直線矢印コネクタ 42">
          <a:extLst>
            <a:ext uri="{FF2B5EF4-FFF2-40B4-BE49-F238E27FC236}">
              <a16:creationId xmlns:a16="http://schemas.microsoft.com/office/drawing/2014/main" id="{00000000-0008-0000-0200-00002B000000}"/>
            </a:ext>
          </a:extLst>
        </xdr:cNvPr>
        <xdr:cNvCxnSpPr/>
      </xdr:nvCxnSpPr>
      <xdr:spPr>
        <a:xfrm flipV="1">
          <a:off x="3971925" y="58070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9524</xdr:colOff>
      <xdr:row>24</xdr:row>
      <xdr:rowOff>14287</xdr:rowOff>
    </xdr:from>
    <xdr:to>
      <xdr:col>11</xdr:col>
      <xdr:colOff>9524</xdr:colOff>
      <xdr:row>25</xdr:row>
      <xdr:rowOff>133351</xdr:rowOff>
    </xdr:to>
    <xdr:cxnSp macro="">
      <xdr:nvCxnSpPr>
        <xdr:cNvPr id="44" name="直線矢印コネクタ 43">
          <a:extLst>
            <a:ext uri="{FF2B5EF4-FFF2-40B4-BE49-F238E27FC236}">
              <a16:creationId xmlns:a16="http://schemas.microsoft.com/office/drawing/2014/main" id="{00000000-0008-0000-0200-00002C000000}"/>
            </a:ext>
          </a:extLst>
        </xdr:cNvPr>
        <xdr:cNvCxnSpPr/>
      </xdr:nvCxnSpPr>
      <xdr:spPr>
        <a:xfrm flipV="1">
          <a:off x="6924674" y="3646487"/>
          <a:ext cx="0" cy="28416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497682</xdr:colOff>
      <xdr:row>36</xdr:row>
      <xdr:rowOff>76200</xdr:rowOff>
    </xdr:from>
    <xdr:to>
      <xdr:col>9</xdr:col>
      <xdr:colOff>173832</xdr:colOff>
      <xdr:row>36</xdr:row>
      <xdr:rowOff>76201</xdr:rowOff>
    </xdr:to>
    <xdr:cxnSp macro="">
      <xdr:nvCxnSpPr>
        <xdr:cNvPr id="45" name="直線矢印コネクタ 44">
          <a:extLst>
            <a:ext uri="{FF2B5EF4-FFF2-40B4-BE49-F238E27FC236}">
              <a16:creationId xmlns:a16="http://schemas.microsoft.com/office/drawing/2014/main" id="{00000000-0008-0000-0200-00002D000000}"/>
            </a:ext>
          </a:extLst>
        </xdr:cNvPr>
        <xdr:cNvCxnSpPr/>
      </xdr:nvCxnSpPr>
      <xdr:spPr>
        <a:xfrm flipH="1">
          <a:off x="5526882" y="5689600"/>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100012</xdr:colOff>
      <xdr:row>36</xdr:row>
      <xdr:rowOff>76200</xdr:rowOff>
    </xdr:from>
    <xdr:to>
      <xdr:col>12</xdr:col>
      <xdr:colOff>461962</xdr:colOff>
      <xdr:row>36</xdr:row>
      <xdr:rowOff>76201</xdr:rowOff>
    </xdr:to>
    <xdr:cxnSp macro="">
      <xdr:nvCxnSpPr>
        <xdr:cNvPr id="46" name="直線矢印コネクタ 45">
          <a:extLst>
            <a:ext uri="{FF2B5EF4-FFF2-40B4-BE49-F238E27FC236}">
              <a16:creationId xmlns:a16="http://schemas.microsoft.com/office/drawing/2014/main" id="{00000000-0008-0000-0200-00002E000000}"/>
            </a:ext>
          </a:extLst>
        </xdr:cNvPr>
        <xdr:cNvCxnSpPr/>
      </xdr:nvCxnSpPr>
      <xdr:spPr>
        <a:xfrm flipH="1">
          <a:off x="7643812"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176646</xdr:colOff>
      <xdr:row>44</xdr:row>
      <xdr:rowOff>162792</xdr:rowOff>
    </xdr:from>
    <xdr:to>
      <xdr:col>15</xdr:col>
      <xdr:colOff>181841</xdr:colOff>
      <xdr:row>47</xdr:row>
      <xdr:rowOff>8659</xdr:rowOff>
    </xdr:to>
    <xdr:cxnSp macro="">
      <xdr:nvCxnSpPr>
        <xdr:cNvPr id="47" name="直線矢印コネクタ 46">
          <a:extLst>
            <a:ext uri="{FF2B5EF4-FFF2-40B4-BE49-F238E27FC236}">
              <a16:creationId xmlns:a16="http://schemas.microsoft.com/office/drawing/2014/main" id="{00000000-0008-0000-0200-00002F000000}"/>
            </a:ext>
          </a:extLst>
        </xdr:cNvPr>
        <xdr:cNvCxnSpPr/>
      </xdr:nvCxnSpPr>
      <xdr:spPr>
        <a:xfrm flipH="1" flipV="1">
          <a:off x="9606396" y="7096992"/>
          <a:ext cx="5195" cy="3411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24</xdr:row>
      <xdr:rowOff>19050</xdr:rowOff>
    </xdr:from>
    <xdr:to>
      <xdr:col>6</xdr:col>
      <xdr:colOff>190500</xdr:colOff>
      <xdr:row>25</xdr:row>
      <xdr:rowOff>133351</xdr:rowOff>
    </xdr:to>
    <xdr:cxnSp macro="">
      <xdr:nvCxnSpPr>
        <xdr:cNvPr id="48" name="直線矢印コネクタ 47">
          <a:extLst>
            <a:ext uri="{FF2B5EF4-FFF2-40B4-BE49-F238E27FC236}">
              <a16:creationId xmlns:a16="http://schemas.microsoft.com/office/drawing/2014/main" id="{00000000-0008-0000-0200-000030000000}"/>
            </a:ext>
          </a:extLst>
        </xdr:cNvPr>
        <xdr:cNvCxnSpPr/>
      </xdr:nvCxnSpPr>
      <xdr:spPr>
        <a:xfrm flipV="1">
          <a:off x="396240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333375</xdr:colOff>
      <xdr:row>8</xdr:row>
      <xdr:rowOff>76200</xdr:rowOff>
    </xdr:from>
    <xdr:to>
      <xdr:col>12</xdr:col>
      <xdr:colOff>9525</xdr:colOff>
      <xdr:row>8</xdr:row>
      <xdr:rowOff>76201</xdr:rowOff>
    </xdr:to>
    <xdr:cxnSp macro="">
      <xdr:nvCxnSpPr>
        <xdr:cNvPr id="49" name="直線矢印コネクタ 48">
          <a:extLst>
            <a:ext uri="{FF2B5EF4-FFF2-40B4-BE49-F238E27FC236}">
              <a16:creationId xmlns:a16="http://schemas.microsoft.com/office/drawing/2014/main" id="{00000000-0008-0000-0200-000031000000}"/>
            </a:ext>
          </a:extLst>
        </xdr:cNvPr>
        <xdr:cNvCxnSpPr/>
      </xdr:nvCxnSpPr>
      <xdr:spPr>
        <a:xfrm flipH="1">
          <a:off x="7248525" y="1066800"/>
          <a:ext cx="30480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18</xdr:row>
      <xdr:rowOff>0</xdr:rowOff>
    </xdr:from>
    <xdr:to>
      <xdr:col>10</xdr:col>
      <xdr:colOff>19050</xdr:colOff>
      <xdr:row>18</xdr:row>
      <xdr:rowOff>0</xdr:rowOff>
    </xdr:to>
    <xdr:cxnSp macro="">
      <xdr:nvCxnSpPr>
        <xdr:cNvPr id="50" name="直線コネクタ 49">
          <a:extLst>
            <a:ext uri="{FF2B5EF4-FFF2-40B4-BE49-F238E27FC236}">
              <a16:creationId xmlns:a16="http://schemas.microsoft.com/office/drawing/2014/main" id="{00000000-0008-0000-0200-000032000000}"/>
            </a:ext>
          </a:extLst>
        </xdr:cNvPr>
        <xdr:cNvCxnSpPr/>
      </xdr:nvCxnSpPr>
      <xdr:spPr>
        <a:xfrm>
          <a:off x="5029200" y="264160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14</xdr:row>
      <xdr:rowOff>76200</xdr:rowOff>
    </xdr:from>
    <xdr:to>
      <xdr:col>9</xdr:col>
      <xdr:colOff>171450</xdr:colOff>
      <xdr:row>14</xdr:row>
      <xdr:rowOff>76201</xdr:rowOff>
    </xdr:to>
    <xdr:cxnSp macro="">
      <xdr:nvCxnSpPr>
        <xdr:cNvPr id="51" name="直線矢印コネクタ 50">
          <a:extLst>
            <a:ext uri="{FF2B5EF4-FFF2-40B4-BE49-F238E27FC236}">
              <a16:creationId xmlns:a16="http://schemas.microsoft.com/office/drawing/2014/main" id="{00000000-0008-0000-0200-000033000000}"/>
            </a:ext>
          </a:extLst>
        </xdr:cNvPr>
        <xdr:cNvCxnSpPr/>
      </xdr:nvCxnSpPr>
      <xdr:spPr>
        <a:xfrm flipH="1">
          <a:off x="5524500" y="205740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18</xdr:row>
      <xdr:rowOff>95250</xdr:rowOff>
    </xdr:from>
    <xdr:to>
      <xdr:col>9</xdr:col>
      <xdr:colOff>171450</xdr:colOff>
      <xdr:row>18</xdr:row>
      <xdr:rowOff>95251</xdr:rowOff>
    </xdr:to>
    <xdr:cxnSp macro="">
      <xdr:nvCxnSpPr>
        <xdr:cNvPr id="52" name="直線矢印コネクタ 51">
          <a:extLst>
            <a:ext uri="{FF2B5EF4-FFF2-40B4-BE49-F238E27FC236}">
              <a16:creationId xmlns:a16="http://schemas.microsoft.com/office/drawing/2014/main" id="{00000000-0008-0000-0200-000034000000}"/>
            </a:ext>
          </a:extLst>
        </xdr:cNvPr>
        <xdr:cNvCxnSpPr/>
      </xdr:nvCxnSpPr>
      <xdr:spPr>
        <a:xfrm flipH="1">
          <a:off x="5524500" y="273685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12</xdr:row>
      <xdr:rowOff>28575</xdr:rowOff>
    </xdr:from>
    <xdr:to>
      <xdr:col>6</xdr:col>
      <xdr:colOff>190500</xdr:colOff>
      <xdr:row>13</xdr:row>
      <xdr:rowOff>142876</xdr:rowOff>
    </xdr:to>
    <xdr:cxnSp macro="">
      <xdr:nvCxnSpPr>
        <xdr:cNvPr id="53" name="直線矢印コネクタ 52">
          <a:extLst>
            <a:ext uri="{FF2B5EF4-FFF2-40B4-BE49-F238E27FC236}">
              <a16:creationId xmlns:a16="http://schemas.microsoft.com/office/drawing/2014/main" id="{00000000-0008-0000-0200-000035000000}"/>
            </a:ext>
          </a:extLst>
        </xdr:cNvPr>
        <xdr:cNvCxnSpPr/>
      </xdr:nvCxnSpPr>
      <xdr:spPr>
        <a:xfrm flipV="1">
          <a:off x="3962400" y="16795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12</xdr:row>
      <xdr:rowOff>19050</xdr:rowOff>
    </xdr:from>
    <xdr:to>
      <xdr:col>2</xdr:col>
      <xdr:colOff>171450</xdr:colOff>
      <xdr:row>13</xdr:row>
      <xdr:rowOff>133351</xdr:rowOff>
    </xdr:to>
    <xdr:cxnSp macro="">
      <xdr:nvCxnSpPr>
        <xdr:cNvPr id="54" name="直線矢印コネクタ 53">
          <a:extLst>
            <a:ext uri="{FF2B5EF4-FFF2-40B4-BE49-F238E27FC236}">
              <a16:creationId xmlns:a16="http://schemas.microsoft.com/office/drawing/2014/main" id="{00000000-0008-0000-0200-000036000000}"/>
            </a:ext>
          </a:extLst>
        </xdr:cNvPr>
        <xdr:cNvCxnSpPr/>
      </xdr:nvCxnSpPr>
      <xdr:spPr>
        <a:xfrm flipV="1">
          <a:off x="1428750"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190500</xdr:colOff>
      <xdr:row>44</xdr:row>
      <xdr:rowOff>28575</xdr:rowOff>
    </xdr:from>
    <xdr:to>
      <xdr:col>8</xdr:col>
      <xdr:colOff>190500</xdr:colOff>
      <xdr:row>45</xdr:row>
      <xdr:rowOff>142876</xdr:rowOff>
    </xdr:to>
    <xdr:cxnSp macro="">
      <xdr:nvCxnSpPr>
        <xdr:cNvPr id="55" name="直線矢印コネクタ 54">
          <a:extLst>
            <a:ext uri="{FF2B5EF4-FFF2-40B4-BE49-F238E27FC236}">
              <a16:creationId xmlns:a16="http://schemas.microsoft.com/office/drawing/2014/main" id="{00000000-0008-0000-0200-000037000000}"/>
            </a:ext>
          </a:extLst>
        </xdr:cNvPr>
        <xdr:cNvCxnSpPr/>
      </xdr:nvCxnSpPr>
      <xdr:spPr>
        <a:xfrm flipV="1">
          <a:off x="5219700"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171450</xdr:colOff>
      <xdr:row>44</xdr:row>
      <xdr:rowOff>76200</xdr:rowOff>
    </xdr:from>
    <xdr:to>
      <xdr:col>6</xdr:col>
      <xdr:colOff>533400</xdr:colOff>
      <xdr:row>44</xdr:row>
      <xdr:rowOff>76201</xdr:rowOff>
    </xdr:to>
    <xdr:cxnSp macro="">
      <xdr:nvCxnSpPr>
        <xdr:cNvPr id="56" name="直線矢印コネクタ 55">
          <a:extLst>
            <a:ext uri="{FF2B5EF4-FFF2-40B4-BE49-F238E27FC236}">
              <a16:creationId xmlns:a16="http://schemas.microsoft.com/office/drawing/2014/main" id="{00000000-0008-0000-0200-000038000000}"/>
            </a:ext>
          </a:extLst>
        </xdr:cNvPr>
        <xdr:cNvCxnSpPr/>
      </xdr:nvCxnSpPr>
      <xdr:spPr>
        <a:xfrm flipH="1">
          <a:off x="3943350"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161925</xdr:colOff>
      <xdr:row>44</xdr:row>
      <xdr:rowOff>76200</xdr:rowOff>
    </xdr:from>
    <xdr:to>
      <xdr:col>10</xdr:col>
      <xdr:colOff>523875</xdr:colOff>
      <xdr:row>44</xdr:row>
      <xdr:rowOff>76201</xdr:rowOff>
    </xdr:to>
    <xdr:cxnSp macro="">
      <xdr:nvCxnSpPr>
        <xdr:cNvPr id="57" name="直線矢印コネクタ 56">
          <a:extLst>
            <a:ext uri="{FF2B5EF4-FFF2-40B4-BE49-F238E27FC236}">
              <a16:creationId xmlns:a16="http://schemas.microsoft.com/office/drawing/2014/main" id="{00000000-0008-0000-0200-000039000000}"/>
            </a:ext>
          </a:extLst>
        </xdr:cNvPr>
        <xdr:cNvCxnSpPr/>
      </xdr:nvCxnSpPr>
      <xdr:spPr>
        <a:xfrm flipH="1">
          <a:off x="6448425"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280987</xdr:colOff>
      <xdr:row>33</xdr:row>
      <xdr:rowOff>130969</xdr:rowOff>
    </xdr:from>
    <xdr:to>
      <xdr:col>7</xdr:col>
      <xdr:colOff>652462</xdr:colOff>
      <xdr:row>35</xdr:row>
      <xdr:rowOff>146971</xdr:rowOff>
    </xdr:to>
    <xdr:sp macro="" textlink="">
      <xdr:nvSpPr>
        <xdr:cNvPr id="58" name="円柱 57">
          <a:extLst>
            <a:ext uri="{FF2B5EF4-FFF2-40B4-BE49-F238E27FC236}">
              <a16:creationId xmlns:a16="http://schemas.microsoft.com/office/drawing/2014/main" id="{00000000-0008-0000-0200-00003A000000}"/>
            </a:ext>
          </a:extLst>
        </xdr:cNvPr>
        <xdr:cNvSpPr/>
      </xdr:nvSpPr>
      <xdr:spPr>
        <a:xfrm>
          <a:off x="4681537" y="5249069"/>
          <a:ext cx="34607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276225</xdr:colOff>
      <xdr:row>13</xdr:row>
      <xdr:rowOff>123825</xdr:rowOff>
    </xdr:from>
    <xdr:to>
      <xdr:col>15</xdr:col>
      <xdr:colOff>647700</xdr:colOff>
      <xdr:row>15</xdr:row>
      <xdr:rowOff>139827</xdr:rowOff>
    </xdr:to>
    <xdr:sp macro="" textlink="">
      <xdr:nvSpPr>
        <xdr:cNvPr id="59" name="円柱 58">
          <a:extLst>
            <a:ext uri="{FF2B5EF4-FFF2-40B4-BE49-F238E27FC236}">
              <a16:creationId xmlns:a16="http://schemas.microsoft.com/office/drawing/2014/main" id="{00000000-0008-0000-0200-00003B000000}"/>
            </a:ext>
          </a:extLst>
        </xdr:cNvPr>
        <xdr:cNvSpPr/>
      </xdr:nvSpPr>
      <xdr:spPr>
        <a:xfrm>
          <a:off x="9705975" y="1939925"/>
          <a:ext cx="3524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323850</xdr:colOff>
      <xdr:row>12</xdr:row>
      <xdr:rowOff>150813</xdr:rowOff>
    </xdr:from>
    <xdr:to>
      <xdr:col>16</xdr:col>
      <xdr:colOff>314325</xdr:colOff>
      <xdr:row>30</xdr:row>
      <xdr:rowOff>8659</xdr:rowOff>
    </xdr:to>
    <xdr:grpSp>
      <xdr:nvGrpSpPr>
        <xdr:cNvPr id="60" name="グループ化 59">
          <a:extLst>
            <a:ext uri="{FF2B5EF4-FFF2-40B4-BE49-F238E27FC236}">
              <a16:creationId xmlns:a16="http://schemas.microsoft.com/office/drawing/2014/main" id="{00000000-0008-0000-0200-00003C000000}"/>
            </a:ext>
          </a:extLst>
        </xdr:cNvPr>
        <xdr:cNvGrpSpPr/>
      </xdr:nvGrpSpPr>
      <xdr:grpSpPr>
        <a:xfrm>
          <a:off x="7134225" y="2093913"/>
          <a:ext cx="3082925" cy="2775671"/>
          <a:chOff x="7867650" y="1350963"/>
          <a:chExt cx="3419475" cy="2945528"/>
        </a:xfrm>
      </xdr:grpSpPr>
      <xdr:cxnSp macro="">
        <xdr:nvCxnSpPr>
          <xdr:cNvPr id="61" name="直線コネクタ 60">
            <a:extLst>
              <a:ext uri="{FF2B5EF4-FFF2-40B4-BE49-F238E27FC236}">
                <a16:creationId xmlns:a16="http://schemas.microsoft.com/office/drawing/2014/main" id="{00000000-0008-0000-0200-00003D000000}"/>
              </a:ext>
            </a:extLst>
          </xdr:cNvPr>
          <xdr:cNvCxnSpPr>
            <a:stCxn id="36" idx="3"/>
          </xdr:cNvCxnSpPr>
        </xdr:nvCxnSpPr>
        <xdr:spPr>
          <a:xfrm>
            <a:off x="1097280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2" name="直線コネクタ 61">
            <a:extLst>
              <a:ext uri="{FF2B5EF4-FFF2-40B4-BE49-F238E27FC236}">
                <a16:creationId xmlns:a16="http://schemas.microsoft.com/office/drawing/2014/main" id="{00000000-0008-0000-0200-00003E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3" name="直線コネクタ 62">
            <a:extLst>
              <a:ext uri="{FF2B5EF4-FFF2-40B4-BE49-F238E27FC236}">
                <a16:creationId xmlns:a16="http://schemas.microsoft.com/office/drawing/2014/main" id="{00000000-0008-0000-0200-00003F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4" name="直線コネクタ 63">
            <a:extLst>
              <a:ext uri="{FF2B5EF4-FFF2-40B4-BE49-F238E27FC236}">
                <a16:creationId xmlns:a16="http://schemas.microsoft.com/office/drawing/2014/main" id="{00000000-0008-0000-0200-000040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161925</xdr:colOff>
      <xdr:row>28</xdr:row>
      <xdr:rowOff>66675</xdr:rowOff>
    </xdr:from>
    <xdr:to>
      <xdr:col>14</xdr:col>
      <xdr:colOff>523875</xdr:colOff>
      <xdr:row>28</xdr:row>
      <xdr:rowOff>66676</xdr:rowOff>
    </xdr:to>
    <xdr:cxnSp macro="">
      <xdr:nvCxnSpPr>
        <xdr:cNvPr id="65" name="直線矢印コネクタ 64">
          <a:extLst>
            <a:ext uri="{FF2B5EF4-FFF2-40B4-BE49-F238E27FC236}">
              <a16:creationId xmlns:a16="http://schemas.microsoft.com/office/drawing/2014/main" id="{00000000-0008-0000-0200-000041000000}"/>
            </a:ext>
          </a:extLst>
        </xdr:cNvPr>
        <xdr:cNvCxnSpPr/>
      </xdr:nvCxnSpPr>
      <xdr:spPr>
        <a:xfrm flipH="1">
          <a:off x="8963025" y="4359275"/>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319090</xdr:colOff>
      <xdr:row>38</xdr:row>
      <xdr:rowOff>0</xdr:rowOff>
    </xdr:from>
    <xdr:to>
      <xdr:col>13</xdr:col>
      <xdr:colOff>321468</xdr:colOff>
      <xdr:row>43</xdr:row>
      <xdr:rowOff>154781</xdr:rowOff>
    </xdr:to>
    <xdr:sp macro="" textlink="">
      <xdr:nvSpPr>
        <xdr:cNvPr id="66" name="正方形/長方形 65">
          <a:extLst>
            <a:ext uri="{FF2B5EF4-FFF2-40B4-BE49-F238E27FC236}">
              <a16:creationId xmlns:a16="http://schemas.microsoft.com/office/drawing/2014/main" id="{00000000-0008-0000-0200-000042000000}"/>
            </a:ext>
          </a:extLst>
        </xdr:cNvPr>
        <xdr:cNvSpPr/>
      </xdr:nvSpPr>
      <xdr:spPr>
        <a:xfrm>
          <a:off x="6605590" y="5943600"/>
          <a:ext cx="1888328" cy="98028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277091</xdr:colOff>
      <xdr:row>33</xdr:row>
      <xdr:rowOff>129887</xdr:rowOff>
    </xdr:from>
    <xdr:to>
      <xdr:col>11</xdr:col>
      <xdr:colOff>648566</xdr:colOff>
      <xdr:row>35</xdr:row>
      <xdr:rowOff>145889</xdr:rowOff>
    </xdr:to>
    <xdr:sp macro="" textlink="">
      <xdr:nvSpPr>
        <xdr:cNvPr id="67" name="円柱 66">
          <a:extLst>
            <a:ext uri="{FF2B5EF4-FFF2-40B4-BE49-F238E27FC236}">
              <a16:creationId xmlns:a16="http://schemas.microsoft.com/office/drawing/2014/main" id="{00000000-0008-0000-0200-000043000000}"/>
            </a:ext>
          </a:extLst>
        </xdr:cNvPr>
        <xdr:cNvSpPr/>
      </xdr:nvSpPr>
      <xdr:spPr>
        <a:xfrm>
          <a:off x="7192241" y="5247987"/>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35718</xdr:colOff>
      <xdr:row>36</xdr:row>
      <xdr:rowOff>0</xdr:rowOff>
    </xdr:from>
    <xdr:to>
      <xdr:col>11</xdr:col>
      <xdr:colOff>35718</xdr:colOff>
      <xdr:row>37</xdr:row>
      <xdr:rowOff>154781</xdr:rowOff>
    </xdr:to>
    <xdr:cxnSp macro="">
      <xdr:nvCxnSpPr>
        <xdr:cNvPr id="68" name="直線コネクタ 67">
          <a:extLst>
            <a:ext uri="{FF2B5EF4-FFF2-40B4-BE49-F238E27FC236}">
              <a16:creationId xmlns:a16="http://schemas.microsoft.com/office/drawing/2014/main" id="{00000000-0008-0000-0200-000044000000}"/>
            </a:ext>
          </a:extLst>
        </xdr:cNvPr>
        <xdr:cNvCxnSpPr/>
      </xdr:nvCxnSpPr>
      <xdr:spPr>
        <a:xfrm>
          <a:off x="6950868" y="5613400"/>
          <a:ext cx="0" cy="31988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581025</xdr:colOff>
      <xdr:row>36</xdr:row>
      <xdr:rowOff>16671</xdr:rowOff>
    </xdr:from>
    <xdr:to>
      <xdr:col>10</xdr:col>
      <xdr:colOff>581025</xdr:colOff>
      <xdr:row>37</xdr:row>
      <xdr:rowOff>130972</xdr:rowOff>
    </xdr:to>
    <xdr:cxnSp macro="">
      <xdr:nvCxnSpPr>
        <xdr:cNvPr id="69" name="直線矢印コネクタ 68">
          <a:extLst>
            <a:ext uri="{FF2B5EF4-FFF2-40B4-BE49-F238E27FC236}">
              <a16:creationId xmlns:a16="http://schemas.microsoft.com/office/drawing/2014/main" id="{00000000-0008-0000-0200-000045000000}"/>
            </a:ext>
          </a:extLst>
        </xdr:cNvPr>
        <xdr:cNvCxnSpPr/>
      </xdr:nvCxnSpPr>
      <xdr:spPr>
        <a:xfrm flipV="1">
          <a:off x="6867525" y="5630071"/>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416719</xdr:colOff>
      <xdr:row>35</xdr:row>
      <xdr:rowOff>154781</xdr:rowOff>
    </xdr:from>
    <xdr:to>
      <xdr:col>5</xdr:col>
      <xdr:colOff>416719</xdr:colOff>
      <xdr:row>41</xdr:row>
      <xdr:rowOff>0</xdr:rowOff>
    </xdr:to>
    <xdr:cxnSp macro="">
      <xdr:nvCxnSpPr>
        <xdr:cNvPr id="70" name="直線コネクタ 69">
          <a:extLst>
            <a:ext uri="{FF2B5EF4-FFF2-40B4-BE49-F238E27FC236}">
              <a16:creationId xmlns:a16="http://schemas.microsoft.com/office/drawing/2014/main" id="{00000000-0008-0000-0200-000046000000}"/>
            </a:ext>
          </a:extLst>
        </xdr:cNvPr>
        <xdr:cNvCxnSpPr/>
      </xdr:nvCxnSpPr>
      <xdr:spPr>
        <a:xfrm>
          <a:off x="3559969" y="5603081"/>
          <a:ext cx="0" cy="8358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652462</xdr:colOff>
      <xdr:row>19</xdr:row>
      <xdr:rowOff>64293</xdr:rowOff>
    </xdr:from>
    <xdr:to>
      <xdr:col>8</xdr:col>
      <xdr:colOff>345281</xdr:colOff>
      <xdr:row>19</xdr:row>
      <xdr:rowOff>64293</xdr:rowOff>
    </xdr:to>
    <xdr:cxnSp macro="">
      <xdr:nvCxnSpPr>
        <xdr:cNvPr id="71" name="直線コネクタ 70">
          <a:extLst>
            <a:ext uri="{FF2B5EF4-FFF2-40B4-BE49-F238E27FC236}">
              <a16:creationId xmlns:a16="http://schemas.microsoft.com/office/drawing/2014/main" id="{00000000-0008-0000-0200-000047000000}"/>
            </a:ext>
          </a:extLst>
        </xdr:cNvPr>
        <xdr:cNvCxnSpPr/>
      </xdr:nvCxnSpPr>
      <xdr:spPr>
        <a:xfrm>
          <a:off x="5027612" y="2870993"/>
          <a:ext cx="346869"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559592</xdr:colOff>
      <xdr:row>21</xdr:row>
      <xdr:rowOff>83344</xdr:rowOff>
    </xdr:from>
    <xdr:to>
      <xdr:col>5</xdr:col>
      <xdr:colOff>10583</xdr:colOff>
      <xdr:row>23</xdr:row>
      <xdr:rowOff>1</xdr:rowOff>
    </xdr:to>
    <xdr:sp macro="" textlink="">
      <xdr:nvSpPr>
        <xdr:cNvPr id="72" name="正方形/長方形 71">
          <a:extLst>
            <a:ext uri="{FF2B5EF4-FFF2-40B4-BE49-F238E27FC236}">
              <a16:creationId xmlns:a16="http://schemas.microsoft.com/office/drawing/2014/main" id="{00000000-0008-0000-0200-000048000000}"/>
            </a:ext>
          </a:extLst>
        </xdr:cNvPr>
        <xdr:cNvSpPr/>
      </xdr:nvSpPr>
      <xdr:spPr>
        <a:xfrm>
          <a:off x="1808425" y="3639344"/>
          <a:ext cx="1324241" cy="25532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321470</xdr:colOff>
      <xdr:row>17</xdr:row>
      <xdr:rowOff>0</xdr:rowOff>
    </xdr:from>
    <xdr:to>
      <xdr:col>5</xdr:col>
      <xdr:colOff>1</xdr:colOff>
      <xdr:row>21</xdr:row>
      <xdr:rowOff>83343</xdr:rowOff>
    </xdr:to>
    <xdr:cxnSp macro="">
      <xdr:nvCxnSpPr>
        <xdr:cNvPr id="73" name="カギ線コネクタ 72">
          <a:extLst>
            <a:ext uri="{FF2B5EF4-FFF2-40B4-BE49-F238E27FC236}">
              <a16:creationId xmlns:a16="http://schemas.microsoft.com/office/drawing/2014/main" id="{00000000-0008-0000-0200-000049000000}"/>
            </a:ext>
          </a:extLst>
        </xdr:cNvPr>
        <xdr:cNvCxnSpPr>
          <a:endCxn id="9" idx="1"/>
        </xdr:cNvCxnSpPr>
      </xdr:nvCxnSpPr>
      <xdr:spPr>
        <a:xfrm rot="5400000" flipH="1" flipV="1">
          <a:off x="2617789" y="2694781"/>
          <a:ext cx="743743" cy="307181"/>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438150</xdr:colOff>
      <xdr:row>18</xdr:row>
      <xdr:rowOff>40482</xdr:rowOff>
    </xdr:from>
    <xdr:to>
      <xdr:col>4</xdr:col>
      <xdr:colOff>438150</xdr:colOff>
      <xdr:row>19</xdr:row>
      <xdr:rowOff>154783</xdr:rowOff>
    </xdr:to>
    <xdr:cxnSp macro="">
      <xdr:nvCxnSpPr>
        <xdr:cNvPr id="74" name="直線矢印コネクタ 73">
          <a:extLst>
            <a:ext uri="{FF2B5EF4-FFF2-40B4-BE49-F238E27FC236}">
              <a16:creationId xmlns:a16="http://schemas.microsoft.com/office/drawing/2014/main" id="{00000000-0008-0000-0200-00004A000000}"/>
            </a:ext>
          </a:extLst>
        </xdr:cNvPr>
        <xdr:cNvCxnSpPr/>
      </xdr:nvCxnSpPr>
      <xdr:spPr>
        <a:xfrm flipV="1">
          <a:off x="2952750" y="2682082"/>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603252</xdr:colOff>
      <xdr:row>2</xdr:row>
      <xdr:rowOff>74083</xdr:rowOff>
    </xdr:from>
    <xdr:to>
      <xdr:col>2</xdr:col>
      <xdr:colOff>550335</xdr:colOff>
      <xdr:row>5</xdr:row>
      <xdr:rowOff>52916</xdr:rowOff>
    </xdr:to>
    <xdr:sp macro="" textlink="">
      <xdr:nvSpPr>
        <xdr:cNvPr id="76" name="正方形/長方形 75">
          <a:extLst>
            <a:ext uri="{FF2B5EF4-FFF2-40B4-BE49-F238E27FC236}">
              <a16:creationId xmlns:a16="http://schemas.microsoft.com/office/drawing/2014/main" id="{00000000-0008-0000-0200-00004C000000}"/>
            </a:ext>
          </a:extLst>
        </xdr:cNvPr>
        <xdr:cNvSpPr/>
      </xdr:nvSpPr>
      <xdr:spPr>
        <a:xfrm>
          <a:off x="603252" y="412750"/>
          <a:ext cx="11959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更新前</a:t>
          </a:r>
        </a:p>
      </xdr:txBody>
    </xdr:sp>
    <xdr:clientData/>
  </xdr:twoCellAnchor>
  <xdr:twoCellAnchor>
    <xdr:from>
      <xdr:col>0</xdr:col>
      <xdr:colOff>308239</xdr:colOff>
      <xdr:row>87</xdr:row>
      <xdr:rowOff>11906</xdr:rowOff>
    </xdr:from>
    <xdr:to>
      <xdr:col>17</xdr:col>
      <xdr:colOff>31750</xdr:colOff>
      <xdr:row>95</xdr:row>
      <xdr:rowOff>11905</xdr:rowOff>
    </xdr:to>
    <xdr:sp macro="" textlink="">
      <xdr:nvSpPr>
        <xdr:cNvPr id="78" name="正方形/長方形 77">
          <a:extLst>
            <a:ext uri="{FF2B5EF4-FFF2-40B4-BE49-F238E27FC236}">
              <a16:creationId xmlns:a16="http://schemas.microsoft.com/office/drawing/2014/main" id="{00000000-0008-0000-0200-00004E000000}"/>
            </a:ext>
            <a:ext uri="{147F2762-F138-4A5C-976F-8EAC2B608ADB}">
              <a16:predDERef xmlns:a16="http://schemas.microsoft.com/office/drawing/2014/main" pred="{00000000-0008-0000-0200-00004D000000}"/>
            </a:ext>
          </a:extLst>
        </xdr:cNvPr>
        <xdr:cNvSpPr/>
      </xdr:nvSpPr>
      <xdr:spPr>
        <a:xfrm>
          <a:off x="308239" y="14743906"/>
          <a:ext cx="10338594" cy="135466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22488</xdr:colOff>
      <xdr:row>103</xdr:row>
      <xdr:rowOff>0</xdr:rowOff>
    </xdr:from>
    <xdr:to>
      <xdr:col>14</xdr:col>
      <xdr:colOff>367769</xdr:colOff>
      <xdr:row>111</xdr:row>
      <xdr:rowOff>0</xdr:rowOff>
    </xdr:to>
    <xdr:sp macro="" textlink="">
      <xdr:nvSpPr>
        <xdr:cNvPr id="80" name="正方形/長方形 79">
          <a:extLst>
            <a:ext uri="{FF2B5EF4-FFF2-40B4-BE49-F238E27FC236}">
              <a16:creationId xmlns:a16="http://schemas.microsoft.com/office/drawing/2014/main" id="{00000000-0008-0000-0200-000050000000}"/>
            </a:ext>
          </a:extLst>
        </xdr:cNvPr>
        <xdr:cNvSpPr/>
      </xdr:nvSpPr>
      <xdr:spPr>
        <a:xfrm>
          <a:off x="5642238" y="17441333"/>
          <a:ext cx="3467364" cy="135466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10582</xdr:colOff>
      <xdr:row>64</xdr:row>
      <xdr:rowOff>0</xdr:rowOff>
    </xdr:from>
    <xdr:to>
      <xdr:col>8</xdr:col>
      <xdr:colOff>10582</xdr:colOff>
      <xdr:row>70</xdr:row>
      <xdr:rowOff>0</xdr:rowOff>
    </xdr:to>
    <xdr:sp macro="" textlink="">
      <xdr:nvSpPr>
        <xdr:cNvPr id="83" name="正方形/長方形 82">
          <a:extLst>
            <a:ext uri="{FF2B5EF4-FFF2-40B4-BE49-F238E27FC236}">
              <a16:creationId xmlns:a16="http://schemas.microsoft.com/office/drawing/2014/main" id="{00000000-0008-0000-0200-000053000000}"/>
            </a:ext>
          </a:extLst>
        </xdr:cNvPr>
        <xdr:cNvSpPr/>
      </xdr:nvSpPr>
      <xdr:spPr>
        <a:xfrm>
          <a:off x="3132665" y="1083733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10582</xdr:colOff>
      <xdr:row>72</xdr:row>
      <xdr:rowOff>0</xdr:rowOff>
    </xdr:from>
    <xdr:to>
      <xdr:col>8</xdr:col>
      <xdr:colOff>10582</xdr:colOff>
      <xdr:row>78</xdr:row>
      <xdr:rowOff>0</xdr:rowOff>
    </xdr:to>
    <xdr:sp macro="" textlink="">
      <xdr:nvSpPr>
        <xdr:cNvPr id="84" name="正方形/長方形 83">
          <a:extLst>
            <a:ext uri="{FF2B5EF4-FFF2-40B4-BE49-F238E27FC236}">
              <a16:creationId xmlns:a16="http://schemas.microsoft.com/office/drawing/2014/main" id="{00000000-0008-0000-0200-000054000000}"/>
            </a:ext>
          </a:extLst>
        </xdr:cNvPr>
        <xdr:cNvSpPr/>
      </xdr:nvSpPr>
      <xdr:spPr>
        <a:xfrm>
          <a:off x="3132665" y="1219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10582</xdr:colOff>
      <xdr:row>88</xdr:row>
      <xdr:rowOff>0</xdr:rowOff>
    </xdr:from>
    <xdr:to>
      <xdr:col>8</xdr:col>
      <xdr:colOff>10582</xdr:colOff>
      <xdr:row>94</xdr:row>
      <xdr:rowOff>0</xdr:rowOff>
    </xdr:to>
    <xdr:sp macro="" textlink="">
      <xdr:nvSpPr>
        <xdr:cNvPr id="85" name="正方形/長方形 84">
          <a:extLst>
            <a:ext uri="{FF2B5EF4-FFF2-40B4-BE49-F238E27FC236}">
              <a16:creationId xmlns:a16="http://schemas.microsoft.com/office/drawing/2014/main" id="{00000000-0008-0000-0200-000055000000}"/>
            </a:ext>
          </a:extLst>
        </xdr:cNvPr>
        <xdr:cNvSpPr/>
      </xdr:nvSpPr>
      <xdr:spPr>
        <a:xfrm>
          <a:off x="3132665" y="1490133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800">
            <a:solidFill>
              <a:sysClr val="windowText" lastClr="000000"/>
            </a:solidFill>
          </a:endParaRPr>
        </a:p>
      </xdr:txBody>
    </xdr:sp>
    <xdr:clientData/>
  </xdr:twoCellAnchor>
  <xdr:twoCellAnchor>
    <xdr:from>
      <xdr:col>9</xdr:col>
      <xdr:colOff>10582</xdr:colOff>
      <xdr:row>88</xdr:row>
      <xdr:rowOff>0</xdr:rowOff>
    </xdr:from>
    <xdr:to>
      <xdr:col>12</xdr:col>
      <xdr:colOff>10582</xdr:colOff>
      <xdr:row>94</xdr:row>
      <xdr:rowOff>0</xdr:rowOff>
    </xdr:to>
    <xdr:sp macro="" textlink="">
      <xdr:nvSpPr>
        <xdr:cNvPr id="86" name="正方形/長方形 85">
          <a:extLst>
            <a:ext uri="{FF2B5EF4-FFF2-40B4-BE49-F238E27FC236}">
              <a16:creationId xmlns:a16="http://schemas.microsoft.com/office/drawing/2014/main" id="{00000000-0008-0000-0200-000056000000}"/>
            </a:ext>
          </a:extLst>
        </xdr:cNvPr>
        <xdr:cNvSpPr/>
      </xdr:nvSpPr>
      <xdr:spPr>
        <a:xfrm>
          <a:off x="5630332" y="1490133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新千葉ヤード操業サーバ</a:t>
          </a:r>
          <a:endParaRPr kumimoji="1" lang="en-US" altLang="ja-JP" sz="1100">
            <a:solidFill>
              <a:sysClr val="windowText" lastClr="000000"/>
            </a:solidFill>
          </a:endParaRP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10582</xdr:colOff>
      <xdr:row>96</xdr:row>
      <xdr:rowOff>0</xdr:rowOff>
    </xdr:from>
    <xdr:to>
      <xdr:col>10</xdr:col>
      <xdr:colOff>10582</xdr:colOff>
      <xdr:row>102</xdr:row>
      <xdr:rowOff>0</xdr:rowOff>
    </xdr:to>
    <xdr:sp macro="" textlink="">
      <xdr:nvSpPr>
        <xdr:cNvPr id="87" name="正方形/長方形 86">
          <a:extLst>
            <a:ext uri="{FF2B5EF4-FFF2-40B4-BE49-F238E27FC236}">
              <a16:creationId xmlns:a16="http://schemas.microsoft.com/office/drawing/2014/main" id="{00000000-0008-0000-0200-000057000000}"/>
            </a:ext>
          </a:extLst>
        </xdr:cNvPr>
        <xdr:cNvSpPr/>
      </xdr:nvSpPr>
      <xdr:spPr>
        <a:xfrm>
          <a:off x="4381499" y="16256000"/>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10582</xdr:colOff>
      <xdr:row>74</xdr:row>
      <xdr:rowOff>-1</xdr:rowOff>
    </xdr:from>
    <xdr:to>
      <xdr:col>13</xdr:col>
      <xdr:colOff>10582</xdr:colOff>
      <xdr:row>80</xdr:row>
      <xdr:rowOff>-1</xdr:rowOff>
    </xdr:to>
    <xdr:sp macro="" textlink="">
      <xdr:nvSpPr>
        <xdr:cNvPr id="88" name="正方形/長方形 87">
          <a:extLst>
            <a:ext uri="{FF2B5EF4-FFF2-40B4-BE49-F238E27FC236}">
              <a16:creationId xmlns:a16="http://schemas.microsoft.com/office/drawing/2014/main" id="{00000000-0008-0000-0200-000058000000}"/>
            </a:ext>
          </a:extLst>
        </xdr:cNvPr>
        <xdr:cNvSpPr/>
      </xdr:nvSpPr>
      <xdr:spPr>
        <a:xfrm>
          <a:off x="6254749" y="1253066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新バッチ基盤サーバ</a:t>
          </a: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p>
        <a:p>
          <a:pPr marL="0" indent="0" algn="l"/>
          <a:r>
            <a:rPr kumimoji="1" lang="ja-JP" altLang="en-US" sz="800">
              <a:solidFill>
                <a:sysClr val="windowText" lastClr="000000"/>
              </a:solidFill>
              <a:latin typeface="+mn-lt"/>
              <a:ea typeface="+mn-ea"/>
              <a:cs typeface="+mn-cs"/>
            </a:rPr>
            <a:t>・数量確定システム</a:t>
          </a:r>
        </a:p>
        <a:p>
          <a:pPr marL="0" indent="0" algn="l"/>
          <a:r>
            <a:rPr kumimoji="1" lang="ja-JP" altLang="en-US" sz="800">
              <a:solidFill>
                <a:sysClr val="windowText" lastClr="000000"/>
              </a:solidFill>
              <a:latin typeface="+mn-lt"/>
              <a:ea typeface="+mn-ea"/>
              <a:cs typeface="+mn-cs"/>
            </a:rPr>
            <a:t>・用役管理システム</a:t>
          </a:r>
        </a:p>
      </xdr:txBody>
    </xdr:sp>
    <xdr:clientData/>
  </xdr:twoCellAnchor>
  <xdr:twoCellAnchor>
    <xdr:from>
      <xdr:col>13</xdr:col>
      <xdr:colOff>10582</xdr:colOff>
      <xdr:row>75</xdr:row>
      <xdr:rowOff>127000</xdr:rowOff>
    </xdr:from>
    <xdr:to>
      <xdr:col>16</xdr:col>
      <xdr:colOff>10582</xdr:colOff>
      <xdr:row>80</xdr:row>
      <xdr:rowOff>-1</xdr:rowOff>
    </xdr:to>
    <xdr:sp macro="" textlink="">
      <xdr:nvSpPr>
        <xdr:cNvPr id="89" name="正方形/長方形 88">
          <a:extLst>
            <a:ext uri="{FF2B5EF4-FFF2-40B4-BE49-F238E27FC236}">
              <a16:creationId xmlns:a16="http://schemas.microsoft.com/office/drawing/2014/main" id="{00000000-0008-0000-0200-000059000000}"/>
            </a:ext>
          </a:extLst>
        </xdr:cNvPr>
        <xdr:cNvSpPr/>
      </xdr:nvSpPr>
      <xdr:spPr>
        <a:xfrm>
          <a:off x="8127999" y="12827000"/>
          <a:ext cx="1873250" cy="719666"/>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新共通基盤帳票サーバ</a:t>
          </a:r>
          <a:endParaRPr kumimoji="1" lang="en-US" altLang="ja-JP" sz="1100">
            <a:solidFill>
              <a:sysClr val="windowText" lastClr="000000"/>
            </a:solidFill>
            <a:latin typeface="+mn-lt"/>
            <a:ea typeface="+mn-ea"/>
            <a:cs typeface="+mn-cs"/>
          </a:endParaRP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endParaRPr kumimoji="1" lang="en-US" altLang="ja-JP" sz="800">
            <a:solidFill>
              <a:sysClr val="windowText" lastClr="000000"/>
            </a:solidFill>
            <a:latin typeface="+mn-lt"/>
            <a:ea typeface="+mn-ea"/>
            <a:cs typeface="+mn-cs"/>
          </a:endParaRPr>
        </a:p>
      </xdr:txBody>
    </xdr:sp>
    <xdr:clientData/>
  </xdr:twoCellAnchor>
  <xdr:twoCellAnchor>
    <xdr:from>
      <xdr:col>1</xdr:col>
      <xdr:colOff>10582</xdr:colOff>
      <xdr:row>72</xdr:row>
      <xdr:rowOff>0</xdr:rowOff>
    </xdr:from>
    <xdr:to>
      <xdr:col>4</xdr:col>
      <xdr:colOff>10582</xdr:colOff>
      <xdr:row>78</xdr:row>
      <xdr:rowOff>0</xdr:rowOff>
    </xdr:to>
    <xdr:sp macro="" textlink="">
      <xdr:nvSpPr>
        <xdr:cNvPr id="90" name="正方形/長方形 89">
          <a:extLst>
            <a:ext uri="{FF2B5EF4-FFF2-40B4-BE49-F238E27FC236}">
              <a16:creationId xmlns:a16="http://schemas.microsoft.com/office/drawing/2014/main" id="{00000000-0008-0000-0200-00005A000000}"/>
            </a:ext>
          </a:extLst>
        </xdr:cNvPr>
        <xdr:cNvSpPr/>
      </xdr:nvSpPr>
      <xdr:spPr>
        <a:xfrm>
          <a:off x="634999" y="12192000"/>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10582</xdr:colOff>
      <xdr:row>64</xdr:row>
      <xdr:rowOff>0</xdr:rowOff>
    </xdr:from>
    <xdr:to>
      <xdr:col>4</xdr:col>
      <xdr:colOff>10582</xdr:colOff>
      <xdr:row>70</xdr:row>
      <xdr:rowOff>0</xdr:rowOff>
    </xdr:to>
    <xdr:sp macro="" textlink="">
      <xdr:nvSpPr>
        <xdr:cNvPr id="91" name="正方形/長方形 90">
          <a:extLst>
            <a:ext uri="{FF2B5EF4-FFF2-40B4-BE49-F238E27FC236}">
              <a16:creationId xmlns:a16="http://schemas.microsoft.com/office/drawing/2014/main" id="{00000000-0008-0000-0200-00005B000000}"/>
            </a:ext>
          </a:extLst>
        </xdr:cNvPr>
        <xdr:cNvSpPr/>
      </xdr:nvSpPr>
      <xdr:spPr>
        <a:xfrm>
          <a:off x="634999" y="1083733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10582</xdr:colOff>
      <xdr:row>104</xdr:row>
      <xdr:rowOff>-1</xdr:rowOff>
    </xdr:from>
    <xdr:to>
      <xdr:col>10</xdr:col>
      <xdr:colOff>10582</xdr:colOff>
      <xdr:row>110</xdr:row>
      <xdr:rowOff>-1</xdr:rowOff>
    </xdr:to>
    <xdr:sp macro="" textlink="">
      <xdr:nvSpPr>
        <xdr:cNvPr id="92" name="正方形/長方形 91">
          <a:extLst>
            <a:ext uri="{FF2B5EF4-FFF2-40B4-BE49-F238E27FC236}">
              <a16:creationId xmlns:a16="http://schemas.microsoft.com/office/drawing/2014/main" id="{00000000-0008-0000-0200-00005C000000}"/>
            </a:ext>
          </a:extLst>
        </xdr:cNvPr>
        <xdr:cNvSpPr/>
      </xdr:nvSpPr>
      <xdr:spPr>
        <a:xfrm>
          <a:off x="4381499"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10582</xdr:colOff>
      <xdr:row>104</xdr:row>
      <xdr:rowOff>-1</xdr:rowOff>
    </xdr:from>
    <xdr:to>
      <xdr:col>14</xdr:col>
      <xdr:colOff>10582</xdr:colOff>
      <xdr:row>110</xdr:row>
      <xdr:rowOff>-1</xdr:rowOff>
    </xdr:to>
    <xdr:sp macro="" textlink="">
      <xdr:nvSpPr>
        <xdr:cNvPr id="93" name="正方形/長方形 92">
          <a:extLst>
            <a:ext uri="{FF2B5EF4-FFF2-40B4-BE49-F238E27FC236}">
              <a16:creationId xmlns:a16="http://schemas.microsoft.com/office/drawing/2014/main" id="{00000000-0008-0000-0200-00005D000000}"/>
            </a:ext>
          </a:extLst>
        </xdr:cNvPr>
        <xdr:cNvSpPr/>
      </xdr:nvSpPr>
      <xdr:spPr>
        <a:xfrm>
          <a:off x="6879165"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10582</xdr:colOff>
      <xdr:row>104</xdr:row>
      <xdr:rowOff>-1</xdr:rowOff>
    </xdr:from>
    <xdr:to>
      <xdr:col>6</xdr:col>
      <xdr:colOff>10582</xdr:colOff>
      <xdr:row>110</xdr:row>
      <xdr:rowOff>-1</xdr:rowOff>
    </xdr:to>
    <xdr:sp macro="" textlink="">
      <xdr:nvSpPr>
        <xdr:cNvPr id="94" name="正方形/長方形 93">
          <a:extLst>
            <a:ext uri="{FF2B5EF4-FFF2-40B4-BE49-F238E27FC236}">
              <a16:creationId xmlns:a16="http://schemas.microsoft.com/office/drawing/2014/main" id="{00000000-0008-0000-0200-00005E000000}"/>
            </a:ext>
          </a:extLst>
        </xdr:cNvPr>
        <xdr:cNvSpPr/>
      </xdr:nvSpPr>
      <xdr:spPr>
        <a:xfrm>
          <a:off x="1883832"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353482</xdr:colOff>
      <xdr:row>70</xdr:row>
      <xdr:rowOff>0</xdr:rowOff>
    </xdr:from>
    <xdr:to>
      <xdr:col>2</xdr:col>
      <xdr:colOff>353482</xdr:colOff>
      <xdr:row>72</xdr:row>
      <xdr:rowOff>0</xdr:rowOff>
    </xdr:to>
    <xdr:cxnSp macro="">
      <xdr:nvCxnSpPr>
        <xdr:cNvPr id="95" name="直線コネクタ 94">
          <a:extLst>
            <a:ext uri="{FF2B5EF4-FFF2-40B4-BE49-F238E27FC236}">
              <a16:creationId xmlns:a16="http://schemas.microsoft.com/office/drawing/2014/main" id="{00000000-0008-0000-0200-00005F000000}"/>
            </a:ext>
          </a:extLst>
        </xdr:cNvPr>
        <xdr:cNvCxnSpPr>
          <a:stCxn id="91" idx="2"/>
          <a:endCxn id="90" idx="0"/>
        </xdr:cNvCxnSpPr>
      </xdr:nvCxnSpPr>
      <xdr:spPr>
        <a:xfrm>
          <a:off x="1602315" y="11853333"/>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320145</xdr:colOff>
      <xdr:row>78</xdr:row>
      <xdr:rowOff>0</xdr:rowOff>
    </xdr:from>
    <xdr:to>
      <xdr:col>5</xdr:col>
      <xdr:colOff>10582</xdr:colOff>
      <xdr:row>91</xdr:row>
      <xdr:rowOff>0</xdr:rowOff>
    </xdr:to>
    <xdr:cxnSp macro="">
      <xdr:nvCxnSpPr>
        <xdr:cNvPr id="96" name="カギ線コネクタ 95">
          <a:extLst>
            <a:ext uri="{FF2B5EF4-FFF2-40B4-BE49-F238E27FC236}">
              <a16:creationId xmlns:a16="http://schemas.microsoft.com/office/drawing/2014/main" id="{00000000-0008-0000-0200-000060000000}"/>
            </a:ext>
          </a:extLst>
        </xdr:cNvPr>
        <xdr:cNvCxnSpPr>
          <a:stCxn id="90" idx="2"/>
          <a:endCxn id="85" idx="1"/>
        </xdr:cNvCxnSpPr>
      </xdr:nvCxnSpPr>
      <xdr:spPr>
        <a:xfrm rot="16200000" flipH="1">
          <a:off x="1250155" y="13526823"/>
          <a:ext cx="2201333" cy="15636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353482</xdr:colOff>
      <xdr:row>70</xdr:row>
      <xdr:rowOff>0</xdr:rowOff>
    </xdr:from>
    <xdr:to>
      <xdr:col>6</xdr:col>
      <xdr:colOff>353482</xdr:colOff>
      <xdr:row>72</xdr:row>
      <xdr:rowOff>0</xdr:rowOff>
    </xdr:to>
    <xdr:cxnSp macro="">
      <xdr:nvCxnSpPr>
        <xdr:cNvPr id="97" name="直線コネクタ 96">
          <a:extLst>
            <a:ext uri="{FF2B5EF4-FFF2-40B4-BE49-F238E27FC236}">
              <a16:creationId xmlns:a16="http://schemas.microsoft.com/office/drawing/2014/main" id="{00000000-0008-0000-0200-000061000000}"/>
            </a:ext>
          </a:extLst>
        </xdr:cNvPr>
        <xdr:cNvCxnSpPr>
          <a:stCxn id="83" idx="2"/>
          <a:endCxn id="84" idx="0"/>
        </xdr:cNvCxnSpPr>
      </xdr:nvCxnSpPr>
      <xdr:spPr>
        <a:xfrm>
          <a:off x="4099982" y="11853333"/>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320145</xdr:colOff>
      <xdr:row>78</xdr:row>
      <xdr:rowOff>0</xdr:rowOff>
    </xdr:from>
    <xdr:to>
      <xdr:col>6</xdr:col>
      <xdr:colOff>320145</xdr:colOff>
      <xdr:row>88</xdr:row>
      <xdr:rowOff>0</xdr:rowOff>
    </xdr:to>
    <xdr:cxnSp macro="">
      <xdr:nvCxnSpPr>
        <xdr:cNvPr id="98" name="直線コネクタ 97">
          <a:extLst>
            <a:ext uri="{FF2B5EF4-FFF2-40B4-BE49-F238E27FC236}">
              <a16:creationId xmlns:a16="http://schemas.microsoft.com/office/drawing/2014/main" id="{00000000-0008-0000-0200-000062000000}"/>
            </a:ext>
          </a:extLst>
        </xdr:cNvPr>
        <xdr:cNvCxnSpPr>
          <a:stCxn id="84" idx="2"/>
          <a:endCxn id="85" idx="0"/>
        </xdr:cNvCxnSpPr>
      </xdr:nvCxnSpPr>
      <xdr:spPr>
        <a:xfrm>
          <a:off x="4066645" y="13208000"/>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343957</xdr:colOff>
      <xdr:row>77</xdr:row>
      <xdr:rowOff>47623</xdr:rowOff>
    </xdr:from>
    <xdr:to>
      <xdr:col>10</xdr:col>
      <xdr:colOff>355864</xdr:colOff>
      <xdr:row>88</xdr:row>
      <xdr:rowOff>0</xdr:rowOff>
    </xdr:to>
    <xdr:cxnSp macro="">
      <xdr:nvCxnSpPr>
        <xdr:cNvPr id="99" name="カギ線コネクタ 98">
          <a:extLst>
            <a:ext uri="{FF2B5EF4-FFF2-40B4-BE49-F238E27FC236}">
              <a16:creationId xmlns:a16="http://schemas.microsoft.com/office/drawing/2014/main" id="{00000000-0008-0000-0200-000063000000}"/>
            </a:ext>
          </a:extLst>
        </xdr:cNvPr>
        <xdr:cNvCxnSpPr>
          <a:endCxn id="86" idx="0"/>
        </xdr:cNvCxnSpPr>
      </xdr:nvCxnSpPr>
      <xdr:spPr>
        <a:xfrm rot="16200000" flipH="1">
          <a:off x="5062139" y="13363441"/>
          <a:ext cx="1815043" cy="1260741"/>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94</xdr:row>
      <xdr:rowOff>0</xdr:rowOff>
    </xdr:from>
    <xdr:to>
      <xdr:col>10</xdr:col>
      <xdr:colOff>353482</xdr:colOff>
      <xdr:row>96</xdr:row>
      <xdr:rowOff>0</xdr:rowOff>
    </xdr:to>
    <xdr:cxnSp macro="">
      <xdr:nvCxnSpPr>
        <xdr:cNvPr id="100" name="カギ線コネクタ 99">
          <a:extLst>
            <a:ext uri="{FF2B5EF4-FFF2-40B4-BE49-F238E27FC236}">
              <a16:creationId xmlns:a16="http://schemas.microsoft.com/office/drawing/2014/main" id="{00000000-0008-0000-0200-000064000000}"/>
            </a:ext>
          </a:extLst>
        </xdr:cNvPr>
        <xdr:cNvCxnSpPr>
          <a:stCxn id="86" idx="2"/>
          <a:endCxn id="87" idx="0"/>
        </xdr:cNvCxnSpPr>
      </xdr:nvCxnSpPr>
      <xdr:spPr>
        <a:xfrm rot="5400000">
          <a:off x="5803898" y="15462250"/>
          <a:ext cx="338667" cy="1248834"/>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353482</xdr:colOff>
      <xdr:row>94</xdr:row>
      <xdr:rowOff>0</xdr:rowOff>
    </xdr:from>
    <xdr:to>
      <xdr:col>7</xdr:col>
      <xdr:colOff>10582</xdr:colOff>
      <xdr:row>99</xdr:row>
      <xdr:rowOff>0</xdr:rowOff>
    </xdr:to>
    <xdr:cxnSp macro="">
      <xdr:nvCxnSpPr>
        <xdr:cNvPr id="101" name="カギ線コネクタ 100">
          <a:extLst>
            <a:ext uri="{FF2B5EF4-FFF2-40B4-BE49-F238E27FC236}">
              <a16:creationId xmlns:a16="http://schemas.microsoft.com/office/drawing/2014/main" id="{00000000-0008-0000-0200-000065000000}"/>
            </a:ext>
          </a:extLst>
        </xdr:cNvPr>
        <xdr:cNvCxnSpPr>
          <a:stCxn id="85" idx="2"/>
          <a:endCxn id="87" idx="1"/>
        </xdr:cNvCxnSpPr>
      </xdr:nvCxnSpPr>
      <xdr:spPr>
        <a:xfrm rot="16200000" flipH="1">
          <a:off x="3817407" y="16199908"/>
          <a:ext cx="846667" cy="28151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353482</xdr:colOff>
      <xdr:row>102</xdr:row>
      <xdr:rowOff>0</xdr:rowOff>
    </xdr:from>
    <xdr:to>
      <xdr:col>8</xdr:col>
      <xdr:colOff>353482</xdr:colOff>
      <xdr:row>104</xdr:row>
      <xdr:rowOff>-1</xdr:rowOff>
    </xdr:to>
    <xdr:cxnSp macro="">
      <xdr:nvCxnSpPr>
        <xdr:cNvPr id="102" name="カギ線コネクタ 101">
          <a:extLst>
            <a:ext uri="{FF2B5EF4-FFF2-40B4-BE49-F238E27FC236}">
              <a16:creationId xmlns:a16="http://schemas.microsoft.com/office/drawing/2014/main" id="{00000000-0008-0000-0200-000066000000}"/>
            </a:ext>
          </a:extLst>
        </xdr:cNvPr>
        <xdr:cNvCxnSpPr>
          <a:stCxn id="87" idx="2"/>
          <a:endCxn id="94" idx="0"/>
        </xdr:cNvCxnSpPr>
      </xdr:nvCxnSpPr>
      <xdr:spPr>
        <a:xfrm rot="5400000">
          <a:off x="3930649" y="16192500"/>
          <a:ext cx="338666" cy="2497666"/>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102</xdr:row>
      <xdr:rowOff>0</xdr:rowOff>
    </xdr:from>
    <xdr:to>
      <xdr:col>12</xdr:col>
      <xdr:colOff>353482</xdr:colOff>
      <xdr:row>104</xdr:row>
      <xdr:rowOff>-1</xdr:rowOff>
    </xdr:to>
    <xdr:cxnSp macro="">
      <xdr:nvCxnSpPr>
        <xdr:cNvPr id="103" name="カギ線コネクタ 102">
          <a:extLst>
            <a:ext uri="{FF2B5EF4-FFF2-40B4-BE49-F238E27FC236}">
              <a16:creationId xmlns:a16="http://schemas.microsoft.com/office/drawing/2014/main" id="{00000000-0008-0000-0200-000067000000}"/>
            </a:ext>
          </a:extLst>
        </xdr:cNvPr>
        <xdr:cNvCxnSpPr>
          <a:stCxn id="87" idx="2"/>
          <a:endCxn id="93" idx="0"/>
        </xdr:cNvCxnSpPr>
      </xdr:nvCxnSpPr>
      <xdr:spPr>
        <a:xfrm rot="16200000" flipH="1">
          <a:off x="6428316" y="16192499"/>
          <a:ext cx="338666" cy="2497667"/>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102</xdr:row>
      <xdr:rowOff>0</xdr:rowOff>
    </xdr:from>
    <xdr:to>
      <xdr:col>8</xdr:col>
      <xdr:colOff>353482</xdr:colOff>
      <xdr:row>104</xdr:row>
      <xdr:rowOff>-1</xdr:rowOff>
    </xdr:to>
    <xdr:cxnSp macro="">
      <xdr:nvCxnSpPr>
        <xdr:cNvPr id="104" name="直線コネクタ 103">
          <a:extLst>
            <a:ext uri="{FF2B5EF4-FFF2-40B4-BE49-F238E27FC236}">
              <a16:creationId xmlns:a16="http://schemas.microsoft.com/office/drawing/2014/main" id="{00000000-0008-0000-0200-000068000000}"/>
            </a:ext>
          </a:extLst>
        </xdr:cNvPr>
        <xdr:cNvCxnSpPr>
          <a:stCxn id="87" idx="2"/>
          <a:endCxn id="92" idx="0"/>
        </xdr:cNvCxnSpPr>
      </xdr:nvCxnSpPr>
      <xdr:spPr>
        <a:xfrm>
          <a:off x="5348815" y="17272000"/>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10582</xdr:colOff>
      <xdr:row>73</xdr:row>
      <xdr:rowOff>9525</xdr:rowOff>
    </xdr:from>
    <xdr:to>
      <xdr:col>10</xdr:col>
      <xdr:colOff>29632</xdr:colOff>
      <xdr:row>73</xdr:row>
      <xdr:rowOff>9525</xdr:rowOff>
    </xdr:to>
    <xdr:cxnSp macro="">
      <xdr:nvCxnSpPr>
        <xdr:cNvPr id="105" name="直線コネクタ 104">
          <a:extLst>
            <a:ext uri="{FF2B5EF4-FFF2-40B4-BE49-F238E27FC236}">
              <a16:creationId xmlns:a16="http://schemas.microsoft.com/office/drawing/2014/main" id="{00000000-0008-0000-0200-000069000000}"/>
            </a:ext>
          </a:extLst>
        </xdr:cNvPr>
        <xdr:cNvCxnSpPr/>
      </xdr:nvCxnSpPr>
      <xdr:spPr>
        <a:xfrm>
          <a:off x="5005915" y="12370858"/>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34396</xdr:colOff>
      <xdr:row>96</xdr:row>
      <xdr:rowOff>0</xdr:rowOff>
    </xdr:from>
    <xdr:to>
      <xdr:col>17</xdr:col>
      <xdr:colOff>34395</xdr:colOff>
      <xdr:row>102</xdr:row>
      <xdr:rowOff>0</xdr:rowOff>
    </xdr:to>
    <xdr:sp macro="" textlink="">
      <xdr:nvSpPr>
        <xdr:cNvPr id="106" name="正方形/長方形 105">
          <a:extLst>
            <a:ext uri="{FF2B5EF4-FFF2-40B4-BE49-F238E27FC236}">
              <a16:creationId xmlns:a16="http://schemas.microsoft.com/office/drawing/2014/main" id="{00000000-0008-0000-0200-00006A000000}"/>
            </a:ext>
          </a:extLst>
        </xdr:cNvPr>
        <xdr:cNvSpPr/>
      </xdr:nvSpPr>
      <xdr:spPr>
        <a:xfrm>
          <a:off x="8776229" y="16256000"/>
          <a:ext cx="1873249"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333999</xdr:colOff>
      <xdr:row>93</xdr:row>
      <xdr:rowOff>146971</xdr:rowOff>
    </xdr:from>
    <xdr:to>
      <xdr:col>15</xdr:col>
      <xdr:colOff>376429</xdr:colOff>
      <xdr:row>96</xdr:row>
      <xdr:rowOff>0</xdr:rowOff>
    </xdr:to>
    <xdr:cxnSp macro="">
      <xdr:nvCxnSpPr>
        <xdr:cNvPr id="107" name="カギ線コネクタ 106">
          <a:extLst>
            <a:ext uri="{FF2B5EF4-FFF2-40B4-BE49-F238E27FC236}">
              <a16:creationId xmlns:a16="http://schemas.microsoft.com/office/drawing/2014/main" id="{00000000-0008-0000-0200-00006B000000}"/>
            </a:ext>
          </a:extLst>
        </xdr:cNvPr>
        <xdr:cNvCxnSpPr>
          <a:endCxn id="106" idx="0"/>
        </xdr:cNvCxnSpPr>
      </xdr:nvCxnSpPr>
      <xdr:spPr>
        <a:xfrm rot="16200000" flipH="1">
          <a:off x="8292116" y="14805437"/>
          <a:ext cx="361029" cy="254009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355862</xdr:colOff>
      <xdr:row>68</xdr:row>
      <xdr:rowOff>-1</xdr:rowOff>
    </xdr:from>
    <xdr:to>
      <xdr:col>17</xdr:col>
      <xdr:colOff>34394</xdr:colOff>
      <xdr:row>99</xdr:row>
      <xdr:rowOff>0</xdr:rowOff>
    </xdr:to>
    <xdr:cxnSp macro="">
      <xdr:nvCxnSpPr>
        <xdr:cNvPr id="108" name="カギ線コネクタ 107">
          <a:extLst>
            <a:ext uri="{FF2B5EF4-FFF2-40B4-BE49-F238E27FC236}">
              <a16:creationId xmlns:a16="http://schemas.microsoft.com/office/drawing/2014/main" id="{00000000-0008-0000-0200-00006C000000}"/>
            </a:ext>
          </a:extLst>
        </xdr:cNvPr>
        <xdr:cNvCxnSpPr>
          <a:stCxn id="110" idx="0"/>
          <a:endCxn id="106" idx="3"/>
        </xdr:cNvCxnSpPr>
      </xdr:nvCxnSpPr>
      <xdr:spPr>
        <a:xfrm rot="16200000" flipH="1">
          <a:off x="6312294" y="12426817"/>
          <a:ext cx="5249334" cy="34250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439206</xdr:colOff>
      <xdr:row>98</xdr:row>
      <xdr:rowOff>162982</xdr:rowOff>
    </xdr:from>
    <xdr:to>
      <xdr:col>15</xdr:col>
      <xdr:colOff>379677</xdr:colOff>
      <xdr:row>102</xdr:row>
      <xdr:rowOff>0</xdr:rowOff>
    </xdr:to>
    <xdr:cxnSp macro="">
      <xdr:nvCxnSpPr>
        <xdr:cNvPr id="109" name="カギ線コネクタ 108">
          <a:extLst>
            <a:ext uri="{FF2B5EF4-FFF2-40B4-BE49-F238E27FC236}">
              <a16:creationId xmlns:a16="http://schemas.microsoft.com/office/drawing/2014/main" id="{00000000-0008-0000-0200-00006D000000}"/>
            </a:ext>
          </a:extLst>
        </xdr:cNvPr>
        <xdr:cNvCxnSpPr>
          <a:endCxn id="106" idx="2"/>
        </xdr:cNvCxnSpPr>
      </xdr:nvCxnSpPr>
      <xdr:spPr>
        <a:xfrm>
          <a:off x="3561289" y="16757649"/>
          <a:ext cx="6184638" cy="51435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10582</xdr:colOff>
      <xdr:row>68</xdr:row>
      <xdr:rowOff>-1</xdr:rowOff>
    </xdr:from>
    <xdr:to>
      <xdr:col>13</xdr:col>
      <xdr:colOff>10582</xdr:colOff>
      <xdr:row>74</xdr:row>
      <xdr:rowOff>-1</xdr:rowOff>
    </xdr:to>
    <xdr:sp macro="" textlink="">
      <xdr:nvSpPr>
        <xdr:cNvPr id="110" name="正方形/長方形 109">
          <a:extLst>
            <a:ext uri="{FF2B5EF4-FFF2-40B4-BE49-F238E27FC236}">
              <a16:creationId xmlns:a16="http://schemas.microsoft.com/office/drawing/2014/main" id="{00000000-0008-0000-0200-00006E000000}"/>
            </a:ext>
          </a:extLst>
        </xdr:cNvPr>
        <xdr:cNvSpPr/>
      </xdr:nvSpPr>
      <xdr:spPr>
        <a:xfrm>
          <a:off x="6254749" y="1151466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新共通基盤</a:t>
          </a:r>
          <a:r>
            <a:rPr kumimoji="1" lang="en-US" altLang="ja-JP" sz="1100">
              <a:solidFill>
                <a:sysClr val="windowText" lastClr="000000"/>
              </a:solidFill>
              <a:latin typeface="+mn-lt"/>
              <a:ea typeface="+mn-ea"/>
              <a:cs typeface="+mn-cs"/>
            </a:rPr>
            <a:t>AP</a:t>
          </a:r>
          <a:r>
            <a:rPr kumimoji="1" lang="ja-JP" altLang="en-US" sz="1100">
              <a:solidFill>
                <a:sysClr val="windowText" lastClr="000000"/>
              </a:solidFill>
              <a:latin typeface="+mn-lt"/>
              <a:ea typeface="+mn-ea"/>
              <a:cs typeface="+mn-cs"/>
            </a:rPr>
            <a:t>サーバ</a:t>
          </a: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p>
        <a:p>
          <a:pPr marL="0" indent="0" algn="l"/>
          <a:r>
            <a:rPr kumimoji="1" lang="ja-JP" altLang="en-US" sz="800">
              <a:solidFill>
                <a:sysClr val="windowText" lastClr="000000"/>
              </a:solidFill>
              <a:latin typeface="+mn-lt"/>
              <a:ea typeface="+mn-ea"/>
              <a:cs typeface="+mn-cs"/>
            </a:rPr>
            <a:t>・数量確定システム</a:t>
          </a:r>
        </a:p>
        <a:p>
          <a:pPr marL="0" indent="0" algn="l"/>
          <a:r>
            <a:rPr kumimoji="1" lang="ja-JP" altLang="en-US" sz="800">
              <a:solidFill>
                <a:sysClr val="windowText" lastClr="000000"/>
              </a:solidFill>
              <a:latin typeface="+mn-lt"/>
              <a:ea typeface="+mn-ea"/>
              <a:cs typeface="+mn-cs"/>
            </a:rPr>
            <a:t>・用役管理システム</a:t>
          </a:r>
        </a:p>
      </xdr:txBody>
    </xdr:sp>
    <xdr:clientData/>
  </xdr:twoCellAnchor>
  <xdr:twoCellAnchor>
    <xdr:from>
      <xdr:col>13</xdr:col>
      <xdr:colOff>10582</xdr:colOff>
      <xdr:row>68</xdr:row>
      <xdr:rowOff>4231</xdr:rowOff>
    </xdr:from>
    <xdr:to>
      <xdr:col>16</xdr:col>
      <xdr:colOff>10582</xdr:colOff>
      <xdr:row>75</xdr:row>
      <xdr:rowOff>137583</xdr:rowOff>
    </xdr:to>
    <xdr:sp macro="" textlink="">
      <xdr:nvSpPr>
        <xdr:cNvPr id="111" name="正方形/長方形 110">
          <a:extLst>
            <a:ext uri="{FF2B5EF4-FFF2-40B4-BE49-F238E27FC236}">
              <a16:creationId xmlns:a16="http://schemas.microsoft.com/office/drawing/2014/main" id="{00000000-0008-0000-0200-00006F000000}"/>
            </a:ext>
          </a:extLst>
        </xdr:cNvPr>
        <xdr:cNvSpPr/>
      </xdr:nvSpPr>
      <xdr:spPr>
        <a:xfrm>
          <a:off x="7990415" y="11518898"/>
          <a:ext cx="1841500" cy="1318685"/>
        </a:xfrm>
        <a:prstGeom prst="rect">
          <a:avLst/>
        </a:prstGeom>
        <a:solidFill>
          <a:schemeClr val="accent6">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工場集約</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a:p>
          <a:pPr algn="l"/>
          <a:r>
            <a:rPr kumimoji="1" lang="ja-JP" altLang="en-US" sz="800">
              <a:solidFill>
                <a:sysClr val="windowText" lastClr="000000"/>
              </a:solidFill>
            </a:rPr>
            <a:t>・工場</a:t>
          </a:r>
          <a:r>
            <a:rPr kumimoji="1" lang="en-US" altLang="ja-JP" sz="800">
              <a:solidFill>
                <a:sysClr val="windowText" lastClr="000000"/>
              </a:solidFill>
            </a:rPr>
            <a:t>DB</a:t>
          </a:r>
          <a:endParaRPr kumimoji="1" lang="ja-JP" altLang="en-US"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11</xdr:col>
      <xdr:colOff>129648</xdr:colOff>
      <xdr:row>80</xdr:row>
      <xdr:rowOff>35718</xdr:rowOff>
    </xdr:from>
    <xdr:to>
      <xdr:col>12</xdr:col>
      <xdr:colOff>10586</xdr:colOff>
      <xdr:row>83</xdr:row>
      <xdr:rowOff>137584</xdr:rowOff>
    </xdr:to>
    <xdr:cxnSp macro="">
      <xdr:nvCxnSpPr>
        <xdr:cNvPr id="112" name="カギ線コネクタ 111">
          <a:extLst>
            <a:ext uri="{FF2B5EF4-FFF2-40B4-BE49-F238E27FC236}">
              <a16:creationId xmlns:a16="http://schemas.microsoft.com/office/drawing/2014/main" id="{00000000-0008-0000-0200-000070000000}"/>
            </a:ext>
          </a:extLst>
        </xdr:cNvPr>
        <xdr:cNvCxnSpPr>
          <a:stCxn id="113" idx="1"/>
        </xdr:cNvCxnSpPr>
      </xdr:nvCxnSpPr>
      <xdr:spPr>
        <a:xfrm rot="10800000">
          <a:off x="6998231" y="13582385"/>
          <a:ext cx="505355" cy="609866"/>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10585</xdr:colOff>
      <xdr:row>83</xdr:row>
      <xdr:rowOff>1</xdr:rowOff>
    </xdr:from>
    <xdr:to>
      <xdr:col>15</xdr:col>
      <xdr:colOff>116417</xdr:colOff>
      <xdr:row>84</xdr:row>
      <xdr:rowOff>105833</xdr:rowOff>
    </xdr:to>
    <xdr:sp macro="" textlink="">
      <xdr:nvSpPr>
        <xdr:cNvPr id="113" name="正方形/長方形 112">
          <a:extLst>
            <a:ext uri="{FF2B5EF4-FFF2-40B4-BE49-F238E27FC236}">
              <a16:creationId xmlns:a16="http://schemas.microsoft.com/office/drawing/2014/main" id="{00000000-0008-0000-0200-000071000000}"/>
            </a:ext>
          </a:extLst>
        </xdr:cNvPr>
        <xdr:cNvSpPr/>
      </xdr:nvSpPr>
      <xdr:spPr>
        <a:xfrm>
          <a:off x="7503585" y="14054668"/>
          <a:ext cx="1979082" cy="27516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2</xdr:col>
      <xdr:colOff>182032</xdr:colOff>
      <xdr:row>82</xdr:row>
      <xdr:rowOff>19050</xdr:rowOff>
    </xdr:from>
    <xdr:to>
      <xdr:col>2</xdr:col>
      <xdr:colOff>182032</xdr:colOff>
      <xdr:row>83</xdr:row>
      <xdr:rowOff>133350</xdr:rowOff>
    </xdr:to>
    <xdr:cxnSp macro="">
      <xdr:nvCxnSpPr>
        <xdr:cNvPr id="114" name="直線矢印コネクタ 113">
          <a:extLst>
            <a:ext uri="{FF2B5EF4-FFF2-40B4-BE49-F238E27FC236}">
              <a16:creationId xmlns:a16="http://schemas.microsoft.com/office/drawing/2014/main" id="{00000000-0008-0000-0200-000072000000}"/>
            </a:ext>
          </a:extLst>
        </xdr:cNvPr>
        <xdr:cNvCxnSpPr/>
      </xdr:nvCxnSpPr>
      <xdr:spPr>
        <a:xfrm flipV="1">
          <a:off x="1430865" y="13904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508263</xdr:colOff>
      <xdr:row>83</xdr:row>
      <xdr:rowOff>90487</xdr:rowOff>
    </xdr:from>
    <xdr:to>
      <xdr:col>9</xdr:col>
      <xdr:colOff>184413</xdr:colOff>
      <xdr:row>83</xdr:row>
      <xdr:rowOff>90488</xdr:rowOff>
    </xdr:to>
    <xdr:cxnSp macro="">
      <xdr:nvCxnSpPr>
        <xdr:cNvPr id="115" name="直線矢印コネクタ 114">
          <a:extLst>
            <a:ext uri="{FF2B5EF4-FFF2-40B4-BE49-F238E27FC236}">
              <a16:creationId xmlns:a16="http://schemas.microsoft.com/office/drawing/2014/main" id="{00000000-0008-0000-0200-000073000000}"/>
            </a:ext>
          </a:extLst>
        </xdr:cNvPr>
        <xdr:cNvCxnSpPr/>
      </xdr:nvCxnSpPr>
      <xdr:spPr>
        <a:xfrm flipH="1">
          <a:off x="5503596" y="14145154"/>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210607</xdr:colOff>
      <xdr:row>95</xdr:row>
      <xdr:rowOff>28574</xdr:rowOff>
    </xdr:from>
    <xdr:to>
      <xdr:col>6</xdr:col>
      <xdr:colOff>210607</xdr:colOff>
      <xdr:row>96</xdr:row>
      <xdr:rowOff>142876</xdr:rowOff>
    </xdr:to>
    <xdr:cxnSp macro="">
      <xdr:nvCxnSpPr>
        <xdr:cNvPr id="116" name="直線矢印コネクタ 115">
          <a:extLst>
            <a:ext uri="{FF2B5EF4-FFF2-40B4-BE49-F238E27FC236}">
              <a16:creationId xmlns:a16="http://schemas.microsoft.com/office/drawing/2014/main" id="{00000000-0008-0000-0200-000074000000}"/>
            </a:ext>
          </a:extLst>
        </xdr:cNvPr>
        <xdr:cNvCxnSpPr/>
      </xdr:nvCxnSpPr>
      <xdr:spPr>
        <a:xfrm flipV="1">
          <a:off x="3957107" y="16115241"/>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20106</xdr:colOff>
      <xdr:row>82</xdr:row>
      <xdr:rowOff>14287</xdr:rowOff>
    </xdr:from>
    <xdr:to>
      <xdr:col>11</xdr:col>
      <xdr:colOff>20106</xdr:colOff>
      <xdr:row>83</xdr:row>
      <xdr:rowOff>133350</xdr:rowOff>
    </xdr:to>
    <xdr:cxnSp macro="">
      <xdr:nvCxnSpPr>
        <xdr:cNvPr id="117" name="直線矢印コネクタ 116">
          <a:extLst>
            <a:ext uri="{FF2B5EF4-FFF2-40B4-BE49-F238E27FC236}">
              <a16:creationId xmlns:a16="http://schemas.microsoft.com/office/drawing/2014/main" id="{00000000-0008-0000-0200-000075000000}"/>
            </a:ext>
          </a:extLst>
        </xdr:cNvPr>
        <xdr:cNvCxnSpPr/>
      </xdr:nvCxnSpPr>
      <xdr:spPr>
        <a:xfrm flipV="1">
          <a:off x="6888689" y="13899620"/>
          <a:ext cx="0" cy="288397"/>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508264</xdr:colOff>
      <xdr:row>94</xdr:row>
      <xdr:rowOff>76200</xdr:rowOff>
    </xdr:from>
    <xdr:to>
      <xdr:col>9</xdr:col>
      <xdr:colOff>184414</xdr:colOff>
      <xdr:row>94</xdr:row>
      <xdr:rowOff>76201</xdr:rowOff>
    </xdr:to>
    <xdr:cxnSp macro="">
      <xdr:nvCxnSpPr>
        <xdr:cNvPr id="118" name="直線矢印コネクタ 117">
          <a:extLst>
            <a:ext uri="{FF2B5EF4-FFF2-40B4-BE49-F238E27FC236}">
              <a16:creationId xmlns:a16="http://schemas.microsoft.com/office/drawing/2014/main" id="{00000000-0008-0000-0200-000076000000}"/>
            </a:ext>
          </a:extLst>
        </xdr:cNvPr>
        <xdr:cNvCxnSpPr/>
      </xdr:nvCxnSpPr>
      <xdr:spPr>
        <a:xfrm flipH="1">
          <a:off x="5503597" y="15993533"/>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110594</xdr:colOff>
      <xdr:row>94</xdr:row>
      <xdr:rowOff>76200</xdr:rowOff>
    </xdr:from>
    <xdr:to>
      <xdr:col>12</xdr:col>
      <xdr:colOff>472544</xdr:colOff>
      <xdr:row>94</xdr:row>
      <xdr:rowOff>76201</xdr:rowOff>
    </xdr:to>
    <xdr:cxnSp macro="">
      <xdr:nvCxnSpPr>
        <xdr:cNvPr id="119" name="直線矢印コネクタ 118">
          <a:extLst>
            <a:ext uri="{FF2B5EF4-FFF2-40B4-BE49-F238E27FC236}">
              <a16:creationId xmlns:a16="http://schemas.microsoft.com/office/drawing/2014/main" id="{00000000-0008-0000-0200-000077000000}"/>
            </a:ext>
          </a:extLst>
        </xdr:cNvPr>
        <xdr:cNvCxnSpPr/>
      </xdr:nvCxnSpPr>
      <xdr:spPr>
        <a:xfrm flipH="1">
          <a:off x="7603594" y="15993533"/>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187228</xdr:colOff>
      <xdr:row>102</xdr:row>
      <xdr:rowOff>162792</xdr:rowOff>
    </xdr:from>
    <xdr:to>
      <xdr:col>15</xdr:col>
      <xdr:colOff>192423</xdr:colOff>
      <xdr:row>105</xdr:row>
      <xdr:rowOff>8659</xdr:rowOff>
    </xdr:to>
    <xdr:cxnSp macro="">
      <xdr:nvCxnSpPr>
        <xdr:cNvPr id="120" name="直線矢印コネクタ 119">
          <a:extLst>
            <a:ext uri="{FF2B5EF4-FFF2-40B4-BE49-F238E27FC236}">
              <a16:creationId xmlns:a16="http://schemas.microsoft.com/office/drawing/2014/main" id="{00000000-0008-0000-0200-000078000000}"/>
            </a:ext>
          </a:extLst>
        </xdr:cNvPr>
        <xdr:cNvCxnSpPr/>
      </xdr:nvCxnSpPr>
      <xdr:spPr>
        <a:xfrm flipH="1" flipV="1">
          <a:off x="9553478" y="17434792"/>
          <a:ext cx="5195" cy="3538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201082</xdr:colOff>
      <xdr:row>82</xdr:row>
      <xdr:rowOff>19050</xdr:rowOff>
    </xdr:from>
    <xdr:to>
      <xdr:col>6</xdr:col>
      <xdr:colOff>201082</xdr:colOff>
      <xdr:row>83</xdr:row>
      <xdr:rowOff>133350</xdr:rowOff>
    </xdr:to>
    <xdr:cxnSp macro="">
      <xdr:nvCxnSpPr>
        <xdr:cNvPr id="121" name="直線矢印コネクタ 120">
          <a:extLst>
            <a:ext uri="{FF2B5EF4-FFF2-40B4-BE49-F238E27FC236}">
              <a16:creationId xmlns:a16="http://schemas.microsoft.com/office/drawing/2014/main" id="{00000000-0008-0000-0200-000079000000}"/>
            </a:ext>
          </a:extLst>
        </xdr:cNvPr>
        <xdr:cNvCxnSpPr/>
      </xdr:nvCxnSpPr>
      <xdr:spPr>
        <a:xfrm flipV="1">
          <a:off x="3947582" y="13904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343957</xdr:colOff>
      <xdr:row>66</xdr:row>
      <xdr:rowOff>76200</xdr:rowOff>
    </xdr:from>
    <xdr:to>
      <xdr:col>12</xdr:col>
      <xdr:colOff>20107</xdr:colOff>
      <xdr:row>66</xdr:row>
      <xdr:rowOff>76201</xdr:rowOff>
    </xdr:to>
    <xdr:cxnSp macro="">
      <xdr:nvCxnSpPr>
        <xdr:cNvPr id="122" name="直線矢印コネクタ 121">
          <a:extLst>
            <a:ext uri="{FF2B5EF4-FFF2-40B4-BE49-F238E27FC236}">
              <a16:creationId xmlns:a16="http://schemas.microsoft.com/office/drawing/2014/main" id="{00000000-0008-0000-0200-00007A000000}"/>
            </a:ext>
          </a:extLst>
        </xdr:cNvPr>
        <xdr:cNvCxnSpPr/>
      </xdr:nvCxnSpPr>
      <xdr:spPr>
        <a:xfrm flipH="1">
          <a:off x="7212540" y="11252200"/>
          <a:ext cx="300567"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10582</xdr:colOff>
      <xdr:row>76</xdr:row>
      <xdr:rowOff>0</xdr:rowOff>
    </xdr:from>
    <xdr:to>
      <xdr:col>10</xdr:col>
      <xdr:colOff>29632</xdr:colOff>
      <xdr:row>76</xdr:row>
      <xdr:rowOff>0</xdr:rowOff>
    </xdr:to>
    <xdr:cxnSp macro="">
      <xdr:nvCxnSpPr>
        <xdr:cNvPr id="123" name="直線コネクタ 122">
          <a:extLst>
            <a:ext uri="{FF2B5EF4-FFF2-40B4-BE49-F238E27FC236}">
              <a16:creationId xmlns:a16="http://schemas.microsoft.com/office/drawing/2014/main" id="{00000000-0008-0000-0200-00007B000000}"/>
            </a:ext>
          </a:extLst>
        </xdr:cNvPr>
        <xdr:cNvCxnSpPr/>
      </xdr:nvCxnSpPr>
      <xdr:spPr>
        <a:xfrm>
          <a:off x="5005915" y="12869333"/>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505882</xdr:colOff>
      <xdr:row>72</xdr:row>
      <xdr:rowOff>76200</xdr:rowOff>
    </xdr:from>
    <xdr:to>
      <xdr:col>9</xdr:col>
      <xdr:colOff>182032</xdr:colOff>
      <xdr:row>72</xdr:row>
      <xdr:rowOff>76201</xdr:rowOff>
    </xdr:to>
    <xdr:cxnSp macro="">
      <xdr:nvCxnSpPr>
        <xdr:cNvPr id="124" name="直線矢印コネクタ 123">
          <a:extLst>
            <a:ext uri="{FF2B5EF4-FFF2-40B4-BE49-F238E27FC236}">
              <a16:creationId xmlns:a16="http://schemas.microsoft.com/office/drawing/2014/main" id="{00000000-0008-0000-0200-00007C000000}"/>
            </a:ext>
          </a:extLst>
        </xdr:cNvPr>
        <xdr:cNvCxnSpPr/>
      </xdr:nvCxnSpPr>
      <xdr:spPr>
        <a:xfrm flipH="1">
          <a:off x="5501215" y="12268200"/>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505882</xdr:colOff>
      <xdr:row>76</xdr:row>
      <xdr:rowOff>95250</xdr:rowOff>
    </xdr:from>
    <xdr:to>
      <xdr:col>9</xdr:col>
      <xdr:colOff>182032</xdr:colOff>
      <xdr:row>76</xdr:row>
      <xdr:rowOff>95251</xdr:rowOff>
    </xdr:to>
    <xdr:cxnSp macro="">
      <xdr:nvCxnSpPr>
        <xdr:cNvPr id="125" name="直線矢印コネクタ 124">
          <a:extLst>
            <a:ext uri="{FF2B5EF4-FFF2-40B4-BE49-F238E27FC236}">
              <a16:creationId xmlns:a16="http://schemas.microsoft.com/office/drawing/2014/main" id="{00000000-0008-0000-0200-00007D000000}"/>
            </a:ext>
          </a:extLst>
        </xdr:cNvPr>
        <xdr:cNvCxnSpPr/>
      </xdr:nvCxnSpPr>
      <xdr:spPr>
        <a:xfrm flipH="1">
          <a:off x="5501215" y="12964583"/>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201082</xdr:colOff>
      <xdr:row>70</xdr:row>
      <xdr:rowOff>28575</xdr:rowOff>
    </xdr:from>
    <xdr:to>
      <xdr:col>6</xdr:col>
      <xdr:colOff>201082</xdr:colOff>
      <xdr:row>71</xdr:row>
      <xdr:rowOff>142875</xdr:rowOff>
    </xdr:to>
    <xdr:cxnSp macro="">
      <xdr:nvCxnSpPr>
        <xdr:cNvPr id="126" name="直線矢印コネクタ 125">
          <a:extLst>
            <a:ext uri="{FF2B5EF4-FFF2-40B4-BE49-F238E27FC236}">
              <a16:creationId xmlns:a16="http://schemas.microsoft.com/office/drawing/2014/main" id="{00000000-0008-0000-0200-00007E000000}"/>
            </a:ext>
          </a:extLst>
        </xdr:cNvPr>
        <xdr:cNvCxnSpPr/>
      </xdr:nvCxnSpPr>
      <xdr:spPr>
        <a:xfrm flipV="1">
          <a:off x="3947582" y="11881908"/>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182032</xdr:colOff>
      <xdr:row>70</xdr:row>
      <xdr:rowOff>19050</xdr:rowOff>
    </xdr:from>
    <xdr:to>
      <xdr:col>2</xdr:col>
      <xdr:colOff>182032</xdr:colOff>
      <xdr:row>71</xdr:row>
      <xdr:rowOff>133350</xdr:rowOff>
    </xdr:to>
    <xdr:cxnSp macro="">
      <xdr:nvCxnSpPr>
        <xdr:cNvPr id="127" name="直線矢印コネクタ 126">
          <a:extLst>
            <a:ext uri="{FF2B5EF4-FFF2-40B4-BE49-F238E27FC236}">
              <a16:creationId xmlns:a16="http://schemas.microsoft.com/office/drawing/2014/main" id="{00000000-0008-0000-0200-00007F000000}"/>
            </a:ext>
          </a:extLst>
        </xdr:cNvPr>
        <xdr:cNvCxnSpPr/>
      </xdr:nvCxnSpPr>
      <xdr:spPr>
        <a:xfrm flipV="1">
          <a:off x="1430865" y="11872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201082</xdr:colOff>
      <xdr:row>102</xdr:row>
      <xdr:rowOff>28575</xdr:rowOff>
    </xdr:from>
    <xdr:to>
      <xdr:col>8</xdr:col>
      <xdr:colOff>201082</xdr:colOff>
      <xdr:row>103</xdr:row>
      <xdr:rowOff>142876</xdr:rowOff>
    </xdr:to>
    <xdr:cxnSp macro="">
      <xdr:nvCxnSpPr>
        <xdr:cNvPr id="128" name="直線矢印コネクタ 127">
          <a:extLst>
            <a:ext uri="{FF2B5EF4-FFF2-40B4-BE49-F238E27FC236}">
              <a16:creationId xmlns:a16="http://schemas.microsoft.com/office/drawing/2014/main" id="{00000000-0008-0000-0200-000080000000}"/>
            </a:ext>
          </a:extLst>
        </xdr:cNvPr>
        <xdr:cNvCxnSpPr/>
      </xdr:nvCxnSpPr>
      <xdr:spPr>
        <a:xfrm flipV="1">
          <a:off x="5196415" y="17300575"/>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182032</xdr:colOff>
      <xdr:row>102</xdr:row>
      <xdr:rowOff>76200</xdr:rowOff>
    </xdr:from>
    <xdr:to>
      <xdr:col>6</xdr:col>
      <xdr:colOff>543982</xdr:colOff>
      <xdr:row>102</xdr:row>
      <xdr:rowOff>76201</xdr:rowOff>
    </xdr:to>
    <xdr:cxnSp macro="">
      <xdr:nvCxnSpPr>
        <xdr:cNvPr id="129" name="直線矢印コネクタ 128">
          <a:extLst>
            <a:ext uri="{FF2B5EF4-FFF2-40B4-BE49-F238E27FC236}">
              <a16:creationId xmlns:a16="http://schemas.microsoft.com/office/drawing/2014/main" id="{00000000-0008-0000-0200-000081000000}"/>
            </a:ext>
          </a:extLst>
        </xdr:cNvPr>
        <xdr:cNvCxnSpPr/>
      </xdr:nvCxnSpPr>
      <xdr:spPr>
        <a:xfrm flipH="1">
          <a:off x="3928532" y="173482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172507</xdr:colOff>
      <xdr:row>102</xdr:row>
      <xdr:rowOff>76200</xdr:rowOff>
    </xdr:from>
    <xdr:to>
      <xdr:col>10</xdr:col>
      <xdr:colOff>534457</xdr:colOff>
      <xdr:row>102</xdr:row>
      <xdr:rowOff>76201</xdr:rowOff>
    </xdr:to>
    <xdr:cxnSp macro="">
      <xdr:nvCxnSpPr>
        <xdr:cNvPr id="130" name="直線矢印コネクタ 129">
          <a:extLst>
            <a:ext uri="{FF2B5EF4-FFF2-40B4-BE49-F238E27FC236}">
              <a16:creationId xmlns:a16="http://schemas.microsoft.com/office/drawing/2014/main" id="{00000000-0008-0000-0200-000082000000}"/>
            </a:ext>
          </a:extLst>
        </xdr:cNvPr>
        <xdr:cNvCxnSpPr/>
      </xdr:nvCxnSpPr>
      <xdr:spPr>
        <a:xfrm flipH="1">
          <a:off x="6416674" y="173482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291569</xdr:colOff>
      <xdr:row>91</xdr:row>
      <xdr:rowOff>130969</xdr:rowOff>
    </xdr:from>
    <xdr:to>
      <xdr:col>8</xdr:col>
      <xdr:colOff>13228</xdr:colOff>
      <xdr:row>93</xdr:row>
      <xdr:rowOff>146971</xdr:rowOff>
    </xdr:to>
    <xdr:sp macro="" textlink="">
      <xdr:nvSpPr>
        <xdr:cNvPr id="131" name="円柱 130">
          <a:extLst>
            <a:ext uri="{FF2B5EF4-FFF2-40B4-BE49-F238E27FC236}">
              <a16:creationId xmlns:a16="http://schemas.microsoft.com/office/drawing/2014/main" id="{00000000-0008-0000-0200-000083000000}"/>
            </a:ext>
          </a:extLst>
        </xdr:cNvPr>
        <xdr:cNvSpPr/>
      </xdr:nvSpPr>
      <xdr:spPr>
        <a:xfrm>
          <a:off x="4662486" y="15540302"/>
          <a:ext cx="34607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286807</xdr:colOff>
      <xdr:row>71</xdr:row>
      <xdr:rowOff>123824</xdr:rowOff>
    </xdr:from>
    <xdr:to>
      <xdr:col>16</xdr:col>
      <xdr:colOff>14815</xdr:colOff>
      <xdr:row>73</xdr:row>
      <xdr:rowOff>139827</xdr:rowOff>
    </xdr:to>
    <xdr:sp macro="" textlink="">
      <xdr:nvSpPr>
        <xdr:cNvPr id="132" name="円柱 131">
          <a:extLst>
            <a:ext uri="{FF2B5EF4-FFF2-40B4-BE49-F238E27FC236}">
              <a16:creationId xmlns:a16="http://schemas.microsoft.com/office/drawing/2014/main" id="{00000000-0008-0000-0200-000084000000}"/>
            </a:ext>
          </a:extLst>
        </xdr:cNvPr>
        <xdr:cNvSpPr/>
      </xdr:nvSpPr>
      <xdr:spPr>
        <a:xfrm>
          <a:off x="9653057" y="12146491"/>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334432</xdr:colOff>
      <xdr:row>70</xdr:row>
      <xdr:rowOff>150813</xdr:rowOff>
    </xdr:from>
    <xdr:to>
      <xdr:col>16</xdr:col>
      <xdr:colOff>324907</xdr:colOff>
      <xdr:row>88</xdr:row>
      <xdr:rowOff>8659</xdr:rowOff>
    </xdr:to>
    <xdr:grpSp>
      <xdr:nvGrpSpPr>
        <xdr:cNvPr id="133" name="グループ化 132">
          <a:extLst>
            <a:ext uri="{FF2B5EF4-FFF2-40B4-BE49-F238E27FC236}">
              <a16:creationId xmlns:a16="http://schemas.microsoft.com/office/drawing/2014/main" id="{00000000-0008-0000-0200-000085000000}"/>
            </a:ext>
          </a:extLst>
        </xdr:cNvPr>
        <xdr:cNvGrpSpPr/>
      </xdr:nvGrpSpPr>
      <xdr:grpSpPr>
        <a:xfrm>
          <a:off x="7141632" y="11485563"/>
          <a:ext cx="3089275" cy="2775671"/>
          <a:chOff x="7867650" y="1350963"/>
          <a:chExt cx="3419475" cy="2945528"/>
        </a:xfrm>
      </xdr:grpSpPr>
      <xdr:cxnSp macro="">
        <xdr:nvCxnSpPr>
          <xdr:cNvPr id="134" name="直線コネクタ 133">
            <a:extLst>
              <a:ext uri="{FF2B5EF4-FFF2-40B4-BE49-F238E27FC236}">
                <a16:creationId xmlns:a16="http://schemas.microsoft.com/office/drawing/2014/main" id="{00000000-0008-0000-0200-000086000000}"/>
              </a:ext>
            </a:extLst>
          </xdr:cNvPr>
          <xdr:cNvCxnSpPr/>
        </xdr:nvCxnSpPr>
        <xdr:spPr>
          <a:xfrm>
            <a:off x="1092628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5" name="直線コネクタ 134">
            <a:extLst>
              <a:ext uri="{FF2B5EF4-FFF2-40B4-BE49-F238E27FC236}">
                <a16:creationId xmlns:a16="http://schemas.microsoft.com/office/drawing/2014/main" id="{00000000-0008-0000-0200-000087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6" name="直線コネクタ 135">
            <a:extLst>
              <a:ext uri="{FF2B5EF4-FFF2-40B4-BE49-F238E27FC236}">
                <a16:creationId xmlns:a16="http://schemas.microsoft.com/office/drawing/2014/main" id="{00000000-0008-0000-0200-000088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7" name="直線コネクタ 136">
            <a:extLst>
              <a:ext uri="{FF2B5EF4-FFF2-40B4-BE49-F238E27FC236}">
                <a16:creationId xmlns:a16="http://schemas.microsoft.com/office/drawing/2014/main" id="{00000000-0008-0000-0200-000089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172507</xdr:colOff>
      <xdr:row>86</xdr:row>
      <xdr:rowOff>66674</xdr:rowOff>
    </xdr:from>
    <xdr:to>
      <xdr:col>14</xdr:col>
      <xdr:colOff>534457</xdr:colOff>
      <xdr:row>86</xdr:row>
      <xdr:rowOff>66675</xdr:rowOff>
    </xdr:to>
    <xdr:cxnSp macro="">
      <xdr:nvCxnSpPr>
        <xdr:cNvPr id="138" name="直線矢印コネクタ 137">
          <a:extLst>
            <a:ext uri="{FF2B5EF4-FFF2-40B4-BE49-F238E27FC236}">
              <a16:creationId xmlns:a16="http://schemas.microsoft.com/office/drawing/2014/main" id="{00000000-0008-0000-0200-00008A000000}"/>
            </a:ext>
          </a:extLst>
        </xdr:cNvPr>
        <xdr:cNvCxnSpPr/>
      </xdr:nvCxnSpPr>
      <xdr:spPr>
        <a:xfrm flipH="1">
          <a:off x="8914340" y="14629341"/>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329672</xdr:colOff>
      <xdr:row>96</xdr:row>
      <xdr:rowOff>0</xdr:rowOff>
    </xdr:from>
    <xdr:to>
      <xdr:col>13</xdr:col>
      <xdr:colOff>332050</xdr:colOff>
      <xdr:row>101</xdr:row>
      <xdr:rowOff>154780</xdr:rowOff>
    </xdr:to>
    <xdr:sp macro="" textlink="">
      <xdr:nvSpPr>
        <xdr:cNvPr id="139" name="正方形/長方形 138">
          <a:extLst>
            <a:ext uri="{FF2B5EF4-FFF2-40B4-BE49-F238E27FC236}">
              <a16:creationId xmlns:a16="http://schemas.microsoft.com/office/drawing/2014/main" id="{00000000-0008-0000-0200-00008B000000}"/>
            </a:ext>
          </a:extLst>
        </xdr:cNvPr>
        <xdr:cNvSpPr/>
      </xdr:nvSpPr>
      <xdr:spPr>
        <a:xfrm>
          <a:off x="6573839" y="16256000"/>
          <a:ext cx="1875628" cy="10014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287673</xdr:colOff>
      <xdr:row>91</xdr:row>
      <xdr:rowOff>129887</xdr:rowOff>
    </xdr:from>
    <xdr:to>
      <xdr:col>12</xdr:col>
      <xdr:colOff>15681</xdr:colOff>
      <xdr:row>93</xdr:row>
      <xdr:rowOff>145889</xdr:rowOff>
    </xdr:to>
    <xdr:sp macro="" textlink="">
      <xdr:nvSpPr>
        <xdr:cNvPr id="140" name="円柱 139">
          <a:extLst>
            <a:ext uri="{FF2B5EF4-FFF2-40B4-BE49-F238E27FC236}">
              <a16:creationId xmlns:a16="http://schemas.microsoft.com/office/drawing/2014/main" id="{00000000-0008-0000-0200-00008C000000}"/>
            </a:ext>
          </a:extLst>
        </xdr:cNvPr>
        <xdr:cNvSpPr/>
      </xdr:nvSpPr>
      <xdr:spPr>
        <a:xfrm>
          <a:off x="7156256" y="15539220"/>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46300</xdr:colOff>
      <xdr:row>94</xdr:row>
      <xdr:rowOff>0</xdr:rowOff>
    </xdr:from>
    <xdr:to>
      <xdr:col>11</xdr:col>
      <xdr:colOff>46300</xdr:colOff>
      <xdr:row>95</xdr:row>
      <xdr:rowOff>154780</xdr:rowOff>
    </xdr:to>
    <xdr:cxnSp macro="">
      <xdr:nvCxnSpPr>
        <xdr:cNvPr id="141" name="直線コネクタ 140">
          <a:extLst>
            <a:ext uri="{FF2B5EF4-FFF2-40B4-BE49-F238E27FC236}">
              <a16:creationId xmlns:a16="http://schemas.microsoft.com/office/drawing/2014/main" id="{00000000-0008-0000-0200-00008D000000}"/>
            </a:ext>
          </a:extLst>
        </xdr:cNvPr>
        <xdr:cNvCxnSpPr/>
      </xdr:nvCxnSpPr>
      <xdr:spPr>
        <a:xfrm>
          <a:off x="6914883" y="15917333"/>
          <a:ext cx="0" cy="32411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591607</xdr:colOff>
      <xdr:row>94</xdr:row>
      <xdr:rowOff>16671</xdr:rowOff>
    </xdr:from>
    <xdr:to>
      <xdr:col>10</xdr:col>
      <xdr:colOff>591607</xdr:colOff>
      <xdr:row>95</xdr:row>
      <xdr:rowOff>130971</xdr:rowOff>
    </xdr:to>
    <xdr:cxnSp macro="">
      <xdr:nvCxnSpPr>
        <xdr:cNvPr id="142" name="直線矢印コネクタ 141">
          <a:extLst>
            <a:ext uri="{FF2B5EF4-FFF2-40B4-BE49-F238E27FC236}">
              <a16:creationId xmlns:a16="http://schemas.microsoft.com/office/drawing/2014/main" id="{00000000-0008-0000-0200-00008E000000}"/>
            </a:ext>
          </a:extLst>
        </xdr:cNvPr>
        <xdr:cNvCxnSpPr/>
      </xdr:nvCxnSpPr>
      <xdr:spPr>
        <a:xfrm flipV="1">
          <a:off x="6835774" y="15934004"/>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427301</xdr:colOff>
      <xdr:row>93</xdr:row>
      <xdr:rowOff>154781</xdr:rowOff>
    </xdr:from>
    <xdr:to>
      <xdr:col>5</xdr:col>
      <xdr:colOff>427301</xdr:colOff>
      <xdr:row>99</xdr:row>
      <xdr:rowOff>0</xdr:rowOff>
    </xdr:to>
    <xdr:cxnSp macro="">
      <xdr:nvCxnSpPr>
        <xdr:cNvPr id="143" name="直線コネクタ 142">
          <a:extLst>
            <a:ext uri="{FF2B5EF4-FFF2-40B4-BE49-F238E27FC236}">
              <a16:creationId xmlns:a16="http://schemas.microsoft.com/office/drawing/2014/main" id="{00000000-0008-0000-0200-00008F000000}"/>
            </a:ext>
          </a:extLst>
        </xdr:cNvPr>
        <xdr:cNvCxnSpPr/>
      </xdr:nvCxnSpPr>
      <xdr:spPr>
        <a:xfrm>
          <a:off x="3549384" y="15902781"/>
          <a:ext cx="0" cy="8612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13228</xdr:colOff>
      <xdr:row>77</xdr:row>
      <xdr:rowOff>64292</xdr:rowOff>
    </xdr:from>
    <xdr:to>
      <xdr:col>8</xdr:col>
      <xdr:colOff>355863</xdr:colOff>
      <xdr:row>77</xdr:row>
      <xdr:rowOff>64292</xdr:rowOff>
    </xdr:to>
    <xdr:cxnSp macro="">
      <xdr:nvCxnSpPr>
        <xdr:cNvPr id="144" name="直線コネクタ 143">
          <a:extLst>
            <a:ext uri="{FF2B5EF4-FFF2-40B4-BE49-F238E27FC236}">
              <a16:creationId xmlns:a16="http://schemas.microsoft.com/office/drawing/2014/main" id="{00000000-0008-0000-0200-000090000000}"/>
            </a:ext>
          </a:extLst>
        </xdr:cNvPr>
        <xdr:cNvCxnSpPr/>
      </xdr:nvCxnSpPr>
      <xdr:spPr>
        <a:xfrm>
          <a:off x="5008561" y="13102959"/>
          <a:ext cx="342635"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570175</xdr:colOff>
      <xdr:row>79</xdr:row>
      <xdr:rowOff>83343</xdr:rowOff>
    </xdr:from>
    <xdr:to>
      <xdr:col>5</xdr:col>
      <xdr:colOff>52917</xdr:colOff>
      <xdr:row>81</xdr:row>
      <xdr:rowOff>21167</xdr:rowOff>
    </xdr:to>
    <xdr:sp macro="" textlink="">
      <xdr:nvSpPr>
        <xdr:cNvPr id="145" name="正方形/長方形 144">
          <a:extLst>
            <a:ext uri="{FF2B5EF4-FFF2-40B4-BE49-F238E27FC236}">
              <a16:creationId xmlns:a16="http://schemas.microsoft.com/office/drawing/2014/main" id="{00000000-0008-0000-0200-000091000000}"/>
            </a:ext>
          </a:extLst>
        </xdr:cNvPr>
        <xdr:cNvSpPr/>
      </xdr:nvSpPr>
      <xdr:spPr>
        <a:xfrm>
          <a:off x="1819008" y="13460676"/>
          <a:ext cx="1355992" cy="27649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332052</xdr:colOff>
      <xdr:row>75</xdr:row>
      <xdr:rowOff>0</xdr:rowOff>
    </xdr:from>
    <xdr:to>
      <xdr:col>5</xdr:col>
      <xdr:colOff>10583</xdr:colOff>
      <xdr:row>79</xdr:row>
      <xdr:rowOff>83343</xdr:rowOff>
    </xdr:to>
    <xdr:cxnSp macro="">
      <xdr:nvCxnSpPr>
        <xdr:cNvPr id="146" name="カギ線コネクタ 145">
          <a:extLst>
            <a:ext uri="{FF2B5EF4-FFF2-40B4-BE49-F238E27FC236}">
              <a16:creationId xmlns:a16="http://schemas.microsoft.com/office/drawing/2014/main" id="{00000000-0008-0000-0200-000092000000}"/>
            </a:ext>
          </a:extLst>
        </xdr:cNvPr>
        <xdr:cNvCxnSpPr>
          <a:endCxn id="84" idx="1"/>
        </xdr:cNvCxnSpPr>
      </xdr:nvCxnSpPr>
      <xdr:spPr>
        <a:xfrm rot="5400000" flipH="1" flipV="1">
          <a:off x="2600855" y="12928864"/>
          <a:ext cx="760676" cy="30294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448732</xdr:colOff>
      <xdr:row>76</xdr:row>
      <xdr:rowOff>40482</xdr:rowOff>
    </xdr:from>
    <xdr:to>
      <xdr:col>4</xdr:col>
      <xdr:colOff>448732</xdr:colOff>
      <xdr:row>77</xdr:row>
      <xdr:rowOff>154782</xdr:rowOff>
    </xdr:to>
    <xdr:cxnSp macro="">
      <xdr:nvCxnSpPr>
        <xdr:cNvPr id="147" name="直線矢印コネクタ 146">
          <a:extLst>
            <a:ext uri="{FF2B5EF4-FFF2-40B4-BE49-F238E27FC236}">
              <a16:creationId xmlns:a16="http://schemas.microsoft.com/office/drawing/2014/main" id="{00000000-0008-0000-0200-000093000000}"/>
            </a:ext>
          </a:extLst>
        </xdr:cNvPr>
        <xdr:cNvCxnSpPr/>
      </xdr:nvCxnSpPr>
      <xdr:spPr>
        <a:xfrm flipV="1">
          <a:off x="2946399" y="12909815"/>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58</xdr:row>
      <xdr:rowOff>0</xdr:rowOff>
    </xdr:from>
    <xdr:to>
      <xdr:col>12</xdr:col>
      <xdr:colOff>613833</xdr:colOff>
      <xdr:row>60</xdr:row>
      <xdr:rowOff>148166</xdr:rowOff>
    </xdr:to>
    <xdr:sp macro="" textlink="">
      <xdr:nvSpPr>
        <xdr:cNvPr id="148" name="正方形/長方形 147">
          <a:extLst>
            <a:ext uri="{FF2B5EF4-FFF2-40B4-BE49-F238E27FC236}">
              <a16:creationId xmlns:a16="http://schemas.microsoft.com/office/drawing/2014/main" id="{00000000-0008-0000-0200-000094000000}"/>
            </a:ext>
          </a:extLst>
        </xdr:cNvPr>
        <xdr:cNvSpPr/>
      </xdr:nvSpPr>
      <xdr:spPr>
        <a:xfrm>
          <a:off x="624417" y="9821333"/>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（１）次期アーキテクチャとして</a:t>
          </a:r>
          <a:r>
            <a:rPr kumimoji="1" lang="en-US" altLang="ja-JP" sz="2400">
              <a:solidFill>
                <a:schemeClr val="tx1"/>
              </a:solidFill>
            </a:rPr>
            <a:t>Azure</a:t>
          </a:r>
          <a:r>
            <a:rPr kumimoji="1" lang="ja-JP" altLang="en-US" sz="2400">
              <a:solidFill>
                <a:schemeClr val="tx1"/>
              </a:solidFill>
            </a:rPr>
            <a:t>環境に再構築</a:t>
          </a:r>
        </a:p>
      </xdr:txBody>
    </xdr:sp>
    <xdr:clientData/>
  </xdr:twoCellAnchor>
  <xdr:twoCellAnchor>
    <xdr:from>
      <xdr:col>0</xdr:col>
      <xdr:colOff>308251</xdr:colOff>
      <xdr:row>145</xdr:row>
      <xdr:rowOff>11907</xdr:rowOff>
    </xdr:from>
    <xdr:to>
      <xdr:col>16</xdr:col>
      <xdr:colOff>379689</xdr:colOff>
      <xdr:row>153</xdr:row>
      <xdr:rowOff>11906</xdr:rowOff>
    </xdr:to>
    <xdr:sp macro="" textlink="">
      <xdr:nvSpPr>
        <xdr:cNvPr id="150" name="正方形/長方形 149">
          <a:extLst>
            <a:ext uri="{FF2B5EF4-FFF2-40B4-BE49-F238E27FC236}">
              <a16:creationId xmlns:a16="http://schemas.microsoft.com/office/drawing/2014/main" id="{00000000-0008-0000-0200-000096000000}"/>
            </a:ext>
          </a:extLst>
        </xdr:cNvPr>
        <xdr:cNvSpPr/>
      </xdr:nvSpPr>
      <xdr:spPr>
        <a:xfrm>
          <a:off x="308251" y="24565240"/>
          <a:ext cx="10062105" cy="135466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296344</xdr:colOff>
      <xdr:row>144</xdr:row>
      <xdr:rowOff>162983</xdr:rowOff>
    </xdr:from>
    <xdr:to>
      <xdr:col>13</xdr:col>
      <xdr:colOff>486843</xdr:colOff>
      <xdr:row>169</xdr:row>
      <xdr:rowOff>11907</xdr:rowOff>
    </xdr:to>
    <xdr:sp macro="" textlink="">
      <xdr:nvSpPr>
        <xdr:cNvPr id="151" name="正方形/長方形 150">
          <a:extLst>
            <a:ext uri="{FF2B5EF4-FFF2-40B4-BE49-F238E27FC236}">
              <a16:creationId xmlns:a16="http://schemas.microsoft.com/office/drawing/2014/main" id="{00000000-0008-0000-0200-000097000000}"/>
            </a:ext>
          </a:extLst>
        </xdr:cNvPr>
        <xdr:cNvSpPr/>
      </xdr:nvSpPr>
      <xdr:spPr>
        <a:xfrm>
          <a:off x="296344" y="24546983"/>
          <a:ext cx="8307916" cy="408225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22500</xdr:colOff>
      <xdr:row>161</xdr:row>
      <xdr:rowOff>0</xdr:rowOff>
    </xdr:from>
    <xdr:to>
      <xdr:col>14</xdr:col>
      <xdr:colOff>367781</xdr:colOff>
      <xdr:row>169</xdr:row>
      <xdr:rowOff>1</xdr:rowOff>
    </xdr:to>
    <xdr:sp macro="" textlink="">
      <xdr:nvSpPr>
        <xdr:cNvPr id="152" name="正方形/長方形 151">
          <a:extLst>
            <a:ext uri="{FF2B5EF4-FFF2-40B4-BE49-F238E27FC236}">
              <a16:creationId xmlns:a16="http://schemas.microsoft.com/office/drawing/2014/main" id="{00000000-0008-0000-0200-000098000000}"/>
            </a:ext>
          </a:extLst>
        </xdr:cNvPr>
        <xdr:cNvSpPr/>
      </xdr:nvSpPr>
      <xdr:spPr>
        <a:xfrm>
          <a:off x="5642250" y="27262667"/>
          <a:ext cx="3467364" cy="135466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382068</xdr:colOff>
      <xdr:row>123</xdr:row>
      <xdr:rowOff>9525</xdr:rowOff>
    </xdr:from>
    <xdr:to>
      <xdr:col>16</xdr:col>
      <xdr:colOff>372543</xdr:colOff>
      <xdr:row>138</xdr:row>
      <xdr:rowOff>161924</xdr:rowOff>
    </xdr:to>
    <xdr:sp macro="" textlink="">
      <xdr:nvSpPr>
        <xdr:cNvPr id="154" name="正方形/長方形 153">
          <a:extLst>
            <a:ext uri="{FF2B5EF4-FFF2-40B4-BE49-F238E27FC236}">
              <a16:creationId xmlns:a16="http://schemas.microsoft.com/office/drawing/2014/main" id="{00000000-0008-0000-0200-00009A000000}"/>
            </a:ext>
          </a:extLst>
        </xdr:cNvPr>
        <xdr:cNvSpPr/>
      </xdr:nvSpPr>
      <xdr:spPr>
        <a:xfrm>
          <a:off x="6001818" y="20837525"/>
          <a:ext cx="4361392" cy="26923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縮小共通基盤</a:t>
          </a:r>
        </a:p>
      </xdr:txBody>
    </xdr:sp>
    <xdr:clientData/>
  </xdr:twoCellAnchor>
  <xdr:twoCellAnchor>
    <xdr:from>
      <xdr:col>5</xdr:col>
      <xdr:colOff>10594</xdr:colOff>
      <xdr:row>122</xdr:row>
      <xdr:rowOff>0</xdr:rowOff>
    </xdr:from>
    <xdr:to>
      <xdr:col>8</xdr:col>
      <xdr:colOff>10594</xdr:colOff>
      <xdr:row>128</xdr:row>
      <xdr:rowOff>0</xdr:rowOff>
    </xdr:to>
    <xdr:sp macro="" textlink="">
      <xdr:nvSpPr>
        <xdr:cNvPr id="155" name="正方形/長方形 154">
          <a:extLst>
            <a:ext uri="{FF2B5EF4-FFF2-40B4-BE49-F238E27FC236}">
              <a16:creationId xmlns:a16="http://schemas.microsoft.com/office/drawing/2014/main" id="{00000000-0008-0000-0200-00009B000000}"/>
            </a:ext>
          </a:extLst>
        </xdr:cNvPr>
        <xdr:cNvSpPr/>
      </xdr:nvSpPr>
      <xdr:spPr>
        <a:xfrm>
          <a:off x="3132677" y="2065866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10594</xdr:colOff>
      <xdr:row>130</xdr:row>
      <xdr:rowOff>1</xdr:rowOff>
    </xdr:from>
    <xdr:to>
      <xdr:col>8</xdr:col>
      <xdr:colOff>10594</xdr:colOff>
      <xdr:row>136</xdr:row>
      <xdr:rowOff>1</xdr:rowOff>
    </xdr:to>
    <xdr:sp macro="" textlink="">
      <xdr:nvSpPr>
        <xdr:cNvPr id="156" name="正方形/長方形 155">
          <a:extLst>
            <a:ext uri="{FF2B5EF4-FFF2-40B4-BE49-F238E27FC236}">
              <a16:creationId xmlns:a16="http://schemas.microsoft.com/office/drawing/2014/main" id="{00000000-0008-0000-0200-00009C000000}"/>
            </a:ext>
          </a:extLst>
        </xdr:cNvPr>
        <xdr:cNvSpPr/>
      </xdr:nvSpPr>
      <xdr:spPr>
        <a:xfrm>
          <a:off x="3132677" y="2201333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10594</xdr:colOff>
      <xdr:row>146</xdr:row>
      <xdr:rowOff>0</xdr:rowOff>
    </xdr:from>
    <xdr:to>
      <xdr:col>8</xdr:col>
      <xdr:colOff>10594</xdr:colOff>
      <xdr:row>152</xdr:row>
      <xdr:rowOff>0</xdr:rowOff>
    </xdr:to>
    <xdr:sp macro="" textlink="">
      <xdr:nvSpPr>
        <xdr:cNvPr id="157" name="正方形/長方形 156">
          <a:extLst>
            <a:ext uri="{FF2B5EF4-FFF2-40B4-BE49-F238E27FC236}">
              <a16:creationId xmlns:a16="http://schemas.microsoft.com/office/drawing/2014/main" id="{00000000-0008-0000-0200-00009D000000}"/>
            </a:ext>
          </a:extLst>
        </xdr:cNvPr>
        <xdr:cNvSpPr/>
      </xdr:nvSpPr>
      <xdr:spPr>
        <a:xfrm>
          <a:off x="3132677" y="2472266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1100">
            <a:solidFill>
              <a:sysClr val="windowText" lastClr="000000"/>
            </a:solidFill>
          </a:endParaRPr>
        </a:p>
      </xdr:txBody>
    </xdr:sp>
    <xdr:clientData/>
  </xdr:twoCellAnchor>
  <xdr:twoCellAnchor>
    <xdr:from>
      <xdr:col>9</xdr:col>
      <xdr:colOff>10594</xdr:colOff>
      <xdr:row>146</xdr:row>
      <xdr:rowOff>0</xdr:rowOff>
    </xdr:from>
    <xdr:to>
      <xdr:col>12</xdr:col>
      <xdr:colOff>10594</xdr:colOff>
      <xdr:row>152</xdr:row>
      <xdr:rowOff>0</xdr:rowOff>
    </xdr:to>
    <xdr:sp macro="" textlink="">
      <xdr:nvSpPr>
        <xdr:cNvPr id="158" name="正方形/長方形 157">
          <a:extLst>
            <a:ext uri="{FF2B5EF4-FFF2-40B4-BE49-F238E27FC236}">
              <a16:creationId xmlns:a16="http://schemas.microsoft.com/office/drawing/2014/main" id="{00000000-0008-0000-0200-00009E000000}"/>
            </a:ext>
          </a:extLst>
        </xdr:cNvPr>
        <xdr:cNvSpPr/>
      </xdr:nvSpPr>
      <xdr:spPr>
        <a:xfrm>
          <a:off x="5630344" y="2472266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新千葉ヤード操業サーバ</a:t>
          </a:r>
          <a:endParaRPr kumimoji="1" lang="en-US" altLang="ja-JP" sz="1100">
            <a:solidFill>
              <a:sysClr val="windowText" lastClr="000000"/>
            </a:solidFill>
          </a:endParaRP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10594</xdr:colOff>
      <xdr:row>154</xdr:row>
      <xdr:rowOff>1</xdr:rowOff>
    </xdr:from>
    <xdr:to>
      <xdr:col>10</xdr:col>
      <xdr:colOff>10594</xdr:colOff>
      <xdr:row>160</xdr:row>
      <xdr:rowOff>1</xdr:rowOff>
    </xdr:to>
    <xdr:sp macro="" textlink="">
      <xdr:nvSpPr>
        <xdr:cNvPr id="159" name="正方形/長方形 158">
          <a:extLst>
            <a:ext uri="{FF2B5EF4-FFF2-40B4-BE49-F238E27FC236}">
              <a16:creationId xmlns:a16="http://schemas.microsoft.com/office/drawing/2014/main" id="{00000000-0008-0000-0200-00009F000000}"/>
            </a:ext>
          </a:extLst>
        </xdr:cNvPr>
        <xdr:cNvSpPr/>
      </xdr:nvSpPr>
      <xdr:spPr>
        <a:xfrm>
          <a:off x="4381511" y="2607733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10594</xdr:colOff>
      <xdr:row>132</xdr:row>
      <xdr:rowOff>0</xdr:rowOff>
    </xdr:from>
    <xdr:to>
      <xdr:col>13</xdr:col>
      <xdr:colOff>10594</xdr:colOff>
      <xdr:row>138</xdr:row>
      <xdr:rowOff>0</xdr:rowOff>
    </xdr:to>
    <xdr:sp macro="" textlink="">
      <xdr:nvSpPr>
        <xdr:cNvPr id="160" name="正方形/長方形 159">
          <a:extLst>
            <a:ext uri="{FF2B5EF4-FFF2-40B4-BE49-F238E27FC236}">
              <a16:creationId xmlns:a16="http://schemas.microsoft.com/office/drawing/2014/main" id="{00000000-0008-0000-0200-0000A0000000}"/>
            </a:ext>
          </a:extLst>
        </xdr:cNvPr>
        <xdr:cNvSpPr/>
      </xdr:nvSpPr>
      <xdr:spPr>
        <a:xfrm>
          <a:off x="6254761" y="22352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13</xdr:col>
      <xdr:colOff>10594</xdr:colOff>
      <xdr:row>132</xdr:row>
      <xdr:rowOff>0</xdr:rowOff>
    </xdr:from>
    <xdr:to>
      <xdr:col>16</xdr:col>
      <xdr:colOff>10594</xdr:colOff>
      <xdr:row>138</xdr:row>
      <xdr:rowOff>0</xdr:rowOff>
    </xdr:to>
    <xdr:sp macro="" textlink="">
      <xdr:nvSpPr>
        <xdr:cNvPr id="161" name="正方形/長方形 160">
          <a:extLst>
            <a:ext uri="{FF2B5EF4-FFF2-40B4-BE49-F238E27FC236}">
              <a16:creationId xmlns:a16="http://schemas.microsoft.com/office/drawing/2014/main" id="{00000000-0008-0000-0200-0000A1000000}"/>
            </a:ext>
          </a:extLst>
        </xdr:cNvPr>
        <xdr:cNvSpPr/>
      </xdr:nvSpPr>
      <xdr:spPr>
        <a:xfrm>
          <a:off x="8128011" y="22352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xdr:col>
      <xdr:colOff>10594</xdr:colOff>
      <xdr:row>130</xdr:row>
      <xdr:rowOff>1</xdr:rowOff>
    </xdr:from>
    <xdr:to>
      <xdr:col>4</xdr:col>
      <xdr:colOff>10594</xdr:colOff>
      <xdr:row>136</xdr:row>
      <xdr:rowOff>1</xdr:rowOff>
    </xdr:to>
    <xdr:sp macro="" textlink="">
      <xdr:nvSpPr>
        <xdr:cNvPr id="162" name="正方形/長方形 161">
          <a:extLst>
            <a:ext uri="{FF2B5EF4-FFF2-40B4-BE49-F238E27FC236}">
              <a16:creationId xmlns:a16="http://schemas.microsoft.com/office/drawing/2014/main" id="{00000000-0008-0000-0200-0000A2000000}"/>
            </a:ext>
          </a:extLst>
        </xdr:cNvPr>
        <xdr:cNvSpPr/>
      </xdr:nvSpPr>
      <xdr:spPr>
        <a:xfrm>
          <a:off x="635011" y="2201333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10594</xdr:colOff>
      <xdr:row>122</xdr:row>
      <xdr:rowOff>0</xdr:rowOff>
    </xdr:from>
    <xdr:to>
      <xdr:col>4</xdr:col>
      <xdr:colOff>10594</xdr:colOff>
      <xdr:row>128</xdr:row>
      <xdr:rowOff>0</xdr:rowOff>
    </xdr:to>
    <xdr:sp macro="" textlink="">
      <xdr:nvSpPr>
        <xdr:cNvPr id="163" name="正方形/長方形 162">
          <a:extLst>
            <a:ext uri="{FF2B5EF4-FFF2-40B4-BE49-F238E27FC236}">
              <a16:creationId xmlns:a16="http://schemas.microsoft.com/office/drawing/2014/main" id="{00000000-0008-0000-0200-0000A3000000}"/>
            </a:ext>
          </a:extLst>
        </xdr:cNvPr>
        <xdr:cNvSpPr/>
      </xdr:nvSpPr>
      <xdr:spPr>
        <a:xfrm>
          <a:off x="635011" y="2065866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10594</xdr:colOff>
      <xdr:row>162</xdr:row>
      <xdr:rowOff>0</xdr:rowOff>
    </xdr:from>
    <xdr:to>
      <xdr:col>10</xdr:col>
      <xdr:colOff>10594</xdr:colOff>
      <xdr:row>168</xdr:row>
      <xdr:rowOff>0</xdr:rowOff>
    </xdr:to>
    <xdr:sp macro="" textlink="">
      <xdr:nvSpPr>
        <xdr:cNvPr id="164" name="正方形/長方形 163">
          <a:extLst>
            <a:ext uri="{FF2B5EF4-FFF2-40B4-BE49-F238E27FC236}">
              <a16:creationId xmlns:a16="http://schemas.microsoft.com/office/drawing/2014/main" id="{00000000-0008-0000-0200-0000A4000000}"/>
            </a:ext>
          </a:extLst>
        </xdr:cNvPr>
        <xdr:cNvSpPr/>
      </xdr:nvSpPr>
      <xdr:spPr>
        <a:xfrm>
          <a:off x="4381511"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10594</xdr:colOff>
      <xdr:row>162</xdr:row>
      <xdr:rowOff>0</xdr:rowOff>
    </xdr:from>
    <xdr:to>
      <xdr:col>14</xdr:col>
      <xdr:colOff>10594</xdr:colOff>
      <xdr:row>168</xdr:row>
      <xdr:rowOff>0</xdr:rowOff>
    </xdr:to>
    <xdr:sp macro="" textlink="">
      <xdr:nvSpPr>
        <xdr:cNvPr id="165" name="正方形/長方形 164">
          <a:extLst>
            <a:ext uri="{FF2B5EF4-FFF2-40B4-BE49-F238E27FC236}">
              <a16:creationId xmlns:a16="http://schemas.microsoft.com/office/drawing/2014/main" id="{00000000-0008-0000-0200-0000A5000000}"/>
            </a:ext>
          </a:extLst>
        </xdr:cNvPr>
        <xdr:cNvSpPr/>
      </xdr:nvSpPr>
      <xdr:spPr>
        <a:xfrm>
          <a:off x="6879177"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10594</xdr:colOff>
      <xdr:row>162</xdr:row>
      <xdr:rowOff>0</xdr:rowOff>
    </xdr:from>
    <xdr:to>
      <xdr:col>6</xdr:col>
      <xdr:colOff>10594</xdr:colOff>
      <xdr:row>168</xdr:row>
      <xdr:rowOff>0</xdr:rowOff>
    </xdr:to>
    <xdr:sp macro="" textlink="">
      <xdr:nvSpPr>
        <xdr:cNvPr id="166" name="正方形/長方形 165">
          <a:extLst>
            <a:ext uri="{FF2B5EF4-FFF2-40B4-BE49-F238E27FC236}">
              <a16:creationId xmlns:a16="http://schemas.microsoft.com/office/drawing/2014/main" id="{00000000-0008-0000-0200-0000A6000000}"/>
            </a:ext>
          </a:extLst>
        </xdr:cNvPr>
        <xdr:cNvSpPr/>
      </xdr:nvSpPr>
      <xdr:spPr>
        <a:xfrm>
          <a:off x="1883844"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353494</xdr:colOff>
      <xdr:row>128</xdr:row>
      <xdr:rowOff>0</xdr:rowOff>
    </xdr:from>
    <xdr:to>
      <xdr:col>2</xdr:col>
      <xdr:colOff>353494</xdr:colOff>
      <xdr:row>130</xdr:row>
      <xdr:rowOff>1</xdr:rowOff>
    </xdr:to>
    <xdr:cxnSp macro="">
      <xdr:nvCxnSpPr>
        <xdr:cNvPr id="167" name="直線コネクタ 166">
          <a:extLst>
            <a:ext uri="{FF2B5EF4-FFF2-40B4-BE49-F238E27FC236}">
              <a16:creationId xmlns:a16="http://schemas.microsoft.com/office/drawing/2014/main" id="{00000000-0008-0000-0200-0000A7000000}"/>
            </a:ext>
          </a:extLst>
        </xdr:cNvPr>
        <xdr:cNvCxnSpPr>
          <a:stCxn id="163" idx="2"/>
          <a:endCxn id="162" idx="0"/>
        </xdr:cNvCxnSpPr>
      </xdr:nvCxnSpPr>
      <xdr:spPr>
        <a:xfrm>
          <a:off x="1602327" y="2167466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320157</xdr:colOff>
      <xdr:row>136</xdr:row>
      <xdr:rowOff>1</xdr:rowOff>
    </xdr:from>
    <xdr:to>
      <xdr:col>5</xdr:col>
      <xdr:colOff>10594</xdr:colOff>
      <xdr:row>149</xdr:row>
      <xdr:rowOff>0</xdr:rowOff>
    </xdr:to>
    <xdr:cxnSp macro="">
      <xdr:nvCxnSpPr>
        <xdr:cNvPr id="168" name="カギ線コネクタ 167">
          <a:extLst>
            <a:ext uri="{FF2B5EF4-FFF2-40B4-BE49-F238E27FC236}">
              <a16:creationId xmlns:a16="http://schemas.microsoft.com/office/drawing/2014/main" id="{00000000-0008-0000-0200-0000A8000000}"/>
            </a:ext>
          </a:extLst>
        </xdr:cNvPr>
        <xdr:cNvCxnSpPr>
          <a:stCxn id="162" idx="2"/>
          <a:endCxn id="157" idx="1"/>
        </xdr:cNvCxnSpPr>
      </xdr:nvCxnSpPr>
      <xdr:spPr>
        <a:xfrm rot="16200000" flipH="1">
          <a:off x="1250167" y="23348157"/>
          <a:ext cx="2201333" cy="15636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353494</xdr:colOff>
      <xdr:row>128</xdr:row>
      <xdr:rowOff>0</xdr:rowOff>
    </xdr:from>
    <xdr:to>
      <xdr:col>6</xdr:col>
      <xdr:colOff>353494</xdr:colOff>
      <xdr:row>130</xdr:row>
      <xdr:rowOff>1</xdr:rowOff>
    </xdr:to>
    <xdr:cxnSp macro="">
      <xdr:nvCxnSpPr>
        <xdr:cNvPr id="169" name="直線コネクタ 168">
          <a:extLst>
            <a:ext uri="{FF2B5EF4-FFF2-40B4-BE49-F238E27FC236}">
              <a16:creationId xmlns:a16="http://schemas.microsoft.com/office/drawing/2014/main" id="{00000000-0008-0000-0200-0000A9000000}"/>
            </a:ext>
          </a:extLst>
        </xdr:cNvPr>
        <xdr:cNvCxnSpPr>
          <a:stCxn id="155" idx="2"/>
          <a:endCxn id="156" idx="0"/>
        </xdr:cNvCxnSpPr>
      </xdr:nvCxnSpPr>
      <xdr:spPr>
        <a:xfrm>
          <a:off x="4099994" y="2167466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320157</xdr:colOff>
      <xdr:row>136</xdr:row>
      <xdr:rowOff>1</xdr:rowOff>
    </xdr:from>
    <xdr:to>
      <xdr:col>6</xdr:col>
      <xdr:colOff>320157</xdr:colOff>
      <xdr:row>146</xdr:row>
      <xdr:rowOff>0</xdr:rowOff>
    </xdr:to>
    <xdr:cxnSp macro="">
      <xdr:nvCxnSpPr>
        <xdr:cNvPr id="170" name="直線コネクタ 169">
          <a:extLst>
            <a:ext uri="{FF2B5EF4-FFF2-40B4-BE49-F238E27FC236}">
              <a16:creationId xmlns:a16="http://schemas.microsoft.com/office/drawing/2014/main" id="{00000000-0008-0000-0200-0000AA000000}"/>
            </a:ext>
          </a:extLst>
        </xdr:cNvPr>
        <xdr:cNvCxnSpPr>
          <a:stCxn id="156" idx="2"/>
          <a:endCxn id="157" idx="0"/>
        </xdr:cNvCxnSpPr>
      </xdr:nvCxnSpPr>
      <xdr:spPr>
        <a:xfrm>
          <a:off x="4066657" y="23029334"/>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343969</xdr:colOff>
      <xdr:row>135</xdr:row>
      <xdr:rowOff>47624</xdr:rowOff>
    </xdr:from>
    <xdr:to>
      <xdr:col>10</xdr:col>
      <xdr:colOff>355876</xdr:colOff>
      <xdr:row>146</xdr:row>
      <xdr:rowOff>0</xdr:rowOff>
    </xdr:to>
    <xdr:cxnSp macro="">
      <xdr:nvCxnSpPr>
        <xdr:cNvPr id="171" name="カギ線コネクタ 170">
          <a:extLst>
            <a:ext uri="{FF2B5EF4-FFF2-40B4-BE49-F238E27FC236}">
              <a16:creationId xmlns:a16="http://schemas.microsoft.com/office/drawing/2014/main" id="{00000000-0008-0000-0200-0000AB000000}"/>
            </a:ext>
          </a:extLst>
        </xdr:cNvPr>
        <xdr:cNvCxnSpPr>
          <a:endCxn id="158" idx="0"/>
        </xdr:cNvCxnSpPr>
      </xdr:nvCxnSpPr>
      <xdr:spPr>
        <a:xfrm rot="16200000" flipH="1">
          <a:off x="5062151" y="23184775"/>
          <a:ext cx="1815043" cy="1260741"/>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152</xdr:row>
      <xdr:rowOff>0</xdr:rowOff>
    </xdr:from>
    <xdr:to>
      <xdr:col>10</xdr:col>
      <xdr:colOff>353494</xdr:colOff>
      <xdr:row>154</xdr:row>
      <xdr:rowOff>1</xdr:rowOff>
    </xdr:to>
    <xdr:cxnSp macro="">
      <xdr:nvCxnSpPr>
        <xdr:cNvPr id="172" name="カギ線コネクタ 171">
          <a:extLst>
            <a:ext uri="{FF2B5EF4-FFF2-40B4-BE49-F238E27FC236}">
              <a16:creationId xmlns:a16="http://schemas.microsoft.com/office/drawing/2014/main" id="{00000000-0008-0000-0200-0000AC000000}"/>
            </a:ext>
          </a:extLst>
        </xdr:cNvPr>
        <xdr:cNvCxnSpPr>
          <a:stCxn id="158" idx="2"/>
          <a:endCxn id="159" idx="0"/>
        </xdr:cNvCxnSpPr>
      </xdr:nvCxnSpPr>
      <xdr:spPr>
        <a:xfrm rot="5400000">
          <a:off x="5803910" y="25283584"/>
          <a:ext cx="338667" cy="1248834"/>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353494</xdr:colOff>
      <xdr:row>152</xdr:row>
      <xdr:rowOff>0</xdr:rowOff>
    </xdr:from>
    <xdr:to>
      <xdr:col>7</xdr:col>
      <xdr:colOff>10594</xdr:colOff>
      <xdr:row>157</xdr:row>
      <xdr:rowOff>1</xdr:rowOff>
    </xdr:to>
    <xdr:cxnSp macro="">
      <xdr:nvCxnSpPr>
        <xdr:cNvPr id="173" name="カギ線コネクタ 172">
          <a:extLst>
            <a:ext uri="{FF2B5EF4-FFF2-40B4-BE49-F238E27FC236}">
              <a16:creationId xmlns:a16="http://schemas.microsoft.com/office/drawing/2014/main" id="{00000000-0008-0000-0200-0000AD000000}"/>
            </a:ext>
          </a:extLst>
        </xdr:cNvPr>
        <xdr:cNvCxnSpPr>
          <a:stCxn id="157" idx="2"/>
          <a:endCxn id="159" idx="1"/>
        </xdr:cNvCxnSpPr>
      </xdr:nvCxnSpPr>
      <xdr:spPr>
        <a:xfrm rot="16200000" flipH="1">
          <a:off x="3817419" y="26021242"/>
          <a:ext cx="846667" cy="28151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353494</xdr:colOff>
      <xdr:row>160</xdr:row>
      <xdr:rowOff>1</xdr:rowOff>
    </xdr:from>
    <xdr:to>
      <xdr:col>8</xdr:col>
      <xdr:colOff>353494</xdr:colOff>
      <xdr:row>162</xdr:row>
      <xdr:rowOff>0</xdr:rowOff>
    </xdr:to>
    <xdr:cxnSp macro="">
      <xdr:nvCxnSpPr>
        <xdr:cNvPr id="174" name="カギ線コネクタ 173">
          <a:extLst>
            <a:ext uri="{FF2B5EF4-FFF2-40B4-BE49-F238E27FC236}">
              <a16:creationId xmlns:a16="http://schemas.microsoft.com/office/drawing/2014/main" id="{00000000-0008-0000-0200-0000AE000000}"/>
            </a:ext>
          </a:extLst>
        </xdr:cNvPr>
        <xdr:cNvCxnSpPr>
          <a:stCxn id="159" idx="2"/>
          <a:endCxn id="166" idx="0"/>
        </xdr:cNvCxnSpPr>
      </xdr:nvCxnSpPr>
      <xdr:spPr>
        <a:xfrm rot="5400000">
          <a:off x="3930661" y="26013834"/>
          <a:ext cx="338666" cy="2497666"/>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160</xdr:row>
      <xdr:rowOff>1</xdr:rowOff>
    </xdr:from>
    <xdr:to>
      <xdr:col>12</xdr:col>
      <xdr:colOff>353494</xdr:colOff>
      <xdr:row>162</xdr:row>
      <xdr:rowOff>0</xdr:rowOff>
    </xdr:to>
    <xdr:cxnSp macro="">
      <xdr:nvCxnSpPr>
        <xdr:cNvPr id="175" name="カギ線コネクタ 174">
          <a:extLst>
            <a:ext uri="{FF2B5EF4-FFF2-40B4-BE49-F238E27FC236}">
              <a16:creationId xmlns:a16="http://schemas.microsoft.com/office/drawing/2014/main" id="{00000000-0008-0000-0200-0000AF000000}"/>
            </a:ext>
          </a:extLst>
        </xdr:cNvPr>
        <xdr:cNvCxnSpPr>
          <a:stCxn id="159" idx="2"/>
          <a:endCxn id="165" idx="0"/>
        </xdr:cNvCxnSpPr>
      </xdr:nvCxnSpPr>
      <xdr:spPr>
        <a:xfrm rot="16200000" flipH="1">
          <a:off x="6428328" y="26013833"/>
          <a:ext cx="338666" cy="2497667"/>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160</xdr:row>
      <xdr:rowOff>1</xdr:rowOff>
    </xdr:from>
    <xdr:to>
      <xdr:col>8</xdr:col>
      <xdr:colOff>353494</xdr:colOff>
      <xdr:row>162</xdr:row>
      <xdr:rowOff>0</xdr:rowOff>
    </xdr:to>
    <xdr:cxnSp macro="">
      <xdr:nvCxnSpPr>
        <xdr:cNvPr id="176" name="直線コネクタ 175">
          <a:extLst>
            <a:ext uri="{FF2B5EF4-FFF2-40B4-BE49-F238E27FC236}">
              <a16:creationId xmlns:a16="http://schemas.microsoft.com/office/drawing/2014/main" id="{00000000-0008-0000-0200-0000B0000000}"/>
            </a:ext>
          </a:extLst>
        </xdr:cNvPr>
        <xdr:cNvCxnSpPr>
          <a:stCxn id="159" idx="2"/>
          <a:endCxn id="164" idx="0"/>
        </xdr:cNvCxnSpPr>
      </xdr:nvCxnSpPr>
      <xdr:spPr>
        <a:xfrm>
          <a:off x="5348827" y="27093334"/>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10594</xdr:colOff>
      <xdr:row>131</xdr:row>
      <xdr:rowOff>9525</xdr:rowOff>
    </xdr:from>
    <xdr:to>
      <xdr:col>10</xdr:col>
      <xdr:colOff>29644</xdr:colOff>
      <xdr:row>131</xdr:row>
      <xdr:rowOff>9525</xdr:rowOff>
    </xdr:to>
    <xdr:cxnSp macro="">
      <xdr:nvCxnSpPr>
        <xdr:cNvPr id="177" name="直線コネクタ 176">
          <a:extLst>
            <a:ext uri="{FF2B5EF4-FFF2-40B4-BE49-F238E27FC236}">
              <a16:creationId xmlns:a16="http://schemas.microsoft.com/office/drawing/2014/main" id="{00000000-0008-0000-0200-0000B1000000}"/>
            </a:ext>
          </a:extLst>
        </xdr:cNvPr>
        <xdr:cNvCxnSpPr/>
      </xdr:nvCxnSpPr>
      <xdr:spPr>
        <a:xfrm>
          <a:off x="5005927" y="2219219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34408</xdr:colOff>
      <xdr:row>154</xdr:row>
      <xdr:rowOff>1</xdr:rowOff>
    </xdr:from>
    <xdr:to>
      <xdr:col>17</xdr:col>
      <xdr:colOff>34407</xdr:colOff>
      <xdr:row>160</xdr:row>
      <xdr:rowOff>1</xdr:rowOff>
    </xdr:to>
    <xdr:sp macro="" textlink="">
      <xdr:nvSpPr>
        <xdr:cNvPr id="178" name="正方形/長方形 177">
          <a:extLst>
            <a:ext uri="{FF2B5EF4-FFF2-40B4-BE49-F238E27FC236}">
              <a16:creationId xmlns:a16="http://schemas.microsoft.com/office/drawing/2014/main" id="{00000000-0008-0000-0200-0000B2000000}"/>
            </a:ext>
          </a:extLst>
        </xdr:cNvPr>
        <xdr:cNvSpPr/>
      </xdr:nvSpPr>
      <xdr:spPr>
        <a:xfrm>
          <a:off x="8776241" y="26077334"/>
          <a:ext cx="1873249"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334011</xdr:colOff>
      <xdr:row>151</xdr:row>
      <xdr:rowOff>146972</xdr:rowOff>
    </xdr:from>
    <xdr:to>
      <xdr:col>15</xdr:col>
      <xdr:colOff>376441</xdr:colOff>
      <xdr:row>154</xdr:row>
      <xdr:rowOff>1</xdr:rowOff>
    </xdr:to>
    <xdr:cxnSp macro="">
      <xdr:nvCxnSpPr>
        <xdr:cNvPr id="179" name="カギ線コネクタ 178">
          <a:extLst>
            <a:ext uri="{FF2B5EF4-FFF2-40B4-BE49-F238E27FC236}">
              <a16:creationId xmlns:a16="http://schemas.microsoft.com/office/drawing/2014/main" id="{00000000-0008-0000-0200-0000B3000000}"/>
            </a:ext>
          </a:extLst>
        </xdr:cNvPr>
        <xdr:cNvCxnSpPr>
          <a:endCxn id="178" idx="0"/>
        </xdr:cNvCxnSpPr>
      </xdr:nvCxnSpPr>
      <xdr:spPr>
        <a:xfrm rot="16200000" flipH="1">
          <a:off x="8292128" y="24626771"/>
          <a:ext cx="361029" cy="254009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355874</xdr:colOff>
      <xdr:row>126</xdr:row>
      <xdr:rowOff>0</xdr:rowOff>
    </xdr:from>
    <xdr:to>
      <xdr:col>17</xdr:col>
      <xdr:colOff>34406</xdr:colOff>
      <xdr:row>157</xdr:row>
      <xdr:rowOff>1</xdr:rowOff>
    </xdr:to>
    <xdr:cxnSp macro="">
      <xdr:nvCxnSpPr>
        <xdr:cNvPr id="180" name="カギ線コネクタ 179">
          <a:extLst>
            <a:ext uri="{FF2B5EF4-FFF2-40B4-BE49-F238E27FC236}">
              <a16:creationId xmlns:a16="http://schemas.microsoft.com/office/drawing/2014/main" id="{00000000-0008-0000-0200-0000B4000000}"/>
            </a:ext>
          </a:extLst>
        </xdr:cNvPr>
        <xdr:cNvCxnSpPr>
          <a:stCxn id="182" idx="0"/>
          <a:endCxn id="178" idx="3"/>
        </xdr:cNvCxnSpPr>
      </xdr:nvCxnSpPr>
      <xdr:spPr>
        <a:xfrm rot="16200000" flipH="1">
          <a:off x="6312306" y="22248151"/>
          <a:ext cx="5249334" cy="34250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439218</xdr:colOff>
      <xdr:row>156</xdr:row>
      <xdr:rowOff>162983</xdr:rowOff>
    </xdr:from>
    <xdr:to>
      <xdr:col>15</xdr:col>
      <xdr:colOff>379689</xdr:colOff>
      <xdr:row>160</xdr:row>
      <xdr:rowOff>1</xdr:rowOff>
    </xdr:to>
    <xdr:cxnSp macro="">
      <xdr:nvCxnSpPr>
        <xdr:cNvPr id="181" name="カギ線コネクタ 180">
          <a:extLst>
            <a:ext uri="{FF2B5EF4-FFF2-40B4-BE49-F238E27FC236}">
              <a16:creationId xmlns:a16="http://schemas.microsoft.com/office/drawing/2014/main" id="{00000000-0008-0000-0200-0000B5000000}"/>
            </a:ext>
          </a:extLst>
        </xdr:cNvPr>
        <xdr:cNvCxnSpPr>
          <a:endCxn id="178" idx="2"/>
        </xdr:cNvCxnSpPr>
      </xdr:nvCxnSpPr>
      <xdr:spPr>
        <a:xfrm>
          <a:off x="3561301" y="26578983"/>
          <a:ext cx="6184638" cy="51435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10594</xdr:colOff>
      <xdr:row>126</xdr:row>
      <xdr:rowOff>0</xdr:rowOff>
    </xdr:from>
    <xdr:to>
      <xdr:col>13</xdr:col>
      <xdr:colOff>10594</xdr:colOff>
      <xdr:row>132</xdr:row>
      <xdr:rowOff>0</xdr:rowOff>
    </xdr:to>
    <xdr:sp macro="" textlink="">
      <xdr:nvSpPr>
        <xdr:cNvPr id="182" name="正方形/長方形 181">
          <a:extLst>
            <a:ext uri="{FF2B5EF4-FFF2-40B4-BE49-F238E27FC236}">
              <a16:creationId xmlns:a16="http://schemas.microsoft.com/office/drawing/2014/main" id="{00000000-0008-0000-0200-0000B6000000}"/>
            </a:ext>
          </a:extLst>
        </xdr:cNvPr>
        <xdr:cNvSpPr/>
      </xdr:nvSpPr>
      <xdr:spPr>
        <a:xfrm>
          <a:off x="6254761" y="21336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endParaRPr kumimoji="1" lang="en-US" altLang="ja-JP" sz="800">
            <a:solidFill>
              <a:sysClr val="windowText" lastClr="000000"/>
            </a:solidFill>
          </a:endParaRP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endParaRPr kumimoji="1" lang="en-US" altLang="ja-JP" sz="800">
            <a:solidFill>
              <a:sysClr val="windowText" lastClr="000000"/>
            </a:solidFill>
          </a:endParaRP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xdr:txBody>
    </xdr:sp>
    <xdr:clientData/>
  </xdr:twoCellAnchor>
  <xdr:twoCellAnchor>
    <xdr:from>
      <xdr:col>13</xdr:col>
      <xdr:colOff>10594</xdr:colOff>
      <xdr:row>126</xdr:row>
      <xdr:rowOff>0</xdr:rowOff>
    </xdr:from>
    <xdr:to>
      <xdr:col>16</xdr:col>
      <xdr:colOff>10594</xdr:colOff>
      <xdr:row>132</xdr:row>
      <xdr:rowOff>0</xdr:rowOff>
    </xdr:to>
    <xdr:sp macro="" textlink="">
      <xdr:nvSpPr>
        <xdr:cNvPr id="183" name="正方形/長方形 182">
          <a:extLst>
            <a:ext uri="{FF2B5EF4-FFF2-40B4-BE49-F238E27FC236}">
              <a16:creationId xmlns:a16="http://schemas.microsoft.com/office/drawing/2014/main" id="{00000000-0008-0000-0200-0000B7000000}"/>
            </a:ext>
          </a:extLst>
        </xdr:cNvPr>
        <xdr:cNvSpPr/>
      </xdr:nvSpPr>
      <xdr:spPr>
        <a:xfrm>
          <a:off x="8128011" y="21336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xdr:txBody>
    </xdr:sp>
    <xdr:clientData/>
  </xdr:twoCellAnchor>
  <xdr:twoCellAnchor>
    <xdr:from>
      <xdr:col>11</xdr:col>
      <xdr:colOff>129660</xdr:colOff>
      <xdr:row>138</xdr:row>
      <xdr:rowOff>35719</xdr:rowOff>
    </xdr:from>
    <xdr:to>
      <xdr:col>12</xdr:col>
      <xdr:colOff>10598</xdr:colOff>
      <xdr:row>141</xdr:row>
      <xdr:rowOff>142877</xdr:rowOff>
    </xdr:to>
    <xdr:cxnSp macro="">
      <xdr:nvCxnSpPr>
        <xdr:cNvPr id="184" name="カギ線コネクタ 183">
          <a:extLst>
            <a:ext uri="{FF2B5EF4-FFF2-40B4-BE49-F238E27FC236}">
              <a16:creationId xmlns:a16="http://schemas.microsoft.com/office/drawing/2014/main" id="{00000000-0008-0000-0200-0000B8000000}"/>
            </a:ext>
          </a:extLst>
        </xdr:cNvPr>
        <xdr:cNvCxnSpPr>
          <a:stCxn id="185" idx="1"/>
        </xdr:cNvCxnSpPr>
      </xdr:nvCxnSpPr>
      <xdr:spPr>
        <a:xfrm rot="10800000">
          <a:off x="6998243" y="23403719"/>
          <a:ext cx="505355" cy="615158"/>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10597</xdr:colOff>
      <xdr:row>141</xdr:row>
      <xdr:rowOff>3</xdr:rowOff>
    </xdr:from>
    <xdr:to>
      <xdr:col>15</xdr:col>
      <xdr:colOff>116417</xdr:colOff>
      <xdr:row>142</xdr:row>
      <xdr:rowOff>116418</xdr:rowOff>
    </xdr:to>
    <xdr:sp macro="" textlink="">
      <xdr:nvSpPr>
        <xdr:cNvPr id="185" name="正方形/長方形 184">
          <a:extLst>
            <a:ext uri="{FF2B5EF4-FFF2-40B4-BE49-F238E27FC236}">
              <a16:creationId xmlns:a16="http://schemas.microsoft.com/office/drawing/2014/main" id="{00000000-0008-0000-0200-0000B9000000}"/>
            </a:ext>
          </a:extLst>
        </xdr:cNvPr>
        <xdr:cNvSpPr/>
      </xdr:nvSpPr>
      <xdr:spPr>
        <a:xfrm>
          <a:off x="7503597" y="23876003"/>
          <a:ext cx="1979070" cy="285748"/>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2</xdr:col>
      <xdr:colOff>182044</xdr:colOff>
      <xdr:row>140</xdr:row>
      <xdr:rowOff>19050</xdr:rowOff>
    </xdr:from>
    <xdr:to>
      <xdr:col>2</xdr:col>
      <xdr:colOff>182044</xdr:colOff>
      <xdr:row>141</xdr:row>
      <xdr:rowOff>133351</xdr:rowOff>
    </xdr:to>
    <xdr:cxnSp macro="">
      <xdr:nvCxnSpPr>
        <xdr:cNvPr id="186" name="直線矢印コネクタ 185">
          <a:extLst>
            <a:ext uri="{FF2B5EF4-FFF2-40B4-BE49-F238E27FC236}">
              <a16:creationId xmlns:a16="http://schemas.microsoft.com/office/drawing/2014/main" id="{00000000-0008-0000-0200-0000BA000000}"/>
            </a:ext>
          </a:extLst>
        </xdr:cNvPr>
        <xdr:cNvCxnSpPr/>
      </xdr:nvCxnSpPr>
      <xdr:spPr>
        <a:xfrm flipV="1">
          <a:off x="1430877" y="23725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508275</xdr:colOff>
      <xdr:row>141</xdr:row>
      <xdr:rowOff>90488</xdr:rowOff>
    </xdr:from>
    <xdr:to>
      <xdr:col>9</xdr:col>
      <xdr:colOff>184425</xdr:colOff>
      <xdr:row>141</xdr:row>
      <xdr:rowOff>90489</xdr:rowOff>
    </xdr:to>
    <xdr:cxnSp macro="">
      <xdr:nvCxnSpPr>
        <xdr:cNvPr id="187" name="直線矢印コネクタ 186">
          <a:extLst>
            <a:ext uri="{FF2B5EF4-FFF2-40B4-BE49-F238E27FC236}">
              <a16:creationId xmlns:a16="http://schemas.microsoft.com/office/drawing/2014/main" id="{00000000-0008-0000-0200-0000BB000000}"/>
            </a:ext>
          </a:extLst>
        </xdr:cNvPr>
        <xdr:cNvCxnSpPr/>
      </xdr:nvCxnSpPr>
      <xdr:spPr>
        <a:xfrm flipH="1">
          <a:off x="5503608" y="23966488"/>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210619</xdr:colOff>
      <xdr:row>153</xdr:row>
      <xdr:rowOff>28575</xdr:rowOff>
    </xdr:from>
    <xdr:to>
      <xdr:col>6</xdr:col>
      <xdr:colOff>210619</xdr:colOff>
      <xdr:row>154</xdr:row>
      <xdr:rowOff>142877</xdr:rowOff>
    </xdr:to>
    <xdr:cxnSp macro="">
      <xdr:nvCxnSpPr>
        <xdr:cNvPr id="188" name="直線矢印コネクタ 187">
          <a:extLst>
            <a:ext uri="{FF2B5EF4-FFF2-40B4-BE49-F238E27FC236}">
              <a16:creationId xmlns:a16="http://schemas.microsoft.com/office/drawing/2014/main" id="{00000000-0008-0000-0200-0000BC000000}"/>
            </a:ext>
          </a:extLst>
        </xdr:cNvPr>
        <xdr:cNvCxnSpPr/>
      </xdr:nvCxnSpPr>
      <xdr:spPr>
        <a:xfrm flipV="1">
          <a:off x="3957119" y="25936575"/>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20118</xdr:colOff>
      <xdr:row>140</xdr:row>
      <xdr:rowOff>14287</xdr:rowOff>
    </xdr:from>
    <xdr:to>
      <xdr:col>11</xdr:col>
      <xdr:colOff>20118</xdr:colOff>
      <xdr:row>141</xdr:row>
      <xdr:rowOff>133351</xdr:rowOff>
    </xdr:to>
    <xdr:cxnSp macro="">
      <xdr:nvCxnSpPr>
        <xdr:cNvPr id="189" name="直線矢印コネクタ 188">
          <a:extLst>
            <a:ext uri="{FF2B5EF4-FFF2-40B4-BE49-F238E27FC236}">
              <a16:creationId xmlns:a16="http://schemas.microsoft.com/office/drawing/2014/main" id="{00000000-0008-0000-0200-0000BD000000}"/>
            </a:ext>
          </a:extLst>
        </xdr:cNvPr>
        <xdr:cNvCxnSpPr/>
      </xdr:nvCxnSpPr>
      <xdr:spPr>
        <a:xfrm flipV="1">
          <a:off x="6888701" y="23720954"/>
          <a:ext cx="0" cy="288397"/>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508276</xdr:colOff>
      <xdr:row>152</xdr:row>
      <xdr:rowOff>76200</xdr:rowOff>
    </xdr:from>
    <xdr:to>
      <xdr:col>9</xdr:col>
      <xdr:colOff>184426</xdr:colOff>
      <xdr:row>152</xdr:row>
      <xdr:rowOff>76201</xdr:rowOff>
    </xdr:to>
    <xdr:cxnSp macro="">
      <xdr:nvCxnSpPr>
        <xdr:cNvPr id="190" name="直線矢印コネクタ 189">
          <a:extLst>
            <a:ext uri="{FF2B5EF4-FFF2-40B4-BE49-F238E27FC236}">
              <a16:creationId xmlns:a16="http://schemas.microsoft.com/office/drawing/2014/main" id="{00000000-0008-0000-0200-0000BE000000}"/>
            </a:ext>
          </a:extLst>
        </xdr:cNvPr>
        <xdr:cNvCxnSpPr/>
      </xdr:nvCxnSpPr>
      <xdr:spPr>
        <a:xfrm flipH="1">
          <a:off x="5503609" y="25814867"/>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110606</xdr:colOff>
      <xdr:row>152</xdr:row>
      <xdr:rowOff>76200</xdr:rowOff>
    </xdr:from>
    <xdr:to>
      <xdr:col>12</xdr:col>
      <xdr:colOff>472556</xdr:colOff>
      <xdr:row>152</xdr:row>
      <xdr:rowOff>76201</xdr:rowOff>
    </xdr:to>
    <xdr:cxnSp macro="">
      <xdr:nvCxnSpPr>
        <xdr:cNvPr id="191" name="直線矢印コネクタ 190">
          <a:extLst>
            <a:ext uri="{FF2B5EF4-FFF2-40B4-BE49-F238E27FC236}">
              <a16:creationId xmlns:a16="http://schemas.microsoft.com/office/drawing/2014/main" id="{00000000-0008-0000-0200-0000BF000000}"/>
            </a:ext>
          </a:extLst>
        </xdr:cNvPr>
        <xdr:cNvCxnSpPr/>
      </xdr:nvCxnSpPr>
      <xdr:spPr>
        <a:xfrm flipH="1">
          <a:off x="7603606" y="2581486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187240</xdr:colOff>
      <xdr:row>160</xdr:row>
      <xdr:rowOff>162793</xdr:rowOff>
    </xdr:from>
    <xdr:to>
      <xdr:col>15</xdr:col>
      <xdr:colOff>192435</xdr:colOff>
      <xdr:row>163</xdr:row>
      <xdr:rowOff>8660</xdr:rowOff>
    </xdr:to>
    <xdr:cxnSp macro="">
      <xdr:nvCxnSpPr>
        <xdr:cNvPr id="192" name="直線矢印コネクタ 191">
          <a:extLst>
            <a:ext uri="{FF2B5EF4-FFF2-40B4-BE49-F238E27FC236}">
              <a16:creationId xmlns:a16="http://schemas.microsoft.com/office/drawing/2014/main" id="{00000000-0008-0000-0200-0000C0000000}"/>
            </a:ext>
          </a:extLst>
        </xdr:cNvPr>
        <xdr:cNvCxnSpPr/>
      </xdr:nvCxnSpPr>
      <xdr:spPr>
        <a:xfrm flipH="1" flipV="1">
          <a:off x="9553490" y="27256126"/>
          <a:ext cx="5195" cy="3538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201094</xdr:colOff>
      <xdr:row>140</xdr:row>
      <xdr:rowOff>19050</xdr:rowOff>
    </xdr:from>
    <xdr:to>
      <xdr:col>6</xdr:col>
      <xdr:colOff>201094</xdr:colOff>
      <xdr:row>141</xdr:row>
      <xdr:rowOff>133351</xdr:rowOff>
    </xdr:to>
    <xdr:cxnSp macro="">
      <xdr:nvCxnSpPr>
        <xdr:cNvPr id="193" name="直線矢印コネクタ 192">
          <a:extLst>
            <a:ext uri="{FF2B5EF4-FFF2-40B4-BE49-F238E27FC236}">
              <a16:creationId xmlns:a16="http://schemas.microsoft.com/office/drawing/2014/main" id="{00000000-0008-0000-0200-0000C1000000}"/>
            </a:ext>
          </a:extLst>
        </xdr:cNvPr>
        <xdr:cNvCxnSpPr/>
      </xdr:nvCxnSpPr>
      <xdr:spPr>
        <a:xfrm flipV="1">
          <a:off x="3947594" y="23725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343969</xdr:colOff>
      <xdr:row>124</xdr:row>
      <xdr:rowOff>76201</xdr:rowOff>
    </xdr:from>
    <xdr:to>
      <xdr:col>12</xdr:col>
      <xdr:colOff>20119</xdr:colOff>
      <xdr:row>124</xdr:row>
      <xdr:rowOff>76202</xdr:rowOff>
    </xdr:to>
    <xdr:cxnSp macro="">
      <xdr:nvCxnSpPr>
        <xdr:cNvPr id="194" name="直線矢印コネクタ 193">
          <a:extLst>
            <a:ext uri="{FF2B5EF4-FFF2-40B4-BE49-F238E27FC236}">
              <a16:creationId xmlns:a16="http://schemas.microsoft.com/office/drawing/2014/main" id="{00000000-0008-0000-0200-0000C2000000}"/>
            </a:ext>
          </a:extLst>
        </xdr:cNvPr>
        <xdr:cNvCxnSpPr/>
      </xdr:nvCxnSpPr>
      <xdr:spPr>
        <a:xfrm flipH="1">
          <a:off x="7212552" y="21073534"/>
          <a:ext cx="300567"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10594</xdr:colOff>
      <xdr:row>134</xdr:row>
      <xdr:rowOff>0</xdr:rowOff>
    </xdr:from>
    <xdr:to>
      <xdr:col>10</xdr:col>
      <xdr:colOff>29644</xdr:colOff>
      <xdr:row>134</xdr:row>
      <xdr:rowOff>0</xdr:rowOff>
    </xdr:to>
    <xdr:cxnSp macro="">
      <xdr:nvCxnSpPr>
        <xdr:cNvPr id="195" name="直線コネクタ 194">
          <a:extLst>
            <a:ext uri="{FF2B5EF4-FFF2-40B4-BE49-F238E27FC236}">
              <a16:creationId xmlns:a16="http://schemas.microsoft.com/office/drawing/2014/main" id="{00000000-0008-0000-0200-0000C3000000}"/>
            </a:ext>
          </a:extLst>
        </xdr:cNvPr>
        <xdr:cNvCxnSpPr/>
      </xdr:nvCxnSpPr>
      <xdr:spPr>
        <a:xfrm>
          <a:off x="5005927" y="2269066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505894</xdr:colOff>
      <xdr:row>130</xdr:row>
      <xdr:rowOff>76201</xdr:rowOff>
    </xdr:from>
    <xdr:to>
      <xdr:col>9</xdr:col>
      <xdr:colOff>182044</xdr:colOff>
      <xdr:row>130</xdr:row>
      <xdr:rowOff>76202</xdr:rowOff>
    </xdr:to>
    <xdr:cxnSp macro="">
      <xdr:nvCxnSpPr>
        <xdr:cNvPr id="196" name="直線矢印コネクタ 195">
          <a:extLst>
            <a:ext uri="{FF2B5EF4-FFF2-40B4-BE49-F238E27FC236}">
              <a16:creationId xmlns:a16="http://schemas.microsoft.com/office/drawing/2014/main" id="{00000000-0008-0000-0200-0000C4000000}"/>
            </a:ext>
          </a:extLst>
        </xdr:cNvPr>
        <xdr:cNvCxnSpPr/>
      </xdr:nvCxnSpPr>
      <xdr:spPr>
        <a:xfrm flipH="1">
          <a:off x="5501227" y="22089534"/>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505894</xdr:colOff>
      <xdr:row>134</xdr:row>
      <xdr:rowOff>95250</xdr:rowOff>
    </xdr:from>
    <xdr:to>
      <xdr:col>9</xdr:col>
      <xdr:colOff>182044</xdr:colOff>
      <xdr:row>134</xdr:row>
      <xdr:rowOff>95251</xdr:rowOff>
    </xdr:to>
    <xdr:cxnSp macro="">
      <xdr:nvCxnSpPr>
        <xdr:cNvPr id="197" name="直線矢印コネクタ 196">
          <a:extLst>
            <a:ext uri="{FF2B5EF4-FFF2-40B4-BE49-F238E27FC236}">
              <a16:creationId xmlns:a16="http://schemas.microsoft.com/office/drawing/2014/main" id="{00000000-0008-0000-0200-0000C5000000}"/>
            </a:ext>
          </a:extLst>
        </xdr:cNvPr>
        <xdr:cNvCxnSpPr/>
      </xdr:nvCxnSpPr>
      <xdr:spPr>
        <a:xfrm flipH="1">
          <a:off x="5501227" y="2278591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201094</xdr:colOff>
      <xdr:row>128</xdr:row>
      <xdr:rowOff>28575</xdr:rowOff>
    </xdr:from>
    <xdr:to>
      <xdr:col>6</xdr:col>
      <xdr:colOff>201094</xdr:colOff>
      <xdr:row>129</xdr:row>
      <xdr:rowOff>142876</xdr:rowOff>
    </xdr:to>
    <xdr:cxnSp macro="">
      <xdr:nvCxnSpPr>
        <xdr:cNvPr id="198" name="直線矢印コネクタ 197">
          <a:extLst>
            <a:ext uri="{FF2B5EF4-FFF2-40B4-BE49-F238E27FC236}">
              <a16:creationId xmlns:a16="http://schemas.microsoft.com/office/drawing/2014/main" id="{00000000-0008-0000-0200-0000C6000000}"/>
            </a:ext>
          </a:extLst>
        </xdr:cNvPr>
        <xdr:cNvCxnSpPr/>
      </xdr:nvCxnSpPr>
      <xdr:spPr>
        <a:xfrm flipV="1">
          <a:off x="3947594" y="21703242"/>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182044</xdr:colOff>
      <xdr:row>128</xdr:row>
      <xdr:rowOff>19050</xdr:rowOff>
    </xdr:from>
    <xdr:to>
      <xdr:col>2</xdr:col>
      <xdr:colOff>182044</xdr:colOff>
      <xdr:row>129</xdr:row>
      <xdr:rowOff>133351</xdr:rowOff>
    </xdr:to>
    <xdr:cxnSp macro="">
      <xdr:nvCxnSpPr>
        <xdr:cNvPr id="199" name="直線矢印コネクタ 198">
          <a:extLst>
            <a:ext uri="{FF2B5EF4-FFF2-40B4-BE49-F238E27FC236}">
              <a16:creationId xmlns:a16="http://schemas.microsoft.com/office/drawing/2014/main" id="{00000000-0008-0000-0200-0000C7000000}"/>
            </a:ext>
          </a:extLst>
        </xdr:cNvPr>
        <xdr:cNvCxnSpPr/>
      </xdr:nvCxnSpPr>
      <xdr:spPr>
        <a:xfrm flipV="1">
          <a:off x="1430877" y="21693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201094</xdr:colOff>
      <xdr:row>160</xdr:row>
      <xdr:rowOff>28576</xdr:rowOff>
    </xdr:from>
    <xdr:to>
      <xdr:col>8</xdr:col>
      <xdr:colOff>201094</xdr:colOff>
      <xdr:row>161</xdr:row>
      <xdr:rowOff>142876</xdr:rowOff>
    </xdr:to>
    <xdr:cxnSp macro="">
      <xdr:nvCxnSpPr>
        <xdr:cNvPr id="200" name="直線矢印コネクタ 199">
          <a:extLst>
            <a:ext uri="{FF2B5EF4-FFF2-40B4-BE49-F238E27FC236}">
              <a16:creationId xmlns:a16="http://schemas.microsoft.com/office/drawing/2014/main" id="{00000000-0008-0000-0200-0000C8000000}"/>
            </a:ext>
          </a:extLst>
        </xdr:cNvPr>
        <xdr:cNvCxnSpPr/>
      </xdr:nvCxnSpPr>
      <xdr:spPr>
        <a:xfrm flipV="1">
          <a:off x="5196427" y="2712190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182044</xdr:colOff>
      <xdr:row>160</xdr:row>
      <xdr:rowOff>76201</xdr:rowOff>
    </xdr:from>
    <xdr:to>
      <xdr:col>6</xdr:col>
      <xdr:colOff>543994</xdr:colOff>
      <xdr:row>160</xdr:row>
      <xdr:rowOff>76202</xdr:rowOff>
    </xdr:to>
    <xdr:cxnSp macro="">
      <xdr:nvCxnSpPr>
        <xdr:cNvPr id="201" name="直線矢印コネクタ 200">
          <a:extLst>
            <a:ext uri="{FF2B5EF4-FFF2-40B4-BE49-F238E27FC236}">
              <a16:creationId xmlns:a16="http://schemas.microsoft.com/office/drawing/2014/main" id="{00000000-0008-0000-0200-0000C9000000}"/>
            </a:ext>
          </a:extLst>
        </xdr:cNvPr>
        <xdr:cNvCxnSpPr/>
      </xdr:nvCxnSpPr>
      <xdr:spPr>
        <a:xfrm flipH="1">
          <a:off x="3928544" y="27169534"/>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172519</xdr:colOff>
      <xdr:row>160</xdr:row>
      <xdr:rowOff>76201</xdr:rowOff>
    </xdr:from>
    <xdr:to>
      <xdr:col>10</xdr:col>
      <xdr:colOff>534469</xdr:colOff>
      <xdr:row>160</xdr:row>
      <xdr:rowOff>76202</xdr:rowOff>
    </xdr:to>
    <xdr:cxnSp macro="">
      <xdr:nvCxnSpPr>
        <xdr:cNvPr id="202" name="直線矢印コネクタ 201">
          <a:extLst>
            <a:ext uri="{FF2B5EF4-FFF2-40B4-BE49-F238E27FC236}">
              <a16:creationId xmlns:a16="http://schemas.microsoft.com/office/drawing/2014/main" id="{00000000-0008-0000-0200-0000CA000000}"/>
            </a:ext>
          </a:extLst>
        </xdr:cNvPr>
        <xdr:cNvCxnSpPr/>
      </xdr:nvCxnSpPr>
      <xdr:spPr>
        <a:xfrm flipH="1">
          <a:off x="6416686" y="27169534"/>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291581</xdr:colOff>
      <xdr:row>149</xdr:row>
      <xdr:rowOff>130969</xdr:rowOff>
    </xdr:from>
    <xdr:to>
      <xdr:col>8</xdr:col>
      <xdr:colOff>13240</xdr:colOff>
      <xdr:row>151</xdr:row>
      <xdr:rowOff>146972</xdr:rowOff>
    </xdr:to>
    <xdr:sp macro="" textlink="">
      <xdr:nvSpPr>
        <xdr:cNvPr id="203" name="円柱 202">
          <a:extLst>
            <a:ext uri="{FF2B5EF4-FFF2-40B4-BE49-F238E27FC236}">
              <a16:creationId xmlns:a16="http://schemas.microsoft.com/office/drawing/2014/main" id="{00000000-0008-0000-0200-0000CB000000}"/>
            </a:ext>
          </a:extLst>
        </xdr:cNvPr>
        <xdr:cNvSpPr/>
      </xdr:nvSpPr>
      <xdr:spPr>
        <a:xfrm>
          <a:off x="4662498" y="25361636"/>
          <a:ext cx="34607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286819</xdr:colOff>
      <xdr:row>129</xdr:row>
      <xdr:rowOff>123825</xdr:rowOff>
    </xdr:from>
    <xdr:to>
      <xdr:col>16</xdr:col>
      <xdr:colOff>14827</xdr:colOff>
      <xdr:row>131</xdr:row>
      <xdr:rowOff>139827</xdr:rowOff>
    </xdr:to>
    <xdr:sp macro="" textlink="">
      <xdr:nvSpPr>
        <xdr:cNvPr id="204" name="円柱 203">
          <a:extLst>
            <a:ext uri="{FF2B5EF4-FFF2-40B4-BE49-F238E27FC236}">
              <a16:creationId xmlns:a16="http://schemas.microsoft.com/office/drawing/2014/main" id="{00000000-0008-0000-0200-0000CC000000}"/>
            </a:ext>
          </a:extLst>
        </xdr:cNvPr>
        <xdr:cNvSpPr/>
      </xdr:nvSpPr>
      <xdr:spPr>
        <a:xfrm>
          <a:off x="9653069" y="21967825"/>
          <a:ext cx="352425" cy="354669"/>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334444</xdr:colOff>
      <xdr:row>128</xdr:row>
      <xdr:rowOff>150813</xdr:rowOff>
    </xdr:from>
    <xdr:to>
      <xdr:col>16</xdr:col>
      <xdr:colOff>324919</xdr:colOff>
      <xdr:row>146</xdr:row>
      <xdr:rowOff>8659</xdr:rowOff>
    </xdr:to>
    <xdr:grpSp>
      <xdr:nvGrpSpPr>
        <xdr:cNvPr id="205" name="グループ化 204">
          <a:extLst>
            <a:ext uri="{FF2B5EF4-FFF2-40B4-BE49-F238E27FC236}">
              <a16:creationId xmlns:a16="http://schemas.microsoft.com/office/drawing/2014/main" id="{00000000-0008-0000-0200-0000CD000000}"/>
            </a:ext>
          </a:extLst>
        </xdr:cNvPr>
        <xdr:cNvGrpSpPr/>
      </xdr:nvGrpSpPr>
      <xdr:grpSpPr>
        <a:xfrm>
          <a:off x="7141644" y="20877213"/>
          <a:ext cx="3089275" cy="2775671"/>
          <a:chOff x="7867650" y="1350963"/>
          <a:chExt cx="3419475" cy="2945528"/>
        </a:xfrm>
      </xdr:grpSpPr>
      <xdr:cxnSp macro="">
        <xdr:nvCxnSpPr>
          <xdr:cNvPr id="206" name="直線コネクタ 205">
            <a:extLst>
              <a:ext uri="{FF2B5EF4-FFF2-40B4-BE49-F238E27FC236}">
                <a16:creationId xmlns:a16="http://schemas.microsoft.com/office/drawing/2014/main" id="{00000000-0008-0000-0200-0000CE000000}"/>
              </a:ext>
            </a:extLst>
          </xdr:cNvPr>
          <xdr:cNvCxnSpPr/>
        </xdr:nvCxnSpPr>
        <xdr:spPr>
          <a:xfrm>
            <a:off x="1092628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7" name="直線コネクタ 206">
            <a:extLst>
              <a:ext uri="{FF2B5EF4-FFF2-40B4-BE49-F238E27FC236}">
                <a16:creationId xmlns:a16="http://schemas.microsoft.com/office/drawing/2014/main" id="{00000000-0008-0000-0200-0000CF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8" name="直線コネクタ 207">
            <a:extLst>
              <a:ext uri="{FF2B5EF4-FFF2-40B4-BE49-F238E27FC236}">
                <a16:creationId xmlns:a16="http://schemas.microsoft.com/office/drawing/2014/main" id="{00000000-0008-0000-0200-0000D0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9" name="直線コネクタ 208">
            <a:extLst>
              <a:ext uri="{FF2B5EF4-FFF2-40B4-BE49-F238E27FC236}">
                <a16:creationId xmlns:a16="http://schemas.microsoft.com/office/drawing/2014/main" id="{00000000-0008-0000-0200-0000D1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172519</xdr:colOff>
      <xdr:row>144</xdr:row>
      <xdr:rowOff>66675</xdr:rowOff>
    </xdr:from>
    <xdr:to>
      <xdr:col>14</xdr:col>
      <xdr:colOff>534469</xdr:colOff>
      <xdr:row>144</xdr:row>
      <xdr:rowOff>66676</xdr:rowOff>
    </xdr:to>
    <xdr:cxnSp macro="">
      <xdr:nvCxnSpPr>
        <xdr:cNvPr id="210" name="直線矢印コネクタ 209">
          <a:extLst>
            <a:ext uri="{FF2B5EF4-FFF2-40B4-BE49-F238E27FC236}">
              <a16:creationId xmlns:a16="http://schemas.microsoft.com/office/drawing/2014/main" id="{00000000-0008-0000-0200-0000D2000000}"/>
            </a:ext>
          </a:extLst>
        </xdr:cNvPr>
        <xdr:cNvCxnSpPr/>
      </xdr:nvCxnSpPr>
      <xdr:spPr>
        <a:xfrm flipH="1">
          <a:off x="8914352" y="24450675"/>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329684</xdr:colOff>
      <xdr:row>154</xdr:row>
      <xdr:rowOff>1</xdr:rowOff>
    </xdr:from>
    <xdr:to>
      <xdr:col>13</xdr:col>
      <xdr:colOff>332062</xdr:colOff>
      <xdr:row>159</xdr:row>
      <xdr:rowOff>154781</xdr:rowOff>
    </xdr:to>
    <xdr:sp macro="" textlink="">
      <xdr:nvSpPr>
        <xdr:cNvPr id="211" name="正方形/長方形 210">
          <a:extLst>
            <a:ext uri="{FF2B5EF4-FFF2-40B4-BE49-F238E27FC236}">
              <a16:creationId xmlns:a16="http://schemas.microsoft.com/office/drawing/2014/main" id="{00000000-0008-0000-0200-0000D3000000}"/>
            </a:ext>
          </a:extLst>
        </xdr:cNvPr>
        <xdr:cNvSpPr/>
      </xdr:nvSpPr>
      <xdr:spPr>
        <a:xfrm>
          <a:off x="6573851" y="26077334"/>
          <a:ext cx="1875628" cy="10014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287685</xdr:colOff>
      <xdr:row>149</xdr:row>
      <xdr:rowOff>129887</xdr:rowOff>
    </xdr:from>
    <xdr:to>
      <xdr:col>12</xdr:col>
      <xdr:colOff>15693</xdr:colOff>
      <xdr:row>151</xdr:row>
      <xdr:rowOff>145890</xdr:rowOff>
    </xdr:to>
    <xdr:sp macro="" textlink="">
      <xdr:nvSpPr>
        <xdr:cNvPr id="212" name="円柱 211">
          <a:extLst>
            <a:ext uri="{FF2B5EF4-FFF2-40B4-BE49-F238E27FC236}">
              <a16:creationId xmlns:a16="http://schemas.microsoft.com/office/drawing/2014/main" id="{00000000-0008-0000-0200-0000D4000000}"/>
            </a:ext>
          </a:extLst>
        </xdr:cNvPr>
        <xdr:cNvSpPr/>
      </xdr:nvSpPr>
      <xdr:spPr>
        <a:xfrm>
          <a:off x="7156268" y="25360554"/>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46312</xdr:colOff>
      <xdr:row>152</xdr:row>
      <xdr:rowOff>0</xdr:rowOff>
    </xdr:from>
    <xdr:to>
      <xdr:col>11</xdr:col>
      <xdr:colOff>46312</xdr:colOff>
      <xdr:row>153</xdr:row>
      <xdr:rowOff>154781</xdr:rowOff>
    </xdr:to>
    <xdr:cxnSp macro="">
      <xdr:nvCxnSpPr>
        <xdr:cNvPr id="213" name="直線コネクタ 212">
          <a:extLst>
            <a:ext uri="{FF2B5EF4-FFF2-40B4-BE49-F238E27FC236}">
              <a16:creationId xmlns:a16="http://schemas.microsoft.com/office/drawing/2014/main" id="{00000000-0008-0000-0200-0000D5000000}"/>
            </a:ext>
          </a:extLst>
        </xdr:cNvPr>
        <xdr:cNvCxnSpPr/>
      </xdr:nvCxnSpPr>
      <xdr:spPr>
        <a:xfrm>
          <a:off x="6914895" y="25738667"/>
          <a:ext cx="0" cy="32411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591619</xdr:colOff>
      <xdr:row>152</xdr:row>
      <xdr:rowOff>16671</xdr:rowOff>
    </xdr:from>
    <xdr:to>
      <xdr:col>10</xdr:col>
      <xdr:colOff>591619</xdr:colOff>
      <xdr:row>153</xdr:row>
      <xdr:rowOff>130972</xdr:rowOff>
    </xdr:to>
    <xdr:cxnSp macro="">
      <xdr:nvCxnSpPr>
        <xdr:cNvPr id="214" name="直線矢印コネクタ 213">
          <a:extLst>
            <a:ext uri="{FF2B5EF4-FFF2-40B4-BE49-F238E27FC236}">
              <a16:creationId xmlns:a16="http://schemas.microsoft.com/office/drawing/2014/main" id="{00000000-0008-0000-0200-0000D6000000}"/>
            </a:ext>
          </a:extLst>
        </xdr:cNvPr>
        <xdr:cNvCxnSpPr/>
      </xdr:nvCxnSpPr>
      <xdr:spPr>
        <a:xfrm flipV="1">
          <a:off x="6835786" y="25755338"/>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427313</xdr:colOff>
      <xdr:row>151</xdr:row>
      <xdr:rowOff>154782</xdr:rowOff>
    </xdr:from>
    <xdr:to>
      <xdr:col>5</xdr:col>
      <xdr:colOff>427313</xdr:colOff>
      <xdr:row>157</xdr:row>
      <xdr:rowOff>1</xdr:rowOff>
    </xdr:to>
    <xdr:cxnSp macro="">
      <xdr:nvCxnSpPr>
        <xdr:cNvPr id="215" name="直線コネクタ 214">
          <a:extLst>
            <a:ext uri="{FF2B5EF4-FFF2-40B4-BE49-F238E27FC236}">
              <a16:creationId xmlns:a16="http://schemas.microsoft.com/office/drawing/2014/main" id="{00000000-0008-0000-0200-0000D7000000}"/>
            </a:ext>
          </a:extLst>
        </xdr:cNvPr>
        <xdr:cNvCxnSpPr/>
      </xdr:nvCxnSpPr>
      <xdr:spPr>
        <a:xfrm>
          <a:off x="3549396" y="25724115"/>
          <a:ext cx="0" cy="8612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13240</xdr:colOff>
      <xdr:row>135</xdr:row>
      <xdr:rowOff>64293</xdr:rowOff>
    </xdr:from>
    <xdr:to>
      <xdr:col>8</xdr:col>
      <xdr:colOff>355875</xdr:colOff>
      <xdr:row>135</xdr:row>
      <xdr:rowOff>64293</xdr:rowOff>
    </xdr:to>
    <xdr:cxnSp macro="">
      <xdr:nvCxnSpPr>
        <xdr:cNvPr id="216" name="直線コネクタ 215">
          <a:extLst>
            <a:ext uri="{FF2B5EF4-FFF2-40B4-BE49-F238E27FC236}">
              <a16:creationId xmlns:a16="http://schemas.microsoft.com/office/drawing/2014/main" id="{00000000-0008-0000-0200-0000D8000000}"/>
            </a:ext>
          </a:extLst>
        </xdr:cNvPr>
        <xdr:cNvCxnSpPr/>
      </xdr:nvCxnSpPr>
      <xdr:spPr>
        <a:xfrm>
          <a:off x="5008573" y="22924293"/>
          <a:ext cx="342635"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570187</xdr:colOff>
      <xdr:row>137</xdr:row>
      <xdr:rowOff>83343</xdr:rowOff>
    </xdr:from>
    <xdr:to>
      <xdr:col>5</xdr:col>
      <xdr:colOff>21167</xdr:colOff>
      <xdr:row>139</xdr:row>
      <xdr:rowOff>42334</xdr:rowOff>
    </xdr:to>
    <xdr:sp macro="" textlink="">
      <xdr:nvSpPr>
        <xdr:cNvPr id="217" name="正方形/長方形 216">
          <a:extLst>
            <a:ext uri="{FF2B5EF4-FFF2-40B4-BE49-F238E27FC236}">
              <a16:creationId xmlns:a16="http://schemas.microsoft.com/office/drawing/2014/main" id="{00000000-0008-0000-0200-0000D9000000}"/>
            </a:ext>
          </a:extLst>
        </xdr:cNvPr>
        <xdr:cNvSpPr/>
      </xdr:nvSpPr>
      <xdr:spPr>
        <a:xfrm>
          <a:off x="1819020" y="23282010"/>
          <a:ext cx="1324230" cy="29765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332064</xdr:colOff>
      <xdr:row>133</xdr:row>
      <xdr:rowOff>1</xdr:rowOff>
    </xdr:from>
    <xdr:to>
      <xdr:col>5</xdr:col>
      <xdr:colOff>10595</xdr:colOff>
      <xdr:row>137</xdr:row>
      <xdr:rowOff>83343</xdr:rowOff>
    </xdr:to>
    <xdr:cxnSp macro="">
      <xdr:nvCxnSpPr>
        <xdr:cNvPr id="218" name="カギ線コネクタ 217">
          <a:extLst>
            <a:ext uri="{FF2B5EF4-FFF2-40B4-BE49-F238E27FC236}">
              <a16:creationId xmlns:a16="http://schemas.microsoft.com/office/drawing/2014/main" id="{00000000-0008-0000-0200-0000DA000000}"/>
            </a:ext>
          </a:extLst>
        </xdr:cNvPr>
        <xdr:cNvCxnSpPr>
          <a:endCxn id="156" idx="1"/>
        </xdr:cNvCxnSpPr>
      </xdr:nvCxnSpPr>
      <xdr:spPr>
        <a:xfrm rot="5400000" flipH="1" flipV="1">
          <a:off x="2600867" y="22750198"/>
          <a:ext cx="760676" cy="30294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448744</xdr:colOff>
      <xdr:row>134</xdr:row>
      <xdr:rowOff>40482</xdr:rowOff>
    </xdr:from>
    <xdr:to>
      <xdr:col>4</xdr:col>
      <xdr:colOff>448744</xdr:colOff>
      <xdr:row>135</xdr:row>
      <xdr:rowOff>154783</xdr:rowOff>
    </xdr:to>
    <xdr:cxnSp macro="">
      <xdr:nvCxnSpPr>
        <xdr:cNvPr id="219" name="直線矢印コネクタ 218">
          <a:extLst>
            <a:ext uri="{FF2B5EF4-FFF2-40B4-BE49-F238E27FC236}">
              <a16:creationId xmlns:a16="http://schemas.microsoft.com/office/drawing/2014/main" id="{00000000-0008-0000-0200-0000DB000000}"/>
            </a:ext>
          </a:extLst>
        </xdr:cNvPr>
        <xdr:cNvCxnSpPr/>
      </xdr:nvCxnSpPr>
      <xdr:spPr>
        <a:xfrm flipV="1">
          <a:off x="2946411" y="2273114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xdr:colOff>
      <xdr:row>116</xdr:row>
      <xdr:rowOff>0</xdr:rowOff>
    </xdr:from>
    <xdr:to>
      <xdr:col>12</xdr:col>
      <xdr:colOff>613845</xdr:colOff>
      <xdr:row>118</xdr:row>
      <xdr:rowOff>148167</xdr:rowOff>
    </xdr:to>
    <xdr:sp macro="" textlink="">
      <xdr:nvSpPr>
        <xdr:cNvPr id="220" name="正方形/長方形 219">
          <a:extLst>
            <a:ext uri="{FF2B5EF4-FFF2-40B4-BE49-F238E27FC236}">
              <a16:creationId xmlns:a16="http://schemas.microsoft.com/office/drawing/2014/main" id="{00000000-0008-0000-0200-0000DC000000}"/>
            </a:ext>
          </a:extLst>
        </xdr:cNvPr>
        <xdr:cNvSpPr/>
      </xdr:nvSpPr>
      <xdr:spPr>
        <a:xfrm>
          <a:off x="624429" y="19642667"/>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（２）</a:t>
          </a:r>
          <a:r>
            <a:rPr kumimoji="1" lang="en-US" altLang="ja-JP" sz="2400">
              <a:solidFill>
                <a:schemeClr val="tx1"/>
              </a:solidFill>
            </a:rPr>
            <a:t>Azure</a:t>
          </a:r>
          <a:r>
            <a:rPr kumimoji="1" lang="ja-JP" altLang="en-US" sz="2400">
              <a:solidFill>
                <a:schemeClr val="tx1"/>
              </a:solidFill>
            </a:rPr>
            <a:t>に構築される縮小版の共通基盤に移行</a:t>
          </a:r>
        </a:p>
      </xdr:txBody>
    </xdr:sp>
    <xdr:clientData/>
  </xdr:twoCellAnchor>
  <xdr:twoCellAnchor>
    <xdr:from>
      <xdr:col>14</xdr:col>
      <xdr:colOff>219075</xdr:colOff>
      <xdr:row>120</xdr:row>
      <xdr:rowOff>114300</xdr:rowOff>
    </xdr:from>
    <xdr:to>
      <xdr:col>18</xdr:col>
      <xdr:colOff>200025</xdr:colOff>
      <xdr:row>126</xdr:row>
      <xdr:rowOff>19050</xdr:rowOff>
    </xdr:to>
    <xdr:sp macro="" textlink="">
      <xdr:nvSpPr>
        <xdr:cNvPr id="75" name="四角形吹き出し 74">
          <a:extLst>
            <a:ext uri="{FF2B5EF4-FFF2-40B4-BE49-F238E27FC236}">
              <a16:creationId xmlns:a16="http://schemas.microsoft.com/office/drawing/2014/main" id="{00000000-0008-0000-0200-00004B000000}"/>
            </a:ext>
            <a:ext uri="{147F2762-F138-4A5C-976F-8EAC2B608ADB}">
              <a16:predDERef xmlns:a16="http://schemas.microsoft.com/office/drawing/2014/main" pred="{00000000-0008-0000-0200-0000DC000000}"/>
            </a:ext>
          </a:extLst>
        </xdr:cNvPr>
        <xdr:cNvSpPr/>
      </xdr:nvSpPr>
      <xdr:spPr>
        <a:xfrm>
          <a:off x="8886825" y="19545300"/>
          <a:ext cx="2457450" cy="876300"/>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個別で</a:t>
          </a:r>
          <a:r>
            <a:rPr lang="en-US" sz="1100" b="0" i="0" u="none" strike="noStrike">
              <a:solidFill>
                <a:schemeClr val="lt1"/>
              </a:solidFill>
              <a:latin typeface="Calibri" panose="020F0502020204030204" pitchFamily="34" charset="0"/>
              <a:cs typeface="Calibri" panose="020F0502020204030204" pitchFamily="34" charset="0"/>
            </a:rPr>
            <a:t>Oracle</a:t>
          </a:r>
          <a:r>
            <a:rPr lang="ja-JP" altLang="en-US" sz="1100" b="0" i="0" u="none" strike="noStrike">
              <a:solidFill>
                <a:schemeClr val="lt1"/>
              </a:solidFill>
              <a:latin typeface="Calibri" panose="020F0502020204030204" pitchFamily="34" charset="0"/>
              <a:cs typeface="Calibri" panose="020F0502020204030204" pitchFamily="34" charset="0"/>
            </a:rPr>
            <a:t>構築し、</a:t>
          </a:r>
        </a:p>
        <a:p>
          <a:pPr marL="0" indent="0" algn="l"/>
          <a:r>
            <a:rPr lang="en-US" sz="1100" b="0" i="0" u="none" strike="noStrike">
              <a:solidFill>
                <a:schemeClr val="lt1"/>
              </a:solidFill>
              <a:latin typeface="Calibri" panose="020F0502020204030204" pitchFamily="34" charset="0"/>
              <a:cs typeface="Calibri" panose="020F0502020204030204" pitchFamily="34" charset="0"/>
            </a:rPr>
            <a:t>DB</a:t>
          </a:r>
          <a:r>
            <a:rPr lang="ja-JP" altLang="en-US" sz="1100" b="0" i="0" u="none" strike="noStrike">
              <a:solidFill>
                <a:schemeClr val="lt1"/>
              </a:solidFill>
              <a:latin typeface="Calibri" panose="020F0502020204030204" pitchFamily="34" charset="0"/>
              <a:cs typeface="Calibri" panose="020F0502020204030204" pitchFamily="34" charset="0"/>
            </a:rPr>
            <a:t>のみ縮小共通基盤を利用しない</a:t>
          </a:r>
        </a:p>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パターンも要検討</a:t>
          </a:r>
        </a:p>
      </xdr:txBody>
    </xdr:sp>
    <xdr:clientData/>
  </xdr:twoCellAnchor>
  <xdr:twoCellAnchor>
    <xdr:from>
      <xdr:col>18</xdr:col>
      <xdr:colOff>0</xdr:colOff>
      <xdr:row>16</xdr:row>
      <xdr:rowOff>1</xdr:rowOff>
    </xdr:from>
    <xdr:to>
      <xdr:col>21</xdr:col>
      <xdr:colOff>0</xdr:colOff>
      <xdr:row>22</xdr:row>
      <xdr:rowOff>1</xdr:rowOff>
    </xdr:to>
    <xdr:sp macro="" textlink="">
      <xdr:nvSpPr>
        <xdr:cNvPr id="226" name="正方形/長方形 225">
          <a:extLst>
            <a:ext uri="{FF2B5EF4-FFF2-40B4-BE49-F238E27FC236}">
              <a16:creationId xmlns:a16="http://schemas.microsoft.com/office/drawing/2014/main" id="{00000000-0008-0000-0200-0000E2000000}"/>
            </a:ext>
          </a:extLst>
        </xdr:cNvPr>
        <xdr:cNvSpPr/>
      </xdr:nvSpPr>
      <xdr:spPr>
        <a:xfrm>
          <a:off x="11049000" y="2709334"/>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10.240.2.92</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18</xdr:col>
      <xdr:colOff>0</xdr:colOff>
      <xdr:row>74</xdr:row>
      <xdr:rowOff>84667</xdr:rowOff>
    </xdr:from>
    <xdr:to>
      <xdr:col>21</xdr:col>
      <xdr:colOff>0</xdr:colOff>
      <xdr:row>80</xdr:row>
      <xdr:rowOff>84667</xdr:rowOff>
    </xdr:to>
    <xdr:sp macro="" textlink="">
      <xdr:nvSpPr>
        <xdr:cNvPr id="227" name="正方形/長方形 226">
          <a:extLst>
            <a:ext uri="{FF2B5EF4-FFF2-40B4-BE49-F238E27FC236}">
              <a16:creationId xmlns:a16="http://schemas.microsoft.com/office/drawing/2014/main" id="{00000000-0008-0000-0200-0000E3000000}"/>
            </a:ext>
          </a:extLst>
        </xdr:cNvPr>
        <xdr:cNvSpPr/>
      </xdr:nvSpPr>
      <xdr:spPr>
        <a:xfrm>
          <a:off x="11049000" y="12615334"/>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18</xdr:col>
      <xdr:colOff>0</xdr:colOff>
      <xdr:row>132</xdr:row>
      <xdr:rowOff>0</xdr:rowOff>
    </xdr:from>
    <xdr:to>
      <xdr:col>21</xdr:col>
      <xdr:colOff>0</xdr:colOff>
      <xdr:row>138</xdr:row>
      <xdr:rowOff>0</xdr:rowOff>
    </xdr:to>
    <xdr:sp macro="" textlink="">
      <xdr:nvSpPr>
        <xdr:cNvPr id="229" name="正方形/長方形 228">
          <a:extLst>
            <a:ext uri="{FF2B5EF4-FFF2-40B4-BE49-F238E27FC236}">
              <a16:creationId xmlns:a16="http://schemas.microsoft.com/office/drawing/2014/main" id="{00000000-0008-0000-0200-0000E5000000}"/>
            </a:ext>
          </a:extLst>
        </xdr:cNvPr>
        <xdr:cNvSpPr/>
      </xdr:nvSpPr>
      <xdr:spPr>
        <a:xfrm>
          <a:off x="11049000" y="22352000"/>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20</xdr:col>
      <xdr:colOff>247650</xdr:colOff>
      <xdr:row>19</xdr:row>
      <xdr:rowOff>123825</xdr:rowOff>
    </xdr:from>
    <xdr:to>
      <xdr:col>20</xdr:col>
      <xdr:colOff>590550</xdr:colOff>
      <xdr:row>21</xdr:row>
      <xdr:rowOff>139827</xdr:rowOff>
    </xdr:to>
    <xdr:sp macro="" textlink="">
      <xdr:nvSpPr>
        <xdr:cNvPr id="82" name="Can 81">
          <a:extLst>
            <a:ext uri="{FF2B5EF4-FFF2-40B4-BE49-F238E27FC236}">
              <a16:creationId xmlns:a16="http://schemas.microsoft.com/office/drawing/2014/main" id="{5DB3981E-A136-4BFC-AEFE-44F92EDE149A}"/>
            </a:ext>
            <a:ext uri="{147F2762-F138-4A5C-976F-8EAC2B608ADB}">
              <a16:predDERef xmlns:a16="http://schemas.microsoft.com/office/drawing/2014/main" pred="{00000000-0008-0000-0200-0000E5000000}"/>
            </a:ext>
          </a:extLst>
        </xdr:cNvPr>
        <xdr:cNvSpPr/>
      </xdr:nvSpPr>
      <xdr:spPr>
        <a:xfrm>
          <a:off x="12630150" y="320040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238125</xdr:colOff>
      <xdr:row>78</xdr:row>
      <xdr:rowOff>28575</xdr:rowOff>
    </xdr:from>
    <xdr:to>
      <xdr:col>20</xdr:col>
      <xdr:colOff>581025</xdr:colOff>
      <xdr:row>80</xdr:row>
      <xdr:rowOff>44577</xdr:rowOff>
    </xdr:to>
    <xdr:sp macro="" textlink="">
      <xdr:nvSpPr>
        <xdr:cNvPr id="149" name="Can 148">
          <a:extLst>
            <a:ext uri="{FF2B5EF4-FFF2-40B4-BE49-F238E27FC236}">
              <a16:creationId xmlns:a16="http://schemas.microsoft.com/office/drawing/2014/main" id="{B0F0C5DE-99D9-410B-B0DB-7698E982D8AB}"/>
            </a:ext>
            <a:ext uri="{147F2762-F138-4A5C-976F-8EAC2B608ADB}">
              <a16:predDERef xmlns:a16="http://schemas.microsoft.com/office/drawing/2014/main" pred="{5DB3981E-A136-4BFC-AEFE-44F92EDE149A}"/>
            </a:ext>
          </a:extLst>
        </xdr:cNvPr>
        <xdr:cNvSpPr/>
      </xdr:nvSpPr>
      <xdr:spPr>
        <a:xfrm>
          <a:off x="12620625" y="1265872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238125</xdr:colOff>
      <xdr:row>135</xdr:row>
      <xdr:rowOff>123825</xdr:rowOff>
    </xdr:from>
    <xdr:to>
      <xdr:col>20</xdr:col>
      <xdr:colOff>581025</xdr:colOff>
      <xdr:row>137</xdr:row>
      <xdr:rowOff>139827</xdr:rowOff>
    </xdr:to>
    <xdr:sp macro="" textlink="">
      <xdr:nvSpPr>
        <xdr:cNvPr id="153" name="Can 152">
          <a:extLst>
            <a:ext uri="{FF2B5EF4-FFF2-40B4-BE49-F238E27FC236}">
              <a16:creationId xmlns:a16="http://schemas.microsoft.com/office/drawing/2014/main" id="{D9FB2786-FC1F-4385-B25B-92A705A37BAC}"/>
            </a:ext>
            <a:ext uri="{147F2762-F138-4A5C-976F-8EAC2B608ADB}">
              <a16:predDERef xmlns:a16="http://schemas.microsoft.com/office/drawing/2014/main" pred="{B0F0C5DE-99D9-410B-B0DB-7698E982D8AB}"/>
            </a:ext>
          </a:extLst>
        </xdr:cNvPr>
        <xdr:cNvSpPr/>
      </xdr:nvSpPr>
      <xdr:spPr>
        <a:xfrm>
          <a:off x="12620625" y="2198370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345282</xdr:colOff>
      <xdr:row>58</xdr:row>
      <xdr:rowOff>0</xdr:rowOff>
    </xdr:from>
    <xdr:to>
      <xdr:col>22</xdr:col>
      <xdr:colOff>0</xdr:colOff>
      <xdr:row>82</xdr:row>
      <xdr:rowOff>2646</xdr:rowOff>
    </xdr:to>
    <xdr:sp macro="" textlink="">
      <xdr:nvSpPr>
        <xdr:cNvPr id="45" name="正方形/長方形 44">
          <a:extLst>
            <a:ext uri="{FF2B5EF4-FFF2-40B4-BE49-F238E27FC236}">
              <a16:creationId xmlns:a16="http://schemas.microsoft.com/office/drawing/2014/main" id="{00000000-0008-0000-0300-00002D000000}"/>
            </a:ext>
          </a:extLst>
        </xdr:cNvPr>
        <xdr:cNvSpPr/>
      </xdr:nvSpPr>
      <xdr:spPr>
        <a:xfrm>
          <a:off x="2800615" y="9821333"/>
          <a:ext cx="10703718" cy="4066646"/>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391583</xdr:colOff>
      <xdr:row>69</xdr:row>
      <xdr:rowOff>84667</xdr:rowOff>
    </xdr:from>
    <xdr:to>
      <xdr:col>16</xdr:col>
      <xdr:colOff>148167</xdr:colOff>
      <xdr:row>76</xdr:row>
      <xdr:rowOff>80960</xdr:rowOff>
    </xdr:to>
    <xdr:sp macro="" textlink="">
      <xdr:nvSpPr>
        <xdr:cNvPr id="124" name="正方形/長方形 123">
          <a:extLst>
            <a:ext uri="{FF2B5EF4-FFF2-40B4-BE49-F238E27FC236}">
              <a16:creationId xmlns:a16="http://schemas.microsoft.com/office/drawing/2014/main" id="{00000000-0008-0000-0300-00007C000000}"/>
            </a:ext>
          </a:extLst>
        </xdr:cNvPr>
        <xdr:cNvSpPr/>
      </xdr:nvSpPr>
      <xdr:spPr>
        <a:xfrm>
          <a:off x="5916083" y="11768667"/>
          <a:ext cx="4053417" cy="1181626"/>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xdr:col>
      <xdr:colOff>345282</xdr:colOff>
      <xdr:row>27</xdr:row>
      <xdr:rowOff>11907</xdr:rowOff>
    </xdr:from>
    <xdr:to>
      <xdr:col>8</xdr:col>
      <xdr:colOff>333376</xdr:colOff>
      <xdr:row>42</xdr:row>
      <xdr:rowOff>23813</xdr:rowOff>
    </xdr:to>
    <xdr:sp macro="" textlink="">
      <xdr:nvSpPr>
        <xdr:cNvPr id="2" name="正方形/長方形 1">
          <a:extLst>
            <a:ext uri="{FF2B5EF4-FFF2-40B4-BE49-F238E27FC236}">
              <a16:creationId xmlns:a16="http://schemas.microsoft.com/office/drawing/2014/main" id="{00000000-0008-0000-0300-000002000000}"/>
            </a:ext>
          </a:extLst>
        </xdr:cNvPr>
        <xdr:cNvSpPr/>
      </xdr:nvSpPr>
      <xdr:spPr>
        <a:xfrm>
          <a:off x="2859882" y="4469607"/>
          <a:ext cx="2502694" cy="24884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xdr:colOff>
      <xdr:row>35</xdr:row>
      <xdr:rowOff>11904</xdr:rowOff>
    </xdr:from>
    <xdr:to>
      <xdr:col>8</xdr:col>
      <xdr:colOff>333375</xdr:colOff>
      <xdr:row>51</xdr:row>
      <xdr:rowOff>11905</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628649" y="5790404"/>
          <a:ext cx="4733926" cy="2641601"/>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345281</xdr:colOff>
      <xdr:row>2</xdr:row>
      <xdr:rowOff>166686</xdr:rowOff>
    </xdr:from>
    <xdr:to>
      <xdr:col>22</xdr:col>
      <xdr:colOff>21167</xdr:colOff>
      <xdr:row>26</xdr:row>
      <xdr:rowOff>162982</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2800614" y="505353"/>
          <a:ext cx="10724886" cy="4060296"/>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0</xdr:colOff>
      <xdr:row>4</xdr:row>
      <xdr:rowOff>0</xdr:rowOff>
    </xdr:from>
    <xdr:to>
      <xdr:col>8</xdr:col>
      <xdr:colOff>0</xdr:colOff>
      <xdr:row>10</xdr:row>
      <xdr:rowOff>0</xdr:rowOff>
    </xdr:to>
    <xdr:sp macro="" textlink="">
      <xdr:nvSpPr>
        <xdr:cNvPr id="5" name="正方形/長方形 4">
          <a:extLst>
            <a:ext uri="{FF2B5EF4-FFF2-40B4-BE49-F238E27FC236}">
              <a16:creationId xmlns:a16="http://schemas.microsoft.com/office/drawing/2014/main" id="{00000000-0008-0000-0300-000005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12</xdr:row>
      <xdr:rowOff>0</xdr:rowOff>
    </xdr:from>
    <xdr:to>
      <xdr:col>8</xdr:col>
      <xdr:colOff>0</xdr:colOff>
      <xdr:row>18</xdr:row>
      <xdr:rowOff>0</xdr:rowOff>
    </xdr:to>
    <xdr:sp macro="" textlink="">
      <xdr:nvSpPr>
        <xdr:cNvPr id="6" name="正方形/長方形 5">
          <a:extLst>
            <a:ext uri="{FF2B5EF4-FFF2-40B4-BE49-F238E27FC236}">
              <a16:creationId xmlns:a16="http://schemas.microsoft.com/office/drawing/2014/main" id="{00000000-0008-0000-0300-000006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28</xdr:row>
      <xdr:rowOff>0</xdr:rowOff>
    </xdr:from>
    <xdr:to>
      <xdr:col>8</xdr:col>
      <xdr:colOff>0</xdr:colOff>
      <xdr:row>34</xdr:row>
      <xdr:rowOff>0</xdr:rowOff>
    </xdr:to>
    <xdr:sp macro="" textlink="">
      <xdr:nvSpPr>
        <xdr:cNvPr id="7" name="正方形/長方形 6">
          <a:extLst>
            <a:ext uri="{FF2B5EF4-FFF2-40B4-BE49-F238E27FC236}">
              <a16:creationId xmlns:a16="http://schemas.microsoft.com/office/drawing/2014/main" id="{00000000-0008-0000-0300-000007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0</xdr:colOff>
      <xdr:row>36</xdr:row>
      <xdr:rowOff>0</xdr:rowOff>
    </xdr:from>
    <xdr:to>
      <xdr:col>8</xdr:col>
      <xdr:colOff>0</xdr:colOff>
      <xdr:row>42</xdr:row>
      <xdr:rowOff>0</xdr:rowOff>
    </xdr:to>
    <xdr:sp macro="" textlink="">
      <xdr:nvSpPr>
        <xdr:cNvPr id="8" name="正方形/長方形 7">
          <a:extLst>
            <a:ext uri="{FF2B5EF4-FFF2-40B4-BE49-F238E27FC236}">
              <a16:creationId xmlns:a16="http://schemas.microsoft.com/office/drawing/2014/main" id="{00000000-0008-0000-0300-000008000000}"/>
            </a:ext>
          </a:extLst>
        </xdr:cNvPr>
        <xdr:cNvSpPr/>
      </xdr:nvSpPr>
      <xdr:spPr>
        <a:xfrm>
          <a:off x="31432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0</xdr:colOff>
      <xdr:row>36</xdr:row>
      <xdr:rowOff>0</xdr:rowOff>
    </xdr:from>
    <xdr:to>
      <xdr:col>12</xdr:col>
      <xdr:colOff>0</xdr:colOff>
      <xdr:row>42</xdr:row>
      <xdr:rowOff>0</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5657850" y="59436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345282</xdr:colOff>
      <xdr:row>18</xdr:row>
      <xdr:rowOff>0</xdr:rowOff>
    </xdr:from>
    <xdr:to>
      <xdr:col>6</xdr:col>
      <xdr:colOff>345282</xdr:colOff>
      <xdr:row>28</xdr:row>
      <xdr:rowOff>0</xdr:rowOff>
    </xdr:to>
    <xdr:cxnSp macro="">
      <xdr:nvCxnSpPr>
        <xdr:cNvPr id="10" name="直線コネクタ 9">
          <a:extLst>
            <a:ext uri="{FF2B5EF4-FFF2-40B4-BE49-F238E27FC236}">
              <a16:creationId xmlns:a16="http://schemas.microsoft.com/office/drawing/2014/main" id="{00000000-0008-0000-0300-00000A000000}"/>
            </a:ext>
          </a:extLst>
        </xdr:cNvPr>
        <xdr:cNvCxnSpPr>
          <a:stCxn id="6" idx="2"/>
          <a:endCxn id="7" idx="0"/>
        </xdr:cNvCxnSpPr>
      </xdr:nvCxnSpPr>
      <xdr:spPr>
        <a:xfrm>
          <a:off x="4117182"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34</xdr:row>
      <xdr:rowOff>0</xdr:rowOff>
    </xdr:from>
    <xdr:to>
      <xdr:col>10</xdr:col>
      <xdr:colOff>342900</xdr:colOff>
      <xdr:row>36</xdr:row>
      <xdr:rowOff>0</xdr:rowOff>
    </xdr:to>
    <xdr:cxnSp macro="">
      <xdr:nvCxnSpPr>
        <xdr:cNvPr id="11" name="カギ線コネクタ 10">
          <a:extLst>
            <a:ext uri="{FF2B5EF4-FFF2-40B4-BE49-F238E27FC236}">
              <a16:creationId xmlns:a16="http://schemas.microsoft.com/office/drawing/2014/main" id="{00000000-0008-0000-0300-00000B000000}"/>
            </a:ext>
          </a:extLst>
        </xdr:cNvPr>
        <xdr:cNvCxnSpPr>
          <a:stCxn id="7" idx="2"/>
          <a:endCxn id="9" idx="0"/>
        </xdr:cNvCxnSpPr>
      </xdr:nvCxnSpPr>
      <xdr:spPr>
        <a:xfrm rot="16200000" flipH="1">
          <a:off x="5207000" y="4521200"/>
          <a:ext cx="330200" cy="251460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10</xdr:row>
      <xdr:rowOff>0</xdr:rowOff>
    </xdr:from>
    <xdr:to>
      <xdr:col>6</xdr:col>
      <xdr:colOff>342900</xdr:colOff>
      <xdr:row>12</xdr:row>
      <xdr:rowOff>0</xdr:rowOff>
    </xdr:to>
    <xdr:cxnSp macro="">
      <xdr:nvCxnSpPr>
        <xdr:cNvPr id="12" name="直線コネクタ 11">
          <a:extLst>
            <a:ext uri="{FF2B5EF4-FFF2-40B4-BE49-F238E27FC236}">
              <a16:creationId xmlns:a16="http://schemas.microsoft.com/office/drawing/2014/main" id="{00000000-0008-0000-0300-00000C000000}"/>
            </a:ext>
          </a:extLst>
        </xdr:cNvPr>
        <xdr:cNvCxnSpPr>
          <a:stCxn id="5" idx="2"/>
          <a:endCxn id="6"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228600</xdr:colOff>
      <xdr:row>34</xdr:row>
      <xdr:rowOff>0</xdr:rowOff>
    </xdr:from>
    <xdr:to>
      <xdr:col>6</xdr:col>
      <xdr:colOff>228600</xdr:colOff>
      <xdr:row>36</xdr:row>
      <xdr:rowOff>0</xdr:rowOff>
    </xdr:to>
    <xdr:cxnSp macro="">
      <xdr:nvCxnSpPr>
        <xdr:cNvPr id="13" name="直線コネクタ 12">
          <a:extLst>
            <a:ext uri="{FF2B5EF4-FFF2-40B4-BE49-F238E27FC236}">
              <a16:creationId xmlns:a16="http://schemas.microsoft.com/office/drawing/2014/main" id="{00000000-0008-0000-0300-00000D000000}"/>
            </a:ext>
          </a:extLst>
        </xdr:cNvPr>
        <xdr:cNvCxnSpPr/>
      </xdr:nvCxnSpPr>
      <xdr:spPr>
        <a:xfrm>
          <a:off x="4000500" y="56134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0</xdr:row>
      <xdr:rowOff>95250</xdr:rowOff>
    </xdr:from>
    <xdr:to>
      <xdr:col>2</xdr:col>
      <xdr:colOff>9525</xdr:colOff>
      <xdr:row>0</xdr:row>
      <xdr:rowOff>95250</xdr:rowOff>
    </xdr:to>
    <xdr:cxnSp macro="">
      <xdr:nvCxnSpPr>
        <xdr:cNvPr id="14" name="直線コネクタ 13">
          <a:extLst>
            <a:ext uri="{FF2B5EF4-FFF2-40B4-BE49-F238E27FC236}">
              <a16:creationId xmlns:a16="http://schemas.microsoft.com/office/drawing/2014/main" id="{00000000-0008-0000-0300-00000E000000}"/>
            </a:ext>
          </a:extLst>
        </xdr:cNvPr>
        <xdr:cNvCxnSpPr/>
      </xdr:nvCxnSpPr>
      <xdr:spPr>
        <a:xfrm>
          <a:off x="638175" y="95250"/>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95250</xdr:rowOff>
    </xdr:from>
    <xdr:to>
      <xdr:col>2</xdr:col>
      <xdr:colOff>9525</xdr:colOff>
      <xdr:row>1</xdr:row>
      <xdr:rowOff>95250</xdr:rowOff>
    </xdr:to>
    <xdr:cxnSp macro="">
      <xdr:nvCxnSpPr>
        <xdr:cNvPr id="15" name="直線コネクタ 14">
          <a:extLst>
            <a:ext uri="{FF2B5EF4-FFF2-40B4-BE49-F238E27FC236}">
              <a16:creationId xmlns:a16="http://schemas.microsoft.com/office/drawing/2014/main" id="{00000000-0008-0000-0300-00000F000000}"/>
            </a:ext>
          </a:extLst>
        </xdr:cNvPr>
        <xdr:cNvCxnSpPr/>
      </xdr:nvCxnSpPr>
      <xdr:spPr>
        <a:xfrm>
          <a:off x="638175" y="260350"/>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44</xdr:row>
      <xdr:rowOff>0</xdr:rowOff>
    </xdr:from>
    <xdr:to>
      <xdr:col>8</xdr:col>
      <xdr:colOff>0</xdr:colOff>
      <xdr:row>50</xdr:row>
      <xdr:rowOff>0</xdr:rowOff>
    </xdr:to>
    <xdr:sp macro="" textlink="">
      <xdr:nvSpPr>
        <xdr:cNvPr id="16" name="正方形/長方形 15">
          <a:extLst>
            <a:ext uri="{FF2B5EF4-FFF2-40B4-BE49-F238E27FC236}">
              <a16:creationId xmlns:a16="http://schemas.microsoft.com/office/drawing/2014/main" id="{00000000-0008-0000-0300-000010000000}"/>
            </a:ext>
          </a:extLst>
        </xdr:cNvPr>
        <xdr:cNvSpPr/>
      </xdr:nvSpPr>
      <xdr:spPr>
        <a:xfrm>
          <a:off x="31432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342900</xdr:colOff>
      <xdr:row>42</xdr:row>
      <xdr:rowOff>0</xdr:rowOff>
    </xdr:from>
    <xdr:to>
      <xdr:col>6</xdr:col>
      <xdr:colOff>342900</xdr:colOff>
      <xdr:row>44</xdr:row>
      <xdr:rowOff>0</xdr:rowOff>
    </xdr:to>
    <xdr:cxnSp macro="">
      <xdr:nvCxnSpPr>
        <xdr:cNvPr id="17" name="直線コネクタ 16">
          <a:extLst>
            <a:ext uri="{FF2B5EF4-FFF2-40B4-BE49-F238E27FC236}">
              <a16:creationId xmlns:a16="http://schemas.microsoft.com/office/drawing/2014/main" id="{00000000-0008-0000-0300-000011000000}"/>
            </a:ext>
          </a:extLst>
        </xdr:cNvPr>
        <xdr:cNvCxnSpPr>
          <a:stCxn id="8" idx="2"/>
          <a:endCxn id="16" idx="0"/>
        </xdr:cNvCxnSpPr>
      </xdr:nvCxnSpPr>
      <xdr:spPr>
        <a:xfrm>
          <a:off x="4114800" y="69342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95250</xdr:colOff>
      <xdr:row>34</xdr:row>
      <xdr:rowOff>28575</xdr:rowOff>
    </xdr:from>
    <xdr:to>
      <xdr:col>6</xdr:col>
      <xdr:colOff>95250</xdr:colOff>
      <xdr:row>35</xdr:row>
      <xdr:rowOff>142876</xdr:rowOff>
    </xdr:to>
    <xdr:cxnSp macro="">
      <xdr:nvCxnSpPr>
        <xdr:cNvPr id="18" name="直線矢印コネクタ 17">
          <a:extLst>
            <a:ext uri="{FF2B5EF4-FFF2-40B4-BE49-F238E27FC236}">
              <a16:creationId xmlns:a16="http://schemas.microsoft.com/office/drawing/2014/main" id="{00000000-0008-0000-0300-000012000000}"/>
            </a:ext>
          </a:extLst>
        </xdr:cNvPr>
        <xdr:cNvCxnSpPr/>
      </xdr:nvCxnSpPr>
      <xdr:spPr>
        <a:xfrm flipV="1">
          <a:off x="3867150" y="56419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473866</xdr:colOff>
      <xdr:row>42</xdr:row>
      <xdr:rowOff>28575</xdr:rowOff>
    </xdr:from>
    <xdr:to>
      <xdr:col>6</xdr:col>
      <xdr:colOff>473866</xdr:colOff>
      <xdr:row>43</xdr:row>
      <xdr:rowOff>142876</xdr:rowOff>
    </xdr:to>
    <xdr:cxnSp macro="">
      <xdr:nvCxnSpPr>
        <xdr:cNvPr id="19" name="直線矢印コネクタ 18">
          <a:extLst>
            <a:ext uri="{FF2B5EF4-FFF2-40B4-BE49-F238E27FC236}">
              <a16:creationId xmlns:a16="http://schemas.microsoft.com/office/drawing/2014/main" id="{00000000-0008-0000-0300-000013000000}"/>
            </a:ext>
          </a:extLst>
        </xdr:cNvPr>
        <xdr:cNvCxnSpPr/>
      </xdr:nvCxnSpPr>
      <xdr:spPr>
        <a:xfrm flipV="1">
          <a:off x="4245766"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22</xdr:row>
      <xdr:rowOff>76200</xdr:rowOff>
    </xdr:from>
    <xdr:to>
      <xdr:col>6</xdr:col>
      <xdr:colOff>188119</xdr:colOff>
      <xdr:row>24</xdr:row>
      <xdr:rowOff>23814</xdr:rowOff>
    </xdr:to>
    <xdr:cxnSp macro="">
      <xdr:nvCxnSpPr>
        <xdr:cNvPr id="20" name="直線矢印コネクタ 19">
          <a:extLst>
            <a:ext uri="{FF2B5EF4-FFF2-40B4-BE49-F238E27FC236}">
              <a16:creationId xmlns:a16="http://schemas.microsoft.com/office/drawing/2014/main" id="{00000000-0008-0000-0300-000014000000}"/>
            </a:ext>
          </a:extLst>
        </xdr:cNvPr>
        <xdr:cNvCxnSpPr/>
      </xdr:nvCxnSpPr>
      <xdr:spPr>
        <a:xfrm flipV="1">
          <a:off x="3960019" y="3708400"/>
          <a:ext cx="0" cy="27781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133350</xdr:colOff>
      <xdr:row>34</xdr:row>
      <xdr:rowOff>76200</xdr:rowOff>
    </xdr:from>
    <xdr:to>
      <xdr:col>8</xdr:col>
      <xdr:colOff>495300</xdr:colOff>
      <xdr:row>34</xdr:row>
      <xdr:rowOff>76201</xdr:rowOff>
    </xdr:to>
    <xdr:cxnSp macro="">
      <xdr:nvCxnSpPr>
        <xdr:cNvPr id="21" name="直線矢印コネクタ 20">
          <a:extLst>
            <a:ext uri="{FF2B5EF4-FFF2-40B4-BE49-F238E27FC236}">
              <a16:creationId xmlns:a16="http://schemas.microsoft.com/office/drawing/2014/main" id="{00000000-0008-0000-0300-000015000000}"/>
            </a:ext>
          </a:extLst>
        </xdr:cNvPr>
        <xdr:cNvCxnSpPr/>
      </xdr:nvCxnSpPr>
      <xdr:spPr>
        <a:xfrm flipH="1">
          <a:off x="5162550"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10</xdr:row>
      <xdr:rowOff>19050</xdr:rowOff>
    </xdr:from>
    <xdr:to>
      <xdr:col>6</xdr:col>
      <xdr:colOff>188119</xdr:colOff>
      <xdr:row>11</xdr:row>
      <xdr:rowOff>133351</xdr:rowOff>
    </xdr:to>
    <xdr:cxnSp macro="">
      <xdr:nvCxnSpPr>
        <xdr:cNvPr id="22" name="直線矢印コネクタ 21">
          <a:extLst>
            <a:ext uri="{FF2B5EF4-FFF2-40B4-BE49-F238E27FC236}">
              <a16:creationId xmlns:a16="http://schemas.microsoft.com/office/drawing/2014/main" id="{00000000-0008-0000-0300-000016000000}"/>
            </a:ext>
          </a:extLst>
        </xdr:cNvPr>
        <xdr:cNvCxnSpPr/>
      </xdr:nvCxnSpPr>
      <xdr:spPr>
        <a:xfrm flipV="1">
          <a:off x="3960019"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30</xdr:row>
      <xdr:rowOff>50007</xdr:rowOff>
    </xdr:from>
    <xdr:to>
      <xdr:col>10</xdr:col>
      <xdr:colOff>64294</xdr:colOff>
      <xdr:row>30</xdr:row>
      <xdr:rowOff>50008</xdr:rowOff>
    </xdr:to>
    <xdr:cxnSp macro="">
      <xdr:nvCxnSpPr>
        <xdr:cNvPr id="23" name="直線矢印コネクタ 22">
          <a:extLst>
            <a:ext uri="{FF2B5EF4-FFF2-40B4-BE49-F238E27FC236}">
              <a16:creationId xmlns:a16="http://schemas.microsoft.com/office/drawing/2014/main" id="{00000000-0008-0000-0300-000017000000}"/>
            </a:ext>
          </a:extLst>
        </xdr:cNvPr>
        <xdr:cNvCxnSpPr/>
      </xdr:nvCxnSpPr>
      <xdr:spPr>
        <a:xfrm flipH="1">
          <a:off x="6050756" y="5003007"/>
          <a:ext cx="300038"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277091</xdr:colOff>
      <xdr:row>31</xdr:row>
      <xdr:rowOff>133350</xdr:rowOff>
    </xdr:from>
    <xdr:to>
      <xdr:col>7</xdr:col>
      <xdr:colOff>648566</xdr:colOff>
      <xdr:row>33</xdr:row>
      <xdr:rowOff>149352</xdr:rowOff>
    </xdr:to>
    <xdr:sp macro="" textlink="">
      <xdr:nvSpPr>
        <xdr:cNvPr id="24" name="円柱 23">
          <a:extLst>
            <a:ext uri="{FF2B5EF4-FFF2-40B4-BE49-F238E27FC236}">
              <a16:creationId xmlns:a16="http://schemas.microsoft.com/office/drawing/2014/main" id="{00000000-0008-0000-0300-000018000000}"/>
            </a:ext>
          </a:extLst>
        </xdr:cNvPr>
        <xdr:cNvSpPr/>
      </xdr:nvSpPr>
      <xdr:spPr>
        <a:xfrm>
          <a:off x="4677641" y="5251450"/>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380999</xdr:colOff>
      <xdr:row>5</xdr:row>
      <xdr:rowOff>95250</xdr:rowOff>
    </xdr:from>
    <xdr:to>
      <xdr:col>16</xdr:col>
      <xdr:colOff>371474</xdr:colOff>
      <xdr:row>21</xdr:row>
      <xdr:rowOff>80961</xdr:rowOff>
    </xdr:to>
    <xdr:sp macro="" textlink="">
      <xdr:nvSpPr>
        <xdr:cNvPr id="25" name="正方形/長方形 24">
          <a:extLst>
            <a:ext uri="{FF2B5EF4-FFF2-40B4-BE49-F238E27FC236}">
              <a16:creationId xmlns:a16="http://schemas.microsoft.com/office/drawing/2014/main" id="{00000000-0008-0000-0300-000019000000}"/>
            </a:ext>
          </a:extLst>
        </xdr:cNvPr>
        <xdr:cNvSpPr/>
      </xdr:nvSpPr>
      <xdr:spPr>
        <a:xfrm>
          <a:off x="6038849" y="920750"/>
          <a:ext cx="4391025" cy="262731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10</xdr:col>
      <xdr:colOff>9525</xdr:colOff>
      <xdr:row>14</xdr:row>
      <xdr:rowOff>85725</xdr:rowOff>
    </xdr:from>
    <xdr:to>
      <xdr:col>13</xdr:col>
      <xdr:colOff>9525</xdr:colOff>
      <xdr:row>20</xdr:row>
      <xdr:rowOff>85725</xdr:rowOff>
    </xdr:to>
    <xdr:sp macro="" textlink="">
      <xdr:nvSpPr>
        <xdr:cNvPr id="26" name="正方形/長方形 25">
          <a:extLst>
            <a:ext uri="{FF2B5EF4-FFF2-40B4-BE49-F238E27FC236}">
              <a16:creationId xmlns:a16="http://schemas.microsoft.com/office/drawing/2014/main" id="{00000000-0008-0000-0300-00001A000000}"/>
            </a:ext>
          </a:extLst>
        </xdr:cNvPr>
        <xdr:cNvSpPr/>
      </xdr:nvSpPr>
      <xdr:spPr>
        <a:xfrm>
          <a:off x="629602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9525</xdr:colOff>
      <xdr:row>14</xdr:row>
      <xdr:rowOff>85725</xdr:rowOff>
    </xdr:from>
    <xdr:to>
      <xdr:col>16</xdr:col>
      <xdr:colOff>9525</xdr:colOff>
      <xdr:row>20</xdr:row>
      <xdr:rowOff>85725</xdr:rowOff>
    </xdr:to>
    <xdr:sp macro="" textlink="">
      <xdr:nvSpPr>
        <xdr:cNvPr id="27" name="正方形/長方形 26">
          <a:extLst>
            <a:ext uri="{FF2B5EF4-FFF2-40B4-BE49-F238E27FC236}">
              <a16:creationId xmlns:a16="http://schemas.microsoft.com/office/drawing/2014/main" id="{00000000-0008-0000-0300-00001B000000}"/>
            </a:ext>
          </a:extLst>
        </xdr:cNvPr>
        <xdr:cNvSpPr/>
      </xdr:nvSpPr>
      <xdr:spPr>
        <a:xfrm>
          <a:off x="818197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9525</xdr:colOff>
      <xdr:row>8</xdr:row>
      <xdr:rowOff>85725</xdr:rowOff>
    </xdr:from>
    <xdr:to>
      <xdr:col>13</xdr:col>
      <xdr:colOff>9525</xdr:colOff>
      <xdr:row>14</xdr:row>
      <xdr:rowOff>85725</xdr:rowOff>
    </xdr:to>
    <xdr:sp macro="" textlink="">
      <xdr:nvSpPr>
        <xdr:cNvPr id="28" name="正方形/長方形 27">
          <a:extLst>
            <a:ext uri="{FF2B5EF4-FFF2-40B4-BE49-F238E27FC236}">
              <a16:creationId xmlns:a16="http://schemas.microsoft.com/office/drawing/2014/main" id="{00000000-0008-0000-0300-00001C000000}"/>
            </a:ext>
          </a:extLst>
        </xdr:cNvPr>
        <xdr:cNvSpPr/>
      </xdr:nvSpPr>
      <xdr:spPr>
        <a:xfrm>
          <a:off x="629602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9525</xdr:colOff>
      <xdr:row>8</xdr:row>
      <xdr:rowOff>85725</xdr:rowOff>
    </xdr:from>
    <xdr:to>
      <xdr:col>16</xdr:col>
      <xdr:colOff>9525</xdr:colOff>
      <xdr:row>14</xdr:row>
      <xdr:rowOff>85725</xdr:rowOff>
    </xdr:to>
    <xdr:sp macro="" textlink="">
      <xdr:nvSpPr>
        <xdr:cNvPr id="29" name="正方形/長方形 28">
          <a:extLst>
            <a:ext uri="{FF2B5EF4-FFF2-40B4-BE49-F238E27FC236}">
              <a16:creationId xmlns:a16="http://schemas.microsoft.com/office/drawing/2014/main" id="{00000000-0008-0000-0300-00001D000000}"/>
            </a:ext>
          </a:extLst>
        </xdr:cNvPr>
        <xdr:cNvSpPr/>
      </xdr:nvSpPr>
      <xdr:spPr>
        <a:xfrm>
          <a:off x="818197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285750</xdr:colOff>
      <xdr:row>12</xdr:row>
      <xdr:rowOff>42863</xdr:rowOff>
    </xdr:from>
    <xdr:to>
      <xdr:col>15</xdr:col>
      <xdr:colOff>657225</xdr:colOff>
      <xdr:row>14</xdr:row>
      <xdr:rowOff>58865</xdr:rowOff>
    </xdr:to>
    <xdr:sp macro="" textlink="">
      <xdr:nvSpPr>
        <xdr:cNvPr id="30" name="円柱 29">
          <a:extLst>
            <a:ext uri="{FF2B5EF4-FFF2-40B4-BE49-F238E27FC236}">
              <a16:creationId xmlns:a16="http://schemas.microsoft.com/office/drawing/2014/main" id="{00000000-0008-0000-0300-00001E000000}"/>
            </a:ext>
          </a:extLst>
        </xdr:cNvPr>
        <xdr:cNvSpPr/>
      </xdr:nvSpPr>
      <xdr:spPr>
        <a:xfrm>
          <a:off x="9715500" y="2024063"/>
          <a:ext cx="3397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0</xdr:colOff>
      <xdr:row>13</xdr:row>
      <xdr:rowOff>64295</xdr:rowOff>
    </xdr:from>
    <xdr:to>
      <xdr:col>10</xdr:col>
      <xdr:colOff>19050</xdr:colOff>
      <xdr:row>13</xdr:row>
      <xdr:rowOff>64295</xdr:rowOff>
    </xdr:to>
    <xdr:cxnSp macro="">
      <xdr:nvCxnSpPr>
        <xdr:cNvPr id="31" name="直線コネクタ 30">
          <a:extLst>
            <a:ext uri="{FF2B5EF4-FFF2-40B4-BE49-F238E27FC236}">
              <a16:creationId xmlns:a16="http://schemas.microsoft.com/office/drawing/2014/main" id="{00000000-0008-0000-0300-00001F000000}"/>
            </a:ext>
          </a:extLst>
        </xdr:cNvPr>
        <xdr:cNvCxnSpPr/>
      </xdr:nvCxnSpPr>
      <xdr:spPr>
        <a:xfrm>
          <a:off x="5029200" y="221059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16</xdr:row>
      <xdr:rowOff>54770</xdr:rowOff>
    </xdr:from>
    <xdr:to>
      <xdr:col>10</xdr:col>
      <xdr:colOff>19050</xdr:colOff>
      <xdr:row>16</xdr:row>
      <xdr:rowOff>54770</xdr:rowOff>
    </xdr:to>
    <xdr:cxnSp macro="">
      <xdr:nvCxnSpPr>
        <xdr:cNvPr id="32" name="直線コネクタ 31">
          <a:extLst>
            <a:ext uri="{FF2B5EF4-FFF2-40B4-BE49-F238E27FC236}">
              <a16:creationId xmlns:a16="http://schemas.microsoft.com/office/drawing/2014/main" id="{00000000-0008-0000-0300-000020000000}"/>
            </a:ext>
          </a:extLst>
        </xdr:cNvPr>
        <xdr:cNvCxnSpPr/>
      </xdr:nvCxnSpPr>
      <xdr:spPr>
        <a:xfrm>
          <a:off x="5029200" y="269637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12</xdr:row>
      <xdr:rowOff>130970</xdr:rowOff>
    </xdr:from>
    <xdr:to>
      <xdr:col>9</xdr:col>
      <xdr:colOff>171450</xdr:colOff>
      <xdr:row>12</xdr:row>
      <xdr:rowOff>130971</xdr:rowOff>
    </xdr:to>
    <xdr:cxnSp macro="">
      <xdr:nvCxnSpPr>
        <xdr:cNvPr id="33" name="直線矢印コネクタ 32">
          <a:extLst>
            <a:ext uri="{FF2B5EF4-FFF2-40B4-BE49-F238E27FC236}">
              <a16:creationId xmlns:a16="http://schemas.microsoft.com/office/drawing/2014/main" id="{00000000-0008-0000-0300-000021000000}"/>
            </a:ext>
          </a:extLst>
        </xdr:cNvPr>
        <xdr:cNvCxnSpPr/>
      </xdr:nvCxnSpPr>
      <xdr:spPr>
        <a:xfrm flipH="1">
          <a:off x="5524500" y="211217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16</xdr:row>
      <xdr:rowOff>150020</xdr:rowOff>
    </xdr:from>
    <xdr:to>
      <xdr:col>9</xdr:col>
      <xdr:colOff>171450</xdr:colOff>
      <xdr:row>16</xdr:row>
      <xdr:rowOff>150021</xdr:rowOff>
    </xdr:to>
    <xdr:cxnSp macro="">
      <xdr:nvCxnSpPr>
        <xdr:cNvPr id="34" name="直線矢印コネクタ 33">
          <a:extLst>
            <a:ext uri="{FF2B5EF4-FFF2-40B4-BE49-F238E27FC236}">
              <a16:creationId xmlns:a16="http://schemas.microsoft.com/office/drawing/2014/main" id="{00000000-0008-0000-0300-000022000000}"/>
            </a:ext>
          </a:extLst>
        </xdr:cNvPr>
        <xdr:cNvCxnSpPr/>
      </xdr:nvCxnSpPr>
      <xdr:spPr>
        <a:xfrm flipH="1">
          <a:off x="5524500" y="279162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11906</xdr:colOff>
      <xdr:row>28</xdr:row>
      <xdr:rowOff>11907</xdr:rowOff>
    </xdr:from>
    <xdr:to>
      <xdr:col>4</xdr:col>
      <xdr:colOff>14285</xdr:colOff>
      <xdr:row>34</xdr:row>
      <xdr:rowOff>1</xdr:rowOff>
    </xdr:to>
    <xdr:sp macro="" textlink="">
      <xdr:nvSpPr>
        <xdr:cNvPr id="35" name="正方形/長方形 34">
          <a:extLst>
            <a:ext uri="{FF2B5EF4-FFF2-40B4-BE49-F238E27FC236}">
              <a16:creationId xmlns:a16="http://schemas.microsoft.com/office/drawing/2014/main" id="{00000000-0008-0000-0300-000023000000}"/>
            </a:ext>
          </a:extLst>
        </xdr:cNvPr>
        <xdr:cNvSpPr/>
      </xdr:nvSpPr>
      <xdr:spPr>
        <a:xfrm>
          <a:off x="640556" y="4634707"/>
          <a:ext cx="1888329" cy="9786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14285</xdr:colOff>
      <xdr:row>31</xdr:row>
      <xdr:rowOff>0</xdr:rowOff>
    </xdr:from>
    <xdr:to>
      <xdr:col>5</xdr:col>
      <xdr:colOff>0</xdr:colOff>
      <xdr:row>31</xdr:row>
      <xdr:rowOff>5954</xdr:rowOff>
    </xdr:to>
    <xdr:cxnSp macro="">
      <xdr:nvCxnSpPr>
        <xdr:cNvPr id="36" name="直線コネクタ 35">
          <a:extLst>
            <a:ext uri="{FF2B5EF4-FFF2-40B4-BE49-F238E27FC236}">
              <a16:creationId xmlns:a16="http://schemas.microsoft.com/office/drawing/2014/main" id="{00000000-0008-0000-0300-000024000000}"/>
            </a:ext>
          </a:extLst>
        </xdr:cNvPr>
        <xdr:cNvCxnSpPr>
          <a:stCxn id="7" idx="1"/>
          <a:endCxn id="35" idx="3"/>
        </xdr:cNvCxnSpPr>
      </xdr:nvCxnSpPr>
      <xdr:spPr>
        <a:xfrm flipH="1">
          <a:off x="2528885" y="5118100"/>
          <a:ext cx="614365"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21</xdr:row>
      <xdr:rowOff>80961</xdr:rowOff>
    </xdr:from>
    <xdr:to>
      <xdr:col>13</xdr:col>
      <xdr:colOff>30955</xdr:colOff>
      <xdr:row>31</xdr:row>
      <xdr:rowOff>0</xdr:rowOff>
    </xdr:to>
    <xdr:cxnSp macro="">
      <xdr:nvCxnSpPr>
        <xdr:cNvPr id="37" name="カギ線コネクタ 36">
          <a:extLst>
            <a:ext uri="{FF2B5EF4-FFF2-40B4-BE49-F238E27FC236}">
              <a16:creationId xmlns:a16="http://schemas.microsoft.com/office/drawing/2014/main" id="{00000000-0008-0000-0300-000025000000}"/>
            </a:ext>
          </a:extLst>
        </xdr:cNvPr>
        <xdr:cNvCxnSpPr>
          <a:stCxn id="25" idx="2"/>
          <a:endCxn id="7" idx="3"/>
        </xdr:cNvCxnSpPr>
      </xdr:nvCxnSpPr>
      <xdr:spPr>
        <a:xfrm rot="5400000">
          <a:off x="5831283" y="2745978"/>
          <a:ext cx="1570039" cy="3174205"/>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440531</xdr:colOff>
      <xdr:row>44</xdr:row>
      <xdr:rowOff>0</xdr:rowOff>
    </xdr:from>
    <xdr:to>
      <xdr:col>4</xdr:col>
      <xdr:colOff>440531</xdr:colOff>
      <xdr:row>50</xdr:row>
      <xdr:rowOff>0</xdr:rowOff>
    </xdr:to>
    <xdr:sp macro="" textlink="">
      <xdr:nvSpPr>
        <xdr:cNvPr id="38" name="正方形/長方形 37">
          <a:extLst>
            <a:ext uri="{FF2B5EF4-FFF2-40B4-BE49-F238E27FC236}">
              <a16:creationId xmlns:a16="http://schemas.microsoft.com/office/drawing/2014/main" id="{00000000-0008-0000-0300-000026000000}"/>
            </a:ext>
          </a:extLst>
        </xdr:cNvPr>
        <xdr:cNvSpPr/>
      </xdr:nvSpPr>
      <xdr:spPr>
        <a:xfrm>
          <a:off x="1069181"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95251</xdr:colOff>
      <xdr:row>42</xdr:row>
      <xdr:rowOff>0</xdr:rowOff>
    </xdr:from>
    <xdr:to>
      <xdr:col>6</xdr:col>
      <xdr:colOff>345283</xdr:colOff>
      <xdr:row>44</xdr:row>
      <xdr:rowOff>0</xdr:rowOff>
    </xdr:to>
    <xdr:cxnSp macro="">
      <xdr:nvCxnSpPr>
        <xdr:cNvPr id="39" name="カギ線コネクタ 38">
          <a:extLst>
            <a:ext uri="{FF2B5EF4-FFF2-40B4-BE49-F238E27FC236}">
              <a16:creationId xmlns:a16="http://schemas.microsoft.com/office/drawing/2014/main" id="{00000000-0008-0000-0300-000027000000}"/>
            </a:ext>
          </a:extLst>
        </xdr:cNvPr>
        <xdr:cNvCxnSpPr>
          <a:stCxn id="8" idx="2"/>
          <a:endCxn id="38" idx="0"/>
        </xdr:cNvCxnSpPr>
      </xdr:nvCxnSpPr>
      <xdr:spPr>
        <a:xfrm rot="5400000">
          <a:off x="2884092" y="6031309"/>
          <a:ext cx="330200" cy="21359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130969</xdr:colOff>
      <xdr:row>42</xdr:row>
      <xdr:rowOff>71438</xdr:rowOff>
    </xdr:from>
    <xdr:to>
      <xdr:col>4</xdr:col>
      <xdr:colOff>492919</xdr:colOff>
      <xdr:row>42</xdr:row>
      <xdr:rowOff>71439</xdr:rowOff>
    </xdr:to>
    <xdr:cxnSp macro="">
      <xdr:nvCxnSpPr>
        <xdr:cNvPr id="40" name="直線矢印コネクタ 39">
          <a:extLst>
            <a:ext uri="{FF2B5EF4-FFF2-40B4-BE49-F238E27FC236}">
              <a16:creationId xmlns:a16="http://schemas.microsoft.com/office/drawing/2014/main" id="{00000000-0008-0000-0300-000028000000}"/>
            </a:ext>
          </a:extLst>
        </xdr:cNvPr>
        <xdr:cNvCxnSpPr/>
      </xdr:nvCxnSpPr>
      <xdr:spPr>
        <a:xfrm flipH="1">
          <a:off x="2645569" y="7005638"/>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178594</xdr:colOff>
      <xdr:row>30</xdr:row>
      <xdr:rowOff>47626</xdr:rowOff>
    </xdr:from>
    <xdr:to>
      <xdr:col>4</xdr:col>
      <xdr:colOff>540544</xdr:colOff>
      <xdr:row>30</xdr:row>
      <xdr:rowOff>47627</xdr:rowOff>
    </xdr:to>
    <xdr:cxnSp macro="">
      <xdr:nvCxnSpPr>
        <xdr:cNvPr id="41" name="直線矢印コネクタ 40">
          <a:extLst>
            <a:ext uri="{FF2B5EF4-FFF2-40B4-BE49-F238E27FC236}">
              <a16:creationId xmlns:a16="http://schemas.microsoft.com/office/drawing/2014/main" id="{00000000-0008-0000-0300-000029000000}"/>
            </a:ext>
          </a:extLst>
        </xdr:cNvPr>
        <xdr:cNvCxnSpPr/>
      </xdr:nvCxnSpPr>
      <xdr:spPr>
        <a:xfrm flipH="1">
          <a:off x="2693194" y="5000626"/>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4</xdr:row>
      <xdr:rowOff>0</xdr:rowOff>
    </xdr:from>
    <xdr:to>
      <xdr:col>2</xdr:col>
      <xdr:colOff>571500</xdr:colOff>
      <xdr:row>6</xdr:row>
      <xdr:rowOff>148166</xdr:rowOff>
    </xdr:to>
    <xdr:sp macro="" textlink="">
      <xdr:nvSpPr>
        <xdr:cNvPr id="42" name="正方形/長方形 41">
          <a:extLst>
            <a:ext uri="{FF2B5EF4-FFF2-40B4-BE49-F238E27FC236}">
              <a16:creationId xmlns:a16="http://schemas.microsoft.com/office/drawing/2014/main" id="{00000000-0008-0000-0300-00002A000000}"/>
            </a:ext>
          </a:extLst>
        </xdr:cNvPr>
        <xdr:cNvSpPr/>
      </xdr:nvSpPr>
      <xdr:spPr>
        <a:xfrm>
          <a:off x="624417" y="677333"/>
          <a:ext cx="11959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更新前</a:t>
          </a:r>
        </a:p>
      </xdr:txBody>
    </xdr:sp>
    <xdr:clientData/>
  </xdr:twoCellAnchor>
  <xdr:twoCellAnchor>
    <xdr:from>
      <xdr:col>4</xdr:col>
      <xdr:colOff>345283</xdr:colOff>
      <xdr:row>82</xdr:row>
      <xdr:rowOff>14554</xdr:rowOff>
    </xdr:from>
    <xdr:to>
      <xdr:col>8</xdr:col>
      <xdr:colOff>333377</xdr:colOff>
      <xdr:row>97</xdr:row>
      <xdr:rowOff>26460</xdr:rowOff>
    </xdr:to>
    <xdr:sp macro="" textlink="">
      <xdr:nvSpPr>
        <xdr:cNvPr id="43" name="正方形/長方形 42">
          <a:extLst>
            <a:ext uri="{FF2B5EF4-FFF2-40B4-BE49-F238E27FC236}">
              <a16:creationId xmlns:a16="http://schemas.microsoft.com/office/drawing/2014/main" id="{00000000-0008-0000-0300-00002B000000}"/>
            </a:ext>
          </a:extLst>
        </xdr:cNvPr>
        <xdr:cNvSpPr/>
      </xdr:nvSpPr>
      <xdr:spPr>
        <a:xfrm>
          <a:off x="2842950" y="13561221"/>
          <a:ext cx="2485760" cy="25519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90</xdr:row>
      <xdr:rowOff>14552</xdr:rowOff>
    </xdr:from>
    <xdr:to>
      <xdr:col>8</xdr:col>
      <xdr:colOff>333376</xdr:colOff>
      <xdr:row>106</xdr:row>
      <xdr:rowOff>14552</xdr:rowOff>
    </xdr:to>
    <xdr:sp macro="" textlink="">
      <xdr:nvSpPr>
        <xdr:cNvPr id="44" name="正方形/長方形 43">
          <a:extLst>
            <a:ext uri="{FF2B5EF4-FFF2-40B4-BE49-F238E27FC236}">
              <a16:creationId xmlns:a16="http://schemas.microsoft.com/office/drawing/2014/main" id="{00000000-0008-0000-0300-00002C000000}"/>
            </a:ext>
          </a:extLst>
        </xdr:cNvPr>
        <xdr:cNvSpPr/>
      </xdr:nvSpPr>
      <xdr:spPr>
        <a:xfrm>
          <a:off x="624417" y="14915885"/>
          <a:ext cx="4704292" cy="2709334"/>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xdr:colOff>
      <xdr:row>59</xdr:row>
      <xdr:rowOff>2647</xdr:rowOff>
    </xdr:from>
    <xdr:to>
      <xdr:col>8</xdr:col>
      <xdr:colOff>1</xdr:colOff>
      <xdr:row>65</xdr:row>
      <xdr:rowOff>2647</xdr:rowOff>
    </xdr:to>
    <xdr:sp macro="" textlink="">
      <xdr:nvSpPr>
        <xdr:cNvPr id="46" name="正方形/長方形 45">
          <a:extLst>
            <a:ext uri="{FF2B5EF4-FFF2-40B4-BE49-F238E27FC236}">
              <a16:creationId xmlns:a16="http://schemas.microsoft.com/office/drawing/2014/main" id="{00000000-0008-0000-0300-00002E000000}"/>
            </a:ext>
          </a:extLst>
        </xdr:cNvPr>
        <xdr:cNvSpPr/>
      </xdr:nvSpPr>
      <xdr:spPr>
        <a:xfrm>
          <a:off x="3122084" y="965464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xdr:colOff>
      <xdr:row>67</xdr:row>
      <xdr:rowOff>2647</xdr:rowOff>
    </xdr:from>
    <xdr:to>
      <xdr:col>8</xdr:col>
      <xdr:colOff>1</xdr:colOff>
      <xdr:row>73</xdr:row>
      <xdr:rowOff>2647</xdr:rowOff>
    </xdr:to>
    <xdr:sp macro="" textlink="">
      <xdr:nvSpPr>
        <xdr:cNvPr id="47" name="正方形/長方形 46">
          <a:extLst>
            <a:ext uri="{FF2B5EF4-FFF2-40B4-BE49-F238E27FC236}">
              <a16:creationId xmlns:a16="http://schemas.microsoft.com/office/drawing/2014/main" id="{00000000-0008-0000-0300-00002F000000}"/>
            </a:ext>
          </a:extLst>
        </xdr:cNvPr>
        <xdr:cNvSpPr/>
      </xdr:nvSpPr>
      <xdr:spPr>
        <a:xfrm>
          <a:off x="3122084" y="1100931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xdr:colOff>
      <xdr:row>83</xdr:row>
      <xdr:rowOff>2647</xdr:rowOff>
    </xdr:from>
    <xdr:to>
      <xdr:col>8</xdr:col>
      <xdr:colOff>1</xdr:colOff>
      <xdr:row>89</xdr:row>
      <xdr:rowOff>2647</xdr:rowOff>
    </xdr:to>
    <xdr:sp macro="" textlink="">
      <xdr:nvSpPr>
        <xdr:cNvPr id="48" name="正方形/長方形 47">
          <a:extLst>
            <a:ext uri="{FF2B5EF4-FFF2-40B4-BE49-F238E27FC236}">
              <a16:creationId xmlns:a16="http://schemas.microsoft.com/office/drawing/2014/main" id="{00000000-0008-0000-0300-000030000000}"/>
            </a:ext>
          </a:extLst>
        </xdr:cNvPr>
        <xdr:cNvSpPr/>
      </xdr:nvSpPr>
      <xdr:spPr>
        <a:xfrm>
          <a:off x="3122084" y="1371864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新徳山ヤード操業サーバ</a:t>
          </a:r>
          <a:endParaRPr kumimoji="1" lang="en-US" altLang="ja-JP" sz="1100">
            <a:solidFill>
              <a:sysClr val="windowText" lastClr="000000"/>
            </a:solidFill>
          </a:endParaRP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1</xdr:colOff>
      <xdr:row>91</xdr:row>
      <xdr:rowOff>2647</xdr:rowOff>
    </xdr:from>
    <xdr:to>
      <xdr:col>8</xdr:col>
      <xdr:colOff>1</xdr:colOff>
      <xdr:row>97</xdr:row>
      <xdr:rowOff>2647</xdr:rowOff>
    </xdr:to>
    <xdr:sp macro="" textlink="">
      <xdr:nvSpPr>
        <xdr:cNvPr id="49" name="正方形/長方形 48">
          <a:extLst>
            <a:ext uri="{FF2B5EF4-FFF2-40B4-BE49-F238E27FC236}">
              <a16:creationId xmlns:a16="http://schemas.microsoft.com/office/drawing/2014/main" id="{00000000-0008-0000-0300-000031000000}"/>
            </a:ext>
          </a:extLst>
        </xdr:cNvPr>
        <xdr:cNvSpPr/>
      </xdr:nvSpPr>
      <xdr:spPr>
        <a:xfrm>
          <a:off x="3122084" y="1507331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1</xdr:colOff>
      <xdr:row>91</xdr:row>
      <xdr:rowOff>2647</xdr:rowOff>
    </xdr:from>
    <xdr:to>
      <xdr:col>12</xdr:col>
      <xdr:colOff>1</xdr:colOff>
      <xdr:row>97</xdr:row>
      <xdr:rowOff>2647</xdr:rowOff>
    </xdr:to>
    <xdr:sp macro="" textlink="">
      <xdr:nvSpPr>
        <xdr:cNvPr id="50" name="正方形/長方形 49">
          <a:extLst>
            <a:ext uri="{FF2B5EF4-FFF2-40B4-BE49-F238E27FC236}">
              <a16:creationId xmlns:a16="http://schemas.microsoft.com/office/drawing/2014/main" id="{00000000-0008-0000-0300-000032000000}"/>
            </a:ext>
          </a:extLst>
        </xdr:cNvPr>
        <xdr:cNvSpPr/>
      </xdr:nvSpPr>
      <xdr:spPr>
        <a:xfrm>
          <a:off x="5619751" y="1507331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345283</xdr:colOff>
      <xdr:row>73</xdr:row>
      <xdr:rowOff>2647</xdr:rowOff>
    </xdr:from>
    <xdr:to>
      <xdr:col>6</xdr:col>
      <xdr:colOff>345283</xdr:colOff>
      <xdr:row>83</xdr:row>
      <xdr:rowOff>2647</xdr:rowOff>
    </xdr:to>
    <xdr:cxnSp macro="">
      <xdr:nvCxnSpPr>
        <xdr:cNvPr id="51" name="直線コネクタ 50">
          <a:extLst>
            <a:ext uri="{FF2B5EF4-FFF2-40B4-BE49-F238E27FC236}">
              <a16:creationId xmlns:a16="http://schemas.microsoft.com/office/drawing/2014/main" id="{00000000-0008-0000-0300-000033000000}"/>
            </a:ext>
          </a:extLst>
        </xdr:cNvPr>
        <xdr:cNvCxnSpPr>
          <a:stCxn id="47" idx="2"/>
          <a:endCxn id="48" idx="0"/>
        </xdr:cNvCxnSpPr>
      </xdr:nvCxnSpPr>
      <xdr:spPr>
        <a:xfrm>
          <a:off x="4091783" y="12025314"/>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89</xdr:row>
      <xdr:rowOff>2647</xdr:rowOff>
    </xdr:from>
    <xdr:to>
      <xdr:col>10</xdr:col>
      <xdr:colOff>342901</xdr:colOff>
      <xdr:row>91</xdr:row>
      <xdr:rowOff>2647</xdr:rowOff>
    </xdr:to>
    <xdr:cxnSp macro="">
      <xdr:nvCxnSpPr>
        <xdr:cNvPr id="52" name="カギ線コネクタ 51">
          <a:extLst>
            <a:ext uri="{FF2B5EF4-FFF2-40B4-BE49-F238E27FC236}">
              <a16:creationId xmlns:a16="http://schemas.microsoft.com/office/drawing/2014/main" id="{00000000-0008-0000-0300-000034000000}"/>
            </a:ext>
          </a:extLst>
        </xdr:cNvPr>
        <xdr:cNvCxnSpPr>
          <a:stCxn id="48" idx="2"/>
          <a:endCxn id="50" idx="0"/>
        </xdr:cNvCxnSpPr>
      </xdr:nvCxnSpPr>
      <xdr:spPr>
        <a:xfrm rot="16200000" flipH="1">
          <a:off x="5168901" y="13655147"/>
          <a:ext cx="338667" cy="249766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65</xdr:row>
      <xdr:rowOff>2647</xdr:rowOff>
    </xdr:from>
    <xdr:to>
      <xdr:col>6</xdr:col>
      <xdr:colOff>342901</xdr:colOff>
      <xdr:row>67</xdr:row>
      <xdr:rowOff>2647</xdr:rowOff>
    </xdr:to>
    <xdr:cxnSp macro="">
      <xdr:nvCxnSpPr>
        <xdr:cNvPr id="53" name="直線コネクタ 52">
          <a:extLst>
            <a:ext uri="{FF2B5EF4-FFF2-40B4-BE49-F238E27FC236}">
              <a16:creationId xmlns:a16="http://schemas.microsoft.com/office/drawing/2014/main" id="{00000000-0008-0000-0300-000035000000}"/>
            </a:ext>
          </a:extLst>
        </xdr:cNvPr>
        <xdr:cNvCxnSpPr>
          <a:stCxn id="46" idx="2"/>
          <a:endCxn id="47" idx="0"/>
        </xdr:cNvCxnSpPr>
      </xdr:nvCxnSpPr>
      <xdr:spPr>
        <a:xfrm>
          <a:off x="4089401" y="1067064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228601</xdr:colOff>
      <xdr:row>89</xdr:row>
      <xdr:rowOff>2647</xdr:rowOff>
    </xdr:from>
    <xdr:to>
      <xdr:col>6</xdr:col>
      <xdr:colOff>228601</xdr:colOff>
      <xdr:row>91</xdr:row>
      <xdr:rowOff>2647</xdr:rowOff>
    </xdr:to>
    <xdr:cxnSp macro="">
      <xdr:nvCxnSpPr>
        <xdr:cNvPr id="54" name="直線コネクタ 53">
          <a:extLst>
            <a:ext uri="{FF2B5EF4-FFF2-40B4-BE49-F238E27FC236}">
              <a16:creationId xmlns:a16="http://schemas.microsoft.com/office/drawing/2014/main" id="{00000000-0008-0000-0300-000036000000}"/>
            </a:ext>
          </a:extLst>
        </xdr:cNvPr>
        <xdr:cNvCxnSpPr/>
      </xdr:nvCxnSpPr>
      <xdr:spPr>
        <a:xfrm>
          <a:off x="3975101" y="14734647"/>
          <a:ext cx="0" cy="338667"/>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99</xdr:row>
      <xdr:rowOff>2648</xdr:rowOff>
    </xdr:from>
    <xdr:to>
      <xdr:col>8</xdr:col>
      <xdr:colOff>1</xdr:colOff>
      <xdr:row>105</xdr:row>
      <xdr:rowOff>2648</xdr:rowOff>
    </xdr:to>
    <xdr:sp macro="" textlink="">
      <xdr:nvSpPr>
        <xdr:cNvPr id="55" name="正方形/長方形 54">
          <a:extLst>
            <a:ext uri="{FF2B5EF4-FFF2-40B4-BE49-F238E27FC236}">
              <a16:creationId xmlns:a16="http://schemas.microsoft.com/office/drawing/2014/main" id="{00000000-0008-0000-0300-000037000000}"/>
            </a:ext>
          </a:extLst>
        </xdr:cNvPr>
        <xdr:cNvSpPr/>
      </xdr:nvSpPr>
      <xdr:spPr>
        <a:xfrm>
          <a:off x="3122084" y="16427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342901</xdr:colOff>
      <xdr:row>97</xdr:row>
      <xdr:rowOff>2647</xdr:rowOff>
    </xdr:from>
    <xdr:to>
      <xdr:col>6</xdr:col>
      <xdr:colOff>342901</xdr:colOff>
      <xdr:row>99</xdr:row>
      <xdr:rowOff>2648</xdr:rowOff>
    </xdr:to>
    <xdr:cxnSp macro="">
      <xdr:nvCxnSpPr>
        <xdr:cNvPr id="56" name="直線コネクタ 55">
          <a:extLst>
            <a:ext uri="{FF2B5EF4-FFF2-40B4-BE49-F238E27FC236}">
              <a16:creationId xmlns:a16="http://schemas.microsoft.com/office/drawing/2014/main" id="{00000000-0008-0000-0300-000038000000}"/>
            </a:ext>
          </a:extLst>
        </xdr:cNvPr>
        <xdr:cNvCxnSpPr>
          <a:stCxn id="49" idx="2"/>
          <a:endCxn id="55" idx="0"/>
        </xdr:cNvCxnSpPr>
      </xdr:nvCxnSpPr>
      <xdr:spPr>
        <a:xfrm>
          <a:off x="4089401" y="16089314"/>
          <a:ext cx="0" cy="338667"/>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95251</xdr:colOff>
      <xdr:row>89</xdr:row>
      <xdr:rowOff>31222</xdr:rowOff>
    </xdr:from>
    <xdr:to>
      <xdr:col>6</xdr:col>
      <xdr:colOff>95251</xdr:colOff>
      <xdr:row>90</xdr:row>
      <xdr:rowOff>145524</xdr:rowOff>
    </xdr:to>
    <xdr:cxnSp macro="">
      <xdr:nvCxnSpPr>
        <xdr:cNvPr id="57" name="直線矢印コネクタ 56">
          <a:extLst>
            <a:ext uri="{FF2B5EF4-FFF2-40B4-BE49-F238E27FC236}">
              <a16:creationId xmlns:a16="http://schemas.microsoft.com/office/drawing/2014/main" id="{00000000-0008-0000-0300-000039000000}"/>
            </a:ext>
          </a:extLst>
        </xdr:cNvPr>
        <xdr:cNvCxnSpPr/>
      </xdr:nvCxnSpPr>
      <xdr:spPr>
        <a:xfrm flipV="1">
          <a:off x="3841751" y="14763222"/>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473867</xdr:colOff>
      <xdr:row>97</xdr:row>
      <xdr:rowOff>31222</xdr:rowOff>
    </xdr:from>
    <xdr:to>
      <xdr:col>6</xdr:col>
      <xdr:colOff>473867</xdr:colOff>
      <xdr:row>98</xdr:row>
      <xdr:rowOff>145523</xdr:rowOff>
    </xdr:to>
    <xdr:cxnSp macro="">
      <xdr:nvCxnSpPr>
        <xdr:cNvPr id="58" name="直線矢印コネクタ 57">
          <a:extLst>
            <a:ext uri="{FF2B5EF4-FFF2-40B4-BE49-F238E27FC236}">
              <a16:creationId xmlns:a16="http://schemas.microsoft.com/office/drawing/2014/main" id="{00000000-0008-0000-0300-00003A000000}"/>
            </a:ext>
          </a:extLst>
        </xdr:cNvPr>
        <xdr:cNvCxnSpPr/>
      </xdr:nvCxnSpPr>
      <xdr:spPr>
        <a:xfrm flipV="1">
          <a:off x="4220367" y="1611788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77</xdr:row>
      <xdr:rowOff>78847</xdr:rowOff>
    </xdr:from>
    <xdr:to>
      <xdr:col>6</xdr:col>
      <xdr:colOff>188120</xdr:colOff>
      <xdr:row>79</xdr:row>
      <xdr:rowOff>26461</xdr:rowOff>
    </xdr:to>
    <xdr:cxnSp macro="">
      <xdr:nvCxnSpPr>
        <xdr:cNvPr id="59" name="直線矢印コネクタ 58">
          <a:extLst>
            <a:ext uri="{FF2B5EF4-FFF2-40B4-BE49-F238E27FC236}">
              <a16:creationId xmlns:a16="http://schemas.microsoft.com/office/drawing/2014/main" id="{00000000-0008-0000-0300-00003B000000}"/>
            </a:ext>
          </a:extLst>
        </xdr:cNvPr>
        <xdr:cNvCxnSpPr/>
      </xdr:nvCxnSpPr>
      <xdr:spPr>
        <a:xfrm flipV="1">
          <a:off x="3934620" y="12778847"/>
          <a:ext cx="0" cy="28628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133351</xdr:colOff>
      <xdr:row>89</xdr:row>
      <xdr:rowOff>78847</xdr:rowOff>
    </xdr:from>
    <xdr:to>
      <xdr:col>8</xdr:col>
      <xdr:colOff>495301</xdr:colOff>
      <xdr:row>89</xdr:row>
      <xdr:rowOff>78848</xdr:rowOff>
    </xdr:to>
    <xdr:cxnSp macro="">
      <xdr:nvCxnSpPr>
        <xdr:cNvPr id="60" name="直線矢印コネクタ 59">
          <a:extLst>
            <a:ext uri="{FF2B5EF4-FFF2-40B4-BE49-F238E27FC236}">
              <a16:creationId xmlns:a16="http://schemas.microsoft.com/office/drawing/2014/main" id="{00000000-0008-0000-0300-00003C000000}"/>
            </a:ext>
          </a:extLst>
        </xdr:cNvPr>
        <xdr:cNvCxnSpPr/>
      </xdr:nvCxnSpPr>
      <xdr:spPr>
        <a:xfrm flipH="1">
          <a:off x="5128684" y="1481084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65</xdr:row>
      <xdr:rowOff>21697</xdr:rowOff>
    </xdr:from>
    <xdr:to>
      <xdr:col>6</xdr:col>
      <xdr:colOff>188120</xdr:colOff>
      <xdr:row>66</xdr:row>
      <xdr:rowOff>135999</xdr:rowOff>
    </xdr:to>
    <xdr:cxnSp macro="">
      <xdr:nvCxnSpPr>
        <xdr:cNvPr id="61" name="直線矢印コネクタ 60">
          <a:extLst>
            <a:ext uri="{FF2B5EF4-FFF2-40B4-BE49-F238E27FC236}">
              <a16:creationId xmlns:a16="http://schemas.microsoft.com/office/drawing/2014/main" id="{00000000-0008-0000-0300-00003D000000}"/>
            </a:ext>
          </a:extLst>
        </xdr:cNvPr>
        <xdr:cNvCxnSpPr/>
      </xdr:nvCxnSpPr>
      <xdr:spPr>
        <a:xfrm flipV="1">
          <a:off x="3934620" y="10689697"/>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392907</xdr:colOff>
      <xdr:row>85</xdr:row>
      <xdr:rowOff>52654</xdr:rowOff>
    </xdr:from>
    <xdr:to>
      <xdr:col>10</xdr:col>
      <xdr:colOff>64295</xdr:colOff>
      <xdr:row>85</xdr:row>
      <xdr:rowOff>52655</xdr:rowOff>
    </xdr:to>
    <xdr:cxnSp macro="">
      <xdr:nvCxnSpPr>
        <xdr:cNvPr id="62" name="直線矢印コネクタ 61">
          <a:extLst>
            <a:ext uri="{FF2B5EF4-FFF2-40B4-BE49-F238E27FC236}">
              <a16:creationId xmlns:a16="http://schemas.microsoft.com/office/drawing/2014/main" id="{00000000-0008-0000-0300-00003E000000}"/>
            </a:ext>
          </a:extLst>
        </xdr:cNvPr>
        <xdr:cNvCxnSpPr/>
      </xdr:nvCxnSpPr>
      <xdr:spPr>
        <a:xfrm flipH="1">
          <a:off x="6012657" y="14107321"/>
          <a:ext cx="295805"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277092</xdr:colOff>
      <xdr:row>86</xdr:row>
      <xdr:rowOff>135997</xdr:rowOff>
    </xdr:from>
    <xdr:to>
      <xdr:col>8</xdr:col>
      <xdr:colOff>5101</xdr:colOff>
      <xdr:row>88</xdr:row>
      <xdr:rowOff>151999</xdr:rowOff>
    </xdr:to>
    <xdr:sp macro="" textlink="">
      <xdr:nvSpPr>
        <xdr:cNvPr id="63" name="円柱 62">
          <a:extLst>
            <a:ext uri="{FF2B5EF4-FFF2-40B4-BE49-F238E27FC236}">
              <a16:creationId xmlns:a16="http://schemas.microsoft.com/office/drawing/2014/main" id="{00000000-0008-0000-0300-00003F000000}"/>
            </a:ext>
          </a:extLst>
        </xdr:cNvPr>
        <xdr:cNvSpPr/>
      </xdr:nvSpPr>
      <xdr:spPr>
        <a:xfrm>
          <a:off x="4648009" y="14359997"/>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381000</xdr:colOff>
      <xdr:row>60</xdr:row>
      <xdr:rowOff>97898</xdr:rowOff>
    </xdr:from>
    <xdr:to>
      <xdr:col>13</xdr:col>
      <xdr:colOff>10584</xdr:colOff>
      <xdr:row>76</xdr:row>
      <xdr:rowOff>83608</xdr:rowOff>
    </xdr:to>
    <xdr:sp macro="" textlink="">
      <xdr:nvSpPr>
        <xdr:cNvPr id="64" name="正方形/長方形 63">
          <a:extLst>
            <a:ext uri="{FF2B5EF4-FFF2-40B4-BE49-F238E27FC236}">
              <a16:creationId xmlns:a16="http://schemas.microsoft.com/office/drawing/2014/main" id="{00000000-0008-0000-0300-000040000000}"/>
            </a:ext>
          </a:extLst>
        </xdr:cNvPr>
        <xdr:cNvSpPr/>
      </xdr:nvSpPr>
      <xdr:spPr>
        <a:xfrm>
          <a:off x="5905500" y="10257898"/>
          <a:ext cx="2084917" cy="269504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新共通基盤</a:t>
          </a:r>
        </a:p>
      </xdr:txBody>
    </xdr:sp>
    <xdr:clientData/>
  </xdr:twoCellAnchor>
  <xdr:twoCellAnchor>
    <xdr:from>
      <xdr:col>10</xdr:col>
      <xdr:colOff>9526</xdr:colOff>
      <xdr:row>69</xdr:row>
      <xdr:rowOff>88373</xdr:rowOff>
    </xdr:from>
    <xdr:to>
      <xdr:col>13</xdr:col>
      <xdr:colOff>9526</xdr:colOff>
      <xdr:row>75</xdr:row>
      <xdr:rowOff>88373</xdr:rowOff>
    </xdr:to>
    <xdr:sp macro="" textlink="">
      <xdr:nvSpPr>
        <xdr:cNvPr id="65" name="正方形/長方形 64">
          <a:extLst>
            <a:ext uri="{FF2B5EF4-FFF2-40B4-BE49-F238E27FC236}">
              <a16:creationId xmlns:a16="http://schemas.microsoft.com/office/drawing/2014/main" id="{00000000-0008-0000-0300-000041000000}"/>
            </a:ext>
          </a:extLst>
        </xdr:cNvPr>
        <xdr:cNvSpPr/>
      </xdr:nvSpPr>
      <xdr:spPr>
        <a:xfrm>
          <a:off x="6253693" y="11433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9526</xdr:colOff>
      <xdr:row>69</xdr:row>
      <xdr:rowOff>88373</xdr:rowOff>
    </xdr:from>
    <xdr:to>
      <xdr:col>16</xdr:col>
      <xdr:colOff>9526</xdr:colOff>
      <xdr:row>75</xdr:row>
      <xdr:rowOff>88373</xdr:rowOff>
    </xdr:to>
    <xdr:sp macro="" textlink="">
      <xdr:nvSpPr>
        <xdr:cNvPr id="66" name="正方形/長方形 65">
          <a:extLst>
            <a:ext uri="{FF2B5EF4-FFF2-40B4-BE49-F238E27FC236}">
              <a16:creationId xmlns:a16="http://schemas.microsoft.com/office/drawing/2014/main" id="{00000000-0008-0000-0300-000042000000}"/>
            </a:ext>
          </a:extLst>
        </xdr:cNvPr>
        <xdr:cNvSpPr/>
      </xdr:nvSpPr>
      <xdr:spPr>
        <a:xfrm>
          <a:off x="8126943" y="11433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9526</xdr:colOff>
      <xdr:row>63</xdr:row>
      <xdr:rowOff>88373</xdr:rowOff>
    </xdr:from>
    <xdr:to>
      <xdr:col>13</xdr:col>
      <xdr:colOff>9526</xdr:colOff>
      <xdr:row>69</xdr:row>
      <xdr:rowOff>88373</xdr:rowOff>
    </xdr:to>
    <xdr:sp macro="" textlink="">
      <xdr:nvSpPr>
        <xdr:cNvPr id="67" name="正方形/長方形 66">
          <a:extLst>
            <a:ext uri="{FF2B5EF4-FFF2-40B4-BE49-F238E27FC236}">
              <a16:creationId xmlns:a16="http://schemas.microsoft.com/office/drawing/2014/main" id="{00000000-0008-0000-0300-000043000000}"/>
            </a:ext>
          </a:extLst>
        </xdr:cNvPr>
        <xdr:cNvSpPr/>
      </xdr:nvSpPr>
      <xdr:spPr>
        <a:xfrm>
          <a:off x="6253693" y="10417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9526</xdr:colOff>
      <xdr:row>63</xdr:row>
      <xdr:rowOff>88373</xdr:rowOff>
    </xdr:from>
    <xdr:to>
      <xdr:col>16</xdr:col>
      <xdr:colOff>9526</xdr:colOff>
      <xdr:row>69</xdr:row>
      <xdr:rowOff>88373</xdr:rowOff>
    </xdr:to>
    <xdr:sp macro="" textlink="">
      <xdr:nvSpPr>
        <xdr:cNvPr id="68" name="正方形/長方形 67">
          <a:extLst>
            <a:ext uri="{FF2B5EF4-FFF2-40B4-BE49-F238E27FC236}">
              <a16:creationId xmlns:a16="http://schemas.microsoft.com/office/drawing/2014/main" id="{00000000-0008-0000-0300-000044000000}"/>
            </a:ext>
          </a:extLst>
        </xdr:cNvPr>
        <xdr:cNvSpPr/>
      </xdr:nvSpPr>
      <xdr:spPr>
        <a:xfrm>
          <a:off x="8126943" y="10417706"/>
          <a:ext cx="1873250" cy="1016000"/>
        </a:xfrm>
        <a:prstGeom prst="rect">
          <a:avLst/>
        </a:prstGeom>
        <a:solidFill>
          <a:schemeClr val="accent6">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工場集約</a:t>
          </a:r>
          <a:r>
            <a:rPr kumimoji="1" lang="en-US" altLang="ja-JP" sz="1100">
              <a:solidFill>
                <a:sysClr val="windowText" lastClr="000000"/>
              </a:solidFill>
            </a:rPr>
            <a:t>DB</a:t>
          </a:r>
          <a:r>
            <a:rPr kumimoji="1" lang="ja-JP" altLang="en-US" sz="1100">
              <a:solidFill>
                <a:sysClr val="windowText" lastClr="000000"/>
              </a:solidFill>
            </a:rPr>
            <a:t>サーバ</a:t>
          </a: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285751</xdr:colOff>
      <xdr:row>67</xdr:row>
      <xdr:rowOff>45510</xdr:rowOff>
    </xdr:from>
    <xdr:to>
      <xdr:col>16</xdr:col>
      <xdr:colOff>1059</xdr:colOff>
      <xdr:row>69</xdr:row>
      <xdr:rowOff>61513</xdr:rowOff>
    </xdr:to>
    <xdr:sp macro="" textlink="">
      <xdr:nvSpPr>
        <xdr:cNvPr id="69" name="円柱 68">
          <a:extLst>
            <a:ext uri="{FF2B5EF4-FFF2-40B4-BE49-F238E27FC236}">
              <a16:creationId xmlns:a16="http://schemas.microsoft.com/office/drawing/2014/main" id="{00000000-0008-0000-0300-000045000000}"/>
            </a:ext>
          </a:extLst>
        </xdr:cNvPr>
        <xdr:cNvSpPr/>
      </xdr:nvSpPr>
      <xdr:spPr>
        <a:xfrm>
          <a:off x="9652001" y="11052177"/>
          <a:ext cx="3397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1</xdr:colOff>
      <xdr:row>68</xdr:row>
      <xdr:rowOff>66942</xdr:rowOff>
    </xdr:from>
    <xdr:to>
      <xdr:col>10</xdr:col>
      <xdr:colOff>19051</xdr:colOff>
      <xdr:row>68</xdr:row>
      <xdr:rowOff>66942</xdr:rowOff>
    </xdr:to>
    <xdr:cxnSp macro="">
      <xdr:nvCxnSpPr>
        <xdr:cNvPr id="70" name="直線コネクタ 69">
          <a:extLst>
            <a:ext uri="{FF2B5EF4-FFF2-40B4-BE49-F238E27FC236}">
              <a16:creationId xmlns:a16="http://schemas.microsoft.com/office/drawing/2014/main" id="{00000000-0008-0000-0300-000046000000}"/>
            </a:ext>
          </a:extLst>
        </xdr:cNvPr>
        <xdr:cNvCxnSpPr/>
      </xdr:nvCxnSpPr>
      <xdr:spPr>
        <a:xfrm>
          <a:off x="4995334" y="1124294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71</xdr:row>
      <xdr:rowOff>57417</xdr:rowOff>
    </xdr:from>
    <xdr:to>
      <xdr:col>10</xdr:col>
      <xdr:colOff>19051</xdr:colOff>
      <xdr:row>71</xdr:row>
      <xdr:rowOff>57417</xdr:rowOff>
    </xdr:to>
    <xdr:cxnSp macro="">
      <xdr:nvCxnSpPr>
        <xdr:cNvPr id="71" name="直線コネクタ 70">
          <a:extLst>
            <a:ext uri="{FF2B5EF4-FFF2-40B4-BE49-F238E27FC236}">
              <a16:creationId xmlns:a16="http://schemas.microsoft.com/office/drawing/2014/main" id="{00000000-0008-0000-0300-000047000000}"/>
            </a:ext>
          </a:extLst>
        </xdr:cNvPr>
        <xdr:cNvCxnSpPr/>
      </xdr:nvCxnSpPr>
      <xdr:spPr>
        <a:xfrm>
          <a:off x="4995334" y="1174141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67</xdr:row>
      <xdr:rowOff>133617</xdr:rowOff>
    </xdr:from>
    <xdr:to>
      <xdr:col>9</xdr:col>
      <xdr:colOff>171451</xdr:colOff>
      <xdr:row>67</xdr:row>
      <xdr:rowOff>133618</xdr:rowOff>
    </xdr:to>
    <xdr:cxnSp macro="">
      <xdr:nvCxnSpPr>
        <xdr:cNvPr id="72" name="直線矢印コネクタ 71">
          <a:extLst>
            <a:ext uri="{FF2B5EF4-FFF2-40B4-BE49-F238E27FC236}">
              <a16:creationId xmlns:a16="http://schemas.microsoft.com/office/drawing/2014/main" id="{00000000-0008-0000-0300-000048000000}"/>
            </a:ext>
          </a:extLst>
        </xdr:cNvPr>
        <xdr:cNvCxnSpPr/>
      </xdr:nvCxnSpPr>
      <xdr:spPr>
        <a:xfrm flipH="1">
          <a:off x="5490634" y="11140284"/>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71</xdr:row>
      <xdr:rowOff>152667</xdr:rowOff>
    </xdr:from>
    <xdr:to>
      <xdr:col>9</xdr:col>
      <xdr:colOff>171451</xdr:colOff>
      <xdr:row>71</xdr:row>
      <xdr:rowOff>152668</xdr:rowOff>
    </xdr:to>
    <xdr:cxnSp macro="">
      <xdr:nvCxnSpPr>
        <xdr:cNvPr id="73" name="直線矢印コネクタ 72">
          <a:extLst>
            <a:ext uri="{FF2B5EF4-FFF2-40B4-BE49-F238E27FC236}">
              <a16:creationId xmlns:a16="http://schemas.microsoft.com/office/drawing/2014/main" id="{00000000-0008-0000-0300-000049000000}"/>
            </a:ext>
          </a:extLst>
        </xdr:cNvPr>
        <xdr:cNvCxnSpPr/>
      </xdr:nvCxnSpPr>
      <xdr:spPr>
        <a:xfrm flipH="1">
          <a:off x="5490634" y="1183666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11907</xdr:colOff>
      <xdr:row>83</xdr:row>
      <xdr:rowOff>14554</xdr:rowOff>
    </xdr:from>
    <xdr:to>
      <xdr:col>4</xdr:col>
      <xdr:colOff>14286</xdr:colOff>
      <xdr:row>89</xdr:row>
      <xdr:rowOff>2648</xdr:rowOff>
    </xdr:to>
    <xdr:sp macro="" textlink="">
      <xdr:nvSpPr>
        <xdr:cNvPr id="74" name="正方形/長方形 73">
          <a:extLst>
            <a:ext uri="{FF2B5EF4-FFF2-40B4-BE49-F238E27FC236}">
              <a16:creationId xmlns:a16="http://schemas.microsoft.com/office/drawing/2014/main" id="{00000000-0008-0000-0300-00004A000000}"/>
            </a:ext>
          </a:extLst>
        </xdr:cNvPr>
        <xdr:cNvSpPr/>
      </xdr:nvSpPr>
      <xdr:spPr>
        <a:xfrm>
          <a:off x="636324" y="13730554"/>
          <a:ext cx="1875629" cy="10040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14286</xdr:colOff>
      <xdr:row>86</xdr:row>
      <xdr:rowOff>2647</xdr:rowOff>
    </xdr:from>
    <xdr:to>
      <xdr:col>5</xdr:col>
      <xdr:colOff>1</xdr:colOff>
      <xdr:row>86</xdr:row>
      <xdr:rowOff>8601</xdr:rowOff>
    </xdr:to>
    <xdr:cxnSp macro="">
      <xdr:nvCxnSpPr>
        <xdr:cNvPr id="75" name="直線コネクタ 74">
          <a:extLst>
            <a:ext uri="{FF2B5EF4-FFF2-40B4-BE49-F238E27FC236}">
              <a16:creationId xmlns:a16="http://schemas.microsoft.com/office/drawing/2014/main" id="{00000000-0008-0000-0300-00004B000000}"/>
            </a:ext>
          </a:extLst>
        </xdr:cNvPr>
        <xdr:cNvCxnSpPr>
          <a:stCxn id="48" idx="1"/>
          <a:endCxn id="74" idx="3"/>
        </xdr:cNvCxnSpPr>
      </xdr:nvCxnSpPr>
      <xdr:spPr>
        <a:xfrm flipH="1">
          <a:off x="2511953" y="14226647"/>
          <a:ext cx="610131"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xdr:colOff>
      <xdr:row>76</xdr:row>
      <xdr:rowOff>83608</xdr:rowOff>
    </xdr:from>
    <xdr:to>
      <xdr:col>11</xdr:col>
      <xdr:colOff>195793</xdr:colOff>
      <xdr:row>86</xdr:row>
      <xdr:rowOff>2647</xdr:rowOff>
    </xdr:to>
    <xdr:cxnSp macro="">
      <xdr:nvCxnSpPr>
        <xdr:cNvPr id="76" name="カギ線コネクタ 75">
          <a:extLst>
            <a:ext uri="{FF2B5EF4-FFF2-40B4-BE49-F238E27FC236}">
              <a16:creationId xmlns:a16="http://schemas.microsoft.com/office/drawing/2014/main" id="{00000000-0008-0000-0300-00004C000000}"/>
            </a:ext>
          </a:extLst>
        </xdr:cNvPr>
        <xdr:cNvCxnSpPr>
          <a:stCxn id="64" idx="2"/>
          <a:endCxn id="48" idx="3"/>
        </xdr:cNvCxnSpPr>
      </xdr:nvCxnSpPr>
      <xdr:spPr>
        <a:xfrm rot="5400000">
          <a:off x="5123128" y="12740482"/>
          <a:ext cx="1612373" cy="2037291"/>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440532</xdr:colOff>
      <xdr:row>99</xdr:row>
      <xdr:rowOff>2648</xdr:rowOff>
    </xdr:from>
    <xdr:to>
      <xdr:col>4</xdr:col>
      <xdr:colOff>440532</xdr:colOff>
      <xdr:row>105</xdr:row>
      <xdr:rowOff>2648</xdr:rowOff>
    </xdr:to>
    <xdr:sp macro="" textlink="">
      <xdr:nvSpPr>
        <xdr:cNvPr id="77" name="正方形/長方形 76">
          <a:extLst>
            <a:ext uri="{FF2B5EF4-FFF2-40B4-BE49-F238E27FC236}">
              <a16:creationId xmlns:a16="http://schemas.microsoft.com/office/drawing/2014/main" id="{00000000-0008-0000-0300-00004D000000}"/>
            </a:ext>
          </a:extLst>
        </xdr:cNvPr>
        <xdr:cNvSpPr/>
      </xdr:nvSpPr>
      <xdr:spPr>
        <a:xfrm>
          <a:off x="1064949" y="16427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95252</xdr:colOff>
      <xdr:row>97</xdr:row>
      <xdr:rowOff>2647</xdr:rowOff>
    </xdr:from>
    <xdr:to>
      <xdr:col>6</xdr:col>
      <xdr:colOff>345284</xdr:colOff>
      <xdr:row>99</xdr:row>
      <xdr:rowOff>2648</xdr:rowOff>
    </xdr:to>
    <xdr:cxnSp macro="">
      <xdr:nvCxnSpPr>
        <xdr:cNvPr id="78" name="カギ線コネクタ 77">
          <a:extLst>
            <a:ext uri="{FF2B5EF4-FFF2-40B4-BE49-F238E27FC236}">
              <a16:creationId xmlns:a16="http://schemas.microsoft.com/office/drawing/2014/main" id="{00000000-0008-0000-0300-00004E000000}"/>
            </a:ext>
          </a:extLst>
        </xdr:cNvPr>
        <xdr:cNvCxnSpPr>
          <a:stCxn id="49" idx="2"/>
          <a:endCxn id="77" idx="0"/>
        </xdr:cNvCxnSpPr>
      </xdr:nvCxnSpPr>
      <xdr:spPr>
        <a:xfrm rot="5400000">
          <a:off x="2860809" y="15197007"/>
          <a:ext cx="338667" cy="21232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130970</xdr:colOff>
      <xdr:row>97</xdr:row>
      <xdr:rowOff>74085</xdr:rowOff>
    </xdr:from>
    <xdr:to>
      <xdr:col>4</xdr:col>
      <xdr:colOff>492920</xdr:colOff>
      <xdr:row>97</xdr:row>
      <xdr:rowOff>74086</xdr:rowOff>
    </xdr:to>
    <xdr:cxnSp macro="">
      <xdr:nvCxnSpPr>
        <xdr:cNvPr id="79" name="直線矢印コネクタ 78">
          <a:extLst>
            <a:ext uri="{FF2B5EF4-FFF2-40B4-BE49-F238E27FC236}">
              <a16:creationId xmlns:a16="http://schemas.microsoft.com/office/drawing/2014/main" id="{00000000-0008-0000-0300-00004F000000}"/>
            </a:ext>
          </a:extLst>
        </xdr:cNvPr>
        <xdr:cNvCxnSpPr/>
      </xdr:nvCxnSpPr>
      <xdr:spPr>
        <a:xfrm flipH="1">
          <a:off x="2628637" y="16160752"/>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178595</xdr:colOff>
      <xdr:row>85</xdr:row>
      <xdr:rowOff>50273</xdr:rowOff>
    </xdr:from>
    <xdr:to>
      <xdr:col>4</xdr:col>
      <xdr:colOff>540545</xdr:colOff>
      <xdr:row>85</xdr:row>
      <xdr:rowOff>50274</xdr:rowOff>
    </xdr:to>
    <xdr:cxnSp macro="">
      <xdr:nvCxnSpPr>
        <xdr:cNvPr id="80" name="直線矢印コネクタ 79">
          <a:extLst>
            <a:ext uri="{FF2B5EF4-FFF2-40B4-BE49-F238E27FC236}">
              <a16:creationId xmlns:a16="http://schemas.microsoft.com/office/drawing/2014/main" id="{00000000-0008-0000-0300-000050000000}"/>
            </a:ext>
          </a:extLst>
        </xdr:cNvPr>
        <xdr:cNvCxnSpPr/>
      </xdr:nvCxnSpPr>
      <xdr:spPr>
        <a:xfrm flipH="1">
          <a:off x="2676262" y="1410494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54</xdr:row>
      <xdr:rowOff>0</xdr:rowOff>
    </xdr:from>
    <xdr:to>
      <xdr:col>12</xdr:col>
      <xdr:colOff>613833</xdr:colOff>
      <xdr:row>56</xdr:row>
      <xdr:rowOff>148166</xdr:rowOff>
    </xdr:to>
    <xdr:sp macro="" textlink="">
      <xdr:nvSpPr>
        <xdr:cNvPr id="84" name="正方形/長方形 83">
          <a:extLst>
            <a:ext uri="{FF2B5EF4-FFF2-40B4-BE49-F238E27FC236}">
              <a16:creationId xmlns:a16="http://schemas.microsoft.com/office/drawing/2014/main" id="{00000000-0008-0000-0300-000054000000}"/>
            </a:ext>
          </a:extLst>
        </xdr:cNvPr>
        <xdr:cNvSpPr/>
      </xdr:nvSpPr>
      <xdr:spPr>
        <a:xfrm>
          <a:off x="624417" y="9144000"/>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（１）次期アーキテクチャとして</a:t>
          </a:r>
          <a:r>
            <a:rPr kumimoji="1" lang="en-US" altLang="ja-JP" sz="2400">
              <a:solidFill>
                <a:schemeClr val="tx1"/>
              </a:solidFill>
            </a:rPr>
            <a:t>Azure</a:t>
          </a:r>
          <a:r>
            <a:rPr kumimoji="1" lang="ja-JP" altLang="en-US" sz="2400">
              <a:solidFill>
                <a:schemeClr val="tx1"/>
              </a:solidFill>
            </a:rPr>
            <a:t>環境に再構築</a:t>
          </a:r>
        </a:p>
      </xdr:txBody>
    </xdr:sp>
    <xdr:clientData/>
  </xdr:twoCellAnchor>
  <xdr:twoCellAnchor>
    <xdr:from>
      <xdr:col>4</xdr:col>
      <xdr:colOff>345283</xdr:colOff>
      <xdr:row>137</xdr:row>
      <xdr:rowOff>14553</xdr:rowOff>
    </xdr:from>
    <xdr:to>
      <xdr:col>8</xdr:col>
      <xdr:colOff>333377</xdr:colOff>
      <xdr:row>152</xdr:row>
      <xdr:rowOff>26459</xdr:rowOff>
    </xdr:to>
    <xdr:sp macro="" textlink="">
      <xdr:nvSpPr>
        <xdr:cNvPr id="85" name="正方形/長方形 84">
          <a:extLst>
            <a:ext uri="{FF2B5EF4-FFF2-40B4-BE49-F238E27FC236}">
              <a16:creationId xmlns:a16="http://schemas.microsoft.com/office/drawing/2014/main" id="{00000000-0008-0000-0300-000055000000}"/>
            </a:ext>
          </a:extLst>
        </xdr:cNvPr>
        <xdr:cNvSpPr/>
      </xdr:nvSpPr>
      <xdr:spPr>
        <a:xfrm>
          <a:off x="2842950" y="23213220"/>
          <a:ext cx="2485760" cy="25519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145</xdr:row>
      <xdr:rowOff>14552</xdr:rowOff>
    </xdr:from>
    <xdr:to>
      <xdr:col>8</xdr:col>
      <xdr:colOff>333376</xdr:colOff>
      <xdr:row>161</xdr:row>
      <xdr:rowOff>14551</xdr:rowOff>
    </xdr:to>
    <xdr:sp macro="" textlink="">
      <xdr:nvSpPr>
        <xdr:cNvPr id="86" name="正方形/長方形 85">
          <a:extLst>
            <a:ext uri="{FF2B5EF4-FFF2-40B4-BE49-F238E27FC236}">
              <a16:creationId xmlns:a16="http://schemas.microsoft.com/office/drawing/2014/main" id="{00000000-0008-0000-0300-000056000000}"/>
            </a:ext>
          </a:extLst>
        </xdr:cNvPr>
        <xdr:cNvSpPr/>
      </xdr:nvSpPr>
      <xdr:spPr>
        <a:xfrm>
          <a:off x="624417" y="24567885"/>
          <a:ext cx="4704292" cy="2709333"/>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345282</xdr:colOff>
      <xdr:row>113</xdr:row>
      <xdr:rowOff>-1</xdr:rowOff>
    </xdr:from>
    <xdr:to>
      <xdr:col>22</xdr:col>
      <xdr:colOff>21167</xdr:colOff>
      <xdr:row>137</xdr:row>
      <xdr:rowOff>2645</xdr:rowOff>
    </xdr:to>
    <xdr:sp macro="" textlink="">
      <xdr:nvSpPr>
        <xdr:cNvPr id="87" name="正方形/長方形 86">
          <a:extLst>
            <a:ext uri="{FF2B5EF4-FFF2-40B4-BE49-F238E27FC236}">
              <a16:creationId xmlns:a16="http://schemas.microsoft.com/office/drawing/2014/main" id="{00000000-0008-0000-0300-000057000000}"/>
            </a:ext>
          </a:extLst>
        </xdr:cNvPr>
        <xdr:cNvSpPr/>
      </xdr:nvSpPr>
      <xdr:spPr>
        <a:xfrm>
          <a:off x="2800615" y="19134666"/>
          <a:ext cx="10724885" cy="4066646"/>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xdr:colOff>
      <xdr:row>114</xdr:row>
      <xdr:rowOff>2647</xdr:rowOff>
    </xdr:from>
    <xdr:to>
      <xdr:col>8</xdr:col>
      <xdr:colOff>1</xdr:colOff>
      <xdr:row>120</xdr:row>
      <xdr:rowOff>2647</xdr:rowOff>
    </xdr:to>
    <xdr:sp macro="" textlink="">
      <xdr:nvSpPr>
        <xdr:cNvPr id="88" name="正方形/長方形 87">
          <a:extLst>
            <a:ext uri="{FF2B5EF4-FFF2-40B4-BE49-F238E27FC236}">
              <a16:creationId xmlns:a16="http://schemas.microsoft.com/office/drawing/2014/main" id="{00000000-0008-0000-0300-000058000000}"/>
            </a:ext>
          </a:extLst>
        </xdr:cNvPr>
        <xdr:cNvSpPr/>
      </xdr:nvSpPr>
      <xdr:spPr>
        <a:xfrm>
          <a:off x="3122084" y="1930664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xdr:colOff>
      <xdr:row>122</xdr:row>
      <xdr:rowOff>2646</xdr:rowOff>
    </xdr:from>
    <xdr:to>
      <xdr:col>8</xdr:col>
      <xdr:colOff>1</xdr:colOff>
      <xdr:row>128</xdr:row>
      <xdr:rowOff>2646</xdr:rowOff>
    </xdr:to>
    <xdr:sp macro="" textlink="">
      <xdr:nvSpPr>
        <xdr:cNvPr id="89" name="正方形/長方形 88">
          <a:extLst>
            <a:ext uri="{FF2B5EF4-FFF2-40B4-BE49-F238E27FC236}">
              <a16:creationId xmlns:a16="http://schemas.microsoft.com/office/drawing/2014/main" id="{00000000-0008-0000-0300-000059000000}"/>
            </a:ext>
          </a:extLst>
        </xdr:cNvPr>
        <xdr:cNvSpPr/>
      </xdr:nvSpPr>
      <xdr:spPr>
        <a:xfrm>
          <a:off x="3122084" y="2066131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xdr:colOff>
      <xdr:row>138</xdr:row>
      <xdr:rowOff>2647</xdr:rowOff>
    </xdr:from>
    <xdr:to>
      <xdr:col>8</xdr:col>
      <xdr:colOff>1</xdr:colOff>
      <xdr:row>144</xdr:row>
      <xdr:rowOff>2647</xdr:rowOff>
    </xdr:to>
    <xdr:sp macro="" textlink="">
      <xdr:nvSpPr>
        <xdr:cNvPr id="90" name="正方形/長方形 89">
          <a:extLst>
            <a:ext uri="{FF2B5EF4-FFF2-40B4-BE49-F238E27FC236}">
              <a16:creationId xmlns:a16="http://schemas.microsoft.com/office/drawing/2014/main" id="{00000000-0008-0000-0300-00005A000000}"/>
            </a:ext>
          </a:extLst>
        </xdr:cNvPr>
        <xdr:cNvSpPr/>
      </xdr:nvSpPr>
      <xdr:spPr>
        <a:xfrm>
          <a:off x="3122084" y="2337064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1</xdr:colOff>
      <xdr:row>146</xdr:row>
      <xdr:rowOff>2646</xdr:rowOff>
    </xdr:from>
    <xdr:to>
      <xdr:col>8</xdr:col>
      <xdr:colOff>1</xdr:colOff>
      <xdr:row>152</xdr:row>
      <xdr:rowOff>2646</xdr:rowOff>
    </xdr:to>
    <xdr:sp macro="" textlink="">
      <xdr:nvSpPr>
        <xdr:cNvPr id="91" name="正方形/長方形 90">
          <a:extLst>
            <a:ext uri="{FF2B5EF4-FFF2-40B4-BE49-F238E27FC236}">
              <a16:creationId xmlns:a16="http://schemas.microsoft.com/office/drawing/2014/main" id="{00000000-0008-0000-0300-00005B000000}"/>
            </a:ext>
          </a:extLst>
        </xdr:cNvPr>
        <xdr:cNvSpPr/>
      </xdr:nvSpPr>
      <xdr:spPr>
        <a:xfrm>
          <a:off x="3122084" y="2472531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1</xdr:colOff>
      <xdr:row>146</xdr:row>
      <xdr:rowOff>2646</xdr:rowOff>
    </xdr:from>
    <xdr:to>
      <xdr:col>12</xdr:col>
      <xdr:colOff>1</xdr:colOff>
      <xdr:row>152</xdr:row>
      <xdr:rowOff>2646</xdr:rowOff>
    </xdr:to>
    <xdr:sp macro="" textlink="">
      <xdr:nvSpPr>
        <xdr:cNvPr id="92" name="正方形/長方形 91">
          <a:extLst>
            <a:ext uri="{FF2B5EF4-FFF2-40B4-BE49-F238E27FC236}">
              <a16:creationId xmlns:a16="http://schemas.microsoft.com/office/drawing/2014/main" id="{00000000-0008-0000-0300-00005C000000}"/>
            </a:ext>
          </a:extLst>
        </xdr:cNvPr>
        <xdr:cNvSpPr/>
      </xdr:nvSpPr>
      <xdr:spPr>
        <a:xfrm>
          <a:off x="5619751" y="2472531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345283</xdr:colOff>
      <xdr:row>128</xdr:row>
      <xdr:rowOff>2646</xdr:rowOff>
    </xdr:from>
    <xdr:to>
      <xdr:col>6</xdr:col>
      <xdr:colOff>345283</xdr:colOff>
      <xdr:row>138</xdr:row>
      <xdr:rowOff>2647</xdr:rowOff>
    </xdr:to>
    <xdr:cxnSp macro="">
      <xdr:nvCxnSpPr>
        <xdr:cNvPr id="93" name="直線コネクタ 92">
          <a:extLst>
            <a:ext uri="{FF2B5EF4-FFF2-40B4-BE49-F238E27FC236}">
              <a16:creationId xmlns:a16="http://schemas.microsoft.com/office/drawing/2014/main" id="{00000000-0008-0000-0300-00005D000000}"/>
            </a:ext>
          </a:extLst>
        </xdr:cNvPr>
        <xdr:cNvCxnSpPr>
          <a:stCxn id="89" idx="2"/>
          <a:endCxn id="90" idx="0"/>
        </xdr:cNvCxnSpPr>
      </xdr:nvCxnSpPr>
      <xdr:spPr>
        <a:xfrm>
          <a:off x="4091783" y="21677313"/>
          <a:ext cx="0" cy="169333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144</xdr:row>
      <xdr:rowOff>2647</xdr:rowOff>
    </xdr:from>
    <xdr:to>
      <xdr:col>10</xdr:col>
      <xdr:colOff>342901</xdr:colOff>
      <xdr:row>146</xdr:row>
      <xdr:rowOff>2646</xdr:rowOff>
    </xdr:to>
    <xdr:cxnSp macro="">
      <xdr:nvCxnSpPr>
        <xdr:cNvPr id="94" name="カギ線コネクタ 93">
          <a:extLst>
            <a:ext uri="{FF2B5EF4-FFF2-40B4-BE49-F238E27FC236}">
              <a16:creationId xmlns:a16="http://schemas.microsoft.com/office/drawing/2014/main" id="{00000000-0008-0000-0300-00005E000000}"/>
            </a:ext>
          </a:extLst>
        </xdr:cNvPr>
        <xdr:cNvCxnSpPr>
          <a:stCxn id="90" idx="2"/>
          <a:endCxn id="92" idx="0"/>
        </xdr:cNvCxnSpPr>
      </xdr:nvCxnSpPr>
      <xdr:spPr>
        <a:xfrm rot="16200000" flipH="1">
          <a:off x="5168902" y="23307146"/>
          <a:ext cx="338666" cy="249766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120</xdr:row>
      <xdr:rowOff>2647</xdr:rowOff>
    </xdr:from>
    <xdr:to>
      <xdr:col>6</xdr:col>
      <xdr:colOff>342901</xdr:colOff>
      <xdr:row>122</xdr:row>
      <xdr:rowOff>2646</xdr:rowOff>
    </xdr:to>
    <xdr:cxnSp macro="">
      <xdr:nvCxnSpPr>
        <xdr:cNvPr id="95" name="直線コネクタ 94">
          <a:extLst>
            <a:ext uri="{FF2B5EF4-FFF2-40B4-BE49-F238E27FC236}">
              <a16:creationId xmlns:a16="http://schemas.microsoft.com/office/drawing/2014/main" id="{00000000-0008-0000-0300-00005F000000}"/>
            </a:ext>
          </a:extLst>
        </xdr:cNvPr>
        <xdr:cNvCxnSpPr>
          <a:stCxn id="88" idx="2"/>
          <a:endCxn id="89" idx="0"/>
        </xdr:cNvCxnSpPr>
      </xdr:nvCxnSpPr>
      <xdr:spPr>
        <a:xfrm>
          <a:off x="4089401" y="20322647"/>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228601</xdr:colOff>
      <xdr:row>144</xdr:row>
      <xdr:rowOff>2647</xdr:rowOff>
    </xdr:from>
    <xdr:to>
      <xdr:col>6</xdr:col>
      <xdr:colOff>228601</xdr:colOff>
      <xdr:row>146</xdr:row>
      <xdr:rowOff>2646</xdr:rowOff>
    </xdr:to>
    <xdr:cxnSp macro="">
      <xdr:nvCxnSpPr>
        <xdr:cNvPr id="96" name="直線コネクタ 95">
          <a:extLst>
            <a:ext uri="{FF2B5EF4-FFF2-40B4-BE49-F238E27FC236}">
              <a16:creationId xmlns:a16="http://schemas.microsoft.com/office/drawing/2014/main" id="{00000000-0008-0000-0300-000060000000}"/>
            </a:ext>
          </a:extLst>
        </xdr:cNvPr>
        <xdr:cNvCxnSpPr/>
      </xdr:nvCxnSpPr>
      <xdr:spPr>
        <a:xfrm>
          <a:off x="3975101" y="24386647"/>
          <a:ext cx="0" cy="338666"/>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154</xdr:row>
      <xdr:rowOff>2648</xdr:rowOff>
    </xdr:from>
    <xdr:to>
      <xdr:col>8</xdr:col>
      <xdr:colOff>1</xdr:colOff>
      <xdr:row>160</xdr:row>
      <xdr:rowOff>2648</xdr:rowOff>
    </xdr:to>
    <xdr:sp macro="" textlink="">
      <xdr:nvSpPr>
        <xdr:cNvPr id="97" name="正方形/長方形 96">
          <a:extLst>
            <a:ext uri="{FF2B5EF4-FFF2-40B4-BE49-F238E27FC236}">
              <a16:creationId xmlns:a16="http://schemas.microsoft.com/office/drawing/2014/main" id="{00000000-0008-0000-0300-000061000000}"/>
            </a:ext>
          </a:extLst>
        </xdr:cNvPr>
        <xdr:cNvSpPr/>
      </xdr:nvSpPr>
      <xdr:spPr>
        <a:xfrm>
          <a:off x="3122084" y="26079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342901</xdr:colOff>
      <xdr:row>152</xdr:row>
      <xdr:rowOff>2646</xdr:rowOff>
    </xdr:from>
    <xdr:to>
      <xdr:col>6</xdr:col>
      <xdr:colOff>342901</xdr:colOff>
      <xdr:row>154</xdr:row>
      <xdr:rowOff>2648</xdr:rowOff>
    </xdr:to>
    <xdr:cxnSp macro="">
      <xdr:nvCxnSpPr>
        <xdr:cNvPr id="98" name="直線コネクタ 97">
          <a:extLst>
            <a:ext uri="{FF2B5EF4-FFF2-40B4-BE49-F238E27FC236}">
              <a16:creationId xmlns:a16="http://schemas.microsoft.com/office/drawing/2014/main" id="{00000000-0008-0000-0300-000062000000}"/>
            </a:ext>
          </a:extLst>
        </xdr:cNvPr>
        <xdr:cNvCxnSpPr>
          <a:stCxn id="91" idx="2"/>
          <a:endCxn id="97" idx="0"/>
        </xdr:cNvCxnSpPr>
      </xdr:nvCxnSpPr>
      <xdr:spPr>
        <a:xfrm>
          <a:off x="4089401" y="25741313"/>
          <a:ext cx="0" cy="338668"/>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95251</xdr:colOff>
      <xdr:row>144</xdr:row>
      <xdr:rowOff>31222</xdr:rowOff>
    </xdr:from>
    <xdr:to>
      <xdr:col>6</xdr:col>
      <xdr:colOff>95251</xdr:colOff>
      <xdr:row>145</xdr:row>
      <xdr:rowOff>145524</xdr:rowOff>
    </xdr:to>
    <xdr:cxnSp macro="">
      <xdr:nvCxnSpPr>
        <xdr:cNvPr id="99" name="直線矢印コネクタ 98">
          <a:extLst>
            <a:ext uri="{FF2B5EF4-FFF2-40B4-BE49-F238E27FC236}">
              <a16:creationId xmlns:a16="http://schemas.microsoft.com/office/drawing/2014/main" id="{00000000-0008-0000-0300-000063000000}"/>
            </a:ext>
          </a:extLst>
        </xdr:cNvPr>
        <xdr:cNvCxnSpPr/>
      </xdr:nvCxnSpPr>
      <xdr:spPr>
        <a:xfrm flipV="1">
          <a:off x="3841751" y="24415222"/>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473867</xdr:colOff>
      <xdr:row>152</xdr:row>
      <xdr:rowOff>31221</xdr:rowOff>
    </xdr:from>
    <xdr:to>
      <xdr:col>6</xdr:col>
      <xdr:colOff>473867</xdr:colOff>
      <xdr:row>153</xdr:row>
      <xdr:rowOff>145523</xdr:rowOff>
    </xdr:to>
    <xdr:cxnSp macro="">
      <xdr:nvCxnSpPr>
        <xdr:cNvPr id="100" name="直線矢印コネクタ 99">
          <a:extLst>
            <a:ext uri="{FF2B5EF4-FFF2-40B4-BE49-F238E27FC236}">
              <a16:creationId xmlns:a16="http://schemas.microsoft.com/office/drawing/2014/main" id="{00000000-0008-0000-0300-000064000000}"/>
            </a:ext>
          </a:extLst>
        </xdr:cNvPr>
        <xdr:cNvCxnSpPr/>
      </xdr:nvCxnSpPr>
      <xdr:spPr>
        <a:xfrm flipV="1">
          <a:off x="4220367" y="25769888"/>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132</xdr:row>
      <xdr:rowOff>78847</xdr:rowOff>
    </xdr:from>
    <xdr:to>
      <xdr:col>6</xdr:col>
      <xdr:colOff>188120</xdr:colOff>
      <xdr:row>134</xdr:row>
      <xdr:rowOff>26460</xdr:rowOff>
    </xdr:to>
    <xdr:cxnSp macro="">
      <xdr:nvCxnSpPr>
        <xdr:cNvPr id="101" name="直線矢印コネクタ 100">
          <a:extLst>
            <a:ext uri="{FF2B5EF4-FFF2-40B4-BE49-F238E27FC236}">
              <a16:creationId xmlns:a16="http://schemas.microsoft.com/office/drawing/2014/main" id="{00000000-0008-0000-0300-000065000000}"/>
            </a:ext>
          </a:extLst>
        </xdr:cNvPr>
        <xdr:cNvCxnSpPr/>
      </xdr:nvCxnSpPr>
      <xdr:spPr>
        <a:xfrm flipV="1">
          <a:off x="3934620" y="22430847"/>
          <a:ext cx="0" cy="286280"/>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133351</xdr:colOff>
      <xdr:row>144</xdr:row>
      <xdr:rowOff>78847</xdr:rowOff>
    </xdr:from>
    <xdr:to>
      <xdr:col>8</xdr:col>
      <xdr:colOff>495301</xdr:colOff>
      <xdr:row>144</xdr:row>
      <xdr:rowOff>78848</xdr:rowOff>
    </xdr:to>
    <xdr:cxnSp macro="">
      <xdr:nvCxnSpPr>
        <xdr:cNvPr id="102" name="直線矢印コネクタ 101">
          <a:extLst>
            <a:ext uri="{FF2B5EF4-FFF2-40B4-BE49-F238E27FC236}">
              <a16:creationId xmlns:a16="http://schemas.microsoft.com/office/drawing/2014/main" id="{00000000-0008-0000-0300-000066000000}"/>
            </a:ext>
          </a:extLst>
        </xdr:cNvPr>
        <xdr:cNvCxnSpPr/>
      </xdr:nvCxnSpPr>
      <xdr:spPr>
        <a:xfrm flipH="1">
          <a:off x="5128684" y="2446284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120</xdr:row>
      <xdr:rowOff>21697</xdr:rowOff>
    </xdr:from>
    <xdr:to>
      <xdr:col>6</xdr:col>
      <xdr:colOff>188120</xdr:colOff>
      <xdr:row>121</xdr:row>
      <xdr:rowOff>135999</xdr:rowOff>
    </xdr:to>
    <xdr:cxnSp macro="">
      <xdr:nvCxnSpPr>
        <xdr:cNvPr id="103" name="直線矢印コネクタ 102">
          <a:extLst>
            <a:ext uri="{FF2B5EF4-FFF2-40B4-BE49-F238E27FC236}">
              <a16:creationId xmlns:a16="http://schemas.microsoft.com/office/drawing/2014/main" id="{00000000-0008-0000-0300-000067000000}"/>
            </a:ext>
          </a:extLst>
        </xdr:cNvPr>
        <xdr:cNvCxnSpPr/>
      </xdr:nvCxnSpPr>
      <xdr:spPr>
        <a:xfrm flipV="1">
          <a:off x="3934620" y="20341697"/>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392907</xdr:colOff>
      <xdr:row>140</xdr:row>
      <xdr:rowOff>52653</xdr:rowOff>
    </xdr:from>
    <xdr:to>
      <xdr:col>10</xdr:col>
      <xdr:colOff>64295</xdr:colOff>
      <xdr:row>140</xdr:row>
      <xdr:rowOff>52654</xdr:rowOff>
    </xdr:to>
    <xdr:cxnSp macro="">
      <xdr:nvCxnSpPr>
        <xdr:cNvPr id="104" name="直線矢印コネクタ 103">
          <a:extLst>
            <a:ext uri="{FF2B5EF4-FFF2-40B4-BE49-F238E27FC236}">
              <a16:creationId xmlns:a16="http://schemas.microsoft.com/office/drawing/2014/main" id="{00000000-0008-0000-0300-000068000000}"/>
            </a:ext>
          </a:extLst>
        </xdr:cNvPr>
        <xdr:cNvCxnSpPr/>
      </xdr:nvCxnSpPr>
      <xdr:spPr>
        <a:xfrm flipH="1">
          <a:off x="6012657" y="23759320"/>
          <a:ext cx="295805"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277092</xdr:colOff>
      <xdr:row>141</xdr:row>
      <xdr:rowOff>135997</xdr:rowOff>
    </xdr:from>
    <xdr:to>
      <xdr:col>8</xdr:col>
      <xdr:colOff>5101</xdr:colOff>
      <xdr:row>143</xdr:row>
      <xdr:rowOff>151998</xdr:rowOff>
    </xdr:to>
    <xdr:sp macro="" textlink="">
      <xdr:nvSpPr>
        <xdr:cNvPr id="105" name="円柱 104">
          <a:extLst>
            <a:ext uri="{FF2B5EF4-FFF2-40B4-BE49-F238E27FC236}">
              <a16:creationId xmlns:a16="http://schemas.microsoft.com/office/drawing/2014/main" id="{00000000-0008-0000-0300-000069000000}"/>
            </a:ext>
          </a:extLst>
        </xdr:cNvPr>
        <xdr:cNvSpPr/>
      </xdr:nvSpPr>
      <xdr:spPr>
        <a:xfrm>
          <a:off x="4648009" y="24011997"/>
          <a:ext cx="352425" cy="354668"/>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381000</xdr:colOff>
      <xdr:row>115</xdr:row>
      <xdr:rowOff>97898</xdr:rowOff>
    </xdr:from>
    <xdr:to>
      <xdr:col>16</xdr:col>
      <xdr:colOff>371475</xdr:colOff>
      <xdr:row>131</xdr:row>
      <xdr:rowOff>83607</xdr:rowOff>
    </xdr:to>
    <xdr:sp macro="" textlink="">
      <xdr:nvSpPr>
        <xdr:cNvPr id="106" name="正方形/長方形 105">
          <a:extLst>
            <a:ext uri="{FF2B5EF4-FFF2-40B4-BE49-F238E27FC236}">
              <a16:creationId xmlns:a16="http://schemas.microsoft.com/office/drawing/2014/main" id="{00000000-0008-0000-0300-00006A000000}"/>
            </a:ext>
          </a:extLst>
        </xdr:cNvPr>
        <xdr:cNvSpPr/>
      </xdr:nvSpPr>
      <xdr:spPr>
        <a:xfrm>
          <a:off x="6000750" y="19571231"/>
          <a:ext cx="4361392" cy="269504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縮小共通基盤</a:t>
          </a:r>
        </a:p>
      </xdr:txBody>
    </xdr:sp>
    <xdr:clientData/>
  </xdr:twoCellAnchor>
  <xdr:twoCellAnchor>
    <xdr:from>
      <xdr:col>10</xdr:col>
      <xdr:colOff>9526</xdr:colOff>
      <xdr:row>124</xdr:row>
      <xdr:rowOff>88373</xdr:rowOff>
    </xdr:from>
    <xdr:to>
      <xdr:col>13</xdr:col>
      <xdr:colOff>9526</xdr:colOff>
      <xdr:row>130</xdr:row>
      <xdr:rowOff>88373</xdr:rowOff>
    </xdr:to>
    <xdr:sp macro="" textlink="">
      <xdr:nvSpPr>
        <xdr:cNvPr id="107" name="正方形/長方形 106">
          <a:extLst>
            <a:ext uri="{FF2B5EF4-FFF2-40B4-BE49-F238E27FC236}">
              <a16:creationId xmlns:a16="http://schemas.microsoft.com/office/drawing/2014/main" id="{00000000-0008-0000-0300-00006B000000}"/>
            </a:ext>
          </a:extLst>
        </xdr:cNvPr>
        <xdr:cNvSpPr/>
      </xdr:nvSpPr>
      <xdr:spPr>
        <a:xfrm>
          <a:off x="6253693" y="21085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9526</xdr:colOff>
      <xdr:row>124</xdr:row>
      <xdr:rowOff>88373</xdr:rowOff>
    </xdr:from>
    <xdr:to>
      <xdr:col>16</xdr:col>
      <xdr:colOff>9526</xdr:colOff>
      <xdr:row>130</xdr:row>
      <xdr:rowOff>88373</xdr:rowOff>
    </xdr:to>
    <xdr:sp macro="" textlink="">
      <xdr:nvSpPr>
        <xdr:cNvPr id="108" name="正方形/長方形 107">
          <a:extLst>
            <a:ext uri="{FF2B5EF4-FFF2-40B4-BE49-F238E27FC236}">
              <a16:creationId xmlns:a16="http://schemas.microsoft.com/office/drawing/2014/main" id="{00000000-0008-0000-0300-00006C000000}"/>
            </a:ext>
          </a:extLst>
        </xdr:cNvPr>
        <xdr:cNvSpPr/>
      </xdr:nvSpPr>
      <xdr:spPr>
        <a:xfrm>
          <a:off x="8126943" y="21085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9526</xdr:colOff>
      <xdr:row>118</xdr:row>
      <xdr:rowOff>88373</xdr:rowOff>
    </xdr:from>
    <xdr:to>
      <xdr:col>13</xdr:col>
      <xdr:colOff>9526</xdr:colOff>
      <xdr:row>124</xdr:row>
      <xdr:rowOff>88373</xdr:rowOff>
    </xdr:to>
    <xdr:sp macro="" textlink="">
      <xdr:nvSpPr>
        <xdr:cNvPr id="109" name="正方形/長方形 108">
          <a:extLst>
            <a:ext uri="{FF2B5EF4-FFF2-40B4-BE49-F238E27FC236}">
              <a16:creationId xmlns:a16="http://schemas.microsoft.com/office/drawing/2014/main" id="{00000000-0008-0000-0300-00006D000000}"/>
            </a:ext>
          </a:extLst>
        </xdr:cNvPr>
        <xdr:cNvSpPr/>
      </xdr:nvSpPr>
      <xdr:spPr>
        <a:xfrm>
          <a:off x="6253693" y="20069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9526</xdr:colOff>
      <xdr:row>118</xdr:row>
      <xdr:rowOff>88373</xdr:rowOff>
    </xdr:from>
    <xdr:to>
      <xdr:col>16</xdr:col>
      <xdr:colOff>9526</xdr:colOff>
      <xdr:row>124</xdr:row>
      <xdr:rowOff>88373</xdr:rowOff>
    </xdr:to>
    <xdr:sp macro="" textlink="">
      <xdr:nvSpPr>
        <xdr:cNvPr id="110" name="正方形/長方形 109">
          <a:extLst>
            <a:ext uri="{FF2B5EF4-FFF2-40B4-BE49-F238E27FC236}">
              <a16:creationId xmlns:a16="http://schemas.microsoft.com/office/drawing/2014/main" id="{00000000-0008-0000-0300-00006E000000}"/>
            </a:ext>
          </a:extLst>
        </xdr:cNvPr>
        <xdr:cNvSpPr/>
      </xdr:nvSpPr>
      <xdr:spPr>
        <a:xfrm>
          <a:off x="8126943" y="20069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285751</xdr:colOff>
      <xdr:row>122</xdr:row>
      <xdr:rowOff>45509</xdr:rowOff>
    </xdr:from>
    <xdr:to>
      <xdr:col>16</xdr:col>
      <xdr:colOff>1059</xdr:colOff>
      <xdr:row>124</xdr:row>
      <xdr:rowOff>61513</xdr:rowOff>
    </xdr:to>
    <xdr:sp macro="" textlink="">
      <xdr:nvSpPr>
        <xdr:cNvPr id="111" name="円柱 110">
          <a:extLst>
            <a:ext uri="{FF2B5EF4-FFF2-40B4-BE49-F238E27FC236}">
              <a16:creationId xmlns:a16="http://schemas.microsoft.com/office/drawing/2014/main" id="{00000000-0008-0000-0300-00006F000000}"/>
            </a:ext>
          </a:extLst>
        </xdr:cNvPr>
        <xdr:cNvSpPr/>
      </xdr:nvSpPr>
      <xdr:spPr>
        <a:xfrm>
          <a:off x="9652001" y="20704176"/>
          <a:ext cx="339725" cy="354670"/>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1</xdr:colOff>
      <xdr:row>123</xdr:row>
      <xdr:rowOff>66942</xdr:rowOff>
    </xdr:from>
    <xdr:to>
      <xdr:col>10</xdr:col>
      <xdr:colOff>19051</xdr:colOff>
      <xdr:row>123</xdr:row>
      <xdr:rowOff>66942</xdr:rowOff>
    </xdr:to>
    <xdr:cxnSp macro="">
      <xdr:nvCxnSpPr>
        <xdr:cNvPr id="112" name="直線コネクタ 111">
          <a:extLst>
            <a:ext uri="{FF2B5EF4-FFF2-40B4-BE49-F238E27FC236}">
              <a16:creationId xmlns:a16="http://schemas.microsoft.com/office/drawing/2014/main" id="{00000000-0008-0000-0300-000070000000}"/>
            </a:ext>
          </a:extLst>
        </xdr:cNvPr>
        <xdr:cNvCxnSpPr/>
      </xdr:nvCxnSpPr>
      <xdr:spPr>
        <a:xfrm>
          <a:off x="4995334" y="2089494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126</xdr:row>
      <xdr:rowOff>57417</xdr:rowOff>
    </xdr:from>
    <xdr:to>
      <xdr:col>10</xdr:col>
      <xdr:colOff>19051</xdr:colOff>
      <xdr:row>126</xdr:row>
      <xdr:rowOff>57417</xdr:rowOff>
    </xdr:to>
    <xdr:cxnSp macro="">
      <xdr:nvCxnSpPr>
        <xdr:cNvPr id="113" name="直線コネクタ 112">
          <a:extLst>
            <a:ext uri="{FF2B5EF4-FFF2-40B4-BE49-F238E27FC236}">
              <a16:creationId xmlns:a16="http://schemas.microsoft.com/office/drawing/2014/main" id="{00000000-0008-0000-0300-000071000000}"/>
            </a:ext>
          </a:extLst>
        </xdr:cNvPr>
        <xdr:cNvCxnSpPr/>
      </xdr:nvCxnSpPr>
      <xdr:spPr>
        <a:xfrm>
          <a:off x="4995334" y="2139341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122</xdr:row>
      <xdr:rowOff>133616</xdr:rowOff>
    </xdr:from>
    <xdr:to>
      <xdr:col>9</xdr:col>
      <xdr:colOff>171451</xdr:colOff>
      <xdr:row>122</xdr:row>
      <xdr:rowOff>133617</xdr:rowOff>
    </xdr:to>
    <xdr:cxnSp macro="">
      <xdr:nvCxnSpPr>
        <xdr:cNvPr id="114" name="直線矢印コネクタ 113">
          <a:extLst>
            <a:ext uri="{FF2B5EF4-FFF2-40B4-BE49-F238E27FC236}">
              <a16:creationId xmlns:a16="http://schemas.microsoft.com/office/drawing/2014/main" id="{00000000-0008-0000-0300-000072000000}"/>
            </a:ext>
          </a:extLst>
        </xdr:cNvPr>
        <xdr:cNvCxnSpPr/>
      </xdr:nvCxnSpPr>
      <xdr:spPr>
        <a:xfrm flipH="1">
          <a:off x="5490634" y="20792283"/>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126</xdr:row>
      <xdr:rowOff>152667</xdr:rowOff>
    </xdr:from>
    <xdr:to>
      <xdr:col>9</xdr:col>
      <xdr:colOff>171451</xdr:colOff>
      <xdr:row>126</xdr:row>
      <xdr:rowOff>152668</xdr:rowOff>
    </xdr:to>
    <xdr:cxnSp macro="">
      <xdr:nvCxnSpPr>
        <xdr:cNvPr id="115" name="直線矢印コネクタ 114">
          <a:extLst>
            <a:ext uri="{FF2B5EF4-FFF2-40B4-BE49-F238E27FC236}">
              <a16:creationId xmlns:a16="http://schemas.microsoft.com/office/drawing/2014/main" id="{00000000-0008-0000-0300-000073000000}"/>
            </a:ext>
          </a:extLst>
        </xdr:cNvPr>
        <xdr:cNvCxnSpPr/>
      </xdr:nvCxnSpPr>
      <xdr:spPr>
        <a:xfrm flipH="1">
          <a:off x="5490634" y="2148866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11907</xdr:colOff>
      <xdr:row>138</xdr:row>
      <xdr:rowOff>14554</xdr:rowOff>
    </xdr:from>
    <xdr:to>
      <xdr:col>4</xdr:col>
      <xdr:colOff>14286</xdr:colOff>
      <xdr:row>144</xdr:row>
      <xdr:rowOff>2648</xdr:rowOff>
    </xdr:to>
    <xdr:sp macro="" textlink="">
      <xdr:nvSpPr>
        <xdr:cNvPr id="116" name="正方形/長方形 115">
          <a:extLst>
            <a:ext uri="{FF2B5EF4-FFF2-40B4-BE49-F238E27FC236}">
              <a16:creationId xmlns:a16="http://schemas.microsoft.com/office/drawing/2014/main" id="{00000000-0008-0000-0300-000074000000}"/>
            </a:ext>
          </a:extLst>
        </xdr:cNvPr>
        <xdr:cNvSpPr/>
      </xdr:nvSpPr>
      <xdr:spPr>
        <a:xfrm>
          <a:off x="636324" y="23382554"/>
          <a:ext cx="1875629" cy="10040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14286</xdr:colOff>
      <xdr:row>141</xdr:row>
      <xdr:rowOff>2647</xdr:rowOff>
    </xdr:from>
    <xdr:to>
      <xdr:col>5</xdr:col>
      <xdr:colOff>1</xdr:colOff>
      <xdr:row>141</xdr:row>
      <xdr:rowOff>8601</xdr:rowOff>
    </xdr:to>
    <xdr:cxnSp macro="">
      <xdr:nvCxnSpPr>
        <xdr:cNvPr id="117" name="直線コネクタ 116">
          <a:extLst>
            <a:ext uri="{FF2B5EF4-FFF2-40B4-BE49-F238E27FC236}">
              <a16:creationId xmlns:a16="http://schemas.microsoft.com/office/drawing/2014/main" id="{00000000-0008-0000-0300-000075000000}"/>
            </a:ext>
          </a:extLst>
        </xdr:cNvPr>
        <xdr:cNvCxnSpPr>
          <a:stCxn id="90" idx="1"/>
          <a:endCxn id="116" idx="3"/>
        </xdr:cNvCxnSpPr>
      </xdr:nvCxnSpPr>
      <xdr:spPr>
        <a:xfrm flipH="1">
          <a:off x="2511953" y="23878647"/>
          <a:ext cx="610131"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131</xdr:row>
      <xdr:rowOff>83607</xdr:rowOff>
    </xdr:from>
    <xdr:to>
      <xdr:col>13</xdr:col>
      <xdr:colOff>30956</xdr:colOff>
      <xdr:row>141</xdr:row>
      <xdr:rowOff>2647</xdr:rowOff>
    </xdr:to>
    <xdr:cxnSp macro="">
      <xdr:nvCxnSpPr>
        <xdr:cNvPr id="118" name="カギ線コネクタ 117">
          <a:extLst>
            <a:ext uri="{FF2B5EF4-FFF2-40B4-BE49-F238E27FC236}">
              <a16:creationId xmlns:a16="http://schemas.microsoft.com/office/drawing/2014/main" id="{00000000-0008-0000-0300-000076000000}"/>
            </a:ext>
          </a:extLst>
        </xdr:cNvPr>
        <xdr:cNvCxnSpPr>
          <a:stCxn id="106" idx="2"/>
          <a:endCxn id="90" idx="3"/>
        </xdr:cNvCxnSpPr>
      </xdr:nvCxnSpPr>
      <xdr:spPr>
        <a:xfrm rot="5400000">
          <a:off x="5765667" y="21495941"/>
          <a:ext cx="1612373" cy="3153039"/>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440532</xdr:colOff>
      <xdr:row>154</xdr:row>
      <xdr:rowOff>2648</xdr:rowOff>
    </xdr:from>
    <xdr:to>
      <xdr:col>4</xdr:col>
      <xdr:colOff>440532</xdr:colOff>
      <xdr:row>160</xdr:row>
      <xdr:rowOff>2648</xdr:rowOff>
    </xdr:to>
    <xdr:sp macro="" textlink="">
      <xdr:nvSpPr>
        <xdr:cNvPr id="119" name="正方形/長方形 118">
          <a:extLst>
            <a:ext uri="{FF2B5EF4-FFF2-40B4-BE49-F238E27FC236}">
              <a16:creationId xmlns:a16="http://schemas.microsoft.com/office/drawing/2014/main" id="{00000000-0008-0000-0300-000077000000}"/>
            </a:ext>
          </a:extLst>
        </xdr:cNvPr>
        <xdr:cNvSpPr/>
      </xdr:nvSpPr>
      <xdr:spPr>
        <a:xfrm>
          <a:off x="1064949" y="26079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95252</xdr:colOff>
      <xdr:row>152</xdr:row>
      <xdr:rowOff>2646</xdr:rowOff>
    </xdr:from>
    <xdr:to>
      <xdr:col>6</xdr:col>
      <xdr:colOff>345284</xdr:colOff>
      <xdr:row>154</xdr:row>
      <xdr:rowOff>2648</xdr:rowOff>
    </xdr:to>
    <xdr:cxnSp macro="">
      <xdr:nvCxnSpPr>
        <xdr:cNvPr id="120" name="カギ線コネクタ 119">
          <a:extLst>
            <a:ext uri="{FF2B5EF4-FFF2-40B4-BE49-F238E27FC236}">
              <a16:creationId xmlns:a16="http://schemas.microsoft.com/office/drawing/2014/main" id="{00000000-0008-0000-0300-000078000000}"/>
            </a:ext>
          </a:extLst>
        </xdr:cNvPr>
        <xdr:cNvCxnSpPr>
          <a:stCxn id="91" idx="2"/>
          <a:endCxn id="119" idx="0"/>
        </xdr:cNvCxnSpPr>
      </xdr:nvCxnSpPr>
      <xdr:spPr>
        <a:xfrm rot="5400000">
          <a:off x="2860809" y="24849006"/>
          <a:ext cx="338668" cy="21232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130970</xdr:colOff>
      <xdr:row>152</xdr:row>
      <xdr:rowOff>74084</xdr:rowOff>
    </xdr:from>
    <xdr:to>
      <xdr:col>4</xdr:col>
      <xdr:colOff>492920</xdr:colOff>
      <xdr:row>152</xdr:row>
      <xdr:rowOff>74085</xdr:rowOff>
    </xdr:to>
    <xdr:cxnSp macro="">
      <xdr:nvCxnSpPr>
        <xdr:cNvPr id="121" name="直線矢印コネクタ 120">
          <a:extLst>
            <a:ext uri="{FF2B5EF4-FFF2-40B4-BE49-F238E27FC236}">
              <a16:creationId xmlns:a16="http://schemas.microsoft.com/office/drawing/2014/main" id="{00000000-0008-0000-0300-000079000000}"/>
            </a:ext>
          </a:extLst>
        </xdr:cNvPr>
        <xdr:cNvCxnSpPr/>
      </xdr:nvCxnSpPr>
      <xdr:spPr>
        <a:xfrm flipH="1">
          <a:off x="2628637" y="25812751"/>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178595</xdr:colOff>
      <xdr:row>140</xdr:row>
      <xdr:rowOff>50272</xdr:rowOff>
    </xdr:from>
    <xdr:to>
      <xdr:col>4</xdr:col>
      <xdr:colOff>540545</xdr:colOff>
      <xdr:row>140</xdr:row>
      <xdr:rowOff>50273</xdr:rowOff>
    </xdr:to>
    <xdr:cxnSp macro="">
      <xdr:nvCxnSpPr>
        <xdr:cNvPr id="122" name="直線矢印コネクタ 121">
          <a:extLst>
            <a:ext uri="{FF2B5EF4-FFF2-40B4-BE49-F238E27FC236}">
              <a16:creationId xmlns:a16="http://schemas.microsoft.com/office/drawing/2014/main" id="{00000000-0008-0000-0300-00007A000000}"/>
            </a:ext>
          </a:extLst>
        </xdr:cNvPr>
        <xdr:cNvCxnSpPr/>
      </xdr:nvCxnSpPr>
      <xdr:spPr>
        <a:xfrm flipH="1">
          <a:off x="2676262" y="23756939"/>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109</xdr:row>
      <xdr:rowOff>0</xdr:rowOff>
    </xdr:from>
    <xdr:to>
      <xdr:col>12</xdr:col>
      <xdr:colOff>613833</xdr:colOff>
      <xdr:row>111</xdr:row>
      <xdr:rowOff>148166</xdr:rowOff>
    </xdr:to>
    <xdr:sp macro="" textlink="">
      <xdr:nvSpPr>
        <xdr:cNvPr id="123" name="正方形/長方形 122">
          <a:extLst>
            <a:ext uri="{FF2B5EF4-FFF2-40B4-BE49-F238E27FC236}">
              <a16:creationId xmlns:a16="http://schemas.microsoft.com/office/drawing/2014/main" id="{00000000-0008-0000-0300-00007B000000}"/>
            </a:ext>
          </a:extLst>
        </xdr:cNvPr>
        <xdr:cNvSpPr/>
      </xdr:nvSpPr>
      <xdr:spPr>
        <a:xfrm>
          <a:off x="624417" y="18457333"/>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（２）</a:t>
          </a:r>
          <a:r>
            <a:rPr kumimoji="1" lang="en-US" altLang="ja-JP" sz="2400">
              <a:solidFill>
                <a:schemeClr val="tx1"/>
              </a:solidFill>
            </a:rPr>
            <a:t>Azure</a:t>
          </a:r>
          <a:r>
            <a:rPr kumimoji="1" lang="ja-JP" altLang="en-US" sz="2400">
              <a:solidFill>
                <a:schemeClr val="tx1"/>
              </a:solidFill>
            </a:rPr>
            <a:t>に構築される縮小版の共通基盤に移行</a:t>
          </a:r>
        </a:p>
      </xdr:txBody>
    </xdr:sp>
    <xdr:clientData/>
  </xdr:twoCellAnchor>
  <xdr:twoCellAnchor>
    <xdr:from>
      <xdr:col>13</xdr:col>
      <xdr:colOff>485775</xdr:colOff>
      <xdr:row>112</xdr:row>
      <xdr:rowOff>142875</xdr:rowOff>
    </xdr:from>
    <xdr:to>
      <xdr:col>17</xdr:col>
      <xdr:colOff>466725</xdr:colOff>
      <xdr:row>118</xdr:row>
      <xdr:rowOff>47625</xdr:rowOff>
    </xdr:to>
    <xdr:sp macro="" textlink="">
      <xdr:nvSpPr>
        <xdr:cNvPr id="81" name="四角形吹き出し 80">
          <a:extLst>
            <a:ext uri="{FF2B5EF4-FFF2-40B4-BE49-F238E27FC236}">
              <a16:creationId xmlns:a16="http://schemas.microsoft.com/office/drawing/2014/main" id="{00000000-0008-0000-0300-000051000000}"/>
            </a:ext>
            <a:ext uri="{147F2762-F138-4A5C-976F-8EAC2B608ADB}">
              <a16:predDERef xmlns:a16="http://schemas.microsoft.com/office/drawing/2014/main" pred="{00000000-0008-0000-0300-00007B000000}"/>
            </a:ext>
          </a:extLst>
        </xdr:cNvPr>
        <xdr:cNvSpPr/>
      </xdr:nvSpPr>
      <xdr:spPr>
        <a:xfrm>
          <a:off x="8534400" y="18278475"/>
          <a:ext cx="2457450" cy="876300"/>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個別で</a:t>
          </a:r>
          <a:r>
            <a:rPr lang="en-US" sz="1100" b="0" i="0" u="none" strike="noStrike">
              <a:solidFill>
                <a:schemeClr val="lt1"/>
              </a:solidFill>
              <a:latin typeface="Calibri" panose="020F0502020204030204" pitchFamily="34" charset="0"/>
              <a:cs typeface="Calibri" panose="020F0502020204030204" pitchFamily="34" charset="0"/>
            </a:rPr>
            <a:t>Oracle</a:t>
          </a:r>
          <a:r>
            <a:rPr lang="ja-JP" altLang="en-US" sz="1100" b="0" i="0" u="none" strike="noStrike">
              <a:solidFill>
                <a:schemeClr val="lt1"/>
              </a:solidFill>
              <a:latin typeface="Calibri" panose="020F0502020204030204" pitchFamily="34" charset="0"/>
              <a:cs typeface="Calibri" panose="020F0502020204030204" pitchFamily="34" charset="0"/>
            </a:rPr>
            <a:t>構築し、</a:t>
          </a:r>
        </a:p>
        <a:p>
          <a:pPr marL="0" indent="0" algn="l"/>
          <a:r>
            <a:rPr lang="en-US" sz="1100" b="0" i="0" u="none" strike="noStrike">
              <a:solidFill>
                <a:schemeClr val="lt1"/>
              </a:solidFill>
              <a:latin typeface="Calibri" panose="020F0502020204030204" pitchFamily="34" charset="0"/>
              <a:cs typeface="Calibri" panose="020F0502020204030204" pitchFamily="34" charset="0"/>
            </a:rPr>
            <a:t>DB</a:t>
          </a:r>
          <a:r>
            <a:rPr lang="ja-JP" altLang="en-US" sz="1100" b="0" i="0" u="none" strike="noStrike">
              <a:solidFill>
                <a:schemeClr val="lt1"/>
              </a:solidFill>
              <a:latin typeface="Calibri" panose="020F0502020204030204" pitchFamily="34" charset="0"/>
              <a:cs typeface="Calibri" panose="020F0502020204030204" pitchFamily="34" charset="0"/>
            </a:rPr>
            <a:t>のみ縮小共通基盤を利用しない</a:t>
          </a:r>
        </a:p>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パターンも要検討</a:t>
          </a:r>
        </a:p>
      </xdr:txBody>
    </xdr:sp>
    <xdr:clientData/>
  </xdr:twoCellAnchor>
  <xdr:twoCellAnchor>
    <xdr:from>
      <xdr:col>18</xdr:col>
      <xdr:colOff>0</xdr:colOff>
      <xdr:row>14</xdr:row>
      <xdr:rowOff>0</xdr:rowOff>
    </xdr:from>
    <xdr:to>
      <xdr:col>21</xdr:col>
      <xdr:colOff>0</xdr:colOff>
      <xdr:row>20</xdr:row>
      <xdr:rowOff>0</xdr:rowOff>
    </xdr:to>
    <xdr:sp macro="" textlink="">
      <xdr:nvSpPr>
        <xdr:cNvPr id="126" name="正方形/長方形 125">
          <a:extLst>
            <a:ext uri="{FF2B5EF4-FFF2-40B4-BE49-F238E27FC236}">
              <a16:creationId xmlns:a16="http://schemas.microsoft.com/office/drawing/2014/main" id="{00000000-0008-0000-0300-00007E000000}"/>
            </a:ext>
          </a:extLst>
        </xdr:cNvPr>
        <xdr:cNvSpPr/>
      </xdr:nvSpPr>
      <xdr:spPr>
        <a:xfrm>
          <a:off x="11049000" y="2370667"/>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10.240.2.87</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18</xdr:col>
      <xdr:colOff>0</xdr:colOff>
      <xdr:row>69</xdr:row>
      <xdr:rowOff>0</xdr:rowOff>
    </xdr:from>
    <xdr:to>
      <xdr:col>21</xdr:col>
      <xdr:colOff>0</xdr:colOff>
      <xdr:row>75</xdr:row>
      <xdr:rowOff>0</xdr:rowOff>
    </xdr:to>
    <xdr:sp macro="" textlink="">
      <xdr:nvSpPr>
        <xdr:cNvPr id="128" name="正方形/長方形 127">
          <a:extLst>
            <a:ext uri="{FF2B5EF4-FFF2-40B4-BE49-F238E27FC236}">
              <a16:creationId xmlns:a16="http://schemas.microsoft.com/office/drawing/2014/main" id="{00000000-0008-0000-0300-000080000000}"/>
            </a:ext>
          </a:extLst>
        </xdr:cNvPr>
        <xdr:cNvSpPr/>
      </xdr:nvSpPr>
      <xdr:spPr>
        <a:xfrm>
          <a:off x="11049000" y="11684000"/>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18</xdr:col>
      <xdr:colOff>0</xdr:colOff>
      <xdr:row>124</xdr:row>
      <xdr:rowOff>0</xdr:rowOff>
    </xdr:from>
    <xdr:to>
      <xdr:col>21</xdr:col>
      <xdr:colOff>0</xdr:colOff>
      <xdr:row>130</xdr:row>
      <xdr:rowOff>0</xdr:rowOff>
    </xdr:to>
    <xdr:sp macro="" textlink="">
      <xdr:nvSpPr>
        <xdr:cNvPr id="130" name="正方形/長方形 129">
          <a:extLst>
            <a:ext uri="{FF2B5EF4-FFF2-40B4-BE49-F238E27FC236}">
              <a16:creationId xmlns:a16="http://schemas.microsoft.com/office/drawing/2014/main" id="{00000000-0008-0000-0300-000082000000}"/>
            </a:ext>
          </a:extLst>
        </xdr:cNvPr>
        <xdr:cNvSpPr/>
      </xdr:nvSpPr>
      <xdr:spPr>
        <a:xfrm>
          <a:off x="11049000" y="20997333"/>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20</xdr:col>
      <xdr:colOff>257175</xdr:colOff>
      <xdr:row>17</xdr:row>
      <xdr:rowOff>123825</xdr:rowOff>
    </xdr:from>
    <xdr:to>
      <xdr:col>20</xdr:col>
      <xdr:colOff>600075</xdr:colOff>
      <xdr:row>19</xdr:row>
      <xdr:rowOff>139827</xdr:rowOff>
    </xdr:to>
    <xdr:sp macro="" textlink="">
      <xdr:nvSpPr>
        <xdr:cNvPr id="82" name="Can 81">
          <a:extLst>
            <a:ext uri="{FF2B5EF4-FFF2-40B4-BE49-F238E27FC236}">
              <a16:creationId xmlns:a16="http://schemas.microsoft.com/office/drawing/2014/main" id="{46113F12-8830-40B8-BEA4-E966581A8A08}"/>
            </a:ext>
            <a:ext uri="{147F2762-F138-4A5C-976F-8EAC2B608ADB}">
              <a16:predDERef xmlns:a16="http://schemas.microsoft.com/office/drawing/2014/main" pred="{00000000-0008-0000-0300-000082000000}"/>
            </a:ext>
          </a:extLst>
        </xdr:cNvPr>
        <xdr:cNvSpPr/>
      </xdr:nvSpPr>
      <xdr:spPr>
        <a:xfrm>
          <a:off x="12639675" y="287655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247650</xdr:colOff>
      <xdr:row>72</xdr:row>
      <xdr:rowOff>104775</xdr:rowOff>
    </xdr:from>
    <xdr:to>
      <xdr:col>20</xdr:col>
      <xdr:colOff>590550</xdr:colOff>
      <xdr:row>74</xdr:row>
      <xdr:rowOff>120777</xdr:rowOff>
    </xdr:to>
    <xdr:sp macro="" textlink="">
      <xdr:nvSpPr>
        <xdr:cNvPr id="83" name="Can 82">
          <a:extLst>
            <a:ext uri="{FF2B5EF4-FFF2-40B4-BE49-F238E27FC236}">
              <a16:creationId xmlns:a16="http://schemas.microsoft.com/office/drawing/2014/main" id="{EC948A82-0E56-4C2B-BA00-C1D3AEDEFD12}"/>
            </a:ext>
            <a:ext uri="{147F2762-F138-4A5C-976F-8EAC2B608ADB}">
              <a16:predDERef xmlns:a16="http://schemas.microsoft.com/office/drawing/2014/main" pred="{46113F12-8830-40B8-BEA4-E966581A8A08}"/>
            </a:ext>
          </a:extLst>
        </xdr:cNvPr>
        <xdr:cNvSpPr/>
      </xdr:nvSpPr>
      <xdr:spPr>
        <a:xfrm>
          <a:off x="12630150" y="1176337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247650</xdr:colOff>
      <xdr:row>127</xdr:row>
      <xdr:rowOff>114300</xdr:rowOff>
    </xdr:from>
    <xdr:to>
      <xdr:col>20</xdr:col>
      <xdr:colOff>590550</xdr:colOff>
      <xdr:row>129</xdr:row>
      <xdr:rowOff>130302</xdr:rowOff>
    </xdr:to>
    <xdr:sp macro="" textlink="">
      <xdr:nvSpPr>
        <xdr:cNvPr id="125" name="Can 124">
          <a:extLst>
            <a:ext uri="{FF2B5EF4-FFF2-40B4-BE49-F238E27FC236}">
              <a16:creationId xmlns:a16="http://schemas.microsoft.com/office/drawing/2014/main" id="{E06EDFCD-9F7B-4937-87E9-2EDFEC660DA5}"/>
            </a:ext>
            <a:ext uri="{147F2762-F138-4A5C-976F-8EAC2B608ADB}">
              <a16:predDERef xmlns:a16="http://schemas.microsoft.com/office/drawing/2014/main" pred="{EC948A82-0E56-4C2B-BA00-C1D3AEDEFD12}"/>
            </a:ext>
          </a:extLst>
        </xdr:cNvPr>
        <xdr:cNvSpPr/>
      </xdr:nvSpPr>
      <xdr:spPr>
        <a:xfrm>
          <a:off x="12630150" y="2067877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4"/>
  <sheetViews>
    <sheetView zoomScale="145" zoomScaleNormal="145" workbookViewId="0">
      <selection activeCell="P8" sqref="P8"/>
    </sheetView>
  </sheetViews>
  <sheetFormatPr defaultColWidth="8.58203125" defaultRowHeight="18" x14ac:dyDescent="0.55000000000000004"/>
  <cols>
    <col min="1" max="1" width="4.08203125" style="10" customWidth="1"/>
    <col min="2" max="2" width="5" style="10" customWidth="1"/>
    <col min="3" max="16384" width="8.58203125" style="10"/>
  </cols>
  <sheetData>
    <row r="3" spans="2:10" x14ac:dyDescent="0.55000000000000004">
      <c r="B3" s="10" t="s">
        <v>0</v>
      </c>
    </row>
    <row r="4" spans="2:10" x14ac:dyDescent="0.55000000000000004">
      <c r="B4" s="10" t="s">
        <v>1</v>
      </c>
      <c r="I4" s="11"/>
    </row>
    <row r="5" spans="2:10" x14ac:dyDescent="0.55000000000000004">
      <c r="B5" s="10" t="s">
        <v>2</v>
      </c>
    </row>
    <row r="6" spans="2:10" x14ac:dyDescent="0.55000000000000004">
      <c r="B6" s="10" t="s">
        <v>3</v>
      </c>
      <c r="I6" s="11"/>
    </row>
    <row r="7" spans="2:10" x14ac:dyDescent="0.55000000000000004">
      <c r="B7" s="10" t="s">
        <v>4</v>
      </c>
    </row>
    <row r="8" spans="2:10" x14ac:dyDescent="0.55000000000000004">
      <c r="B8" s="10" t="s">
        <v>5</v>
      </c>
    </row>
    <row r="11" spans="2:10" x14ac:dyDescent="0.55000000000000004">
      <c r="B11" s="10" t="s">
        <v>6</v>
      </c>
    </row>
    <row r="12" spans="2:10" x14ac:dyDescent="0.55000000000000004">
      <c r="B12" s="10" t="s">
        <v>7</v>
      </c>
      <c r="J12" s="11"/>
    </row>
    <row r="13" spans="2:10" x14ac:dyDescent="0.55000000000000004">
      <c r="B13" s="10" t="s">
        <v>8</v>
      </c>
    </row>
    <row r="14" spans="2:10" x14ac:dyDescent="0.55000000000000004">
      <c r="C14" s="10" t="s">
        <v>9</v>
      </c>
    </row>
    <row r="15" spans="2:10" x14ac:dyDescent="0.55000000000000004">
      <c r="C15" s="10" t="s">
        <v>10</v>
      </c>
    </row>
    <row r="16" spans="2:10" x14ac:dyDescent="0.55000000000000004">
      <c r="C16" s="10" t="s">
        <v>11</v>
      </c>
    </row>
    <row r="17" spans="2:10" x14ac:dyDescent="0.55000000000000004">
      <c r="C17" s="10" t="s">
        <v>12</v>
      </c>
    </row>
    <row r="20" spans="2:10" x14ac:dyDescent="0.55000000000000004">
      <c r="B20" s="10" t="s">
        <v>13</v>
      </c>
    </row>
    <row r="21" spans="2:10" x14ac:dyDescent="0.55000000000000004">
      <c r="B21" s="10" t="s">
        <v>14</v>
      </c>
      <c r="J21" s="11"/>
    </row>
    <row r="24" spans="2:10" x14ac:dyDescent="0.55000000000000004">
      <c r="B24" s="10" t="s">
        <v>15</v>
      </c>
    </row>
  </sheetData>
  <phoneticPr fontId="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topLeftCell="A10" zoomScale="175" zoomScaleNormal="175" workbookViewId="0">
      <selection activeCell="P8" sqref="P8"/>
    </sheetView>
  </sheetViews>
  <sheetFormatPr defaultRowHeight="18" x14ac:dyDescent="0.55000000000000004"/>
  <cols>
    <col min="1" max="1" width="3" customWidth="1"/>
  </cols>
  <sheetData>
    <row r="1" spans="1:2" x14ac:dyDescent="0.55000000000000004">
      <c r="A1" t="s">
        <v>16</v>
      </c>
    </row>
    <row r="2" spans="1:2" x14ac:dyDescent="0.55000000000000004">
      <c r="B2" t="s">
        <v>17</v>
      </c>
    </row>
    <row r="3" spans="1:2" x14ac:dyDescent="0.55000000000000004">
      <c r="B3" t="s">
        <v>18</v>
      </c>
    </row>
    <row r="4" spans="1:2" x14ac:dyDescent="0.55000000000000004">
      <c r="B4" t="s">
        <v>19</v>
      </c>
    </row>
    <row r="5" spans="1:2" x14ac:dyDescent="0.55000000000000004">
      <c r="B5" t="s">
        <v>20</v>
      </c>
    </row>
    <row r="6" spans="1:2" x14ac:dyDescent="0.55000000000000004">
      <c r="B6" t="s">
        <v>21</v>
      </c>
    </row>
    <row r="7" spans="1:2" x14ac:dyDescent="0.55000000000000004">
      <c r="B7" t="s">
        <v>22</v>
      </c>
    </row>
    <row r="8" spans="1:2" x14ac:dyDescent="0.55000000000000004">
      <c r="B8" t="s">
        <v>23</v>
      </c>
    </row>
    <row r="11" spans="1:2" x14ac:dyDescent="0.55000000000000004">
      <c r="A11" t="s">
        <v>24</v>
      </c>
    </row>
    <row r="12" spans="1:2" x14ac:dyDescent="0.55000000000000004">
      <c r="A12" t="s">
        <v>25</v>
      </c>
    </row>
    <row r="13" spans="1:2" x14ac:dyDescent="0.55000000000000004">
      <c r="B13" t="s">
        <v>26</v>
      </c>
    </row>
    <row r="14" spans="1:2" x14ac:dyDescent="0.55000000000000004">
      <c r="B14" t="s">
        <v>27</v>
      </c>
    </row>
    <row r="15" spans="1:2" x14ac:dyDescent="0.55000000000000004">
      <c r="B15" t="s">
        <v>28</v>
      </c>
    </row>
    <row r="16" spans="1:2" x14ac:dyDescent="0.55000000000000004">
      <c r="B16" t="s">
        <v>29</v>
      </c>
    </row>
    <row r="18" spans="1:2" x14ac:dyDescent="0.55000000000000004">
      <c r="A18" s="10" t="s">
        <v>3</v>
      </c>
      <c r="B18" s="10"/>
    </row>
    <row r="19" spans="1:2" x14ac:dyDescent="0.55000000000000004">
      <c r="A19" s="10"/>
      <c r="B19" t="s">
        <v>30</v>
      </c>
    </row>
    <row r="20" spans="1:2" x14ac:dyDescent="0.55000000000000004">
      <c r="A20" s="10"/>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O121"/>
  <sheetViews>
    <sheetView topLeftCell="A119" zoomScaleNormal="100" workbookViewId="0">
      <selection activeCell="O5" sqref="O5:O6"/>
    </sheetView>
  </sheetViews>
  <sheetFormatPr defaultColWidth="8.08203125" defaultRowHeight="13" x14ac:dyDescent="0.55000000000000004"/>
  <cols>
    <col min="1" max="16384" width="8.08203125" style="13"/>
  </cols>
  <sheetData>
    <row r="1" spans="3:9" x14ac:dyDescent="0.55000000000000004">
      <c r="C1" s="13" t="s">
        <v>31</v>
      </c>
      <c r="E1" s="14"/>
      <c r="F1" s="13" t="s">
        <v>32</v>
      </c>
      <c r="H1" s="15"/>
      <c r="I1" s="13" t="s">
        <v>33</v>
      </c>
    </row>
    <row r="2" spans="3:9" x14ac:dyDescent="0.55000000000000004">
      <c r="C2" s="13" t="s">
        <v>34</v>
      </c>
      <c r="E2" s="16"/>
      <c r="F2" s="13" t="s">
        <v>35</v>
      </c>
      <c r="H2" s="17"/>
      <c r="I2" s="13" t="s">
        <v>36</v>
      </c>
    </row>
    <row r="17" spans="15:15" x14ac:dyDescent="0.55000000000000004">
      <c r="O17" s="18"/>
    </row>
    <row r="18" spans="15:15" x14ac:dyDescent="0.55000000000000004">
      <c r="O18" s="18"/>
    </row>
    <row r="63" spans="10:11" x14ac:dyDescent="0.55000000000000004">
      <c r="J63" s="20"/>
      <c r="K63" s="13" t="s">
        <v>37</v>
      </c>
    </row>
    <row r="121" spans="10:11" x14ac:dyDescent="0.55000000000000004">
      <c r="J121" s="20"/>
      <c r="K121" s="13" t="s">
        <v>37</v>
      </c>
    </row>
  </sheetData>
  <phoneticPr fontId="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114"/>
  <sheetViews>
    <sheetView zoomScale="60" zoomScaleNormal="60" workbookViewId="0">
      <selection activeCell="P8" sqref="P8"/>
    </sheetView>
  </sheetViews>
  <sheetFormatPr defaultColWidth="8.08203125" defaultRowHeight="13" x14ac:dyDescent="0.55000000000000004"/>
  <cols>
    <col min="1" max="16384" width="8.08203125" style="13"/>
  </cols>
  <sheetData>
    <row r="1" spans="3:9" x14ac:dyDescent="0.55000000000000004">
      <c r="C1" s="13" t="s">
        <v>31</v>
      </c>
      <c r="E1" s="14"/>
      <c r="F1" s="13" t="s">
        <v>32</v>
      </c>
      <c r="H1" s="15"/>
      <c r="I1" s="13" t="s">
        <v>33</v>
      </c>
    </row>
    <row r="2" spans="3:9" x14ac:dyDescent="0.55000000000000004">
      <c r="C2" s="13" t="s">
        <v>34</v>
      </c>
      <c r="E2" s="16"/>
      <c r="F2" s="13" t="s">
        <v>35</v>
      </c>
      <c r="H2" s="17"/>
      <c r="I2" s="13" t="s">
        <v>36</v>
      </c>
    </row>
    <row r="60" spans="2:3" x14ac:dyDescent="0.55000000000000004">
      <c r="B60" s="20"/>
      <c r="C60" s="13" t="s">
        <v>37</v>
      </c>
    </row>
    <row r="114" spans="2:3" x14ac:dyDescent="0.55000000000000004">
      <c r="B114" s="20"/>
      <c r="C114" s="13" t="s">
        <v>37</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1"/>
  <sheetViews>
    <sheetView zoomScale="130" zoomScaleNormal="130" workbookViewId="0">
      <pane xSplit="2" ySplit="2" topLeftCell="C3" activePane="bottomRight" state="frozen"/>
      <selection pane="topRight" activeCell="O5" sqref="O5:O6"/>
      <selection pane="bottomLeft" activeCell="O5" sqref="O5:O6"/>
      <selection pane="bottomRight" activeCell="O5" sqref="O5:O6"/>
    </sheetView>
  </sheetViews>
  <sheetFormatPr defaultRowHeight="18.75" customHeight="1" outlineLevelCol="1" x14ac:dyDescent="0.55000000000000004"/>
  <cols>
    <col min="1" max="1" width="15.58203125" style="8" bestFit="1" customWidth="1"/>
    <col min="2" max="2" width="35" style="8" customWidth="1"/>
    <col min="3" max="3" width="8.58203125" style="8" customWidth="1"/>
    <col min="4" max="4" width="20.58203125" style="8" customWidth="1"/>
    <col min="5" max="5" width="35.08203125" style="8" customWidth="1"/>
    <col min="6" max="6" width="20.58203125" style="8" customWidth="1" outlineLevel="1"/>
    <col min="7" max="11" width="17.58203125" style="8" customWidth="1" outlineLevel="1"/>
    <col min="12" max="12" width="29.58203125" style="8" customWidth="1" outlineLevel="1"/>
    <col min="13" max="18" width="8.58203125" style="8" customWidth="1"/>
    <col min="19" max="24" width="9" style="9"/>
  </cols>
  <sheetData>
    <row r="1" spans="1:25" ht="18" x14ac:dyDescent="0.55000000000000004">
      <c r="A1"/>
      <c r="B1"/>
      <c r="C1"/>
      <c r="D1"/>
      <c r="E1" s="196" t="s">
        <v>38</v>
      </c>
      <c r="F1" s="197"/>
      <c r="G1" s="197"/>
      <c r="H1" s="197"/>
      <c r="I1" s="197"/>
      <c r="J1" s="197"/>
      <c r="K1" s="197"/>
      <c r="L1" s="21"/>
      <c r="M1" s="196" t="s">
        <v>39</v>
      </c>
      <c r="N1" s="197"/>
      <c r="O1" s="197"/>
      <c r="P1" s="197"/>
      <c r="Q1" s="197"/>
      <c r="R1" s="197"/>
      <c r="S1" s="196" t="s">
        <v>40</v>
      </c>
      <c r="T1" s="197"/>
      <c r="U1" s="197"/>
      <c r="V1" s="197"/>
      <c r="W1" s="197"/>
      <c r="X1" s="197"/>
    </row>
    <row r="2" spans="1:25" ht="36" x14ac:dyDescent="0.55000000000000004">
      <c r="A2" s="1" t="s">
        <v>41</v>
      </c>
      <c r="B2" s="1" t="s">
        <v>42</v>
      </c>
      <c r="C2" s="1" t="s">
        <v>43</v>
      </c>
      <c r="D2" s="1" t="s">
        <v>44</v>
      </c>
      <c r="E2" s="1" t="s">
        <v>45</v>
      </c>
      <c r="F2" s="1" t="s">
        <v>46</v>
      </c>
      <c r="G2" s="1" t="s">
        <v>47</v>
      </c>
      <c r="H2" s="1" t="s">
        <v>48</v>
      </c>
      <c r="I2" s="1" t="s">
        <v>49</v>
      </c>
      <c r="J2" s="1" t="s">
        <v>50</v>
      </c>
      <c r="K2" s="1" t="s">
        <v>51</v>
      </c>
      <c r="L2" s="1" t="s">
        <v>52</v>
      </c>
      <c r="M2" s="1" t="s">
        <v>53</v>
      </c>
      <c r="N2" s="1" t="s">
        <v>54</v>
      </c>
      <c r="O2" s="1" t="s">
        <v>55</v>
      </c>
      <c r="P2" s="1" t="s">
        <v>56</v>
      </c>
      <c r="Q2" s="1" t="s">
        <v>57</v>
      </c>
      <c r="R2" s="1" t="s">
        <v>51</v>
      </c>
      <c r="S2" s="1" t="s">
        <v>58</v>
      </c>
      <c r="T2" s="1" t="s">
        <v>59</v>
      </c>
      <c r="U2" s="1" t="s">
        <v>60</v>
      </c>
      <c r="V2" s="1" t="s">
        <v>61</v>
      </c>
      <c r="W2" s="1" t="s">
        <v>62</v>
      </c>
      <c r="X2" s="1" t="s">
        <v>63</v>
      </c>
    </row>
    <row r="3" spans="1:25" ht="36" customHeight="1" x14ac:dyDescent="0.55000000000000004">
      <c r="A3" s="2" t="s">
        <v>64</v>
      </c>
      <c r="B3" s="2" t="s">
        <v>65</v>
      </c>
      <c r="C3" s="181" t="s">
        <v>66</v>
      </c>
      <c r="D3" s="194" t="s">
        <v>67</v>
      </c>
      <c r="E3" s="181" t="s">
        <v>68</v>
      </c>
      <c r="F3" s="181" t="s">
        <v>69</v>
      </c>
      <c r="G3" s="181" t="s">
        <v>70</v>
      </c>
      <c r="H3" s="181" t="s">
        <v>71</v>
      </c>
      <c r="I3" s="194" t="s">
        <v>72</v>
      </c>
      <c r="J3" s="181" t="s">
        <v>73</v>
      </c>
      <c r="K3" s="181"/>
      <c r="L3" s="181" t="s">
        <v>74</v>
      </c>
      <c r="M3" s="183" t="s">
        <v>75</v>
      </c>
      <c r="N3" s="183" t="s">
        <v>76</v>
      </c>
      <c r="O3" s="181" t="s">
        <v>77</v>
      </c>
      <c r="P3" s="183" t="s">
        <v>78</v>
      </c>
      <c r="Q3" s="181" t="s">
        <v>79</v>
      </c>
      <c r="R3" s="181"/>
      <c r="S3" s="177" t="s">
        <v>80</v>
      </c>
      <c r="T3" s="177" t="s">
        <v>80</v>
      </c>
      <c r="U3" s="177" t="s">
        <v>80</v>
      </c>
      <c r="V3" s="177" t="s">
        <v>81</v>
      </c>
      <c r="W3" s="177" t="s">
        <v>80</v>
      </c>
      <c r="X3" s="177" t="s">
        <v>80</v>
      </c>
      <c r="Y3" t="s">
        <v>82</v>
      </c>
    </row>
    <row r="4" spans="1:25" ht="36" customHeight="1" x14ac:dyDescent="0.55000000000000004">
      <c r="A4" s="2" t="s">
        <v>83</v>
      </c>
      <c r="B4" s="2" t="s">
        <v>84</v>
      </c>
      <c r="C4" s="182"/>
      <c r="D4" s="195"/>
      <c r="E4" s="182"/>
      <c r="F4" s="182"/>
      <c r="G4" s="182"/>
      <c r="H4" s="182"/>
      <c r="I4" s="195"/>
      <c r="J4" s="182"/>
      <c r="K4" s="182"/>
      <c r="L4" s="182"/>
      <c r="M4" s="184"/>
      <c r="N4" s="184"/>
      <c r="O4" s="182"/>
      <c r="P4" s="184"/>
      <c r="Q4" s="182"/>
      <c r="R4" s="182"/>
      <c r="S4" s="178"/>
      <c r="T4" s="178"/>
      <c r="U4" s="178"/>
      <c r="V4" s="178"/>
      <c r="W4" s="178"/>
      <c r="X4" s="178"/>
      <c r="Y4" t="s">
        <v>82</v>
      </c>
    </row>
    <row r="5" spans="1:25" ht="36" customHeight="1" x14ac:dyDescent="0.55000000000000004">
      <c r="A5" s="6" t="s">
        <v>85</v>
      </c>
      <c r="B5" s="6" t="s">
        <v>86</v>
      </c>
      <c r="C5" s="181" t="s">
        <v>66</v>
      </c>
      <c r="D5" s="194" t="s">
        <v>67</v>
      </c>
      <c r="E5" s="181" t="s">
        <v>87</v>
      </c>
      <c r="F5" s="181" t="s">
        <v>69</v>
      </c>
      <c r="G5" s="181" t="s">
        <v>70</v>
      </c>
      <c r="H5" s="181" t="s">
        <v>71</v>
      </c>
      <c r="I5" s="194" t="s">
        <v>72</v>
      </c>
      <c r="J5" s="181" t="s">
        <v>88</v>
      </c>
      <c r="K5" s="181"/>
      <c r="L5" s="181" t="s">
        <v>74</v>
      </c>
      <c r="M5" s="183" t="s">
        <v>89</v>
      </c>
      <c r="N5" s="183" t="s">
        <v>90</v>
      </c>
      <c r="O5" s="181" t="s">
        <v>91</v>
      </c>
      <c r="P5" s="183" t="s">
        <v>92</v>
      </c>
      <c r="Q5" s="181" t="s">
        <v>93</v>
      </c>
      <c r="R5" s="181"/>
      <c r="S5" s="177" t="s">
        <v>80</v>
      </c>
      <c r="T5" s="177" t="s">
        <v>80</v>
      </c>
      <c r="U5" s="177" t="s">
        <v>80</v>
      </c>
      <c r="V5" s="177" t="s">
        <v>81</v>
      </c>
      <c r="W5" s="177" t="s">
        <v>80</v>
      </c>
      <c r="X5" s="177" t="s">
        <v>80</v>
      </c>
      <c r="Y5" t="s">
        <v>82</v>
      </c>
    </row>
    <row r="6" spans="1:25" ht="36" customHeight="1" x14ac:dyDescent="0.55000000000000004">
      <c r="A6" s="2" t="s">
        <v>94</v>
      </c>
      <c r="B6" s="2" t="s">
        <v>95</v>
      </c>
      <c r="C6" s="182"/>
      <c r="D6" s="195"/>
      <c r="E6" s="182"/>
      <c r="F6" s="182"/>
      <c r="G6" s="182"/>
      <c r="H6" s="182"/>
      <c r="I6" s="195"/>
      <c r="J6" s="182"/>
      <c r="K6" s="182"/>
      <c r="L6" s="182"/>
      <c r="M6" s="184"/>
      <c r="N6" s="184"/>
      <c r="O6" s="182"/>
      <c r="P6" s="184"/>
      <c r="Q6" s="182"/>
      <c r="R6" s="182"/>
      <c r="S6" s="178"/>
      <c r="T6" s="178"/>
      <c r="U6" s="178"/>
      <c r="V6" s="178"/>
      <c r="W6" s="178"/>
      <c r="X6" s="178"/>
      <c r="Y6" t="s">
        <v>82</v>
      </c>
    </row>
    <row r="7" spans="1:25" ht="72" x14ac:dyDescent="0.55000000000000004">
      <c r="A7" s="6" t="s">
        <v>96</v>
      </c>
      <c r="B7" s="6" t="s">
        <v>97</v>
      </c>
      <c r="C7" s="6" t="s">
        <v>66</v>
      </c>
      <c r="D7" s="73" t="s">
        <v>98</v>
      </c>
      <c r="E7" s="22" t="s">
        <v>99</v>
      </c>
      <c r="F7" s="2" t="s">
        <v>69</v>
      </c>
      <c r="G7" s="2" t="s">
        <v>70</v>
      </c>
      <c r="H7" s="2" t="s">
        <v>71</v>
      </c>
      <c r="I7" s="72" t="s">
        <v>72</v>
      </c>
      <c r="J7" s="6" t="s">
        <v>88</v>
      </c>
      <c r="K7" s="22" t="s">
        <v>100</v>
      </c>
      <c r="L7" s="22" t="s">
        <v>74</v>
      </c>
      <c r="M7" s="6">
        <v>83</v>
      </c>
      <c r="N7" s="6">
        <v>25</v>
      </c>
      <c r="O7" s="6">
        <v>5</v>
      </c>
      <c r="P7" s="6">
        <v>4</v>
      </c>
      <c r="Q7" s="6">
        <v>67</v>
      </c>
      <c r="R7" s="6"/>
      <c r="S7" s="7" t="s">
        <v>80</v>
      </c>
      <c r="T7" s="7" t="s">
        <v>80</v>
      </c>
      <c r="U7" s="7" t="s">
        <v>80</v>
      </c>
      <c r="V7" s="7" t="s">
        <v>80</v>
      </c>
      <c r="W7" s="7" t="s">
        <v>80</v>
      </c>
      <c r="X7" s="7" t="s">
        <v>80</v>
      </c>
      <c r="Y7" t="s">
        <v>82</v>
      </c>
    </row>
    <row r="8" spans="1:25" ht="72" x14ac:dyDescent="0.55000000000000004">
      <c r="A8" s="2" t="s">
        <v>101</v>
      </c>
      <c r="B8" s="2" t="s">
        <v>102</v>
      </c>
      <c r="C8" s="2" t="s">
        <v>66</v>
      </c>
      <c r="D8" s="73" t="s">
        <v>98</v>
      </c>
      <c r="E8" s="2" t="s">
        <v>103</v>
      </c>
      <c r="F8" s="2" t="s">
        <v>69</v>
      </c>
      <c r="G8" s="2" t="s">
        <v>70</v>
      </c>
      <c r="H8" s="2" t="s">
        <v>71</v>
      </c>
      <c r="I8" s="72" t="s">
        <v>72</v>
      </c>
      <c r="J8" s="6" t="s">
        <v>88</v>
      </c>
      <c r="K8" s="22" t="s">
        <v>100</v>
      </c>
      <c r="L8" s="2" t="s">
        <v>104</v>
      </c>
      <c r="M8" s="6">
        <v>17</v>
      </c>
      <c r="N8" s="6">
        <v>3</v>
      </c>
      <c r="O8" s="22">
        <v>1</v>
      </c>
      <c r="P8" s="6">
        <v>3</v>
      </c>
      <c r="Q8" s="22">
        <v>12</v>
      </c>
      <c r="R8" s="2"/>
      <c r="S8" s="3" t="s">
        <v>80</v>
      </c>
      <c r="T8" s="3" t="s">
        <v>80</v>
      </c>
      <c r="U8" s="3" t="s">
        <v>80</v>
      </c>
      <c r="V8" s="3" t="s">
        <v>80</v>
      </c>
      <c r="W8" s="3" t="s">
        <v>80</v>
      </c>
      <c r="X8" s="3" t="s">
        <v>80</v>
      </c>
      <c r="Y8" t="s">
        <v>82</v>
      </c>
    </row>
    <row r="9" spans="1:25" ht="72" x14ac:dyDescent="0.55000000000000004">
      <c r="A9" s="2" t="s">
        <v>105</v>
      </c>
      <c r="B9" s="2" t="s">
        <v>106</v>
      </c>
      <c r="C9" s="2" t="s">
        <v>66</v>
      </c>
      <c r="D9" s="73" t="s">
        <v>107</v>
      </c>
      <c r="E9" s="2" t="s">
        <v>108</v>
      </c>
      <c r="F9" s="2" t="s">
        <v>85</v>
      </c>
      <c r="G9" s="12" t="s">
        <v>109</v>
      </c>
      <c r="H9" s="2" t="s">
        <v>71</v>
      </c>
      <c r="I9" s="2" t="s">
        <v>85</v>
      </c>
      <c r="J9" s="2" t="s">
        <v>85</v>
      </c>
      <c r="K9" s="2"/>
      <c r="L9" s="2" t="s">
        <v>104</v>
      </c>
      <c r="M9" s="6">
        <v>0</v>
      </c>
      <c r="N9" s="6">
        <v>0</v>
      </c>
      <c r="O9" s="22">
        <v>0</v>
      </c>
      <c r="P9" s="6">
        <v>0</v>
      </c>
      <c r="Q9" s="22">
        <v>211</v>
      </c>
      <c r="R9" s="2"/>
      <c r="S9" s="3" t="s">
        <v>81</v>
      </c>
      <c r="T9" s="3" t="s">
        <v>80</v>
      </c>
      <c r="U9" s="3" t="s">
        <v>81</v>
      </c>
      <c r="V9" s="3" t="s">
        <v>81</v>
      </c>
      <c r="W9" s="3" t="s">
        <v>81</v>
      </c>
      <c r="X9" s="3" t="s">
        <v>81</v>
      </c>
      <c r="Y9" t="s">
        <v>82</v>
      </c>
    </row>
    <row r="10" spans="1:25" ht="49.5" customHeight="1" x14ac:dyDescent="0.55000000000000004">
      <c r="A10" s="2" t="s">
        <v>110</v>
      </c>
      <c r="B10" s="2" t="s">
        <v>111</v>
      </c>
      <c r="C10" s="181" t="s">
        <v>66</v>
      </c>
      <c r="D10" s="181" t="s">
        <v>112</v>
      </c>
      <c r="E10" s="181" t="s">
        <v>113</v>
      </c>
      <c r="F10" s="181" t="s">
        <v>114</v>
      </c>
      <c r="G10" s="181" t="s">
        <v>115</v>
      </c>
      <c r="H10" s="181" t="s">
        <v>116</v>
      </c>
      <c r="I10" s="183" t="s">
        <v>72</v>
      </c>
      <c r="J10" s="188" t="s">
        <v>88</v>
      </c>
      <c r="K10" s="188"/>
      <c r="L10" s="185" t="s">
        <v>117</v>
      </c>
      <c r="M10" s="188">
        <v>80</v>
      </c>
      <c r="N10" s="188">
        <v>20</v>
      </c>
      <c r="O10" s="183" t="s">
        <v>118</v>
      </c>
      <c r="P10" s="183" t="s">
        <v>119</v>
      </c>
      <c r="Q10" s="188">
        <v>75</v>
      </c>
      <c r="R10" s="188"/>
      <c r="S10" s="3" t="s">
        <v>81</v>
      </c>
      <c r="T10" s="3" t="s">
        <v>80</v>
      </c>
      <c r="U10" s="3" t="s">
        <v>80</v>
      </c>
      <c r="V10" s="3" t="s">
        <v>81</v>
      </c>
      <c r="W10" s="74" t="s">
        <v>80</v>
      </c>
      <c r="X10" s="3" t="s">
        <v>81</v>
      </c>
      <c r="Y10" t="s">
        <v>82</v>
      </c>
    </row>
    <row r="11" spans="1:25" ht="49.5" customHeight="1" x14ac:dyDescent="0.55000000000000004">
      <c r="A11" s="2" t="s">
        <v>120</v>
      </c>
      <c r="B11" s="2" t="s">
        <v>121</v>
      </c>
      <c r="C11" s="182"/>
      <c r="D11" s="182"/>
      <c r="E11" s="182"/>
      <c r="F11" s="182"/>
      <c r="G11" s="182"/>
      <c r="H11" s="182"/>
      <c r="I11" s="191"/>
      <c r="J11" s="184"/>
      <c r="K11" s="184"/>
      <c r="L11" s="186"/>
      <c r="M11" s="184"/>
      <c r="N11" s="184"/>
      <c r="O11" s="184"/>
      <c r="P11" s="184"/>
      <c r="Q11" s="184"/>
      <c r="R11" s="184"/>
      <c r="S11" s="3" t="s">
        <v>81</v>
      </c>
      <c r="T11" s="3" t="s">
        <v>80</v>
      </c>
      <c r="U11" s="3" t="s">
        <v>80</v>
      </c>
      <c r="V11" s="3" t="s">
        <v>81</v>
      </c>
      <c r="W11" s="74" t="s">
        <v>80</v>
      </c>
      <c r="X11" s="3" t="s">
        <v>81</v>
      </c>
      <c r="Y11" t="s">
        <v>82</v>
      </c>
    </row>
    <row r="12" spans="1:25" s="70" customFormat="1" ht="74.900000000000006" customHeight="1" x14ac:dyDescent="0.55000000000000004">
      <c r="A12" s="4" t="s">
        <v>122</v>
      </c>
      <c r="B12" s="4" t="s">
        <v>123</v>
      </c>
      <c r="C12" s="4" t="s">
        <v>66</v>
      </c>
      <c r="D12" s="4" t="s">
        <v>124</v>
      </c>
      <c r="E12" s="4" t="s">
        <v>125</v>
      </c>
      <c r="F12" s="4" t="s">
        <v>126</v>
      </c>
      <c r="G12" s="4" t="s">
        <v>127</v>
      </c>
      <c r="H12" s="4" t="s">
        <v>128</v>
      </c>
      <c r="I12" s="49" t="s">
        <v>129</v>
      </c>
      <c r="J12" s="48"/>
      <c r="K12" s="4"/>
      <c r="L12" s="192" t="s">
        <v>130</v>
      </c>
      <c r="M12" s="48">
        <v>68</v>
      </c>
      <c r="N12" s="48">
        <v>43</v>
      </c>
      <c r="O12" s="49">
        <v>9</v>
      </c>
      <c r="P12" s="48">
        <v>45</v>
      </c>
      <c r="Q12" s="49">
        <v>205</v>
      </c>
      <c r="R12" s="4"/>
      <c r="S12" s="5" t="s">
        <v>81</v>
      </c>
      <c r="T12" s="5" t="s">
        <v>81</v>
      </c>
      <c r="U12" s="5" t="s">
        <v>80</v>
      </c>
      <c r="V12" s="5" t="s">
        <v>81</v>
      </c>
      <c r="W12" s="5" t="s">
        <v>81</v>
      </c>
      <c r="X12" s="5" t="s">
        <v>81</v>
      </c>
      <c r="Y12" s="70" t="s">
        <v>82</v>
      </c>
    </row>
    <row r="13" spans="1:25" s="70" customFormat="1" ht="74.900000000000006" customHeight="1" x14ac:dyDescent="0.55000000000000004">
      <c r="A13" s="4" t="s">
        <v>131</v>
      </c>
      <c r="B13" s="4" t="s">
        <v>132</v>
      </c>
      <c r="C13" s="4" t="s">
        <v>66</v>
      </c>
      <c r="D13" s="4" t="s">
        <v>133</v>
      </c>
      <c r="E13" s="4" t="s">
        <v>134</v>
      </c>
      <c r="F13" s="4" t="s">
        <v>126</v>
      </c>
      <c r="G13" s="4" t="s">
        <v>135</v>
      </c>
      <c r="H13" s="4" t="s">
        <v>128</v>
      </c>
      <c r="I13" s="49" t="s">
        <v>129</v>
      </c>
      <c r="J13" s="48"/>
      <c r="K13" s="4"/>
      <c r="L13" s="198"/>
      <c r="M13" s="48">
        <v>20</v>
      </c>
      <c r="N13" s="48">
        <v>4</v>
      </c>
      <c r="O13" s="49">
        <v>2</v>
      </c>
      <c r="P13" s="48">
        <v>2</v>
      </c>
      <c r="Q13" s="49">
        <v>30</v>
      </c>
      <c r="R13" s="4"/>
      <c r="S13" s="5" t="s">
        <v>81</v>
      </c>
      <c r="T13" s="5" t="s">
        <v>81</v>
      </c>
      <c r="U13" s="5" t="s">
        <v>81</v>
      </c>
      <c r="V13" s="5" t="s">
        <v>81</v>
      </c>
      <c r="W13" s="5" t="s">
        <v>81</v>
      </c>
      <c r="X13" s="5" t="s">
        <v>81</v>
      </c>
      <c r="Y13" s="70" t="s">
        <v>82</v>
      </c>
    </row>
    <row r="14" spans="1:25" s="70" customFormat="1" ht="74.900000000000006" customHeight="1" x14ac:dyDescent="0.55000000000000004">
      <c r="A14" s="4" t="s">
        <v>136</v>
      </c>
      <c r="B14" s="4" t="s">
        <v>137</v>
      </c>
      <c r="C14" s="4" t="s">
        <v>66</v>
      </c>
      <c r="D14" s="4" t="s">
        <v>124</v>
      </c>
      <c r="E14" s="4" t="s">
        <v>138</v>
      </c>
      <c r="F14" s="4" t="s">
        <v>126</v>
      </c>
      <c r="G14" s="4" t="s">
        <v>139</v>
      </c>
      <c r="H14" s="4" t="s">
        <v>128</v>
      </c>
      <c r="I14" s="49" t="s">
        <v>129</v>
      </c>
      <c r="J14" s="48"/>
      <c r="K14" s="4"/>
      <c r="L14" s="193"/>
      <c r="M14" s="48">
        <v>15</v>
      </c>
      <c r="N14" s="48">
        <v>0</v>
      </c>
      <c r="O14" s="49">
        <v>12</v>
      </c>
      <c r="P14" s="48">
        <v>5</v>
      </c>
      <c r="Q14" s="49">
        <v>24</v>
      </c>
      <c r="R14" s="4"/>
      <c r="S14" s="5" t="s">
        <v>81</v>
      </c>
      <c r="T14" s="5" t="s">
        <v>81</v>
      </c>
      <c r="U14" s="5" t="s">
        <v>81</v>
      </c>
      <c r="V14" s="5" t="s">
        <v>81</v>
      </c>
      <c r="W14" s="5" t="s">
        <v>81</v>
      </c>
      <c r="X14" s="5" t="s">
        <v>81</v>
      </c>
      <c r="Y14" s="70" t="s">
        <v>82</v>
      </c>
    </row>
    <row r="15" spans="1:25" s="70" customFormat="1" ht="39" customHeight="1" x14ac:dyDescent="0.55000000000000004">
      <c r="A15" s="48" t="s">
        <v>85</v>
      </c>
      <c r="B15" s="48" t="s">
        <v>140</v>
      </c>
      <c r="C15" s="192" t="s">
        <v>66</v>
      </c>
      <c r="D15" s="192" t="s">
        <v>124</v>
      </c>
      <c r="E15" s="192" t="s">
        <v>141</v>
      </c>
      <c r="F15" s="192" t="s">
        <v>126</v>
      </c>
      <c r="G15" s="189" t="s">
        <v>85</v>
      </c>
      <c r="H15" s="189" t="s">
        <v>85</v>
      </c>
      <c r="I15" s="179" t="s">
        <v>129</v>
      </c>
      <c r="J15" s="189" t="s">
        <v>85</v>
      </c>
      <c r="K15" s="187"/>
      <c r="L15" s="179" t="s">
        <v>142</v>
      </c>
      <c r="M15" s="187">
        <v>0</v>
      </c>
      <c r="N15" s="187">
        <v>0</v>
      </c>
      <c r="O15" s="187">
        <v>2</v>
      </c>
      <c r="P15" s="179" t="s">
        <v>143</v>
      </c>
      <c r="Q15" s="187">
        <v>0</v>
      </c>
      <c r="R15" s="187"/>
      <c r="S15" s="5" t="s">
        <v>81</v>
      </c>
      <c r="T15" s="5" t="s">
        <v>81</v>
      </c>
      <c r="U15" s="5" t="s">
        <v>81</v>
      </c>
      <c r="V15" s="5" t="s">
        <v>81</v>
      </c>
      <c r="W15" s="5" t="s">
        <v>81</v>
      </c>
      <c r="X15" s="5" t="s">
        <v>81</v>
      </c>
    </row>
    <row r="16" spans="1:25" s="70" customFormat="1" ht="39" customHeight="1" x14ac:dyDescent="0.55000000000000004">
      <c r="A16" s="48" t="s">
        <v>85</v>
      </c>
      <c r="B16" s="48" t="s">
        <v>144</v>
      </c>
      <c r="C16" s="193"/>
      <c r="D16" s="193"/>
      <c r="E16" s="193"/>
      <c r="F16" s="193"/>
      <c r="G16" s="180"/>
      <c r="H16" s="180"/>
      <c r="I16" s="190"/>
      <c r="J16" s="180"/>
      <c r="K16" s="180"/>
      <c r="L16" s="180"/>
      <c r="M16" s="180"/>
      <c r="N16" s="180"/>
      <c r="O16" s="180"/>
      <c r="P16" s="180"/>
      <c r="Q16" s="180"/>
      <c r="R16" s="180"/>
      <c r="S16" s="5" t="s">
        <v>81</v>
      </c>
      <c r="T16" s="5" t="s">
        <v>81</v>
      </c>
      <c r="U16" s="5" t="s">
        <v>81</v>
      </c>
      <c r="V16" s="5" t="s">
        <v>81</v>
      </c>
      <c r="W16" s="5" t="s">
        <v>81</v>
      </c>
      <c r="X16" s="5" t="s">
        <v>81</v>
      </c>
    </row>
    <row r="17" spans="1:25" ht="36" x14ac:dyDescent="0.55000000000000004">
      <c r="A17" s="4" t="s">
        <v>145</v>
      </c>
      <c r="B17" s="4" t="s">
        <v>146</v>
      </c>
      <c r="C17" s="4" t="s">
        <v>66</v>
      </c>
      <c r="D17" s="4" t="s">
        <v>147</v>
      </c>
      <c r="E17" s="4" t="s">
        <v>148</v>
      </c>
      <c r="F17" s="4"/>
      <c r="G17" s="4" t="s">
        <v>109</v>
      </c>
      <c r="H17" s="4"/>
      <c r="I17" s="4"/>
      <c r="J17" s="4"/>
      <c r="K17" s="4"/>
      <c r="L17" s="4"/>
      <c r="M17" s="48"/>
      <c r="N17" s="48"/>
      <c r="O17" s="49"/>
      <c r="P17" s="48"/>
      <c r="Q17" s="49"/>
      <c r="R17" s="4"/>
      <c r="S17" s="5" t="s">
        <v>149</v>
      </c>
      <c r="T17" s="5" t="s">
        <v>150</v>
      </c>
      <c r="U17" s="5" t="s">
        <v>149</v>
      </c>
      <c r="V17" s="5" t="s">
        <v>149</v>
      </c>
      <c r="W17" s="5" t="s">
        <v>149</v>
      </c>
      <c r="X17" s="5" t="s">
        <v>149</v>
      </c>
      <c r="Y17" t="s">
        <v>82</v>
      </c>
    </row>
    <row r="18" spans="1:25" ht="36" x14ac:dyDescent="0.55000000000000004">
      <c r="A18" s="4" t="s">
        <v>151</v>
      </c>
      <c r="B18" s="4" t="s">
        <v>152</v>
      </c>
      <c r="C18" s="4" t="s">
        <v>66</v>
      </c>
      <c r="D18" s="4" t="s">
        <v>153</v>
      </c>
      <c r="E18" s="4" t="s">
        <v>154</v>
      </c>
      <c r="F18" s="4"/>
      <c r="G18" s="4"/>
      <c r="H18" s="4"/>
      <c r="I18" s="4"/>
      <c r="J18" s="4"/>
      <c r="K18" s="4"/>
      <c r="L18" s="4"/>
      <c r="M18" s="4"/>
      <c r="N18" s="48"/>
      <c r="O18" s="4"/>
      <c r="P18" s="4"/>
      <c r="Q18" s="4"/>
      <c r="R18" s="4"/>
      <c r="S18" s="5" t="s">
        <v>81</v>
      </c>
      <c r="T18" s="5" t="s">
        <v>81</v>
      </c>
      <c r="U18" s="5" t="s">
        <v>81</v>
      </c>
      <c r="V18" s="5" t="s">
        <v>81</v>
      </c>
      <c r="W18" s="5" t="s">
        <v>81</v>
      </c>
      <c r="X18" s="5" t="s">
        <v>81</v>
      </c>
      <c r="Y18" t="s">
        <v>82</v>
      </c>
    </row>
    <row r="19" spans="1:25" ht="18" x14ac:dyDescent="0.55000000000000004">
      <c r="A19" s="4" t="s">
        <v>155</v>
      </c>
      <c r="B19" s="4" t="s">
        <v>156</v>
      </c>
      <c r="C19" s="4" t="s">
        <v>66</v>
      </c>
      <c r="D19" s="4" t="s">
        <v>157</v>
      </c>
      <c r="E19" s="4"/>
      <c r="F19" s="4"/>
      <c r="G19" s="4" t="s">
        <v>109</v>
      </c>
      <c r="H19" s="4"/>
      <c r="I19" s="4"/>
      <c r="J19" s="4"/>
      <c r="K19" s="4"/>
      <c r="L19" s="4"/>
      <c r="M19" s="4"/>
      <c r="N19" s="48"/>
      <c r="O19" s="4"/>
      <c r="P19" s="4"/>
      <c r="Q19" s="4"/>
      <c r="R19" s="4"/>
      <c r="S19" s="5" t="s">
        <v>81</v>
      </c>
      <c r="T19" s="5" t="s">
        <v>81</v>
      </c>
      <c r="U19" s="5" t="s">
        <v>81</v>
      </c>
      <c r="V19" s="5" t="s">
        <v>81</v>
      </c>
      <c r="W19" s="5" t="s">
        <v>81</v>
      </c>
      <c r="X19" s="5" t="s">
        <v>81</v>
      </c>
      <c r="Y19" t="s">
        <v>82</v>
      </c>
    </row>
    <row r="20" spans="1:25" ht="18" x14ac:dyDescent="0.55000000000000004">
      <c r="A20" s="4" t="s">
        <v>158</v>
      </c>
      <c r="B20" s="4" t="s">
        <v>159</v>
      </c>
      <c r="C20" s="4" t="s">
        <v>66</v>
      </c>
      <c r="D20" s="4"/>
      <c r="E20" s="4"/>
      <c r="F20" s="4"/>
      <c r="G20" s="4"/>
      <c r="H20" s="4"/>
      <c r="I20" s="4"/>
      <c r="J20" s="4"/>
      <c r="K20" s="4"/>
      <c r="L20" s="4"/>
      <c r="M20" s="4"/>
      <c r="N20" s="48"/>
      <c r="O20" s="4"/>
      <c r="P20" s="4"/>
      <c r="Q20" s="4"/>
      <c r="R20" s="4"/>
      <c r="S20" s="5" t="s">
        <v>81</v>
      </c>
      <c r="T20" s="5" t="s">
        <v>150</v>
      </c>
      <c r="U20" s="5" t="s">
        <v>81</v>
      </c>
      <c r="V20" s="5" t="s">
        <v>81</v>
      </c>
      <c r="W20" s="5" t="s">
        <v>81</v>
      </c>
      <c r="X20" s="5" t="s">
        <v>81</v>
      </c>
      <c r="Y20" t="s">
        <v>82</v>
      </c>
    </row>
    <row r="21" spans="1:25" ht="18" x14ac:dyDescent="0.55000000000000004">
      <c r="A21" s="4" t="s">
        <v>160</v>
      </c>
      <c r="B21" s="4" t="s">
        <v>161</v>
      </c>
      <c r="C21" s="4" t="s">
        <v>66</v>
      </c>
      <c r="D21" s="4"/>
      <c r="E21" s="4"/>
      <c r="F21" s="4"/>
      <c r="G21" s="4"/>
      <c r="H21" s="4"/>
      <c r="I21" s="4"/>
      <c r="J21" s="4"/>
      <c r="K21" s="4"/>
      <c r="L21" s="4"/>
      <c r="M21" s="4"/>
      <c r="N21" s="48"/>
      <c r="O21" s="4"/>
      <c r="P21" s="4"/>
      <c r="Q21" s="4"/>
      <c r="R21" s="4"/>
      <c r="S21" s="5" t="s">
        <v>81</v>
      </c>
      <c r="T21" s="5" t="s">
        <v>81</v>
      </c>
      <c r="U21" s="5" t="s">
        <v>81</v>
      </c>
      <c r="V21" s="5" t="s">
        <v>81</v>
      </c>
      <c r="W21" s="5" t="s">
        <v>81</v>
      </c>
      <c r="X21" s="5" t="s">
        <v>81</v>
      </c>
      <c r="Y21" t="s">
        <v>82</v>
      </c>
    </row>
  </sheetData>
  <mergeCells count="80">
    <mergeCell ref="L12:L14"/>
    <mergeCell ref="U3:U4"/>
    <mergeCell ref="M1:R1"/>
    <mergeCell ref="S1:X1"/>
    <mergeCell ref="M3:M4"/>
    <mergeCell ref="N3:N4"/>
    <mergeCell ref="O3:O4"/>
    <mergeCell ref="S5:S6"/>
    <mergeCell ref="Q3:Q4"/>
    <mergeCell ref="R3:R4"/>
    <mergeCell ref="S3:S4"/>
    <mergeCell ref="T3:T4"/>
    <mergeCell ref="X5:X6"/>
    <mergeCell ref="V3:V4"/>
    <mergeCell ref="W3:W4"/>
    <mergeCell ref="L3:L4"/>
    <mergeCell ref="L5:L6"/>
    <mergeCell ref="P5:P6"/>
    <mergeCell ref="E1:K1"/>
    <mergeCell ref="D3:D4"/>
    <mergeCell ref="E3:E4"/>
    <mergeCell ref="F3:F4"/>
    <mergeCell ref="G3:G4"/>
    <mergeCell ref="H3:H4"/>
    <mergeCell ref="I3:I4"/>
    <mergeCell ref="J3:J4"/>
    <mergeCell ref="K3:K4"/>
    <mergeCell ref="P3:P4"/>
    <mergeCell ref="C10:C11"/>
    <mergeCell ref="D10:D11"/>
    <mergeCell ref="C15:C16"/>
    <mergeCell ref="D15:D16"/>
    <mergeCell ref="X3:X4"/>
    <mergeCell ref="C3:C4"/>
    <mergeCell ref="C5:C6"/>
    <mergeCell ref="D5:D6"/>
    <mergeCell ref="E5:E6"/>
    <mergeCell ref="F5:F6"/>
    <mergeCell ref="G5:G6"/>
    <mergeCell ref="H5:H6"/>
    <mergeCell ref="I5:I6"/>
    <mergeCell ref="J5:J6"/>
    <mergeCell ref="K5:K6"/>
    <mergeCell ref="R5:R6"/>
    <mergeCell ref="H10:H11"/>
    <mergeCell ref="I10:I11"/>
    <mergeCell ref="J10:J11"/>
    <mergeCell ref="J15:J16"/>
    <mergeCell ref="E10:E11"/>
    <mergeCell ref="E15:E16"/>
    <mergeCell ref="F10:F11"/>
    <mergeCell ref="F15:F16"/>
    <mergeCell ref="G10:G11"/>
    <mergeCell ref="G15:G16"/>
    <mergeCell ref="K15:K16"/>
    <mergeCell ref="M15:M16"/>
    <mergeCell ref="N15:N16"/>
    <mergeCell ref="H15:H16"/>
    <mergeCell ref="I15:I16"/>
    <mergeCell ref="K10:K11"/>
    <mergeCell ref="M10:M11"/>
    <mergeCell ref="N10:N11"/>
    <mergeCell ref="O10:O11"/>
    <mergeCell ref="P10:P11"/>
    <mergeCell ref="U5:U6"/>
    <mergeCell ref="V5:V6"/>
    <mergeCell ref="W5:W6"/>
    <mergeCell ref="L15:L16"/>
    <mergeCell ref="O5:O6"/>
    <mergeCell ref="N5:N6"/>
    <mergeCell ref="M5:M6"/>
    <mergeCell ref="Q5:Q6"/>
    <mergeCell ref="T5:T6"/>
    <mergeCell ref="L10:L11"/>
    <mergeCell ref="O15:O16"/>
    <mergeCell ref="P15:P16"/>
    <mergeCell ref="Q10:Q11"/>
    <mergeCell ref="R10:R11"/>
    <mergeCell ref="Q15:Q16"/>
    <mergeCell ref="R15:R16"/>
  </mergeCells>
  <phoneticPr fontId="1"/>
  <dataValidations count="1">
    <dataValidation type="list" allowBlank="1" showInputMessage="1" showErrorMessage="1" sqref="S3:X3 S5:X5 S7:X21" xr:uid="{00000000-0002-0000-0400-000000000000}">
      <formula1>"〇,×,不明,-"</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E1553-0E02-45ED-82C1-9F7C2945D4FE}">
  <dimension ref="B1:E13"/>
  <sheetViews>
    <sheetView workbookViewId="0">
      <selection activeCell="E6" sqref="E6"/>
    </sheetView>
  </sheetViews>
  <sheetFormatPr defaultRowHeight="18" x14ac:dyDescent="0.55000000000000004"/>
  <cols>
    <col min="1" max="1" width="3.08203125" customWidth="1"/>
    <col min="2" max="2" width="5.33203125" customWidth="1"/>
    <col min="3" max="3" width="36.58203125" customWidth="1"/>
    <col min="4" max="4" width="68.08203125" customWidth="1"/>
    <col min="5" max="5" width="21.5" customWidth="1"/>
  </cols>
  <sheetData>
    <row r="1" spans="2:5" x14ac:dyDescent="0.55000000000000004">
      <c r="B1" s="24"/>
      <c r="C1" s="50"/>
    </row>
    <row r="2" spans="2:5" ht="18.5" thickBot="1" x14ac:dyDescent="0.6">
      <c r="B2" s="24"/>
      <c r="C2" s="69"/>
    </row>
    <row r="3" spans="2:5" x14ac:dyDescent="0.55000000000000004">
      <c r="B3" s="169" t="s">
        <v>162</v>
      </c>
      <c r="C3" s="176" t="s">
        <v>163</v>
      </c>
      <c r="D3" s="176" t="s">
        <v>164</v>
      </c>
      <c r="E3" s="170" t="s">
        <v>165</v>
      </c>
    </row>
    <row r="4" spans="2:5" x14ac:dyDescent="0.55000000000000004">
      <c r="B4" s="171">
        <v>1</v>
      </c>
      <c r="C4" s="19" t="s">
        <v>166</v>
      </c>
      <c r="D4" s="19" t="s">
        <v>241</v>
      </c>
      <c r="E4" s="172">
        <f>'見積 (システム別・基盤対応別サマリ) '!K13</f>
        <v>68960000</v>
      </c>
    </row>
    <row r="5" spans="2:5" x14ac:dyDescent="0.55000000000000004">
      <c r="B5" s="171" t="s">
        <v>167</v>
      </c>
      <c r="C5" s="19"/>
      <c r="D5" s="19" t="s">
        <v>168</v>
      </c>
      <c r="E5" s="172">
        <f>SUM('見積 (システム別・契約変更)'!M6:M11)</f>
        <v>12020000</v>
      </c>
    </row>
    <row r="6" spans="2:5" x14ac:dyDescent="0.55000000000000004">
      <c r="B6" s="171" t="s">
        <v>169</v>
      </c>
      <c r="C6" s="19"/>
      <c r="D6" s="19" t="s">
        <v>239</v>
      </c>
      <c r="E6" s="172">
        <f>'見積 (システム別・契約変更)'!Q13</f>
        <v>5213000</v>
      </c>
    </row>
    <row r="7" spans="2:5" x14ac:dyDescent="0.55000000000000004">
      <c r="B7" s="171">
        <v>2</v>
      </c>
      <c r="C7" s="32" t="s">
        <v>170</v>
      </c>
      <c r="D7" s="32" t="s">
        <v>171</v>
      </c>
      <c r="E7" s="172">
        <f>'見積 (縮小共通基盤継続） '!D22</f>
        <v>6549000</v>
      </c>
    </row>
    <row r="8" spans="2:5" ht="18.5" thickBot="1" x14ac:dyDescent="0.6">
      <c r="B8" s="173">
        <v>3</v>
      </c>
      <c r="C8" s="174" t="s">
        <v>172</v>
      </c>
      <c r="D8" s="174" t="s">
        <v>173</v>
      </c>
      <c r="E8" s="175">
        <f>'見積 (システム別・縮小共通基盤⇒クラウドアーキサマリ) '!M14</f>
        <v>75509000</v>
      </c>
    </row>
    <row r="9" spans="2:5" x14ac:dyDescent="0.55000000000000004">
      <c r="B9" s="71"/>
      <c r="C9" s="71"/>
    </row>
    <row r="10" spans="2:5" x14ac:dyDescent="0.55000000000000004">
      <c r="B10" s="24"/>
      <c r="C10" s="24"/>
    </row>
    <row r="11" spans="2:5" x14ac:dyDescent="0.55000000000000004">
      <c r="B11" s="24"/>
      <c r="C11" s="24"/>
    </row>
    <row r="12" spans="2:5" x14ac:dyDescent="0.55000000000000004">
      <c r="B12" s="24"/>
      <c r="C12" s="24"/>
    </row>
    <row r="13" spans="2:5" x14ac:dyDescent="0.55000000000000004">
      <c r="B13" s="24"/>
      <c r="C13" s="24"/>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72C00-CC36-4663-926B-171CB8ACFB27}">
  <dimension ref="B1:G23"/>
  <sheetViews>
    <sheetView zoomScale="115" zoomScaleNormal="115" workbookViewId="0">
      <pane xSplit="3" ySplit="2" topLeftCell="D3" activePane="bottomRight" state="frozen"/>
      <selection pane="topRight"/>
      <selection pane="bottomLeft"/>
      <selection pane="bottomRight" activeCell="D3" sqref="D3"/>
    </sheetView>
  </sheetViews>
  <sheetFormatPr defaultColWidth="8.58203125" defaultRowHeight="18.75" customHeight="1" outlineLevelRow="1" x14ac:dyDescent="0.55000000000000004"/>
  <cols>
    <col min="1" max="1" width="2.58203125" style="127" customWidth="1"/>
    <col min="2" max="2" width="4.08203125" style="127" bestFit="1" customWidth="1"/>
    <col min="3" max="4" width="31.08203125" style="127" customWidth="1"/>
    <col min="5" max="5" width="13.5" style="127" customWidth="1"/>
    <col min="6" max="6" width="15.08203125" style="127" bestFit="1" customWidth="1"/>
    <col min="7" max="7" width="53.08203125" style="127" customWidth="1"/>
    <col min="8" max="16384" width="8.58203125" style="127"/>
  </cols>
  <sheetData>
    <row r="1" spans="2:7" ht="18" hidden="1" x14ac:dyDescent="0.55000000000000004">
      <c r="C1" s="50" t="s">
        <v>174</v>
      </c>
      <c r="D1" s="50"/>
    </row>
    <row r="2" spans="2:7" ht="18.5" thickBot="1" x14ac:dyDescent="0.6">
      <c r="C2" s="69" t="s">
        <v>175</v>
      </c>
      <c r="D2" s="69"/>
    </row>
    <row r="3" spans="2:7" ht="18" x14ac:dyDescent="0.55000000000000004">
      <c r="B3" s="157"/>
      <c r="C3" s="154"/>
      <c r="D3" s="154"/>
      <c r="E3" s="201"/>
      <c r="F3" s="202"/>
      <c r="G3" s="203" t="s">
        <v>176</v>
      </c>
    </row>
    <row r="4" spans="2:7" ht="18" x14ac:dyDescent="0.55000000000000004">
      <c r="B4" s="158" t="s">
        <v>177</v>
      </c>
      <c r="C4" s="152" t="s">
        <v>178</v>
      </c>
      <c r="D4" s="152" t="s">
        <v>179</v>
      </c>
      <c r="E4" s="153" t="s">
        <v>180</v>
      </c>
      <c r="F4" s="159" t="s">
        <v>165</v>
      </c>
      <c r="G4" s="204"/>
    </row>
    <row r="5" spans="2:7" ht="107.25" customHeight="1" x14ac:dyDescent="0.55000000000000004">
      <c r="B5" s="150">
        <v>1</v>
      </c>
      <c r="C5" s="147" t="s">
        <v>181</v>
      </c>
      <c r="D5" s="147" t="s">
        <v>182</v>
      </c>
      <c r="E5" s="149">
        <v>2.335</v>
      </c>
      <c r="F5" s="151">
        <v>2444000</v>
      </c>
      <c r="G5" s="155"/>
    </row>
    <row r="6" spans="2:7" ht="225" customHeight="1" x14ac:dyDescent="0.55000000000000004">
      <c r="B6" s="150">
        <v>2</v>
      </c>
      <c r="C6" s="148" t="s">
        <v>183</v>
      </c>
      <c r="D6" s="147" t="s">
        <v>184</v>
      </c>
      <c r="E6" s="149">
        <v>4.38</v>
      </c>
      <c r="F6" s="151">
        <v>4366000</v>
      </c>
      <c r="G6" s="155"/>
    </row>
    <row r="7" spans="2:7" ht="36.5" thickBot="1" x14ac:dyDescent="0.6">
      <c r="B7" s="160">
        <v>3</v>
      </c>
      <c r="C7" s="161" t="s">
        <v>185</v>
      </c>
      <c r="D7" s="162" t="s">
        <v>184</v>
      </c>
      <c r="E7" s="163">
        <v>2.2000000000000002</v>
      </c>
      <c r="F7" s="164">
        <v>2183000</v>
      </c>
      <c r="G7" s="156" t="s">
        <v>186</v>
      </c>
    </row>
    <row r="8" spans="2:7" ht="18.5" thickBot="1" x14ac:dyDescent="0.6">
      <c r="B8" s="199" t="s">
        <v>187</v>
      </c>
      <c r="C8" s="200"/>
      <c r="D8" s="165"/>
      <c r="E8" s="166">
        <f>SUM(E5:E7)</f>
        <v>8.9149999999999991</v>
      </c>
      <c r="F8" s="167">
        <f>SUM(F5:F7)</f>
        <v>8993000</v>
      </c>
      <c r="G8" s="168"/>
    </row>
    <row r="9" spans="2:7" ht="18" x14ac:dyDescent="0.55000000000000004">
      <c r="B9" s="128"/>
      <c r="C9" s="128"/>
      <c r="D9" s="128"/>
      <c r="E9" s="128"/>
      <c r="F9" s="128"/>
    </row>
    <row r="10" spans="2:7" ht="18.75" customHeight="1" outlineLevel="1" x14ac:dyDescent="0.55000000000000004"/>
    <row r="11" spans="2:7" ht="18.75" customHeight="1" x14ac:dyDescent="0.55000000000000004">
      <c r="C11" s="132" t="s">
        <v>188</v>
      </c>
      <c r="D11" s="133" t="s">
        <v>189</v>
      </c>
    </row>
    <row r="12" spans="2:7" ht="18.75" customHeight="1" x14ac:dyDescent="0.55000000000000004">
      <c r="C12" s="134" t="s">
        <v>190</v>
      </c>
      <c r="D12" s="135">
        <v>2160000</v>
      </c>
    </row>
    <row r="13" spans="2:7" ht="18.75" customHeight="1" x14ac:dyDescent="0.55000000000000004">
      <c r="C13" s="134" t="s">
        <v>191</v>
      </c>
      <c r="D13" s="135">
        <v>2160000</v>
      </c>
    </row>
    <row r="14" spans="2:7" ht="18.75" customHeight="1" x14ac:dyDescent="0.55000000000000004">
      <c r="C14" s="134" t="s">
        <v>192</v>
      </c>
      <c r="D14" s="135">
        <v>5440000</v>
      </c>
    </row>
    <row r="15" spans="2:7" ht="18.75" customHeight="1" x14ac:dyDescent="0.55000000000000004">
      <c r="C15" s="134" t="s">
        <v>193</v>
      </c>
      <c r="D15" s="135">
        <v>5300000</v>
      </c>
    </row>
    <row r="16" spans="2:7" ht="18.75" customHeight="1" x14ac:dyDescent="0.55000000000000004">
      <c r="C16" s="134" t="s">
        <v>194</v>
      </c>
      <c r="D16" s="135">
        <v>740000</v>
      </c>
    </row>
    <row r="17" spans="2:4" ht="18.75" customHeight="1" x14ac:dyDescent="0.55000000000000004">
      <c r="B17" s="136" t="s">
        <v>195</v>
      </c>
      <c r="C17" s="136" t="s">
        <v>196</v>
      </c>
      <c r="D17" s="137">
        <f>SUM(D12:D16)</f>
        <v>15800000</v>
      </c>
    </row>
    <row r="18" spans="2:4" ht="37.5" customHeight="1" x14ac:dyDescent="0.55000000000000004">
      <c r="B18" s="136" t="s">
        <v>197</v>
      </c>
      <c r="C18" s="136" t="s">
        <v>198</v>
      </c>
      <c r="D18" s="137">
        <f>F5</f>
        <v>2444000</v>
      </c>
    </row>
    <row r="19" spans="2:4" ht="41.25" customHeight="1" x14ac:dyDescent="0.55000000000000004">
      <c r="B19" s="136" t="s">
        <v>199</v>
      </c>
      <c r="C19" s="138" t="s">
        <v>200</v>
      </c>
      <c r="D19" s="137">
        <f>D17-F5</f>
        <v>13356000</v>
      </c>
    </row>
    <row r="20" spans="2:4" ht="40.5" customHeight="1" x14ac:dyDescent="0.55000000000000004">
      <c r="B20" s="136" t="s">
        <v>201</v>
      </c>
      <c r="C20" s="138" t="s">
        <v>202</v>
      </c>
      <c r="D20" s="137">
        <f>SUM(F6:F7)</f>
        <v>6549000</v>
      </c>
    </row>
    <row r="21" spans="2:4" ht="65.25" customHeight="1" x14ac:dyDescent="0.55000000000000004">
      <c r="B21" s="136" t="s">
        <v>203</v>
      </c>
      <c r="C21" s="138" t="s">
        <v>204</v>
      </c>
      <c r="D21" s="146">
        <f>D17-D18-D20</f>
        <v>6807000</v>
      </c>
    </row>
    <row r="22" spans="2:4" ht="18.75" customHeight="1" x14ac:dyDescent="0.55000000000000004">
      <c r="B22" s="136" t="s">
        <v>205</v>
      </c>
      <c r="C22" s="138" t="s">
        <v>206</v>
      </c>
      <c r="D22" s="146">
        <f>D19-D21</f>
        <v>6549000</v>
      </c>
    </row>
    <row r="23" spans="2:4" ht="18.75" customHeight="1" x14ac:dyDescent="0.55000000000000004">
      <c r="D23" s="139" t="s">
        <v>207</v>
      </c>
    </row>
  </sheetData>
  <mergeCells count="3">
    <mergeCell ref="B8:C8"/>
    <mergeCell ref="E3:F3"/>
    <mergeCell ref="G3:G4"/>
  </mergeCells>
  <phoneticPr fontId="1"/>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77C80-3FF5-47E3-A345-136FC9794477}">
  <dimension ref="B2:R44"/>
  <sheetViews>
    <sheetView tabSelected="1" zoomScaleNormal="100" workbookViewId="0">
      <pane xSplit="3" ySplit="1" topLeftCell="D21" activePane="bottomRight" state="frozen"/>
      <selection pane="topRight"/>
      <selection pane="bottomLeft"/>
      <selection pane="bottomRight" activeCell="I49" sqref="I49"/>
    </sheetView>
  </sheetViews>
  <sheetFormatPr defaultColWidth="8.58203125" defaultRowHeight="18.75" customHeight="1" x14ac:dyDescent="0.55000000000000004"/>
  <cols>
    <col min="1" max="1" width="2.58203125" style="24" customWidth="1"/>
    <col min="2" max="2" width="4.08203125" style="24" bestFit="1" customWidth="1"/>
    <col min="3" max="3" width="31.08203125" style="24" customWidth="1"/>
    <col min="4" max="6" width="14.08203125" style="105" customWidth="1"/>
    <col min="7" max="7" width="13.5" style="105" customWidth="1"/>
    <col min="8" max="8" width="15.58203125" style="105" customWidth="1"/>
    <col min="9" max="10" width="13.5" style="105" customWidth="1"/>
    <col min="11" max="11" width="15.08203125" style="105" customWidth="1"/>
    <col min="12" max="12" width="13.5" style="69" customWidth="1"/>
    <col min="13" max="13" width="15.08203125" style="88" bestFit="1" customWidth="1"/>
    <col min="14" max="14" width="13.5" style="24" customWidth="1"/>
    <col min="15" max="15" width="14.33203125" style="24" customWidth="1"/>
    <col min="16" max="16" width="13.5" style="24" customWidth="1"/>
    <col min="17" max="17" width="15.08203125" style="24" bestFit="1" customWidth="1"/>
    <col min="18" max="18" width="53.08203125" style="24" customWidth="1"/>
    <col min="19" max="16384" width="8.58203125" style="24"/>
  </cols>
  <sheetData>
    <row r="2" spans="2:18" ht="18.5" thickBot="1" x14ac:dyDescent="0.6">
      <c r="C2" s="69" t="s">
        <v>240</v>
      </c>
    </row>
    <row r="3" spans="2:18" ht="18" x14ac:dyDescent="0.55000000000000004">
      <c r="B3" s="25"/>
      <c r="C3" s="26" t="s">
        <v>163</v>
      </c>
      <c r="D3" s="205" t="s">
        <v>208</v>
      </c>
      <c r="E3" s="205"/>
      <c r="F3" s="205"/>
      <c r="G3" s="205"/>
      <c r="H3" s="205"/>
      <c r="I3" s="205"/>
      <c r="J3" s="205"/>
      <c r="K3" s="205"/>
      <c r="L3" s="205"/>
      <c r="M3" s="205"/>
      <c r="N3" s="205"/>
      <c r="O3" s="205"/>
      <c r="P3" s="205"/>
      <c r="Q3" s="206"/>
      <c r="R3" s="57" t="s">
        <v>176</v>
      </c>
    </row>
    <row r="4" spans="2:18" ht="22.5" customHeight="1" x14ac:dyDescent="0.55000000000000004">
      <c r="B4" s="41"/>
      <c r="C4" s="42"/>
      <c r="D4" s="119" t="s">
        <v>209</v>
      </c>
      <c r="E4" s="119"/>
      <c r="F4" s="119"/>
      <c r="G4" s="119"/>
      <c r="H4" s="119"/>
      <c r="I4" s="119"/>
      <c r="J4" s="119"/>
      <c r="K4" s="119"/>
      <c r="L4" s="89"/>
      <c r="M4" s="102"/>
      <c r="N4" s="61" t="s">
        <v>210</v>
      </c>
      <c r="O4" s="60"/>
      <c r="P4" s="61" t="s">
        <v>211</v>
      </c>
      <c r="Q4" s="62"/>
      <c r="R4" s="58"/>
    </row>
    <row r="5" spans="2:18" ht="18" x14ac:dyDescent="0.55000000000000004">
      <c r="B5" s="29" t="s">
        <v>177</v>
      </c>
      <c r="C5" s="30" t="s">
        <v>212</v>
      </c>
      <c r="D5" s="106" t="s">
        <v>213</v>
      </c>
      <c r="E5" s="107" t="s">
        <v>214</v>
      </c>
      <c r="F5" s="107" t="s">
        <v>215</v>
      </c>
      <c r="G5" s="107" t="s">
        <v>216</v>
      </c>
      <c r="H5" s="107" t="s">
        <v>217</v>
      </c>
      <c r="I5" s="107" t="s">
        <v>218</v>
      </c>
      <c r="J5" s="107" t="s">
        <v>219</v>
      </c>
      <c r="K5" s="107" t="s">
        <v>220</v>
      </c>
      <c r="L5" s="90" t="s">
        <v>221</v>
      </c>
      <c r="M5" s="91" t="s">
        <v>165</v>
      </c>
      <c r="N5" s="27" t="s">
        <v>221</v>
      </c>
      <c r="O5" s="28" t="s">
        <v>165</v>
      </c>
      <c r="P5" s="83" t="s">
        <v>221</v>
      </c>
      <c r="Q5" s="45" t="s">
        <v>165</v>
      </c>
      <c r="R5" s="59"/>
    </row>
    <row r="6" spans="2:18" ht="18" x14ac:dyDescent="0.55000000000000004">
      <c r="B6" s="31">
        <v>1</v>
      </c>
      <c r="C6" s="19" t="s">
        <v>222</v>
      </c>
      <c r="D6" s="120">
        <v>3.2</v>
      </c>
      <c r="E6" s="121"/>
      <c r="F6" s="121"/>
      <c r="G6" s="121"/>
      <c r="H6" s="121"/>
      <c r="I6" s="121"/>
      <c r="J6" s="121"/>
      <c r="K6" s="122">
        <v>0.9</v>
      </c>
      <c r="L6" s="103">
        <f t="shared" ref="L6" si="0">SUM(D6:K6)</f>
        <v>4.1000000000000005</v>
      </c>
      <c r="M6" s="93">
        <f>SUM(D6:J6)*1000000+K6*1400000</f>
        <v>4460000</v>
      </c>
      <c r="N6" s="63">
        <v>0</v>
      </c>
      <c r="O6" s="77">
        <v>0</v>
      </c>
      <c r="P6" s="84">
        <f>SUM(L6:L10)+N6</f>
        <v>10.200000000000001</v>
      </c>
      <c r="Q6" s="80">
        <f>SUM(M6:M10)+O6</f>
        <v>11240000</v>
      </c>
      <c r="R6" s="66"/>
    </row>
    <row r="7" spans="2:18" ht="18" x14ac:dyDescent="0.55000000000000004">
      <c r="B7" s="31">
        <v>2</v>
      </c>
      <c r="C7" s="32" t="s">
        <v>223</v>
      </c>
      <c r="D7" s="120">
        <v>1.4</v>
      </c>
      <c r="E7" s="121"/>
      <c r="F7" s="121"/>
      <c r="G7" s="121"/>
      <c r="H7" s="121"/>
      <c r="I7" s="121"/>
      <c r="J7" s="121"/>
      <c r="K7" s="122">
        <v>0.6</v>
      </c>
      <c r="L7" s="103">
        <f>SUM(D7:K7)</f>
        <v>2</v>
      </c>
      <c r="M7" s="93">
        <f>SUM(D7:J7)*1000000+K7*1400000</f>
        <v>2240000</v>
      </c>
      <c r="N7" s="64"/>
      <c r="O7" s="78"/>
      <c r="P7" s="85"/>
      <c r="Q7" s="81"/>
      <c r="R7" s="67"/>
    </row>
    <row r="8" spans="2:18" ht="18" x14ac:dyDescent="0.55000000000000004">
      <c r="B8" s="31">
        <v>3</v>
      </c>
      <c r="C8" s="32" t="s">
        <v>97</v>
      </c>
      <c r="D8" s="120">
        <v>1.7</v>
      </c>
      <c r="E8" s="121"/>
      <c r="F8" s="121"/>
      <c r="G8" s="121"/>
      <c r="H8" s="121"/>
      <c r="I8" s="121"/>
      <c r="J8" s="121"/>
      <c r="K8" s="122">
        <v>0.6</v>
      </c>
      <c r="L8" s="103">
        <f>SUM(D8:K8)</f>
        <v>2.2999999999999998</v>
      </c>
      <c r="M8" s="93">
        <f>SUM(D8:J8)*1000000+K8*1400000</f>
        <v>2540000</v>
      </c>
      <c r="N8" s="64"/>
      <c r="O8" s="78"/>
      <c r="P8" s="85"/>
      <c r="Q8" s="81"/>
      <c r="R8" s="67"/>
    </row>
    <row r="9" spans="2:18" ht="18" x14ac:dyDescent="0.55000000000000004">
      <c r="B9" s="31">
        <v>4</v>
      </c>
      <c r="C9" s="19" t="s">
        <v>224</v>
      </c>
      <c r="D9" s="120">
        <v>1.3</v>
      </c>
      <c r="E9" s="121"/>
      <c r="F9" s="121"/>
      <c r="G9" s="121"/>
      <c r="H9" s="121"/>
      <c r="I9" s="121"/>
      <c r="J9" s="121"/>
      <c r="K9" s="122">
        <v>0.5</v>
      </c>
      <c r="L9" s="103">
        <f t="shared" ref="L9:L12" si="1">SUM(D9:K9)</f>
        <v>1.8</v>
      </c>
      <c r="M9" s="93">
        <f>SUM(D9:J9)*1000000+K9*1400000</f>
        <v>2000000</v>
      </c>
      <c r="N9" s="64"/>
      <c r="O9" s="78"/>
      <c r="P9" s="85"/>
      <c r="Q9" s="81"/>
      <c r="R9" s="67"/>
    </row>
    <row r="10" spans="2:18" ht="18" x14ac:dyDescent="0.55000000000000004">
      <c r="B10" s="31">
        <v>5</v>
      </c>
      <c r="C10" s="19" t="s">
        <v>106</v>
      </c>
      <c r="D10" s="123"/>
      <c r="E10" s="121"/>
      <c r="F10" s="121"/>
      <c r="G10" s="121"/>
      <c r="H10" s="121"/>
      <c r="I10" s="121"/>
      <c r="J10" s="121"/>
      <c r="K10" s="121"/>
      <c r="L10" s="103">
        <f t="shared" si="1"/>
        <v>0</v>
      </c>
      <c r="M10" s="93">
        <f>SUM(D10:J10)*1000000+K10*1400000</f>
        <v>0</v>
      </c>
      <c r="N10" s="65"/>
      <c r="O10" s="79"/>
      <c r="P10" s="86"/>
      <c r="Q10" s="82"/>
      <c r="R10" s="68"/>
    </row>
    <row r="11" spans="2:18" ht="18" x14ac:dyDescent="0.55000000000000004">
      <c r="B11" s="31">
        <v>6</v>
      </c>
      <c r="C11" s="19" t="s">
        <v>227</v>
      </c>
      <c r="D11" s="120">
        <v>0.5</v>
      </c>
      <c r="E11" s="121"/>
      <c r="F11" s="121"/>
      <c r="G11" s="121"/>
      <c r="H11" s="121"/>
      <c r="I11" s="121"/>
      <c r="J11" s="121"/>
      <c r="K11" s="122">
        <v>0.2</v>
      </c>
      <c r="L11" s="103">
        <f t="shared" ref="L11" si="2">SUM(D11:K11)</f>
        <v>0.7</v>
      </c>
      <c r="M11" s="93">
        <f t="shared" ref="M11" si="3">SUM(D11:J11)*1000000+K11*1400000</f>
        <v>780000</v>
      </c>
      <c r="N11" s="75"/>
      <c r="O11" s="87"/>
      <c r="P11" s="75">
        <f>SUM(L11:L11)+N11</f>
        <v>0.7</v>
      </c>
      <c r="Q11" s="76">
        <f>SUM(M11:M11)+O11</f>
        <v>780000</v>
      </c>
      <c r="R11" s="47"/>
    </row>
    <row r="12" spans="2:18" ht="18.5" thickBot="1" x14ac:dyDescent="0.6">
      <c r="B12" s="31">
        <v>7</v>
      </c>
      <c r="C12" s="19" t="s">
        <v>228</v>
      </c>
      <c r="D12" s="123"/>
      <c r="E12" s="121"/>
      <c r="F12" s="121"/>
      <c r="G12" s="121"/>
      <c r="H12" s="121"/>
      <c r="I12" s="121"/>
      <c r="J12" s="121"/>
      <c r="K12" s="121"/>
      <c r="L12" s="141">
        <f t="shared" si="1"/>
        <v>0</v>
      </c>
      <c r="M12" s="93">
        <v>-6807000</v>
      </c>
      <c r="N12" s="75"/>
      <c r="O12" s="87"/>
      <c r="P12" s="75">
        <f>SUM(L12:L12)+N12</f>
        <v>0</v>
      </c>
      <c r="Q12" s="76">
        <f>SUM(M12:M12)+O6</f>
        <v>-6807000</v>
      </c>
      <c r="R12" s="47" t="s">
        <v>229</v>
      </c>
    </row>
    <row r="13" spans="2:18" ht="18" x14ac:dyDescent="0.55000000000000004">
      <c r="B13" s="224" t="s">
        <v>187</v>
      </c>
      <c r="C13" s="225"/>
      <c r="D13" s="124">
        <f t="shared" ref="D13:J13" si="4">SUM(D6:D12)</f>
        <v>8.1</v>
      </c>
      <c r="E13" s="125">
        <f t="shared" si="4"/>
        <v>0</v>
      </c>
      <c r="F13" s="125">
        <f t="shared" si="4"/>
        <v>0</v>
      </c>
      <c r="G13" s="125">
        <f t="shared" si="4"/>
        <v>0</v>
      </c>
      <c r="H13" s="125">
        <f t="shared" si="4"/>
        <v>0</v>
      </c>
      <c r="I13" s="125">
        <f t="shared" si="4"/>
        <v>0</v>
      </c>
      <c r="J13" s="125">
        <f t="shared" si="4"/>
        <v>0</v>
      </c>
      <c r="K13" s="125">
        <f>SUM(K7:K12)</f>
        <v>1.9</v>
      </c>
      <c r="L13" s="104">
        <f>SUM(D13:K13)</f>
        <v>10</v>
      </c>
      <c r="M13" s="95">
        <f>SUM(M6:M12)</f>
        <v>5213000</v>
      </c>
      <c r="N13" s="40">
        <f>SUM(N6:N12)</f>
        <v>0</v>
      </c>
      <c r="O13" s="23">
        <f>SUM(O6:O12)</f>
        <v>0</v>
      </c>
      <c r="P13" s="142">
        <f>SUM(P6:P12)</f>
        <v>10.9</v>
      </c>
      <c r="Q13" s="143">
        <f>SUM(Q6:Q12)</f>
        <v>5213000</v>
      </c>
      <c r="R13" s="33"/>
    </row>
    <row r="14" spans="2:18" ht="18" x14ac:dyDescent="0.55000000000000004">
      <c r="B14" s="226" t="s">
        <v>226</v>
      </c>
      <c r="C14" s="227"/>
      <c r="D14" s="114">
        <v>1000000</v>
      </c>
      <c r="E14" s="115">
        <v>1000000</v>
      </c>
      <c r="F14" s="115">
        <v>1000000</v>
      </c>
      <c r="G14" s="115">
        <v>1000000</v>
      </c>
      <c r="H14" s="115">
        <v>1000000</v>
      </c>
      <c r="I14" s="115">
        <v>1000000</v>
      </c>
      <c r="J14" s="115">
        <v>1000000</v>
      </c>
      <c r="K14" s="115">
        <v>1400000</v>
      </c>
      <c r="L14" s="96"/>
      <c r="M14" s="97"/>
      <c r="N14" s="34"/>
      <c r="O14" s="35"/>
      <c r="P14" s="34"/>
      <c r="Q14" s="46"/>
      <c r="R14" s="36"/>
    </row>
    <row r="15" spans="2:18" ht="18.5" thickBot="1" x14ac:dyDescent="0.6">
      <c r="B15" s="228" t="s">
        <v>165</v>
      </c>
      <c r="C15" s="229"/>
      <c r="D15" s="116">
        <f t="shared" ref="D15:K15" si="5">D13*D14</f>
        <v>8100000</v>
      </c>
      <c r="E15" s="117">
        <f t="shared" si="5"/>
        <v>0</v>
      </c>
      <c r="F15" s="117">
        <f t="shared" si="5"/>
        <v>0</v>
      </c>
      <c r="G15" s="117">
        <f t="shared" si="5"/>
        <v>0</v>
      </c>
      <c r="H15" s="117">
        <f t="shared" si="5"/>
        <v>0</v>
      </c>
      <c r="I15" s="117">
        <f t="shared" si="5"/>
        <v>0</v>
      </c>
      <c r="J15" s="117">
        <f t="shared" si="5"/>
        <v>0</v>
      </c>
      <c r="K15" s="117">
        <f t="shared" si="5"/>
        <v>2660000</v>
      </c>
      <c r="L15" s="98"/>
      <c r="M15" s="99"/>
      <c r="N15" s="37"/>
      <c r="O15" s="38"/>
      <c r="P15" s="37"/>
      <c r="Q15" s="44"/>
      <c r="R15" s="39"/>
    </row>
    <row r="16" spans="2:18" ht="18" x14ac:dyDescent="0.55000000000000004">
      <c r="C16" s="69"/>
    </row>
    <row r="17" spans="2:18" ht="18.5" thickBot="1" x14ac:dyDescent="0.6">
      <c r="C17" s="69" t="s">
        <v>242</v>
      </c>
    </row>
    <row r="18" spans="2:18" ht="18" x14ac:dyDescent="0.55000000000000004">
      <c r="B18" s="25"/>
      <c r="C18" s="26" t="s">
        <v>163</v>
      </c>
      <c r="D18" s="205" t="s">
        <v>208</v>
      </c>
      <c r="E18" s="205"/>
      <c r="F18" s="205"/>
      <c r="G18" s="205"/>
      <c r="H18" s="205"/>
      <c r="I18" s="205"/>
      <c r="J18" s="205"/>
      <c r="K18" s="205"/>
      <c r="L18" s="205"/>
      <c r="M18" s="205"/>
      <c r="N18" s="205"/>
      <c r="O18" s="205"/>
      <c r="P18" s="205"/>
      <c r="Q18" s="206"/>
      <c r="R18" s="207" t="s">
        <v>176</v>
      </c>
    </row>
    <row r="19" spans="2:18" ht="22.5" customHeight="1" x14ac:dyDescent="0.55000000000000004">
      <c r="B19" s="41"/>
      <c r="C19" s="42"/>
      <c r="D19" s="210" t="s">
        <v>209</v>
      </c>
      <c r="E19" s="210"/>
      <c r="F19" s="210"/>
      <c r="G19" s="210"/>
      <c r="H19" s="210"/>
      <c r="I19" s="210"/>
      <c r="J19" s="210"/>
      <c r="K19" s="210"/>
      <c r="L19" s="210"/>
      <c r="M19" s="211"/>
      <c r="N19" s="212" t="s">
        <v>210</v>
      </c>
      <c r="O19" s="213"/>
      <c r="P19" s="212" t="s">
        <v>211</v>
      </c>
      <c r="Q19" s="214"/>
      <c r="R19" s="208"/>
    </row>
    <row r="20" spans="2:18" ht="18" x14ac:dyDescent="0.55000000000000004">
      <c r="B20" s="29" t="s">
        <v>177</v>
      </c>
      <c r="C20" s="30" t="s">
        <v>212</v>
      </c>
      <c r="D20" s="106" t="s">
        <v>213</v>
      </c>
      <c r="E20" s="107" t="s">
        <v>214</v>
      </c>
      <c r="F20" s="107" t="s">
        <v>215</v>
      </c>
      <c r="G20" s="107" t="s">
        <v>216</v>
      </c>
      <c r="H20" s="107" t="s">
        <v>217</v>
      </c>
      <c r="I20" s="107" t="s">
        <v>218</v>
      </c>
      <c r="J20" s="107" t="s">
        <v>219</v>
      </c>
      <c r="K20" s="107" t="s">
        <v>220</v>
      </c>
      <c r="L20" s="90" t="s">
        <v>221</v>
      </c>
      <c r="M20" s="91" t="s">
        <v>165</v>
      </c>
      <c r="N20" s="27" t="s">
        <v>221</v>
      </c>
      <c r="O20" s="28" t="s">
        <v>165</v>
      </c>
      <c r="P20" s="27" t="s">
        <v>221</v>
      </c>
      <c r="Q20" s="45" t="s">
        <v>165</v>
      </c>
      <c r="R20" s="209"/>
    </row>
    <row r="21" spans="2:18" ht="18" x14ac:dyDescent="0.55000000000000004">
      <c r="B21" s="31">
        <v>1</v>
      </c>
      <c r="C21" s="19" t="s">
        <v>222</v>
      </c>
      <c r="D21" s="108">
        <v>3.2</v>
      </c>
      <c r="E21" s="109">
        <v>1.6</v>
      </c>
      <c r="F21" s="109">
        <v>2.7</v>
      </c>
      <c r="G21" s="109">
        <v>5.2</v>
      </c>
      <c r="H21" s="109">
        <v>1.4</v>
      </c>
      <c r="I21" s="109">
        <v>0.8</v>
      </c>
      <c r="J21" s="109">
        <v>2</v>
      </c>
      <c r="K21" s="109">
        <v>3.8</v>
      </c>
      <c r="L21" s="92">
        <f>SUM(D21:K21)</f>
        <v>20.700000000000003</v>
      </c>
      <c r="M21" s="93">
        <f>SUM(D21:J21)*1000000+K21*1400000</f>
        <v>22220000.000000004</v>
      </c>
      <c r="N21" s="215">
        <v>0</v>
      </c>
      <c r="O21" s="230">
        <v>0</v>
      </c>
      <c r="P21" s="215">
        <f>SUM(L21:L25)+N21</f>
        <v>58.300000000000004</v>
      </c>
      <c r="Q21" s="218">
        <f>SUM(M21:M25)+O21</f>
        <v>62900000</v>
      </c>
      <c r="R21" s="221"/>
    </row>
    <row r="22" spans="2:18" ht="18" x14ac:dyDescent="0.55000000000000004">
      <c r="B22" s="31">
        <v>2</v>
      </c>
      <c r="C22" s="32" t="s">
        <v>223</v>
      </c>
      <c r="D22" s="108">
        <v>1.4</v>
      </c>
      <c r="E22" s="109">
        <v>1.1000000000000001</v>
      </c>
      <c r="F22" s="109">
        <v>1.5</v>
      </c>
      <c r="G22" s="109">
        <v>3.1</v>
      </c>
      <c r="H22" s="109">
        <v>1.1000000000000001</v>
      </c>
      <c r="I22" s="109">
        <v>0.8</v>
      </c>
      <c r="J22" s="109">
        <v>2</v>
      </c>
      <c r="K22" s="109">
        <v>2.6</v>
      </c>
      <c r="L22" s="92">
        <f t="shared" ref="L22" si="6">SUM(D22:K22)</f>
        <v>13.6</v>
      </c>
      <c r="M22" s="93">
        <f>SUM(D22:J22)*1000000+K22*1400000</f>
        <v>14640000</v>
      </c>
      <c r="N22" s="216"/>
      <c r="O22" s="231"/>
      <c r="P22" s="216"/>
      <c r="Q22" s="219"/>
      <c r="R22" s="222"/>
    </row>
    <row r="23" spans="2:18" ht="18" x14ac:dyDescent="0.55000000000000004">
      <c r="B23" s="31">
        <v>3</v>
      </c>
      <c r="C23" s="32" t="s">
        <v>97</v>
      </c>
      <c r="D23" s="108">
        <v>1.7</v>
      </c>
      <c r="E23" s="109">
        <v>1.4</v>
      </c>
      <c r="F23" s="109">
        <v>1.6</v>
      </c>
      <c r="G23" s="109">
        <v>5.5</v>
      </c>
      <c r="H23" s="109">
        <v>0.8</v>
      </c>
      <c r="I23" s="109">
        <v>0.5</v>
      </c>
      <c r="J23" s="109">
        <v>0.6</v>
      </c>
      <c r="K23" s="109">
        <v>2.7</v>
      </c>
      <c r="L23" s="92">
        <f>SUM(D23:K23)</f>
        <v>14.8</v>
      </c>
      <c r="M23" s="93">
        <f t="shared" ref="M23:M26" si="7">SUM(D23:J23)*1000000+K23*1400000</f>
        <v>15880000</v>
      </c>
      <c r="N23" s="216"/>
      <c r="O23" s="231"/>
      <c r="P23" s="216"/>
      <c r="Q23" s="219"/>
      <c r="R23" s="222"/>
    </row>
    <row r="24" spans="2:18" ht="18" x14ac:dyDescent="0.55000000000000004">
      <c r="B24" s="31">
        <v>4</v>
      </c>
      <c r="C24" s="19" t="s">
        <v>224</v>
      </c>
      <c r="D24" s="108">
        <v>1.3</v>
      </c>
      <c r="E24" s="109">
        <v>0.4</v>
      </c>
      <c r="F24" s="109">
        <v>1.6</v>
      </c>
      <c r="G24" s="109">
        <v>1.2</v>
      </c>
      <c r="H24" s="109">
        <v>0.8</v>
      </c>
      <c r="I24" s="109">
        <v>0.5</v>
      </c>
      <c r="J24" s="109">
        <v>0.6</v>
      </c>
      <c r="K24" s="109">
        <v>1.9</v>
      </c>
      <c r="L24" s="92">
        <f t="shared" ref="L24:L26" si="8">SUM(D24:K24)</f>
        <v>8.2999999999999989</v>
      </c>
      <c r="M24" s="93">
        <f t="shared" si="7"/>
        <v>9060000</v>
      </c>
      <c r="N24" s="216"/>
      <c r="O24" s="231"/>
      <c r="P24" s="216"/>
      <c r="Q24" s="219"/>
      <c r="R24" s="222"/>
    </row>
    <row r="25" spans="2:18" ht="18.5" thickBot="1" x14ac:dyDescent="0.6">
      <c r="B25" s="31">
        <v>5</v>
      </c>
      <c r="C25" s="19" t="s">
        <v>106</v>
      </c>
      <c r="D25" s="110"/>
      <c r="E25" s="111"/>
      <c r="F25" s="111"/>
      <c r="G25" s="111"/>
      <c r="H25" s="111"/>
      <c r="I25" s="111"/>
      <c r="J25" s="109">
        <v>0.4</v>
      </c>
      <c r="K25" s="109">
        <v>0.5</v>
      </c>
      <c r="L25" s="92">
        <f t="shared" si="8"/>
        <v>0.9</v>
      </c>
      <c r="M25" s="93">
        <f t="shared" si="7"/>
        <v>1100000</v>
      </c>
      <c r="N25" s="217"/>
      <c r="O25" s="232"/>
      <c r="P25" s="217"/>
      <c r="Q25" s="220"/>
      <c r="R25" s="223"/>
    </row>
    <row r="26" spans="2:18" ht="18.5" thickBot="1" x14ac:dyDescent="0.6">
      <c r="B26" s="31">
        <v>6</v>
      </c>
      <c r="C26" s="19" t="s">
        <v>225</v>
      </c>
      <c r="D26" s="108">
        <v>0.5</v>
      </c>
      <c r="E26" s="109">
        <v>0.4</v>
      </c>
      <c r="F26" s="109">
        <v>0.7</v>
      </c>
      <c r="G26" s="109">
        <v>1.4</v>
      </c>
      <c r="H26" s="109">
        <v>0.2</v>
      </c>
      <c r="I26" s="109">
        <v>0.1</v>
      </c>
      <c r="J26" s="109">
        <v>1.5</v>
      </c>
      <c r="K26" s="109">
        <v>0.9</v>
      </c>
      <c r="L26" s="92">
        <f t="shared" si="8"/>
        <v>5.7000000000000011</v>
      </c>
      <c r="M26" s="93">
        <f t="shared" si="7"/>
        <v>6060000.0000000009</v>
      </c>
      <c r="N26" s="75">
        <v>0</v>
      </c>
      <c r="O26" s="23">
        <f>SUM(O20:O25)</f>
        <v>0</v>
      </c>
      <c r="P26" s="75">
        <f>SUM(L26:L26)+N26</f>
        <v>5.7000000000000011</v>
      </c>
      <c r="Q26" s="76">
        <f>SUM(M26:M26)+O21</f>
        <v>6060000.0000000009</v>
      </c>
      <c r="R26" s="47"/>
    </row>
    <row r="27" spans="2:18" ht="18" x14ac:dyDescent="0.55000000000000004">
      <c r="B27" s="224" t="s">
        <v>187</v>
      </c>
      <c r="C27" s="225"/>
      <c r="D27" s="112">
        <f t="shared" ref="D27:K27" si="9">SUM(D21:D26)</f>
        <v>8.1</v>
      </c>
      <c r="E27" s="113">
        <f t="shared" si="9"/>
        <v>4.9000000000000004</v>
      </c>
      <c r="F27" s="113">
        <f t="shared" si="9"/>
        <v>8.1</v>
      </c>
      <c r="G27" s="113">
        <f t="shared" si="9"/>
        <v>16.399999999999999</v>
      </c>
      <c r="H27" s="113">
        <f t="shared" si="9"/>
        <v>4.3</v>
      </c>
      <c r="I27" s="113">
        <f t="shared" si="9"/>
        <v>2.7</v>
      </c>
      <c r="J27" s="113">
        <f t="shared" si="9"/>
        <v>7.1</v>
      </c>
      <c r="K27" s="113">
        <f t="shared" si="9"/>
        <v>12.400000000000002</v>
      </c>
      <c r="L27" s="94">
        <f>SUM(D27:K27)</f>
        <v>64</v>
      </c>
      <c r="M27" s="95">
        <f>SUM(M21:M26)</f>
        <v>68960000</v>
      </c>
      <c r="N27" s="40">
        <f>SUM(N21:N26)</f>
        <v>0</v>
      </c>
      <c r="O27" s="23">
        <f>SUM(O21:O26)</f>
        <v>0</v>
      </c>
      <c r="P27" s="40">
        <f>SUM(P21:P26)</f>
        <v>64</v>
      </c>
      <c r="Q27" s="43">
        <f>SUM(Q21:Q26)</f>
        <v>68960000</v>
      </c>
      <c r="R27" s="33"/>
    </row>
    <row r="28" spans="2:18" ht="18" x14ac:dyDescent="0.55000000000000004">
      <c r="B28" s="226" t="s">
        <v>226</v>
      </c>
      <c r="C28" s="227"/>
      <c r="D28" s="114">
        <v>1000000</v>
      </c>
      <c r="E28" s="115">
        <v>1000000</v>
      </c>
      <c r="F28" s="115">
        <v>1000000</v>
      </c>
      <c r="G28" s="115">
        <v>1000000</v>
      </c>
      <c r="H28" s="115">
        <v>1000000</v>
      </c>
      <c r="I28" s="115">
        <v>1000000</v>
      </c>
      <c r="J28" s="115">
        <v>1000000</v>
      </c>
      <c r="K28" s="115">
        <v>1400000</v>
      </c>
      <c r="L28" s="96"/>
      <c r="M28" s="97"/>
      <c r="N28" s="34"/>
      <c r="O28" s="35"/>
      <c r="P28" s="34"/>
      <c r="Q28" s="46"/>
      <c r="R28" s="36"/>
    </row>
    <row r="29" spans="2:18" ht="18.5" thickBot="1" x14ac:dyDescent="0.6">
      <c r="B29" s="228" t="s">
        <v>165</v>
      </c>
      <c r="C29" s="229"/>
      <c r="D29" s="116">
        <f t="shared" ref="D29:K29" si="10">D27*D28</f>
        <v>8100000</v>
      </c>
      <c r="E29" s="117">
        <f t="shared" si="10"/>
        <v>4900000</v>
      </c>
      <c r="F29" s="117">
        <f t="shared" si="10"/>
        <v>8100000</v>
      </c>
      <c r="G29" s="117">
        <f t="shared" si="10"/>
        <v>16399999.999999998</v>
      </c>
      <c r="H29" s="117">
        <f t="shared" si="10"/>
        <v>4300000</v>
      </c>
      <c r="I29" s="117">
        <f t="shared" si="10"/>
        <v>2700000</v>
      </c>
      <c r="J29" s="117">
        <f t="shared" si="10"/>
        <v>7100000</v>
      </c>
      <c r="K29" s="117">
        <f t="shared" si="10"/>
        <v>17360000.000000004</v>
      </c>
      <c r="L29" s="98"/>
      <c r="M29" s="99"/>
      <c r="N29" s="37"/>
      <c r="O29" s="38"/>
      <c r="P29" s="37"/>
      <c r="Q29" s="44"/>
      <c r="R29" s="39"/>
    </row>
    <row r="31" spans="2:18" ht="18.5" thickBot="1" x14ac:dyDescent="0.6">
      <c r="C31" s="69" t="s">
        <v>243</v>
      </c>
    </row>
    <row r="32" spans="2:18" ht="18" x14ac:dyDescent="0.55000000000000004">
      <c r="B32" s="25"/>
      <c r="C32" s="26" t="s">
        <v>163</v>
      </c>
      <c r="D32" s="205" t="s">
        <v>208</v>
      </c>
      <c r="E32" s="205"/>
      <c r="F32" s="205"/>
      <c r="G32" s="205"/>
      <c r="H32" s="205"/>
      <c r="I32" s="205"/>
      <c r="J32" s="205"/>
      <c r="K32" s="205"/>
      <c r="L32" s="205"/>
      <c r="M32" s="205"/>
      <c r="N32" s="205"/>
      <c r="O32" s="205"/>
      <c r="P32" s="205"/>
      <c r="Q32" s="206"/>
      <c r="R32" s="57" t="s">
        <v>176</v>
      </c>
    </row>
    <row r="33" spans="2:18" ht="22.5" customHeight="1" x14ac:dyDescent="0.55000000000000004">
      <c r="B33" s="41"/>
      <c r="C33" s="42"/>
      <c r="D33" s="119" t="s">
        <v>209</v>
      </c>
      <c r="E33" s="119"/>
      <c r="F33" s="119"/>
      <c r="G33" s="119"/>
      <c r="H33" s="119"/>
      <c r="I33" s="119"/>
      <c r="J33" s="119"/>
      <c r="K33" s="119"/>
      <c r="L33" s="89"/>
      <c r="M33" s="102"/>
      <c r="N33" s="61" t="s">
        <v>210</v>
      </c>
      <c r="O33" s="60"/>
      <c r="P33" s="61" t="s">
        <v>211</v>
      </c>
      <c r="Q33" s="62"/>
      <c r="R33" s="58"/>
    </row>
    <row r="34" spans="2:18" ht="18" x14ac:dyDescent="0.55000000000000004">
      <c r="B34" s="29" t="s">
        <v>177</v>
      </c>
      <c r="C34" s="30" t="s">
        <v>212</v>
      </c>
      <c r="D34" s="106" t="s">
        <v>213</v>
      </c>
      <c r="E34" s="107" t="s">
        <v>214</v>
      </c>
      <c r="F34" s="107" t="s">
        <v>215</v>
      </c>
      <c r="G34" s="107" t="s">
        <v>216</v>
      </c>
      <c r="H34" s="107" t="s">
        <v>217</v>
      </c>
      <c r="I34" s="107" t="s">
        <v>218</v>
      </c>
      <c r="J34" s="107" t="s">
        <v>219</v>
      </c>
      <c r="K34" s="107" t="s">
        <v>220</v>
      </c>
      <c r="L34" s="90" t="s">
        <v>221</v>
      </c>
      <c r="M34" s="91" t="s">
        <v>165</v>
      </c>
      <c r="N34" s="27" t="s">
        <v>221</v>
      </c>
      <c r="O34" s="28" t="s">
        <v>165</v>
      </c>
      <c r="P34" s="83" t="s">
        <v>221</v>
      </c>
      <c r="Q34" s="45" t="s">
        <v>165</v>
      </c>
      <c r="R34" s="59"/>
    </row>
    <row r="35" spans="2:18" ht="18" x14ac:dyDescent="0.55000000000000004">
      <c r="B35" s="31">
        <v>1</v>
      </c>
      <c r="C35" s="19" t="s">
        <v>222</v>
      </c>
      <c r="D35" s="120">
        <v>3.2</v>
      </c>
      <c r="E35" s="121"/>
      <c r="F35" s="121"/>
      <c r="G35" s="121"/>
      <c r="H35" s="121"/>
      <c r="I35" s="121"/>
      <c r="J35" s="121"/>
      <c r="K35" s="122">
        <v>0.9</v>
      </c>
      <c r="L35" s="103">
        <f t="shared" ref="L35" si="11">SUM(D35:K35)</f>
        <v>4.1000000000000005</v>
      </c>
      <c r="M35" s="93">
        <f>SUM(D35:J35)*1000000+K35*1400000</f>
        <v>4460000</v>
      </c>
      <c r="N35" s="63">
        <v>0</v>
      </c>
      <c r="O35" s="77">
        <v>0</v>
      </c>
      <c r="P35" s="84">
        <f>SUM(L35:L39)+N35</f>
        <v>10.200000000000001</v>
      </c>
      <c r="Q35" s="80">
        <f>SUM(M35:M39)+O35</f>
        <v>11240000</v>
      </c>
      <c r="R35" s="66"/>
    </row>
    <row r="36" spans="2:18" ht="18" x14ac:dyDescent="0.55000000000000004">
      <c r="B36" s="31">
        <v>2</v>
      </c>
      <c r="C36" s="32" t="s">
        <v>223</v>
      </c>
      <c r="D36" s="120">
        <v>1.4</v>
      </c>
      <c r="E36" s="121"/>
      <c r="F36" s="121"/>
      <c r="G36" s="121"/>
      <c r="H36" s="121"/>
      <c r="I36" s="121"/>
      <c r="J36" s="121"/>
      <c r="K36" s="122">
        <v>0.6</v>
      </c>
      <c r="L36" s="103">
        <f>SUM(D36:K36)</f>
        <v>2</v>
      </c>
      <c r="M36" s="93">
        <f>SUM(D36:J36)*1000000+K36*1400000</f>
        <v>2240000</v>
      </c>
      <c r="N36" s="64"/>
      <c r="O36" s="78"/>
      <c r="P36" s="85"/>
      <c r="Q36" s="81"/>
      <c r="R36" s="67"/>
    </row>
    <row r="37" spans="2:18" ht="18" x14ac:dyDescent="0.55000000000000004">
      <c r="B37" s="31">
        <v>3</v>
      </c>
      <c r="C37" s="32" t="s">
        <v>97</v>
      </c>
      <c r="D37" s="120">
        <v>1.7</v>
      </c>
      <c r="E37" s="121"/>
      <c r="F37" s="121"/>
      <c r="G37" s="121"/>
      <c r="H37" s="121"/>
      <c r="I37" s="121"/>
      <c r="J37" s="121"/>
      <c r="K37" s="122">
        <v>0.6</v>
      </c>
      <c r="L37" s="103">
        <f>SUM(D37:K37)</f>
        <v>2.2999999999999998</v>
      </c>
      <c r="M37" s="93">
        <f>SUM(D37:J37)*1000000+K37*1400000</f>
        <v>2540000</v>
      </c>
      <c r="N37" s="64"/>
      <c r="O37" s="78"/>
      <c r="P37" s="85"/>
      <c r="Q37" s="81"/>
      <c r="R37" s="67"/>
    </row>
    <row r="38" spans="2:18" ht="18" x14ac:dyDescent="0.55000000000000004">
      <c r="B38" s="31">
        <v>4</v>
      </c>
      <c r="C38" s="19" t="s">
        <v>224</v>
      </c>
      <c r="D38" s="120">
        <v>1.3</v>
      </c>
      <c r="E38" s="121"/>
      <c r="F38" s="121"/>
      <c r="G38" s="121"/>
      <c r="H38" s="121"/>
      <c r="I38" s="121"/>
      <c r="J38" s="121"/>
      <c r="K38" s="122">
        <v>0.5</v>
      </c>
      <c r="L38" s="103">
        <f t="shared" ref="L38:L40" si="12">SUM(D38:K38)</f>
        <v>1.8</v>
      </c>
      <c r="M38" s="93">
        <f>SUM(D38:J38)*1000000+K38*1400000</f>
        <v>2000000</v>
      </c>
      <c r="N38" s="64"/>
      <c r="O38" s="78"/>
      <c r="P38" s="85"/>
      <c r="Q38" s="81"/>
      <c r="R38" s="67"/>
    </row>
    <row r="39" spans="2:18" ht="18" x14ac:dyDescent="0.55000000000000004">
      <c r="B39" s="31">
        <v>5</v>
      </c>
      <c r="C39" s="19" t="s">
        <v>106</v>
      </c>
      <c r="D39" s="123"/>
      <c r="E39" s="121"/>
      <c r="F39" s="121"/>
      <c r="G39" s="121"/>
      <c r="H39" s="121"/>
      <c r="I39" s="121"/>
      <c r="J39" s="121"/>
      <c r="K39" s="121"/>
      <c r="L39" s="103">
        <f t="shared" si="12"/>
        <v>0</v>
      </c>
      <c r="M39" s="93">
        <f>SUM(D39:J39)*1000000+K39*1400000</f>
        <v>0</v>
      </c>
      <c r="N39" s="65"/>
      <c r="O39" s="79"/>
      <c r="P39" s="86"/>
      <c r="Q39" s="82"/>
      <c r="R39" s="68"/>
    </row>
    <row r="40" spans="2:18" ht="18.5" thickBot="1" x14ac:dyDescent="0.6">
      <c r="B40" s="31">
        <v>6</v>
      </c>
      <c r="C40" s="19" t="s">
        <v>227</v>
      </c>
      <c r="D40" s="120">
        <v>0.5</v>
      </c>
      <c r="E40" s="121"/>
      <c r="F40" s="121"/>
      <c r="G40" s="121"/>
      <c r="H40" s="121"/>
      <c r="I40" s="121"/>
      <c r="J40" s="121"/>
      <c r="K40" s="122">
        <v>0.2</v>
      </c>
      <c r="L40" s="103">
        <f t="shared" si="12"/>
        <v>0.7</v>
      </c>
      <c r="M40" s="93">
        <f t="shared" ref="M40" si="13">SUM(D40:J40)*1000000+K40*1400000</f>
        <v>780000</v>
      </c>
      <c r="N40" s="75"/>
      <c r="O40" s="87"/>
      <c r="P40" s="75">
        <f>SUM(L40:L40)+N40</f>
        <v>0.7</v>
      </c>
      <c r="Q40" s="76">
        <f>SUM(M40:M40)+O35</f>
        <v>780000</v>
      </c>
      <c r="R40" s="47"/>
    </row>
    <row r="41" spans="2:18" ht="18" x14ac:dyDescent="0.55000000000000004">
      <c r="B41" s="51" t="s">
        <v>187</v>
      </c>
      <c r="C41" s="52"/>
      <c r="D41" s="124">
        <f t="shared" ref="D41:J41" si="14">SUM(D35:D40)</f>
        <v>8.1</v>
      </c>
      <c r="E41" s="125">
        <f t="shared" si="14"/>
        <v>0</v>
      </c>
      <c r="F41" s="125">
        <f t="shared" si="14"/>
        <v>0</v>
      </c>
      <c r="G41" s="125">
        <f t="shared" si="14"/>
        <v>0</v>
      </c>
      <c r="H41" s="125">
        <f t="shared" si="14"/>
        <v>0</v>
      </c>
      <c r="I41" s="125">
        <f t="shared" si="14"/>
        <v>0</v>
      </c>
      <c r="J41" s="125">
        <f t="shared" si="14"/>
        <v>0</v>
      </c>
      <c r="K41" s="125">
        <f>SUM(K36:K40)</f>
        <v>1.9</v>
      </c>
      <c r="L41" s="104">
        <f>SUM(D41:K41)</f>
        <v>10</v>
      </c>
      <c r="M41" s="95">
        <f>SUM(M35:M40)</f>
        <v>12020000</v>
      </c>
      <c r="N41" s="40">
        <f>SUM(N35:N40)</f>
        <v>0</v>
      </c>
      <c r="O41" s="23">
        <f>SUM(O35:O40)</f>
        <v>0</v>
      </c>
      <c r="P41" s="40">
        <f>SUM(P35:P40)</f>
        <v>10.9</v>
      </c>
      <c r="Q41" s="43">
        <f>SUM(Q35:Q40)</f>
        <v>12020000</v>
      </c>
      <c r="R41" s="33"/>
    </row>
    <row r="42" spans="2:18" ht="18" x14ac:dyDescent="0.55000000000000004">
      <c r="B42" s="53" t="s">
        <v>226</v>
      </c>
      <c r="C42" s="54"/>
      <c r="D42" s="114">
        <v>1000000</v>
      </c>
      <c r="E42" s="115">
        <v>1000000</v>
      </c>
      <c r="F42" s="115">
        <v>1000000</v>
      </c>
      <c r="G42" s="115">
        <v>1000000</v>
      </c>
      <c r="H42" s="115">
        <v>1000000</v>
      </c>
      <c r="I42" s="115">
        <v>1000000</v>
      </c>
      <c r="J42" s="115">
        <v>1000000</v>
      </c>
      <c r="K42" s="115">
        <v>1400000</v>
      </c>
      <c r="L42" s="96"/>
      <c r="M42" s="97"/>
      <c r="N42" s="34"/>
      <c r="O42" s="35"/>
      <c r="P42" s="34"/>
      <c r="Q42" s="46"/>
      <c r="R42" s="36"/>
    </row>
    <row r="43" spans="2:18" ht="18.5" thickBot="1" x14ac:dyDescent="0.6">
      <c r="B43" s="55" t="s">
        <v>165</v>
      </c>
      <c r="C43" s="56"/>
      <c r="D43" s="116">
        <f t="shared" ref="D43:K43" si="15">D41*D42</f>
        <v>8100000</v>
      </c>
      <c r="E43" s="117">
        <f t="shared" si="15"/>
        <v>0</v>
      </c>
      <c r="F43" s="117">
        <f t="shared" si="15"/>
        <v>0</v>
      </c>
      <c r="G43" s="117">
        <f t="shared" si="15"/>
        <v>0</v>
      </c>
      <c r="H43" s="117">
        <f t="shared" si="15"/>
        <v>0</v>
      </c>
      <c r="I43" s="117">
        <f t="shared" si="15"/>
        <v>0</v>
      </c>
      <c r="J43" s="117">
        <f t="shared" si="15"/>
        <v>0</v>
      </c>
      <c r="K43" s="117">
        <f t="shared" si="15"/>
        <v>2660000</v>
      </c>
      <c r="L43" s="98"/>
      <c r="M43" s="99"/>
      <c r="N43" s="37"/>
      <c r="O43" s="38"/>
      <c r="P43" s="37"/>
      <c r="Q43" s="44"/>
      <c r="R43" s="39"/>
    </row>
    <row r="44" spans="2:18" ht="18" x14ac:dyDescent="0.55000000000000004">
      <c r="B44" s="71"/>
      <c r="C44" s="71"/>
      <c r="D44" s="118"/>
      <c r="E44" s="118"/>
      <c r="F44" s="118"/>
      <c r="G44" s="118"/>
      <c r="H44" s="118"/>
      <c r="I44" s="118"/>
      <c r="J44" s="118"/>
      <c r="K44" s="118"/>
      <c r="L44" s="100"/>
      <c r="M44" s="101"/>
      <c r="N44" s="71"/>
      <c r="O44" s="71"/>
      <c r="P44" s="71"/>
      <c r="Q44" s="71"/>
    </row>
  </sheetData>
  <mergeCells count="18">
    <mergeCell ref="D3:Q3"/>
    <mergeCell ref="B27:C27"/>
    <mergeCell ref="B28:C28"/>
    <mergeCell ref="B29:C29"/>
    <mergeCell ref="N21:N25"/>
    <mergeCell ref="O21:O25"/>
    <mergeCell ref="B13:C13"/>
    <mergeCell ref="B14:C14"/>
    <mergeCell ref="B15:C15"/>
    <mergeCell ref="D32:Q32"/>
    <mergeCell ref="D18:Q18"/>
    <mergeCell ref="R18:R20"/>
    <mergeCell ref="D19:M19"/>
    <mergeCell ref="N19:O19"/>
    <mergeCell ref="P19:Q19"/>
    <mergeCell ref="P21:P25"/>
    <mergeCell ref="Q21:Q25"/>
    <mergeCell ref="R21:R25"/>
  </mergeCells>
  <phoneticPr fontId="1"/>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A43AC-EAD8-4E7E-A16F-0DB984014D00}">
  <dimension ref="B1:P16"/>
  <sheetViews>
    <sheetView zoomScaleNormal="100" workbookViewId="0">
      <pane xSplit="3" ySplit="3" topLeftCell="D4" activePane="bottomRight" state="frozen"/>
      <selection pane="topRight"/>
      <selection pane="bottomLeft"/>
      <selection pane="bottomRight" activeCell="D4" sqref="D4:O4"/>
    </sheetView>
  </sheetViews>
  <sheetFormatPr defaultColWidth="8.58203125" defaultRowHeight="18.75" customHeight="1" x14ac:dyDescent="0.55000000000000004"/>
  <cols>
    <col min="1" max="1" width="2.58203125" style="24" customWidth="1"/>
    <col min="2" max="2" width="4.08203125" style="24" bestFit="1" customWidth="1"/>
    <col min="3" max="3" width="31.08203125" style="24" customWidth="1"/>
    <col min="4" max="6" width="14.08203125" style="105" customWidth="1"/>
    <col min="7" max="7" width="13.5" style="105" customWidth="1"/>
    <col min="8" max="8" width="15.58203125" style="105" customWidth="1"/>
    <col min="9" max="9" width="15.08203125" style="105" customWidth="1"/>
    <col min="10" max="10" width="13.5" style="69" customWidth="1"/>
    <col min="11" max="11" width="15.08203125" style="88" bestFit="1" customWidth="1"/>
    <col min="12" max="12" width="13.5" style="24" customWidth="1"/>
    <col min="13" max="13" width="14.33203125" style="24" customWidth="1"/>
    <col min="14" max="14" width="13.5" style="24" customWidth="1"/>
    <col min="15" max="15" width="15.08203125" style="24" bestFit="1" customWidth="1"/>
    <col min="16" max="16" width="53.08203125" style="24" customWidth="1"/>
    <col min="17" max="16384" width="8.58203125" style="24"/>
  </cols>
  <sheetData>
    <row r="1" spans="2:16" ht="18" hidden="1" x14ac:dyDescent="0.55000000000000004">
      <c r="C1" s="50" t="s">
        <v>174</v>
      </c>
    </row>
    <row r="2" spans="2:16" ht="18" x14ac:dyDescent="0.55000000000000004">
      <c r="C2" s="50"/>
    </row>
    <row r="3" spans="2:16" ht="18.5" thickBot="1" x14ac:dyDescent="0.6">
      <c r="C3" s="69" t="s">
        <v>238</v>
      </c>
    </row>
    <row r="4" spans="2:16" ht="18" x14ac:dyDescent="0.55000000000000004">
      <c r="B4" s="25"/>
      <c r="C4" s="26" t="s">
        <v>163</v>
      </c>
      <c r="D4" s="205" t="s">
        <v>208</v>
      </c>
      <c r="E4" s="205"/>
      <c r="F4" s="205"/>
      <c r="G4" s="205"/>
      <c r="H4" s="205"/>
      <c r="I4" s="205"/>
      <c r="J4" s="205"/>
      <c r="K4" s="205"/>
      <c r="L4" s="205"/>
      <c r="M4" s="205"/>
      <c r="N4" s="205"/>
      <c r="O4" s="206"/>
      <c r="P4" s="207" t="s">
        <v>176</v>
      </c>
    </row>
    <row r="5" spans="2:16" ht="22.5" customHeight="1" x14ac:dyDescent="0.55000000000000004">
      <c r="B5" s="41"/>
      <c r="C5" s="42"/>
      <c r="D5" s="210" t="s">
        <v>209</v>
      </c>
      <c r="E5" s="210"/>
      <c r="F5" s="210"/>
      <c r="G5" s="210"/>
      <c r="H5" s="210"/>
      <c r="I5" s="210"/>
      <c r="J5" s="210"/>
      <c r="K5" s="211"/>
      <c r="L5" s="212" t="s">
        <v>210</v>
      </c>
      <c r="M5" s="213"/>
      <c r="N5" s="212" t="s">
        <v>211</v>
      </c>
      <c r="O5" s="214"/>
      <c r="P5" s="208"/>
    </row>
    <row r="6" spans="2:16" ht="72" x14ac:dyDescent="0.55000000000000004">
      <c r="B6" s="29" t="s">
        <v>177</v>
      </c>
      <c r="C6" s="30" t="s">
        <v>212</v>
      </c>
      <c r="D6" s="106" t="s">
        <v>230</v>
      </c>
      <c r="E6" s="106" t="s">
        <v>231</v>
      </c>
      <c r="F6" s="107" t="s">
        <v>232</v>
      </c>
      <c r="G6" s="107" t="s">
        <v>233</v>
      </c>
      <c r="H6" s="107" t="s">
        <v>234</v>
      </c>
      <c r="I6" s="107" t="s">
        <v>220</v>
      </c>
      <c r="J6" s="90" t="s">
        <v>221</v>
      </c>
      <c r="K6" s="91" t="s">
        <v>165</v>
      </c>
      <c r="L6" s="27" t="s">
        <v>221</v>
      </c>
      <c r="M6" s="28" t="s">
        <v>165</v>
      </c>
      <c r="N6" s="27" t="s">
        <v>221</v>
      </c>
      <c r="O6" s="45" t="s">
        <v>165</v>
      </c>
      <c r="P6" s="209"/>
    </row>
    <row r="7" spans="2:16" ht="18" x14ac:dyDescent="0.55000000000000004">
      <c r="B7" s="31">
        <v>1</v>
      </c>
      <c r="C7" s="19" t="s">
        <v>222</v>
      </c>
      <c r="D7" s="108">
        <v>5.5</v>
      </c>
      <c r="E7" s="109">
        <v>9.1999999999999993</v>
      </c>
      <c r="F7" s="109">
        <v>1.2999999999999998</v>
      </c>
      <c r="G7" s="109">
        <v>0.90000000000000013</v>
      </c>
      <c r="H7" s="109">
        <v>0</v>
      </c>
      <c r="I7" s="109">
        <v>3.8</v>
      </c>
      <c r="J7" s="92">
        <f t="shared" ref="J7:J13" si="0">SUM(D7:I7)</f>
        <v>20.7</v>
      </c>
      <c r="K7" s="93">
        <f t="shared" ref="K7:K12" si="1">SUM(D7:H7)*1000000+I7*1400000</f>
        <v>22220000</v>
      </c>
      <c r="L7" s="215">
        <v>0</v>
      </c>
      <c r="M7" s="230">
        <v>0</v>
      </c>
      <c r="N7" s="215">
        <f>SUM(J7:J11)+L7</f>
        <v>58.29999999999999</v>
      </c>
      <c r="O7" s="218">
        <f>SUM(K7:K11)+M7</f>
        <v>62900000</v>
      </c>
      <c r="P7" s="221"/>
    </row>
    <row r="8" spans="2:16" ht="18" x14ac:dyDescent="0.55000000000000004">
      <c r="B8" s="31">
        <v>2</v>
      </c>
      <c r="C8" s="32" t="s">
        <v>223</v>
      </c>
      <c r="D8" s="108">
        <v>5.2</v>
      </c>
      <c r="E8" s="109">
        <v>5.3</v>
      </c>
      <c r="F8" s="109">
        <v>0.5</v>
      </c>
      <c r="G8" s="109">
        <v>0</v>
      </c>
      <c r="H8" s="109">
        <v>0</v>
      </c>
      <c r="I8" s="109">
        <v>2.6</v>
      </c>
      <c r="J8" s="92">
        <f t="shared" si="0"/>
        <v>13.6</v>
      </c>
      <c r="K8" s="93">
        <f t="shared" si="1"/>
        <v>14640000</v>
      </c>
      <c r="L8" s="216"/>
      <c r="M8" s="231"/>
      <c r="N8" s="216"/>
      <c r="O8" s="219"/>
      <c r="P8" s="222"/>
    </row>
    <row r="9" spans="2:16" ht="18" x14ac:dyDescent="0.55000000000000004">
      <c r="B9" s="31">
        <v>3</v>
      </c>
      <c r="C9" s="32" t="s">
        <v>97</v>
      </c>
      <c r="D9" s="108">
        <v>3.2</v>
      </c>
      <c r="E9" s="109">
        <v>7</v>
      </c>
      <c r="F9" s="109">
        <v>1.2</v>
      </c>
      <c r="G9" s="109">
        <v>0.70000000000000007</v>
      </c>
      <c r="H9" s="109">
        <v>0</v>
      </c>
      <c r="I9" s="109">
        <v>2.7</v>
      </c>
      <c r="J9" s="92">
        <f t="shared" si="0"/>
        <v>14.799999999999997</v>
      </c>
      <c r="K9" s="93">
        <f t="shared" si="1"/>
        <v>15879999.999999998</v>
      </c>
      <c r="L9" s="216"/>
      <c r="M9" s="231"/>
      <c r="N9" s="216"/>
      <c r="O9" s="219"/>
      <c r="P9" s="222"/>
    </row>
    <row r="10" spans="2:16" ht="18" x14ac:dyDescent="0.55000000000000004">
      <c r="B10" s="31">
        <v>4</v>
      </c>
      <c r="C10" s="19" t="s">
        <v>224</v>
      </c>
      <c r="D10" s="108">
        <v>2.2000000000000002</v>
      </c>
      <c r="E10" s="109">
        <v>3</v>
      </c>
      <c r="F10" s="109">
        <v>0.60000000000000009</v>
      </c>
      <c r="G10" s="109">
        <v>0.60000000000000009</v>
      </c>
      <c r="H10" s="109">
        <v>0</v>
      </c>
      <c r="I10" s="109">
        <v>1.9</v>
      </c>
      <c r="J10" s="92">
        <f t="shared" si="0"/>
        <v>8.3000000000000007</v>
      </c>
      <c r="K10" s="93">
        <f t="shared" si="1"/>
        <v>9060000</v>
      </c>
      <c r="L10" s="216"/>
      <c r="M10" s="231"/>
      <c r="N10" s="216"/>
      <c r="O10" s="219"/>
      <c r="P10" s="222"/>
    </row>
    <row r="11" spans="2:16" ht="18.5" thickBot="1" x14ac:dyDescent="0.6">
      <c r="B11" s="31">
        <v>5</v>
      </c>
      <c r="C11" s="19" t="s">
        <v>106</v>
      </c>
      <c r="D11" s="108">
        <v>0.4</v>
      </c>
      <c r="E11" s="126"/>
      <c r="F11" s="126"/>
      <c r="G11" s="126"/>
      <c r="H11" s="126"/>
      <c r="I11" s="109">
        <v>0.5</v>
      </c>
      <c r="J11" s="92">
        <f t="shared" si="0"/>
        <v>0.9</v>
      </c>
      <c r="K11" s="93">
        <f t="shared" si="1"/>
        <v>1100000</v>
      </c>
      <c r="L11" s="217"/>
      <c r="M11" s="232"/>
      <c r="N11" s="217"/>
      <c r="O11" s="220"/>
      <c r="P11" s="223"/>
    </row>
    <row r="12" spans="2:16" ht="18.5" thickBot="1" x14ac:dyDescent="0.6">
      <c r="B12" s="31">
        <v>6</v>
      </c>
      <c r="C12" s="19" t="s">
        <v>225</v>
      </c>
      <c r="D12" s="108">
        <v>2.4</v>
      </c>
      <c r="E12" s="109">
        <v>0</v>
      </c>
      <c r="F12" s="109">
        <v>2.4</v>
      </c>
      <c r="G12" s="109">
        <v>0</v>
      </c>
      <c r="H12" s="109">
        <v>0</v>
      </c>
      <c r="I12" s="109">
        <v>0.9</v>
      </c>
      <c r="J12" s="92">
        <f t="shared" si="0"/>
        <v>5.7</v>
      </c>
      <c r="K12" s="93">
        <f t="shared" si="1"/>
        <v>6060000</v>
      </c>
      <c r="L12" s="75">
        <v>0</v>
      </c>
      <c r="M12" s="23">
        <f>SUM(M6:M11)</f>
        <v>0</v>
      </c>
      <c r="N12" s="75">
        <f>SUM(J12:J12)+L12</f>
        <v>5.7</v>
      </c>
      <c r="O12" s="76">
        <f>SUM(K12:K12)+M7</f>
        <v>6060000</v>
      </c>
      <c r="P12" s="47"/>
    </row>
    <row r="13" spans="2:16" ht="18" x14ac:dyDescent="0.55000000000000004">
      <c r="B13" s="224" t="s">
        <v>187</v>
      </c>
      <c r="C13" s="225"/>
      <c r="D13" s="112">
        <f t="shared" ref="D13:I13" si="2">SUM(D7:D12)</f>
        <v>18.899999999999995</v>
      </c>
      <c r="E13" s="113">
        <f t="shared" si="2"/>
        <v>24.5</v>
      </c>
      <c r="F13" s="113">
        <f t="shared" si="2"/>
        <v>6</v>
      </c>
      <c r="G13" s="113">
        <f t="shared" si="2"/>
        <v>2.2000000000000002</v>
      </c>
      <c r="H13" s="113">
        <f t="shared" si="2"/>
        <v>0</v>
      </c>
      <c r="I13" s="113">
        <f t="shared" si="2"/>
        <v>12.400000000000002</v>
      </c>
      <c r="J13" s="94">
        <f t="shared" si="0"/>
        <v>64</v>
      </c>
      <c r="K13" s="95">
        <f>SUM(K7:K12)</f>
        <v>68960000</v>
      </c>
      <c r="L13" s="40">
        <f>SUM(L7:L12)</f>
        <v>0</v>
      </c>
      <c r="M13" s="23">
        <f>SUM(M7:M12)</f>
        <v>0</v>
      </c>
      <c r="N13" s="142">
        <f>SUM(N7:N12)</f>
        <v>63.999999999999993</v>
      </c>
      <c r="O13" s="143">
        <f>SUM(O7:O12)</f>
        <v>68960000</v>
      </c>
      <c r="P13" s="33"/>
    </row>
    <row r="14" spans="2:16" ht="18" x14ac:dyDescent="0.55000000000000004">
      <c r="B14" s="226" t="s">
        <v>226</v>
      </c>
      <c r="C14" s="227"/>
      <c r="D14" s="114">
        <v>1000000</v>
      </c>
      <c r="E14" s="115">
        <v>1000000</v>
      </c>
      <c r="F14" s="115">
        <v>1000000</v>
      </c>
      <c r="G14" s="115">
        <v>1000000</v>
      </c>
      <c r="H14" s="115">
        <v>1000000</v>
      </c>
      <c r="I14" s="115">
        <v>1400000</v>
      </c>
      <c r="J14" s="96"/>
      <c r="K14" s="97"/>
      <c r="L14" s="34"/>
      <c r="M14" s="35"/>
      <c r="N14" s="34"/>
      <c r="O14" s="46"/>
      <c r="P14" s="36"/>
    </row>
    <row r="15" spans="2:16" ht="18.5" thickBot="1" x14ac:dyDescent="0.6">
      <c r="B15" s="228" t="s">
        <v>165</v>
      </c>
      <c r="C15" s="229"/>
      <c r="D15" s="116">
        <f t="shared" ref="D15:I15" si="3">D13*D14</f>
        <v>18899999.999999996</v>
      </c>
      <c r="E15" s="117">
        <f t="shared" si="3"/>
        <v>24500000</v>
      </c>
      <c r="F15" s="117">
        <f t="shared" si="3"/>
        <v>6000000</v>
      </c>
      <c r="G15" s="117">
        <f t="shared" si="3"/>
        <v>2200000</v>
      </c>
      <c r="H15" s="117">
        <f t="shared" si="3"/>
        <v>0</v>
      </c>
      <c r="I15" s="117">
        <f t="shared" si="3"/>
        <v>17360000.000000004</v>
      </c>
      <c r="J15" s="98"/>
      <c r="K15" s="99"/>
      <c r="L15" s="37"/>
      <c r="M15" s="38"/>
      <c r="N15" s="37"/>
      <c r="O15" s="44"/>
      <c r="P15" s="39"/>
    </row>
    <row r="16" spans="2:16" ht="18" x14ac:dyDescent="0.55000000000000004">
      <c r="B16" s="71"/>
      <c r="C16" s="71"/>
      <c r="D16" s="118"/>
      <c r="E16" s="118"/>
      <c r="F16" s="118"/>
      <c r="G16" s="118"/>
      <c r="H16" s="118"/>
      <c r="I16" s="118"/>
      <c r="J16" s="100"/>
      <c r="K16" s="101"/>
      <c r="L16" s="71"/>
      <c r="M16" s="71"/>
      <c r="N16" s="71"/>
      <c r="O16" s="71"/>
    </row>
  </sheetData>
  <mergeCells count="13">
    <mergeCell ref="B13:C13"/>
    <mergeCell ref="B14:C14"/>
    <mergeCell ref="B15:C15"/>
    <mergeCell ref="D4:O4"/>
    <mergeCell ref="P4:P6"/>
    <mergeCell ref="D5:K5"/>
    <mergeCell ref="L5:M5"/>
    <mergeCell ref="N5:O5"/>
    <mergeCell ref="L7:L11"/>
    <mergeCell ref="M7:M11"/>
    <mergeCell ref="N7:N11"/>
    <mergeCell ref="O7:O11"/>
    <mergeCell ref="P7:P11"/>
  </mergeCells>
  <phoneticPr fontId="1"/>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E1C4-397A-483A-B824-D5973887BC5E}">
  <dimension ref="B1:S17"/>
  <sheetViews>
    <sheetView zoomScaleNormal="100" workbookViewId="0">
      <pane xSplit="3" ySplit="3" topLeftCell="D4" activePane="bottomRight" state="frozen"/>
      <selection pane="topRight"/>
      <selection pane="bottomLeft"/>
      <selection pane="bottomRight" activeCell="D4" sqref="D4:Q4"/>
    </sheetView>
  </sheetViews>
  <sheetFormatPr defaultColWidth="8.58203125" defaultRowHeight="18.75" customHeight="1" x14ac:dyDescent="0.55000000000000004"/>
  <cols>
    <col min="1" max="1" width="2.58203125" style="127" customWidth="1"/>
    <col min="2" max="2" width="4.08203125" style="127" bestFit="1" customWidth="1"/>
    <col min="3" max="3" width="31.08203125" style="127" customWidth="1"/>
    <col min="4" max="4" width="17.33203125" style="127" customWidth="1"/>
    <col min="5" max="8" width="14.08203125" style="127" customWidth="1"/>
    <col min="9" max="9" width="13.5" style="127" customWidth="1"/>
    <col min="10" max="10" width="15.58203125" style="127" customWidth="1"/>
    <col min="11" max="12" width="13.5" style="127" customWidth="1"/>
    <col min="13" max="13" width="15.08203125" style="127" customWidth="1"/>
    <col min="14" max="14" width="13.5" style="69" customWidth="1"/>
    <col min="15" max="15" width="15.08203125" style="88" bestFit="1" customWidth="1"/>
    <col min="16" max="16" width="13.5" style="127" customWidth="1"/>
    <col min="17" max="17" width="14.33203125" style="127" customWidth="1"/>
    <col min="18" max="18" width="36.25" style="127" customWidth="1"/>
    <col min="19" max="19" width="15.08203125" style="127" bestFit="1" customWidth="1"/>
    <col min="20" max="20" width="53.08203125" style="127" customWidth="1"/>
    <col min="21" max="16384" width="8.58203125" style="127"/>
  </cols>
  <sheetData>
    <row r="1" spans="2:18" ht="18" hidden="1" x14ac:dyDescent="0.55000000000000004">
      <c r="C1" s="50" t="s">
        <v>174</v>
      </c>
    </row>
    <row r="2" spans="2:18" ht="18" x14ac:dyDescent="0.55000000000000004">
      <c r="C2" s="50"/>
    </row>
    <row r="3" spans="2:18" ht="18.5" thickBot="1" x14ac:dyDescent="0.6">
      <c r="C3" s="69" t="s">
        <v>235</v>
      </c>
    </row>
    <row r="4" spans="2:18" s="24" customFormat="1" ht="18" x14ac:dyDescent="0.55000000000000004">
      <c r="B4" s="25"/>
      <c r="C4" s="26" t="s">
        <v>163</v>
      </c>
      <c r="D4" s="205" t="s">
        <v>208</v>
      </c>
      <c r="E4" s="205"/>
      <c r="F4" s="205"/>
      <c r="G4" s="205"/>
      <c r="H4" s="205"/>
      <c r="I4" s="205"/>
      <c r="J4" s="205"/>
      <c r="K4" s="205"/>
      <c r="L4" s="205"/>
      <c r="M4" s="205"/>
      <c r="N4" s="205"/>
      <c r="O4" s="205"/>
      <c r="P4" s="205"/>
      <c r="Q4" s="206"/>
      <c r="R4" s="207" t="s">
        <v>176</v>
      </c>
    </row>
    <row r="5" spans="2:18" s="24" customFormat="1" ht="22.5" customHeight="1" x14ac:dyDescent="0.55000000000000004">
      <c r="B5" s="41"/>
      <c r="C5" s="42"/>
      <c r="D5" s="210" t="s">
        <v>209</v>
      </c>
      <c r="E5" s="210"/>
      <c r="F5" s="210"/>
      <c r="G5" s="210"/>
      <c r="H5" s="210"/>
      <c r="I5" s="210"/>
      <c r="J5" s="210"/>
      <c r="K5" s="210"/>
      <c r="L5" s="210"/>
      <c r="M5" s="211"/>
      <c r="N5" s="212" t="s">
        <v>210</v>
      </c>
      <c r="O5" s="213"/>
      <c r="P5" s="212" t="s">
        <v>211</v>
      </c>
      <c r="Q5" s="214"/>
      <c r="R5" s="208"/>
    </row>
    <row r="6" spans="2:18" s="24" customFormat="1" ht="18" x14ac:dyDescent="0.55000000000000004">
      <c r="B6" s="29" t="s">
        <v>177</v>
      </c>
      <c r="C6" s="30" t="s">
        <v>212</v>
      </c>
      <c r="D6" s="106" t="s">
        <v>213</v>
      </c>
      <c r="E6" s="107" t="s">
        <v>214</v>
      </c>
      <c r="F6" s="107" t="s">
        <v>215</v>
      </c>
      <c r="G6" s="107" t="s">
        <v>216</v>
      </c>
      <c r="H6" s="107" t="s">
        <v>217</v>
      </c>
      <c r="I6" s="107" t="s">
        <v>218</v>
      </c>
      <c r="J6" s="107" t="s">
        <v>219</v>
      </c>
      <c r="K6" s="107" t="s">
        <v>220</v>
      </c>
      <c r="L6" s="90" t="s">
        <v>221</v>
      </c>
      <c r="M6" s="91" t="s">
        <v>165</v>
      </c>
      <c r="N6" s="27" t="s">
        <v>221</v>
      </c>
      <c r="O6" s="28" t="s">
        <v>165</v>
      </c>
      <c r="P6" s="27" t="s">
        <v>221</v>
      </c>
      <c r="Q6" s="45" t="s">
        <v>165</v>
      </c>
      <c r="R6" s="209"/>
    </row>
    <row r="7" spans="2:18" s="24" customFormat="1" ht="18" x14ac:dyDescent="0.55000000000000004">
      <c r="B7" s="31">
        <v>1</v>
      </c>
      <c r="C7" s="19" t="s">
        <v>222</v>
      </c>
      <c r="D7" s="108">
        <v>3.2</v>
      </c>
      <c r="E7" s="109">
        <v>1.6</v>
      </c>
      <c r="F7" s="109">
        <v>2.7</v>
      </c>
      <c r="G7" s="109">
        <v>5.2</v>
      </c>
      <c r="H7" s="109">
        <v>1.4</v>
      </c>
      <c r="I7" s="109">
        <v>0.8</v>
      </c>
      <c r="J7" s="109">
        <v>2</v>
      </c>
      <c r="K7" s="109">
        <v>3.8</v>
      </c>
      <c r="L7" s="92">
        <f>SUM(D7:K7)</f>
        <v>20.700000000000003</v>
      </c>
      <c r="M7" s="93">
        <f>SUM(D7:J7)*1000000+K7*1400000</f>
        <v>22220000.000000004</v>
      </c>
      <c r="N7" s="215">
        <v>0</v>
      </c>
      <c r="O7" s="230">
        <v>0</v>
      </c>
      <c r="P7" s="215">
        <f>SUM(L7:L11)+N7</f>
        <v>58.300000000000004</v>
      </c>
      <c r="Q7" s="218">
        <f>SUM(M7:M11)+O7</f>
        <v>62900000</v>
      </c>
      <c r="R7" s="221"/>
    </row>
    <row r="8" spans="2:18" s="24" customFormat="1" ht="18" x14ac:dyDescent="0.55000000000000004">
      <c r="B8" s="31">
        <v>2</v>
      </c>
      <c r="C8" s="32" t="s">
        <v>223</v>
      </c>
      <c r="D8" s="108">
        <v>1.4</v>
      </c>
      <c r="E8" s="109">
        <v>1.1000000000000001</v>
      </c>
      <c r="F8" s="109">
        <v>1.5</v>
      </c>
      <c r="G8" s="109">
        <v>3.1</v>
      </c>
      <c r="H8" s="109">
        <v>1.1000000000000001</v>
      </c>
      <c r="I8" s="109">
        <v>0.8</v>
      </c>
      <c r="J8" s="109">
        <v>2</v>
      </c>
      <c r="K8" s="109">
        <v>2.6</v>
      </c>
      <c r="L8" s="92">
        <f t="shared" ref="L8" si="0">SUM(D8:K8)</f>
        <v>13.6</v>
      </c>
      <c r="M8" s="93">
        <f>SUM(D8:J8)*1000000+K8*1400000</f>
        <v>14640000</v>
      </c>
      <c r="N8" s="216"/>
      <c r="O8" s="231"/>
      <c r="P8" s="216"/>
      <c r="Q8" s="219"/>
      <c r="R8" s="222"/>
    </row>
    <row r="9" spans="2:18" s="24" customFormat="1" ht="18" x14ac:dyDescent="0.55000000000000004">
      <c r="B9" s="31">
        <v>3</v>
      </c>
      <c r="C9" s="32" t="s">
        <v>97</v>
      </c>
      <c r="D9" s="108">
        <v>1.7</v>
      </c>
      <c r="E9" s="109">
        <v>1.4</v>
      </c>
      <c r="F9" s="109">
        <v>1.6</v>
      </c>
      <c r="G9" s="109">
        <v>5.5</v>
      </c>
      <c r="H9" s="109">
        <v>0.8</v>
      </c>
      <c r="I9" s="109">
        <v>0.5</v>
      </c>
      <c r="J9" s="109">
        <v>0.6</v>
      </c>
      <c r="K9" s="109">
        <v>2.7</v>
      </c>
      <c r="L9" s="92">
        <f>SUM(D9:K9)</f>
        <v>14.8</v>
      </c>
      <c r="M9" s="93">
        <f t="shared" ref="M9:M11" si="1">SUM(D9:J9)*1000000+K9*1400000</f>
        <v>15880000</v>
      </c>
      <c r="N9" s="216"/>
      <c r="O9" s="231"/>
      <c r="P9" s="216"/>
      <c r="Q9" s="219"/>
      <c r="R9" s="222"/>
    </row>
    <row r="10" spans="2:18" s="24" customFormat="1" ht="18" x14ac:dyDescent="0.55000000000000004">
      <c r="B10" s="31">
        <v>4</v>
      </c>
      <c r="C10" s="19" t="s">
        <v>224</v>
      </c>
      <c r="D10" s="108">
        <v>1.3</v>
      </c>
      <c r="E10" s="109">
        <v>0.4</v>
      </c>
      <c r="F10" s="109">
        <v>1.6</v>
      </c>
      <c r="G10" s="109">
        <v>1.2</v>
      </c>
      <c r="H10" s="109">
        <v>0.8</v>
      </c>
      <c r="I10" s="109">
        <v>0.5</v>
      </c>
      <c r="J10" s="109">
        <v>0.6</v>
      </c>
      <c r="K10" s="109">
        <v>1.9</v>
      </c>
      <c r="L10" s="92">
        <f t="shared" ref="L10:L11" si="2">SUM(D10:K10)</f>
        <v>8.2999999999999989</v>
      </c>
      <c r="M10" s="93">
        <f t="shared" si="1"/>
        <v>9060000</v>
      </c>
      <c r="N10" s="216"/>
      <c r="O10" s="231"/>
      <c r="P10" s="216"/>
      <c r="Q10" s="219"/>
      <c r="R10" s="222"/>
    </row>
    <row r="11" spans="2:18" s="24" customFormat="1" ht="18.5" thickBot="1" x14ac:dyDescent="0.6">
      <c r="B11" s="31">
        <v>5</v>
      </c>
      <c r="C11" s="19" t="s">
        <v>106</v>
      </c>
      <c r="D11" s="110"/>
      <c r="E11" s="111"/>
      <c r="F11" s="111"/>
      <c r="G11" s="111"/>
      <c r="H11" s="111"/>
      <c r="I11" s="111"/>
      <c r="J11" s="109">
        <v>0.4</v>
      </c>
      <c r="K11" s="109">
        <v>0.5</v>
      </c>
      <c r="L11" s="92">
        <f t="shared" si="2"/>
        <v>0.9</v>
      </c>
      <c r="M11" s="93">
        <f t="shared" si="1"/>
        <v>1100000</v>
      </c>
      <c r="N11" s="217"/>
      <c r="O11" s="232"/>
      <c r="P11" s="217"/>
      <c r="Q11" s="220"/>
      <c r="R11" s="223"/>
    </row>
    <row r="12" spans="2:18" s="24" customFormat="1" ht="18.5" thickBot="1" x14ac:dyDescent="0.6">
      <c r="B12" s="31">
        <v>6</v>
      </c>
      <c r="C12" s="19" t="s">
        <v>225</v>
      </c>
      <c r="D12" s="108">
        <v>0.5</v>
      </c>
      <c r="E12" s="109">
        <v>0.4</v>
      </c>
      <c r="F12" s="109">
        <v>0.7</v>
      </c>
      <c r="G12" s="109">
        <v>1.4</v>
      </c>
      <c r="H12" s="109">
        <v>0.2</v>
      </c>
      <c r="I12" s="109">
        <v>0.1</v>
      </c>
      <c r="J12" s="109">
        <v>1.5</v>
      </c>
      <c r="K12" s="109">
        <v>0.9</v>
      </c>
      <c r="L12" s="92">
        <f t="shared" ref="L12" si="3">SUM(D12:K12)</f>
        <v>5.7000000000000011</v>
      </c>
      <c r="M12" s="93">
        <f t="shared" ref="M12" si="4">SUM(D12:J12)*1000000+K12*1400000</f>
        <v>6060000.0000000009</v>
      </c>
      <c r="N12" s="75">
        <v>0</v>
      </c>
      <c r="O12" s="23">
        <f>SUM(O5:O10)</f>
        <v>0</v>
      </c>
      <c r="P12" s="75">
        <f>SUM(L12:L12)+N12</f>
        <v>5.7000000000000011</v>
      </c>
      <c r="Q12" s="76">
        <f>SUM(M12)+O12</f>
        <v>6060000.0000000009</v>
      </c>
      <c r="R12" s="47"/>
    </row>
    <row r="13" spans="2:18" s="24" customFormat="1" ht="18.5" thickBot="1" x14ac:dyDescent="0.6">
      <c r="B13" s="31">
        <v>7</v>
      </c>
      <c r="C13" s="19" t="s">
        <v>236</v>
      </c>
      <c r="D13" s="110"/>
      <c r="E13" s="111"/>
      <c r="F13" s="111"/>
      <c r="G13" s="111"/>
      <c r="H13" s="111"/>
      <c r="I13" s="111"/>
      <c r="J13" s="111"/>
      <c r="K13" s="111"/>
      <c r="L13" s="140"/>
      <c r="M13" s="93">
        <f>'見積 (縮小共通基盤継続） '!D22</f>
        <v>6549000</v>
      </c>
      <c r="N13" s="75">
        <v>0</v>
      </c>
      <c r="O13" s="23">
        <f>SUM(O6:O11)</f>
        <v>0</v>
      </c>
      <c r="P13" s="75">
        <f>SUM(L13:L13)+N13</f>
        <v>0</v>
      </c>
      <c r="Q13" s="76">
        <f>SUM(M13:M13)+O7</f>
        <v>6549000</v>
      </c>
      <c r="R13" s="47" t="s">
        <v>237</v>
      </c>
    </row>
    <row r="14" spans="2:18" s="24" customFormat="1" ht="18" x14ac:dyDescent="0.55000000000000004">
      <c r="B14" s="224" t="s">
        <v>187</v>
      </c>
      <c r="C14" s="225"/>
      <c r="D14" s="112">
        <f t="shared" ref="D14:K14" si="5">SUM(D7:D13)</f>
        <v>8.1</v>
      </c>
      <c r="E14" s="113">
        <f t="shared" si="5"/>
        <v>4.9000000000000004</v>
      </c>
      <c r="F14" s="113">
        <f t="shared" si="5"/>
        <v>8.1</v>
      </c>
      <c r="G14" s="113">
        <f t="shared" si="5"/>
        <v>16.399999999999999</v>
      </c>
      <c r="H14" s="113">
        <f t="shared" si="5"/>
        <v>4.3</v>
      </c>
      <c r="I14" s="113">
        <f t="shared" si="5"/>
        <v>2.7</v>
      </c>
      <c r="J14" s="113">
        <f t="shared" si="5"/>
        <v>7.1</v>
      </c>
      <c r="K14" s="113">
        <f t="shared" si="5"/>
        <v>12.400000000000002</v>
      </c>
      <c r="L14" s="94">
        <f>SUM(D14:K14)</f>
        <v>64</v>
      </c>
      <c r="M14" s="95">
        <f>SUM(M7:M13)</f>
        <v>75509000</v>
      </c>
      <c r="N14" s="40">
        <f>SUM(N7:N13)</f>
        <v>0</v>
      </c>
      <c r="O14" s="23">
        <f>SUM(O7:O13)</f>
        <v>0</v>
      </c>
      <c r="P14" s="144">
        <f>SUM(P7:P13)</f>
        <v>64</v>
      </c>
      <c r="Q14" s="145">
        <f>SUM(Q7:Q13)</f>
        <v>75509000</v>
      </c>
      <c r="R14" s="33"/>
    </row>
    <row r="15" spans="2:18" s="24" customFormat="1" ht="18" x14ac:dyDescent="0.55000000000000004">
      <c r="B15" s="226" t="s">
        <v>226</v>
      </c>
      <c r="C15" s="227"/>
      <c r="D15" s="114">
        <v>1000000</v>
      </c>
      <c r="E15" s="115">
        <v>1000000</v>
      </c>
      <c r="F15" s="115">
        <v>1000000</v>
      </c>
      <c r="G15" s="115">
        <v>1000000</v>
      </c>
      <c r="H15" s="115">
        <v>1000000</v>
      </c>
      <c r="I15" s="115">
        <v>1000000</v>
      </c>
      <c r="J15" s="115">
        <v>1000000</v>
      </c>
      <c r="K15" s="115">
        <v>1400000</v>
      </c>
      <c r="L15" s="96"/>
      <c r="M15" s="97"/>
      <c r="N15" s="34"/>
      <c r="O15" s="35"/>
      <c r="P15" s="34"/>
      <c r="Q15" s="46"/>
      <c r="R15" s="36"/>
    </row>
    <row r="16" spans="2:18" s="24" customFormat="1" ht="18.5" thickBot="1" x14ac:dyDescent="0.6">
      <c r="B16" s="228" t="s">
        <v>165</v>
      </c>
      <c r="C16" s="229"/>
      <c r="D16" s="116">
        <f t="shared" ref="D16:K16" si="6">D14*D15</f>
        <v>8100000</v>
      </c>
      <c r="E16" s="117">
        <f t="shared" si="6"/>
        <v>4900000</v>
      </c>
      <c r="F16" s="117">
        <f t="shared" si="6"/>
        <v>8100000</v>
      </c>
      <c r="G16" s="117">
        <f t="shared" si="6"/>
        <v>16399999.999999998</v>
      </c>
      <c r="H16" s="117">
        <f t="shared" si="6"/>
        <v>4300000</v>
      </c>
      <c r="I16" s="117">
        <f t="shared" si="6"/>
        <v>2700000</v>
      </c>
      <c r="J16" s="117">
        <f t="shared" si="6"/>
        <v>7100000</v>
      </c>
      <c r="K16" s="117">
        <f t="shared" si="6"/>
        <v>17360000.000000004</v>
      </c>
      <c r="L16" s="98"/>
      <c r="M16" s="99"/>
      <c r="N16" s="37"/>
      <c r="O16" s="38"/>
      <c r="P16" s="37"/>
      <c r="Q16" s="44"/>
      <c r="R16" s="39"/>
    </row>
    <row r="17" spans="2:19" ht="18" x14ac:dyDescent="0.55000000000000004">
      <c r="B17" s="128"/>
      <c r="C17" s="128"/>
      <c r="D17" s="129"/>
      <c r="E17" s="129"/>
      <c r="F17" s="129"/>
      <c r="G17" s="129"/>
      <c r="H17" s="129"/>
      <c r="I17" s="129"/>
      <c r="J17" s="129"/>
      <c r="K17" s="129"/>
      <c r="L17" s="129"/>
      <c r="M17" s="129"/>
      <c r="N17" s="130"/>
      <c r="O17" s="131"/>
      <c r="P17" s="128"/>
      <c r="Q17" s="128"/>
      <c r="R17" s="128"/>
      <c r="S17" s="128"/>
    </row>
  </sheetData>
  <mergeCells count="13">
    <mergeCell ref="B15:C15"/>
    <mergeCell ref="B16:C16"/>
    <mergeCell ref="B14:C14"/>
    <mergeCell ref="D4:Q4"/>
    <mergeCell ref="R4:R6"/>
    <mergeCell ref="N5:O5"/>
    <mergeCell ref="P5:Q5"/>
    <mergeCell ref="N7:N11"/>
    <mergeCell ref="O7:O11"/>
    <mergeCell ref="P7:P11"/>
    <mergeCell ref="Q7:Q11"/>
    <mergeCell ref="R7:R11"/>
    <mergeCell ref="D5:M5"/>
  </mergeCells>
  <phoneticPr fontId="1"/>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69aef985f427d6df22868eedf41448bf">
  <xsd:schema xmlns:xsd="http://www.w3.org/2001/XMLSchema" xmlns:xs="http://www.w3.org/2001/XMLSchema" xmlns:p="http://schemas.microsoft.com/office/2006/metadata/properties" xmlns:ns2="2fd442da-66a9-4fa6-ba31-eb0d54ad1381" targetNamespace="http://schemas.microsoft.com/office/2006/metadata/properties" ma:root="true" ma:fieldsID="5ea8d7fed5e91ecceba9cbd3c6ab47c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D264227-CF44-45A8-8D64-CBD364841B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442da-66a9-4fa6-ba31-eb0d54ad13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BD6512D-A18B-4320-B63D-7ECD6E39B95B}">
  <ds:schemaRefs>
    <ds:schemaRef ds:uri="http://schemas.microsoft.com/sharepoint/v3/contenttype/forms"/>
  </ds:schemaRefs>
</ds:datastoreItem>
</file>

<file path=customXml/itemProps3.xml><?xml version="1.0" encoding="utf-8"?>
<ds:datastoreItem xmlns:ds="http://schemas.openxmlformats.org/officeDocument/2006/customXml" ds:itemID="{4A864CA5-6A36-4D32-A246-460A558B2DC7}">
  <ds:schemaRefs>
    <ds:schemaRef ds:uri="http://schemas.microsoft.com/office/2006/metadata/properties"/>
    <ds:schemaRef ds:uri="http://purl.org/dc/dcmitype/"/>
    <ds:schemaRef ds:uri="http://schemas.openxmlformats.org/package/2006/metadata/core-properties"/>
    <ds:schemaRef ds:uri="2fd442da-66a9-4fa6-ba31-eb0d54ad1381"/>
    <ds:schemaRef ds:uri="http://www.w3.org/XML/1998/namespace"/>
    <ds:schemaRef ds:uri="http://schemas.microsoft.com/office/2006/documentManagement/types"/>
    <ds:schemaRef ds:uri="http://schemas.microsoft.com/office/infopath/2007/PartnerControls"/>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依頼概要</vt:lpstr>
      <vt:lpstr>想定作業</vt:lpstr>
      <vt:lpstr>概要図(千葉)</vt:lpstr>
      <vt:lpstr>概要図(徳山)</vt:lpstr>
      <vt:lpstr>システム概要</vt:lpstr>
      <vt:lpstr>パターン別お見積り</vt:lpstr>
      <vt:lpstr>見積 (縮小共通基盤継続） </vt:lpstr>
      <vt:lpstr>見積 (システム別・契約変更)</vt:lpstr>
      <vt:lpstr>見積 (システム別・基盤対応別サマリ) </vt:lpstr>
      <vt:lpstr>見積 (システム別・縮小共通基盤⇒クラウドアーキサマリ)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伊達 翔互</dc:creator>
  <cp:keywords/>
  <dc:description/>
  <cp:lastModifiedBy>髙浦祐朗</cp:lastModifiedBy>
  <cp:revision/>
  <dcterms:created xsi:type="dcterms:W3CDTF">2023-12-19T04:33:48Z</dcterms:created>
  <dcterms:modified xsi:type="dcterms:W3CDTF">2025-09-18T09:14:48Z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