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morys\OneDrive\Dokumente\Transfer\DSP\EPiC\"/>
    </mc:Choice>
  </mc:AlternateContent>
  <bookViews>
    <workbookView xWindow="2985" yWindow="1635" windowWidth="28245" windowHeight="17565"/>
  </bookViews>
  <sheets>
    <sheet name="Pivot" sheetId="5" r:id="rId1"/>
    <sheet name="matrix_static" sheetId="4" r:id="rId2"/>
    <sheet name="Structure" sheetId="6" r:id="rId3"/>
    <sheet name="matrix_random" sheetId="1" r:id="rId4"/>
    <sheet name="ref" sheetId="2" r:id="rId5"/>
  </sheets>
  <definedNames>
    <definedName name="arr_f4_hierarchy">ref!$K$13:$M$30</definedName>
    <definedName name="arr_f5_hierarchy">ref!$K$13:$M$30</definedName>
    <definedName name="arr_random_f1">ref!$H$13:$H$20</definedName>
    <definedName name="arr_random_f2">ref!$I$13:$I$14</definedName>
    <definedName name="arr_random_f3">ref!$J$13:$J$17</definedName>
    <definedName name="arr_random_ts1">ref!$D$13:$D$104</definedName>
    <definedName name="ind_f4_l1">ref!$K$13:$K$30</definedName>
    <definedName name="ind_f4_l2">ref!$L$13:$L$30</definedName>
    <definedName name="ind_f4_l3">ref!$M$13:$M$30</definedName>
    <definedName name="ind_f5_l1">ref!$N$13:$N$24</definedName>
    <definedName name="ind_f5_l2">ref!$O$13:$O$24</definedName>
    <definedName name="items_f1">ref!$H$10</definedName>
    <definedName name="items_f2">ref!$I$10</definedName>
    <definedName name="items_f3">ref!$J$10</definedName>
    <definedName name="items_f4_l1">ref!$K$10</definedName>
    <definedName name="items_f5_l1">ref!$N$10</definedName>
    <definedName name="items_ts1">ref!$D$10</definedName>
    <definedName name="random_f4_aux" localSheetId="1">matrix_static!#REF!</definedName>
    <definedName name="random_f4_aux">matrix_random!$R1</definedName>
    <definedName name="random_f5_aux" localSheetId="1">matrix_static!#REF!</definedName>
    <definedName name="random_f5_aux">matrix_random!$S1</definedName>
  </definedNames>
  <calcPr calcId="162913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N503" i="1"/>
  <c r="O503" i="1"/>
  <c r="P503" i="1"/>
  <c r="N504" i="1"/>
  <c r="O504" i="1"/>
  <c r="P504" i="1"/>
  <c r="N505" i="1"/>
  <c r="O505" i="1"/>
  <c r="P5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P205" i="1"/>
  <c r="O205" i="1"/>
  <c r="N205" i="1"/>
  <c r="P204" i="1"/>
  <c r="O204" i="1"/>
  <c r="N204" i="1"/>
  <c r="P203" i="1"/>
  <c r="O203" i="1"/>
  <c r="N203" i="1"/>
  <c r="P202" i="1"/>
  <c r="O202" i="1"/>
  <c r="N202" i="1"/>
  <c r="P201" i="1"/>
  <c r="O201" i="1"/>
  <c r="N201" i="1"/>
  <c r="P200" i="1"/>
  <c r="O200" i="1"/>
  <c r="N200" i="1"/>
  <c r="P199" i="1"/>
  <c r="O199" i="1"/>
  <c r="N199" i="1"/>
  <c r="P198" i="1"/>
  <c r="O198" i="1"/>
  <c r="N198" i="1"/>
  <c r="P197" i="1"/>
  <c r="O197" i="1"/>
  <c r="N197" i="1"/>
  <c r="P196" i="1"/>
  <c r="O196" i="1"/>
  <c r="N196" i="1"/>
  <c r="P195" i="1"/>
  <c r="O195" i="1"/>
  <c r="N195" i="1"/>
  <c r="P194" i="1"/>
  <c r="O194" i="1"/>
  <c r="N194" i="1"/>
  <c r="P193" i="1"/>
  <c r="O193" i="1"/>
  <c r="N193" i="1"/>
  <c r="P192" i="1"/>
  <c r="O192" i="1"/>
  <c r="N192" i="1"/>
  <c r="P191" i="1"/>
  <c r="O191" i="1"/>
  <c r="N191" i="1"/>
  <c r="P190" i="1"/>
  <c r="O190" i="1"/>
  <c r="N190" i="1"/>
  <c r="P189" i="1"/>
  <c r="O189" i="1"/>
  <c r="N189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P181" i="1"/>
  <c r="O181" i="1"/>
  <c r="N181" i="1"/>
  <c r="P180" i="1"/>
  <c r="O180" i="1"/>
  <c r="N180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72" i="1"/>
  <c r="O172" i="1"/>
  <c r="N172" i="1"/>
  <c r="P171" i="1"/>
  <c r="O171" i="1"/>
  <c r="N171" i="1"/>
  <c r="P170" i="1"/>
  <c r="O170" i="1"/>
  <c r="N170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6" i="1"/>
  <c r="O16" i="1"/>
  <c r="O17" i="1"/>
  <c r="O18" i="1"/>
  <c r="O19" i="1"/>
  <c r="O20" i="1"/>
  <c r="O21" i="1"/>
  <c r="O22" i="1"/>
  <c r="O23" i="1"/>
  <c r="O24" i="1"/>
  <c r="O25" i="1"/>
  <c r="O26" i="1"/>
  <c r="O27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O7" i="1"/>
  <c r="O8" i="1"/>
  <c r="O9" i="1"/>
  <c r="O10" i="1"/>
  <c r="O11" i="1"/>
  <c r="O12" i="1"/>
  <c r="O13" i="1"/>
  <c r="O14" i="1"/>
  <c r="O15" i="1"/>
  <c r="O6" i="1"/>
  <c r="N6" i="1"/>
  <c r="N10" i="2" l="1"/>
  <c r="S503" i="1" l="1"/>
  <c r="S226" i="1"/>
  <c r="S227" i="1"/>
  <c r="S206" i="1"/>
  <c r="S505" i="1"/>
  <c r="S207" i="1"/>
  <c r="S211" i="1"/>
  <c r="S215" i="1"/>
  <c r="S219" i="1"/>
  <c r="S223" i="1"/>
  <c r="S228" i="1"/>
  <c r="S232" i="1"/>
  <c r="S236" i="1"/>
  <c r="S240" i="1"/>
  <c r="S244" i="1"/>
  <c r="S248" i="1"/>
  <c r="S251" i="1"/>
  <c r="S253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08" i="1"/>
  <c r="S212" i="1"/>
  <c r="S216" i="1"/>
  <c r="S220" i="1"/>
  <c r="S224" i="1"/>
  <c r="S229" i="1"/>
  <c r="S233" i="1"/>
  <c r="S237" i="1"/>
  <c r="S241" i="1"/>
  <c r="S245" i="1"/>
  <c r="S249" i="1"/>
  <c r="S287" i="1"/>
  <c r="S288" i="1"/>
  <c r="S289" i="1"/>
  <c r="S290" i="1"/>
  <c r="S291" i="1"/>
  <c r="S292" i="1"/>
  <c r="S293" i="1"/>
  <c r="S294" i="1"/>
  <c r="S209" i="1"/>
  <c r="S213" i="1"/>
  <c r="S217" i="1"/>
  <c r="S221" i="1"/>
  <c r="S225" i="1"/>
  <c r="S230" i="1"/>
  <c r="S234" i="1"/>
  <c r="S238" i="1"/>
  <c r="S242" i="1"/>
  <c r="S246" i="1"/>
  <c r="S250" i="1"/>
  <c r="S252" i="1"/>
  <c r="S254" i="1"/>
  <c r="S504" i="1"/>
  <c r="S235" i="1"/>
  <c r="S243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210" i="1"/>
  <c r="S218" i="1"/>
  <c r="S295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231" i="1"/>
  <c r="S239" i="1"/>
  <c r="S247" i="1"/>
  <c r="S296" i="1"/>
  <c r="S358" i="1"/>
  <c r="S360" i="1"/>
  <c r="S362" i="1"/>
  <c r="S364" i="1"/>
  <c r="S366" i="1"/>
  <c r="S368" i="1"/>
  <c r="S370" i="1"/>
  <c r="S372" i="1"/>
  <c r="S374" i="1"/>
  <c r="S376" i="1"/>
  <c r="S378" i="1"/>
  <c r="S380" i="1"/>
  <c r="S382" i="1"/>
  <c r="S384" i="1"/>
  <c r="S386" i="1"/>
  <c r="S388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222" i="1"/>
  <c r="S357" i="1"/>
  <c r="S359" i="1"/>
  <c r="S361" i="1"/>
  <c r="S363" i="1"/>
  <c r="S365" i="1"/>
  <c r="S367" i="1"/>
  <c r="S369" i="1"/>
  <c r="S371" i="1"/>
  <c r="S373" i="1"/>
  <c r="S375" i="1"/>
  <c r="S377" i="1"/>
  <c r="S379" i="1"/>
  <c r="S381" i="1"/>
  <c r="S383" i="1"/>
  <c r="S385" i="1"/>
  <c r="S387" i="1"/>
  <c r="S389" i="1"/>
  <c r="S427" i="1"/>
  <c r="S428" i="1"/>
  <c r="S429" i="1"/>
  <c r="S430" i="1"/>
  <c r="S431" i="1"/>
  <c r="S432" i="1"/>
  <c r="S433" i="1"/>
  <c r="S434" i="1"/>
  <c r="S435" i="1"/>
  <c r="S436" i="1"/>
  <c r="S214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62" i="1"/>
  <c r="S464" i="1"/>
  <c r="S466" i="1"/>
  <c r="S468" i="1"/>
  <c r="S470" i="1"/>
  <c r="S472" i="1"/>
  <c r="S474" i="1"/>
  <c r="S476" i="1"/>
  <c r="S478" i="1"/>
  <c r="S480" i="1"/>
  <c r="S482" i="1"/>
  <c r="S484" i="1"/>
  <c r="S486" i="1"/>
  <c r="S488" i="1"/>
  <c r="S490" i="1"/>
  <c r="S492" i="1"/>
  <c r="S494" i="1"/>
  <c r="S496" i="1"/>
  <c r="S498" i="1"/>
  <c r="S500" i="1"/>
  <c r="S205" i="1"/>
  <c r="S204" i="1"/>
  <c r="S203" i="1"/>
  <c r="S202" i="1"/>
  <c r="S201" i="1"/>
  <c r="S200" i="1"/>
  <c r="S199" i="1"/>
  <c r="S198" i="1"/>
  <c r="S22" i="1"/>
  <c r="S24" i="1"/>
  <c r="S26" i="1"/>
  <c r="S9" i="1"/>
  <c r="S13" i="1"/>
  <c r="S17" i="1"/>
  <c r="S21" i="1"/>
  <c r="S475" i="1"/>
  <c r="S499" i="1"/>
  <c r="S186" i="1"/>
  <c r="S182" i="1"/>
  <c r="S176" i="1"/>
  <c r="S172" i="1"/>
  <c r="S171" i="1"/>
  <c r="S170" i="1"/>
  <c r="S169" i="1"/>
  <c r="S168" i="1"/>
  <c r="S167" i="1"/>
  <c r="S166" i="1"/>
  <c r="S165" i="1"/>
  <c r="S164" i="1"/>
  <c r="S161" i="1"/>
  <c r="S160" i="1"/>
  <c r="S159" i="1"/>
  <c r="S158" i="1"/>
  <c r="S157" i="1"/>
  <c r="S156" i="1"/>
  <c r="S151" i="1"/>
  <c r="S150" i="1"/>
  <c r="S149" i="1"/>
  <c r="S143" i="1"/>
  <c r="S142" i="1"/>
  <c r="S141" i="1"/>
  <c r="S138" i="1"/>
  <c r="S459" i="1"/>
  <c r="S197" i="1"/>
  <c r="S196" i="1"/>
  <c r="S195" i="1"/>
  <c r="S194" i="1"/>
  <c r="S7" i="1"/>
  <c r="S11" i="1"/>
  <c r="S15" i="1"/>
  <c r="S19" i="1"/>
  <c r="S493" i="1"/>
  <c r="S497" i="1"/>
  <c r="S193" i="1"/>
  <c r="S192" i="1"/>
  <c r="S191" i="1"/>
  <c r="S189" i="1"/>
  <c r="S188" i="1"/>
  <c r="S187" i="1"/>
  <c r="S185" i="1"/>
  <c r="S184" i="1"/>
  <c r="S183" i="1"/>
  <c r="S179" i="1"/>
  <c r="S178" i="1"/>
  <c r="S173" i="1"/>
  <c r="S140" i="1"/>
  <c r="S139" i="1"/>
  <c r="S137" i="1"/>
  <c r="S460" i="1"/>
  <c r="S463" i="1"/>
  <c r="S465" i="1"/>
  <c r="S467" i="1"/>
  <c r="S469" i="1"/>
  <c r="S471" i="1"/>
  <c r="S473" i="1"/>
  <c r="S477" i="1"/>
  <c r="S479" i="1"/>
  <c r="S481" i="1"/>
  <c r="S483" i="1"/>
  <c r="S485" i="1"/>
  <c r="S487" i="1"/>
  <c r="S489" i="1"/>
  <c r="S491" i="1"/>
  <c r="S495" i="1"/>
  <c r="S190" i="1"/>
  <c r="S181" i="1"/>
  <c r="S180" i="1"/>
  <c r="S177" i="1"/>
  <c r="S175" i="1"/>
  <c r="S174" i="1"/>
  <c r="S163" i="1"/>
  <c r="S162" i="1"/>
  <c r="S155" i="1"/>
  <c r="S154" i="1"/>
  <c r="S153" i="1"/>
  <c r="S152" i="1"/>
  <c r="S148" i="1"/>
  <c r="S147" i="1"/>
  <c r="S146" i="1"/>
  <c r="S145" i="1"/>
  <c r="S144" i="1"/>
  <c r="S136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3" i="1"/>
  <c r="S27" i="1"/>
  <c r="S6" i="1"/>
  <c r="S16" i="1"/>
  <c r="S10" i="1"/>
  <c r="S14" i="1"/>
  <c r="S18" i="1"/>
  <c r="S81" i="1"/>
  <c r="S79" i="1"/>
  <c r="S75" i="1"/>
  <c r="S71" i="1"/>
  <c r="S69" i="1"/>
  <c r="S63" i="1"/>
  <c r="S61" i="1"/>
  <c r="S55" i="1"/>
  <c r="S53" i="1"/>
  <c r="S49" i="1"/>
  <c r="S45" i="1"/>
  <c r="S41" i="1"/>
  <c r="S37" i="1"/>
  <c r="S33" i="1"/>
  <c r="S29" i="1"/>
  <c r="S12" i="1"/>
  <c r="S461" i="1"/>
  <c r="S501" i="1"/>
  <c r="S502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77" i="1"/>
  <c r="S73" i="1"/>
  <c r="S67" i="1"/>
  <c r="S65" i="1"/>
  <c r="S59" i="1"/>
  <c r="S57" i="1"/>
  <c r="S51" i="1"/>
  <c r="S47" i="1"/>
  <c r="S43" i="1"/>
  <c r="S39" i="1"/>
  <c r="S35" i="1"/>
  <c r="S31" i="1"/>
  <c r="S25" i="1"/>
  <c r="S8" i="1"/>
  <c r="S20" i="1"/>
  <c r="H10" i="2"/>
  <c r="I10" i="2"/>
  <c r="J10" i="2"/>
  <c r="K10" i="2"/>
  <c r="M20" i="1" l="1"/>
  <c r="L20" i="1"/>
  <c r="L51" i="1"/>
  <c r="M51" i="1"/>
  <c r="L93" i="1"/>
  <c r="M93" i="1"/>
  <c r="L109" i="1"/>
  <c r="M109" i="1"/>
  <c r="L125" i="1"/>
  <c r="M125" i="1"/>
  <c r="L37" i="1"/>
  <c r="M37" i="1"/>
  <c r="M69" i="1"/>
  <c r="L69" i="1"/>
  <c r="M16" i="1"/>
  <c r="L16" i="1"/>
  <c r="M36" i="1"/>
  <c r="L36" i="1"/>
  <c r="M60" i="1"/>
  <c r="L60" i="1"/>
  <c r="M76" i="1"/>
  <c r="L76" i="1"/>
  <c r="M100" i="1"/>
  <c r="L100" i="1"/>
  <c r="M124" i="1"/>
  <c r="L124" i="1"/>
  <c r="L145" i="1"/>
  <c r="M145" i="1"/>
  <c r="M162" i="1"/>
  <c r="L162" i="1"/>
  <c r="L485" i="1"/>
  <c r="M485" i="1"/>
  <c r="L467" i="1"/>
  <c r="M467" i="1"/>
  <c r="M178" i="1"/>
  <c r="L178" i="1"/>
  <c r="M191" i="1"/>
  <c r="L191" i="1"/>
  <c r="M197" i="1"/>
  <c r="L197" i="1"/>
  <c r="L151" i="1"/>
  <c r="M151" i="1"/>
  <c r="L165" i="1"/>
  <c r="M165" i="1"/>
  <c r="L176" i="1"/>
  <c r="M176" i="1"/>
  <c r="M198" i="1"/>
  <c r="L198" i="1"/>
  <c r="M500" i="1"/>
  <c r="L500" i="1"/>
  <c r="M476" i="1"/>
  <c r="L476" i="1"/>
  <c r="L450" i="1"/>
  <c r="M450" i="1"/>
  <c r="L438" i="1"/>
  <c r="M438" i="1"/>
  <c r="L427" i="1"/>
  <c r="M427" i="1"/>
  <c r="L367" i="1"/>
  <c r="M367" i="1"/>
  <c r="L421" i="1"/>
  <c r="M421" i="1"/>
  <c r="M409" i="1"/>
  <c r="L409" i="1"/>
  <c r="M397" i="1"/>
  <c r="L397" i="1"/>
  <c r="M380" i="1"/>
  <c r="L380" i="1"/>
  <c r="M296" i="1"/>
  <c r="L296" i="1"/>
  <c r="M348" i="1"/>
  <c r="L348" i="1"/>
  <c r="L339" i="1"/>
  <c r="M339" i="1"/>
  <c r="L327" i="1"/>
  <c r="M327" i="1"/>
  <c r="M315" i="1"/>
  <c r="L315" i="1"/>
  <c r="M303" i="1"/>
  <c r="L303" i="1"/>
  <c r="M250" i="1"/>
  <c r="L250" i="1"/>
  <c r="L293" i="1"/>
  <c r="M293" i="1"/>
  <c r="M229" i="1"/>
  <c r="L229" i="1"/>
  <c r="M280" i="1"/>
  <c r="L280" i="1"/>
  <c r="L268" i="1"/>
  <c r="M268" i="1"/>
  <c r="M264" i="1"/>
  <c r="L264" i="1"/>
  <c r="L260" i="1"/>
  <c r="M260" i="1"/>
  <c r="L256" i="1"/>
  <c r="M256" i="1"/>
  <c r="M248" i="1"/>
  <c r="L248" i="1"/>
  <c r="L232" i="1"/>
  <c r="M232" i="1"/>
  <c r="M73" i="1"/>
  <c r="L73" i="1"/>
  <c r="M103" i="1"/>
  <c r="L103" i="1"/>
  <c r="M127" i="1"/>
  <c r="L127" i="1"/>
  <c r="L41" i="1"/>
  <c r="M41" i="1"/>
  <c r="M55" i="1"/>
  <c r="L55" i="1"/>
  <c r="L71" i="1"/>
  <c r="M71" i="1"/>
  <c r="M18" i="1"/>
  <c r="L18" i="1"/>
  <c r="L6" i="1"/>
  <c r="M6" i="1"/>
  <c r="L30" i="1"/>
  <c r="M30" i="1"/>
  <c r="M38" i="1"/>
  <c r="L38" i="1"/>
  <c r="M46" i="1"/>
  <c r="L46" i="1"/>
  <c r="M54" i="1"/>
  <c r="L54" i="1"/>
  <c r="M62" i="1"/>
  <c r="L62" i="1"/>
  <c r="M70" i="1"/>
  <c r="L70" i="1"/>
  <c r="M78" i="1"/>
  <c r="L78" i="1"/>
  <c r="L86" i="1"/>
  <c r="M86" i="1"/>
  <c r="M94" i="1"/>
  <c r="L94" i="1"/>
  <c r="L102" i="1"/>
  <c r="M102" i="1"/>
  <c r="M110" i="1"/>
  <c r="L110" i="1"/>
  <c r="M118" i="1"/>
  <c r="L118" i="1"/>
  <c r="M126" i="1"/>
  <c r="L126" i="1"/>
  <c r="M134" i="1"/>
  <c r="L134" i="1"/>
  <c r="M146" i="1"/>
  <c r="L146" i="1"/>
  <c r="L153" i="1"/>
  <c r="M153" i="1"/>
  <c r="M163" i="1"/>
  <c r="L163" i="1"/>
  <c r="L180" i="1"/>
  <c r="M180" i="1"/>
  <c r="L491" i="1"/>
  <c r="M491" i="1"/>
  <c r="L483" i="1"/>
  <c r="M483" i="1"/>
  <c r="L473" i="1"/>
  <c r="M473" i="1"/>
  <c r="M465" i="1"/>
  <c r="L465" i="1"/>
  <c r="L139" i="1"/>
  <c r="M139" i="1"/>
  <c r="M179" i="1"/>
  <c r="L179" i="1"/>
  <c r="M187" i="1"/>
  <c r="L187" i="1"/>
  <c r="M192" i="1"/>
  <c r="L192" i="1"/>
  <c r="L19" i="1"/>
  <c r="M19" i="1"/>
  <c r="M194" i="1"/>
  <c r="L194" i="1"/>
  <c r="L459" i="1"/>
  <c r="M459" i="1"/>
  <c r="L143" i="1"/>
  <c r="M143" i="1"/>
  <c r="L156" i="1"/>
  <c r="M156" i="1"/>
  <c r="L160" i="1"/>
  <c r="M160" i="1"/>
  <c r="M166" i="1"/>
  <c r="L166" i="1"/>
  <c r="L170" i="1"/>
  <c r="M170" i="1"/>
  <c r="M182" i="1"/>
  <c r="L182" i="1"/>
  <c r="L21" i="1"/>
  <c r="M21" i="1"/>
  <c r="L26" i="1"/>
  <c r="M26" i="1"/>
  <c r="M199" i="1"/>
  <c r="L199" i="1"/>
  <c r="M203" i="1"/>
  <c r="L203" i="1"/>
  <c r="M498" i="1"/>
  <c r="L498" i="1"/>
  <c r="M490" i="1"/>
  <c r="L490" i="1"/>
  <c r="M482" i="1"/>
  <c r="L482" i="1"/>
  <c r="M474" i="1"/>
  <c r="L474" i="1"/>
  <c r="M466" i="1"/>
  <c r="L466" i="1"/>
  <c r="M457" i="1"/>
  <c r="L457" i="1"/>
  <c r="L453" i="1"/>
  <c r="M453" i="1"/>
  <c r="L449" i="1"/>
  <c r="M449" i="1"/>
  <c r="L445" i="1"/>
  <c r="M445" i="1"/>
  <c r="M441" i="1"/>
  <c r="L441" i="1"/>
  <c r="L437" i="1"/>
  <c r="M437" i="1"/>
  <c r="L434" i="1"/>
  <c r="M434" i="1"/>
  <c r="M430" i="1"/>
  <c r="L430" i="1"/>
  <c r="L389" i="1"/>
  <c r="M389" i="1"/>
  <c r="L381" i="1"/>
  <c r="M381" i="1"/>
  <c r="M373" i="1"/>
  <c r="L373" i="1"/>
  <c r="M365" i="1"/>
  <c r="L365" i="1"/>
  <c r="L357" i="1"/>
  <c r="M357" i="1"/>
  <c r="L424" i="1"/>
  <c r="M424" i="1"/>
  <c r="L420" i="1"/>
  <c r="M420" i="1"/>
  <c r="M416" i="1"/>
  <c r="L416" i="1"/>
  <c r="L412" i="1"/>
  <c r="M412" i="1"/>
  <c r="L408" i="1"/>
  <c r="M408" i="1"/>
  <c r="L404" i="1"/>
  <c r="M404" i="1"/>
  <c r="L400" i="1"/>
  <c r="M400" i="1"/>
  <c r="L396" i="1"/>
  <c r="M396" i="1"/>
  <c r="L392" i="1"/>
  <c r="M392" i="1"/>
  <c r="M386" i="1"/>
  <c r="L386" i="1"/>
  <c r="M378" i="1"/>
  <c r="L378" i="1"/>
  <c r="M370" i="1"/>
  <c r="L370" i="1"/>
  <c r="M362" i="1"/>
  <c r="L362" i="1"/>
  <c r="L247" i="1"/>
  <c r="M247" i="1"/>
  <c r="L355" i="1"/>
  <c r="M355" i="1"/>
  <c r="L351" i="1"/>
  <c r="M351" i="1"/>
  <c r="M347" i="1"/>
  <c r="L347" i="1"/>
  <c r="L343" i="1"/>
  <c r="M343" i="1"/>
  <c r="M295" i="1"/>
  <c r="L295" i="1"/>
  <c r="L338" i="1"/>
  <c r="M338" i="1"/>
  <c r="L334" i="1"/>
  <c r="M334" i="1"/>
  <c r="L330" i="1"/>
  <c r="M330" i="1"/>
  <c r="L326" i="1"/>
  <c r="M326" i="1"/>
  <c r="L322" i="1"/>
  <c r="M322" i="1"/>
  <c r="M318" i="1"/>
  <c r="L318" i="1"/>
  <c r="M314" i="1"/>
  <c r="L314" i="1"/>
  <c r="M310" i="1"/>
  <c r="L310" i="1"/>
  <c r="M306" i="1"/>
  <c r="L306" i="1"/>
  <c r="M302" i="1"/>
  <c r="L302" i="1"/>
  <c r="L298" i="1"/>
  <c r="M298" i="1"/>
  <c r="M504" i="1"/>
  <c r="L504" i="1"/>
  <c r="M246" i="1"/>
  <c r="L246" i="1"/>
  <c r="L230" i="1"/>
  <c r="M230" i="1"/>
  <c r="L213" i="1"/>
  <c r="M213" i="1"/>
  <c r="L292" i="1"/>
  <c r="M292" i="1"/>
  <c r="L288" i="1"/>
  <c r="M288" i="1"/>
  <c r="L241" i="1"/>
  <c r="M241" i="1"/>
  <c r="L224" i="1"/>
  <c r="M224" i="1"/>
  <c r="L208" i="1"/>
  <c r="M208" i="1"/>
  <c r="L283" i="1"/>
  <c r="M283" i="1"/>
  <c r="L279" i="1"/>
  <c r="M279" i="1"/>
  <c r="L275" i="1"/>
  <c r="M275" i="1"/>
  <c r="L271" i="1"/>
  <c r="M271" i="1"/>
  <c r="L267" i="1"/>
  <c r="M267" i="1"/>
  <c r="L263" i="1"/>
  <c r="M263" i="1"/>
  <c r="M259" i="1"/>
  <c r="L259" i="1"/>
  <c r="L255" i="1"/>
  <c r="M255" i="1"/>
  <c r="L244" i="1"/>
  <c r="M244" i="1"/>
  <c r="M228" i="1"/>
  <c r="L228" i="1"/>
  <c r="L211" i="1"/>
  <c r="M211" i="1"/>
  <c r="M227" i="1"/>
  <c r="L227" i="1"/>
  <c r="R504" i="1"/>
  <c r="R505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87" i="1"/>
  <c r="R288" i="1"/>
  <c r="R289" i="1"/>
  <c r="R290" i="1"/>
  <c r="R291" i="1"/>
  <c r="R292" i="1"/>
  <c r="R293" i="1"/>
  <c r="R294" i="1"/>
  <c r="R295" i="1"/>
  <c r="R296" i="1"/>
  <c r="R297" i="1"/>
  <c r="R503" i="1"/>
  <c r="R206" i="1"/>
  <c r="R227" i="1"/>
  <c r="R258" i="1"/>
  <c r="R262" i="1"/>
  <c r="R266" i="1"/>
  <c r="R270" i="1"/>
  <c r="R274" i="1"/>
  <c r="R278" i="1"/>
  <c r="R282" i="1"/>
  <c r="R286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259" i="1"/>
  <c r="R263" i="1"/>
  <c r="R267" i="1"/>
  <c r="R271" i="1"/>
  <c r="R275" i="1"/>
  <c r="R279" i="1"/>
  <c r="R283" i="1"/>
  <c r="R256" i="1"/>
  <c r="R260" i="1"/>
  <c r="R264" i="1"/>
  <c r="R268" i="1"/>
  <c r="R272" i="1"/>
  <c r="R276" i="1"/>
  <c r="R280" i="1"/>
  <c r="R284" i="1"/>
  <c r="R301" i="1"/>
  <c r="R305" i="1"/>
  <c r="R309" i="1"/>
  <c r="R313" i="1"/>
  <c r="R317" i="1"/>
  <c r="R321" i="1"/>
  <c r="R325" i="1"/>
  <c r="R329" i="1"/>
  <c r="R333" i="1"/>
  <c r="R337" i="1"/>
  <c r="R257" i="1"/>
  <c r="R265" i="1"/>
  <c r="R273" i="1"/>
  <c r="R281" i="1"/>
  <c r="R298" i="1"/>
  <c r="R302" i="1"/>
  <c r="R306" i="1"/>
  <c r="R310" i="1"/>
  <c r="R314" i="1"/>
  <c r="R318" i="1"/>
  <c r="R322" i="1"/>
  <c r="R326" i="1"/>
  <c r="R330" i="1"/>
  <c r="R334" i="1"/>
  <c r="R338" i="1"/>
  <c r="R299" i="1"/>
  <c r="R303" i="1"/>
  <c r="R307" i="1"/>
  <c r="R311" i="1"/>
  <c r="R315" i="1"/>
  <c r="R319" i="1"/>
  <c r="R323" i="1"/>
  <c r="R327" i="1"/>
  <c r="R331" i="1"/>
  <c r="R335" i="1"/>
  <c r="R339" i="1"/>
  <c r="R304" i="1"/>
  <c r="R312" i="1"/>
  <c r="R320" i="1"/>
  <c r="R328" i="1"/>
  <c r="R336" i="1"/>
  <c r="R393" i="1"/>
  <c r="R397" i="1"/>
  <c r="R401" i="1"/>
  <c r="R405" i="1"/>
  <c r="R409" i="1"/>
  <c r="R413" i="1"/>
  <c r="R418" i="1"/>
  <c r="R422" i="1"/>
  <c r="R426" i="1"/>
  <c r="R435" i="1"/>
  <c r="R436" i="1"/>
  <c r="R261" i="1"/>
  <c r="R277" i="1"/>
  <c r="R394" i="1"/>
  <c r="R398" i="1"/>
  <c r="R402" i="1"/>
  <c r="R406" i="1"/>
  <c r="R410" i="1"/>
  <c r="R414" i="1"/>
  <c r="R417" i="1"/>
  <c r="R421" i="1"/>
  <c r="R425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300" i="1"/>
  <c r="R308" i="1"/>
  <c r="R316" i="1"/>
  <c r="R324" i="1"/>
  <c r="R332" i="1"/>
  <c r="R391" i="1"/>
  <c r="R395" i="1"/>
  <c r="R399" i="1"/>
  <c r="R403" i="1"/>
  <c r="R407" i="1"/>
  <c r="R411" i="1"/>
  <c r="R415" i="1"/>
  <c r="R420" i="1"/>
  <c r="R424" i="1"/>
  <c r="R392" i="1"/>
  <c r="R400" i="1"/>
  <c r="R408" i="1"/>
  <c r="R416" i="1"/>
  <c r="R419" i="1"/>
  <c r="R423" i="1"/>
  <c r="R427" i="1"/>
  <c r="R431" i="1"/>
  <c r="R7" i="1"/>
  <c r="R9" i="1"/>
  <c r="R11" i="1"/>
  <c r="R13" i="1"/>
  <c r="R15" i="1"/>
  <c r="R17" i="1"/>
  <c r="R19" i="1"/>
  <c r="R21" i="1"/>
  <c r="R27" i="1"/>
  <c r="R285" i="1"/>
  <c r="R428" i="1"/>
  <c r="R432" i="1"/>
  <c r="R205" i="1"/>
  <c r="R204" i="1"/>
  <c r="R203" i="1"/>
  <c r="R202" i="1"/>
  <c r="R201" i="1"/>
  <c r="R200" i="1"/>
  <c r="R199" i="1"/>
  <c r="R198" i="1"/>
  <c r="R23" i="1"/>
  <c r="R25" i="1"/>
  <c r="R501" i="1"/>
  <c r="R502" i="1"/>
  <c r="R195" i="1"/>
  <c r="R396" i="1"/>
  <c r="R404" i="1"/>
  <c r="R412" i="1"/>
  <c r="R429" i="1"/>
  <c r="R433" i="1"/>
  <c r="R197" i="1"/>
  <c r="R196" i="1"/>
  <c r="R194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0" i="1"/>
  <c r="R14" i="1"/>
  <c r="R18" i="1"/>
  <c r="R97" i="1"/>
  <c r="R73" i="1"/>
  <c r="R63" i="1"/>
  <c r="R51" i="1"/>
  <c r="R41" i="1"/>
  <c r="R430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6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2" i="1"/>
  <c r="R70" i="1"/>
  <c r="R68" i="1"/>
  <c r="R66" i="1"/>
  <c r="R64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30" i="1"/>
  <c r="R28" i="1"/>
  <c r="R24" i="1"/>
  <c r="R6" i="1"/>
  <c r="R8" i="1"/>
  <c r="R16" i="1"/>
  <c r="R269" i="1"/>
  <c r="R434" i="1"/>
  <c r="R193" i="1"/>
  <c r="R189" i="1"/>
  <c r="R181" i="1"/>
  <c r="R169" i="1"/>
  <c r="R161" i="1"/>
  <c r="R135" i="1"/>
  <c r="R131" i="1"/>
  <c r="R129" i="1"/>
  <c r="R123" i="1"/>
  <c r="R121" i="1"/>
  <c r="R119" i="1"/>
  <c r="R117" i="1"/>
  <c r="R115" i="1"/>
  <c r="R113" i="1"/>
  <c r="R109" i="1"/>
  <c r="R103" i="1"/>
  <c r="R101" i="1"/>
  <c r="R95" i="1"/>
  <c r="R93" i="1"/>
  <c r="R91" i="1"/>
  <c r="R89" i="1"/>
  <c r="R87" i="1"/>
  <c r="R85" i="1"/>
  <c r="R83" i="1"/>
  <c r="R81" i="1"/>
  <c r="R71" i="1"/>
  <c r="R61" i="1"/>
  <c r="R59" i="1"/>
  <c r="R55" i="1"/>
  <c r="R33" i="1"/>
  <c r="R31" i="1"/>
  <c r="R26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2" i="1"/>
  <c r="R20" i="1"/>
  <c r="R185" i="1"/>
  <c r="R177" i="1"/>
  <c r="R173" i="1"/>
  <c r="R165" i="1"/>
  <c r="R157" i="1"/>
  <c r="R153" i="1"/>
  <c r="R149" i="1"/>
  <c r="R145" i="1"/>
  <c r="R141" i="1"/>
  <c r="R137" i="1"/>
  <c r="R133" i="1"/>
  <c r="R127" i="1"/>
  <c r="R125" i="1"/>
  <c r="R111" i="1"/>
  <c r="R107" i="1"/>
  <c r="R105" i="1"/>
  <c r="R99" i="1"/>
  <c r="R79" i="1"/>
  <c r="R77" i="1"/>
  <c r="R75" i="1"/>
  <c r="R69" i="1"/>
  <c r="R67" i="1"/>
  <c r="R65" i="1"/>
  <c r="R57" i="1"/>
  <c r="R53" i="1"/>
  <c r="R49" i="1"/>
  <c r="R47" i="1"/>
  <c r="R45" i="1"/>
  <c r="R43" i="1"/>
  <c r="R39" i="1"/>
  <c r="R37" i="1"/>
  <c r="R35" i="1"/>
  <c r="R29" i="1"/>
  <c r="R22" i="1"/>
  <c r="M35" i="1"/>
  <c r="L35" i="1"/>
  <c r="M67" i="1"/>
  <c r="L67" i="1"/>
  <c r="M85" i="1"/>
  <c r="L85" i="1"/>
  <c r="L101" i="1"/>
  <c r="M101" i="1"/>
  <c r="L117" i="1"/>
  <c r="M117" i="1"/>
  <c r="M133" i="1"/>
  <c r="L133" i="1"/>
  <c r="M461" i="1"/>
  <c r="L461" i="1"/>
  <c r="L53" i="1"/>
  <c r="M53" i="1"/>
  <c r="L81" i="1"/>
  <c r="M81" i="1"/>
  <c r="M28" i="1"/>
  <c r="L28" i="1"/>
  <c r="L44" i="1"/>
  <c r="M44" i="1"/>
  <c r="M52" i="1"/>
  <c r="L52" i="1"/>
  <c r="M68" i="1"/>
  <c r="L68" i="1"/>
  <c r="L84" i="1"/>
  <c r="M84" i="1"/>
  <c r="L92" i="1"/>
  <c r="M92" i="1"/>
  <c r="M108" i="1"/>
  <c r="L108" i="1"/>
  <c r="L116" i="1"/>
  <c r="M116" i="1"/>
  <c r="M132" i="1"/>
  <c r="L132" i="1"/>
  <c r="L152" i="1"/>
  <c r="M152" i="1"/>
  <c r="L177" i="1"/>
  <c r="M177" i="1"/>
  <c r="L495" i="1"/>
  <c r="M495" i="1"/>
  <c r="L477" i="1"/>
  <c r="M477" i="1"/>
  <c r="L137" i="1"/>
  <c r="M137" i="1"/>
  <c r="M185" i="1"/>
  <c r="L185" i="1"/>
  <c r="L493" i="1"/>
  <c r="M493" i="1"/>
  <c r="L7" i="1"/>
  <c r="M7" i="1"/>
  <c r="M142" i="1"/>
  <c r="L142" i="1"/>
  <c r="L159" i="1"/>
  <c r="M159" i="1"/>
  <c r="L169" i="1"/>
  <c r="M169" i="1"/>
  <c r="L475" i="1"/>
  <c r="M475" i="1"/>
  <c r="L9" i="1"/>
  <c r="M9" i="1"/>
  <c r="M202" i="1"/>
  <c r="L202" i="1"/>
  <c r="M492" i="1"/>
  <c r="L492" i="1"/>
  <c r="M468" i="1"/>
  <c r="L468" i="1"/>
  <c r="M454" i="1"/>
  <c r="L454" i="1"/>
  <c r="L442" i="1"/>
  <c r="M442" i="1"/>
  <c r="L431" i="1"/>
  <c r="M431" i="1"/>
  <c r="L375" i="1"/>
  <c r="M375" i="1"/>
  <c r="L425" i="1"/>
  <c r="M425" i="1"/>
  <c r="M417" i="1"/>
  <c r="L417" i="1"/>
  <c r="L405" i="1"/>
  <c r="M405" i="1"/>
  <c r="M393" i="1"/>
  <c r="L393" i="1"/>
  <c r="M372" i="1"/>
  <c r="L372" i="1"/>
  <c r="M352" i="1"/>
  <c r="L352" i="1"/>
  <c r="L344" i="1"/>
  <c r="M344" i="1"/>
  <c r="L335" i="1"/>
  <c r="M335" i="1"/>
  <c r="M319" i="1"/>
  <c r="L319" i="1"/>
  <c r="M307" i="1"/>
  <c r="L307" i="1"/>
  <c r="M235" i="1"/>
  <c r="L235" i="1"/>
  <c r="L234" i="1"/>
  <c r="M234" i="1"/>
  <c r="L289" i="1"/>
  <c r="M289" i="1"/>
  <c r="M212" i="1"/>
  <c r="L212" i="1"/>
  <c r="M272" i="1"/>
  <c r="L272" i="1"/>
  <c r="M215" i="1"/>
  <c r="L215" i="1"/>
  <c r="M8" i="1"/>
  <c r="L8" i="1"/>
  <c r="L57" i="1"/>
  <c r="M57" i="1"/>
  <c r="M95" i="1"/>
  <c r="L95" i="1"/>
  <c r="M119" i="1"/>
  <c r="L119" i="1"/>
  <c r="M12" i="1"/>
  <c r="L12" i="1"/>
  <c r="G206" i="1"/>
  <c r="G503" i="1"/>
  <c r="G226" i="1"/>
  <c r="G227" i="1"/>
  <c r="G505" i="1"/>
  <c r="G207" i="1"/>
  <c r="G211" i="1"/>
  <c r="G215" i="1"/>
  <c r="G219" i="1"/>
  <c r="G223" i="1"/>
  <c r="G228" i="1"/>
  <c r="G232" i="1"/>
  <c r="G236" i="1"/>
  <c r="G240" i="1"/>
  <c r="G244" i="1"/>
  <c r="G248" i="1"/>
  <c r="G251" i="1"/>
  <c r="G253" i="1"/>
  <c r="G255" i="1"/>
  <c r="G208" i="1"/>
  <c r="G212" i="1"/>
  <c r="G216" i="1"/>
  <c r="G220" i="1"/>
  <c r="G224" i="1"/>
  <c r="G229" i="1"/>
  <c r="G233" i="1"/>
  <c r="G237" i="1"/>
  <c r="G241" i="1"/>
  <c r="G245" i="1"/>
  <c r="G249" i="1"/>
  <c r="G209" i="1"/>
  <c r="G213" i="1"/>
  <c r="G217" i="1"/>
  <c r="G221" i="1"/>
  <c r="G225" i="1"/>
  <c r="G230" i="1"/>
  <c r="G234" i="1"/>
  <c r="G238" i="1"/>
  <c r="G242" i="1"/>
  <c r="G246" i="1"/>
  <c r="G250" i="1"/>
  <c r="G252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504" i="1"/>
  <c r="G235" i="1"/>
  <c r="G243" i="1"/>
  <c r="G297" i="1"/>
  <c r="G210" i="1"/>
  <c r="G218" i="1"/>
  <c r="G287" i="1"/>
  <c r="G288" i="1"/>
  <c r="G289" i="1"/>
  <c r="G290" i="1"/>
  <c r="G291" i="1"/>
  <c r="G292" i="1"/>
  <c r="G293" i="1"/>
  <c r="G294" i="1"/>
  <c r="G295" i="1"/>
  <c r="G231" i="1"/>
  <c r="G239" i="1"/>
  <c r="G247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51" i="1"/>
  <c r="G355" i="1"/>
  <c r="G358" i="1"/>
  <c r="G360" i="1"/>
  <c r="G362" i="1"/>
  <c r="G364" i="1"/>
  <c r="G366" i="1"/>
  <c r="G368" i="1"/>
  <c r="G370" i="1"/>
  <c r="G372" i="1"/>
  <c r="G374" i="1"/>
  <c r="G376" i="1"/>
  <c r="G378" i="1"/>
  <c r="G380" i="1"/>
  <c r="G382" i="1"/>
  <c r="G384" i="1"/>
  <c r="G386" i="1"/>
  <c r="G388" i="1"/>
  <c r="G390" i="1"/>
  <c r="G222" i="1"/>
  <c r="G352" i="1"/>
  <c r="G356" i="1"/>
  <c r="G353" i="1"/>
  <c r="G357" i="1"/>
  <c r="G359" i="1"/>
  <c r="G361" i="1"/>
  <c r="G363" i="1"/>
  <c r="G365" i="1"/>
  <c r="G367" i="1"/>
  <c r="G369" i="1"/>
  <c r="G371" i="1"/>
  <c r="G373" i="1"/>
  <c r="G375" i="1"/>
  <c r="G377" i="1"/>
  <c r="G379" i="1"/>
  <c r="G381" i="1"/>
  <c r="G383" i="1"/>
  <c r="G385" i="1"/>
  <c r="G387" i="1"/>
  <c r="G389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354" i="1"/>
  <c r="G421" i="1"/>
  <c r="G425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20" i="1"/>
  <c r="G424" i="1"/>
  <c r="G214" i="1"/>
  <c r="G340" i="1"/>
  <c r="G341" i="1"/>
  <c r="G342" i="1"/>
  <c r="G343" i="1"/>
  <c r="G344" i="1"/>
  <c r="G345" i="1"/>
  <c r="G346" i="1"/>
  <c r="G347" i="1"/>
  <c r="G348" i="1"/>
  <c r="G349" i="1"/>
  <c r="G350" i="1"/>
  <c r="G419" i="1"/>
  <c r="G423" i="1"/>
  <c r="G427" i="1"/>
  <c r="G428" i="1"/>
  <c r="G429" i="1"/>
  <c r="G430" i="1"/>
  <c r="G431" i="1"/>
  <c r="G432" i="1"/>
  <c r="G433" i="1"/>
  <c r="G434" i="1"/>
  <c r="G418" i="1"/>
  <c r="G422" i="1"/>
  <c r="G426" i="1"/>
  <c r="G435" i="1"/>
  <c r="G436" i="1"/>
  <c r="G464" i="1"/>
  <c r="G466" i="1"/>
  <c r="G468" i="1"/>
  <c r="G470" i="1"/>
  <c r="G472" i="1"/>
  <c r="G474" i="1"/>
  <c r="G476" i="1"/>
  <c r="G478" i="1"/>
  <c r="G480" i="1"/>
  <c r="G482" i="1"/>
  <c r="G484" i="1"/>
  <c r="G486" i="1"/>
  <c r="G488" i="1"/>
  <c r="G490" i="1"/>
  <c r="G492" i="1"/>
  <c r="G494" i="1"/>
  <c r="G496" i="1"/>
  <c r="G498" i="1"/>
  <c r="G500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9" i="1"/>
  <c r="G13" i="1"/>
  <c r="G17" i="1"/>
  <c r="G21" i="1"/>
  <c r="G25" i="1"/>
  <c r="G14" i="1"/>
  <c r="G18" i="1"/>
  <c r="G26" i="1"/>
  <c r="G200" i="1"/>
  <c r="G502" i="1"/>
  <c r="G10" i="1"/>
  <c r="G22" i="1"/>
  <c r="G475" i="1"/>
  <c r="G491" i="1"/>
  <c r="G493" i="1"/>
  <c r="G497" i="1"/>
  <c r="G501" i="1"/>
  <c r="G205" i="1"/>
  <c r="G204" i="1"/>
  <c r="G463" i="1"/>
  <c r="G465" i="1"/>
  <c r="G467" i="1"/>
  <c r="G469" i="1"/>
  <c r="G471" i="1"/>
  <c r="G473" i="1"/>
  <c r="G477" i="1"/>
  <c r="G479" i="1"/>
  <c r="G481" i="1"/>
  <c r="G483" i="1"/>
  <c r="G485" i="1"/>
  <c r="G487" i="1"/>
  <c r="G489" i="1"/>
  <c r="G495" i="1"/>
  <c r="G499" i="1"/>
  <c r="G203" i="1"/>
  <c r="G202" i="1"/>
  <c r="G201" i="1"/>
  <c r="G199" i="1"/>
  <c r="G7" i="1"/>
  <c r="G15" i="1"/>
  <c r="G23" i="1"/>
  <c r="G20" i="1"/>
  <c r="G8" i="1"/>
  <c r="G16" i="1"/>
  <c r="G24" i="1"/>
  <c r="G19" i="1"/>
  <c r="G6" i="1"/>
  <c r="G198" i="1"/>
  <c r="G197" i="1"/>
  <c r="G196" i="1"/>
  <c r="G195" i="1"/>
  <c r="G11" i="1"/>
  <c r="G27" i="1"/>
  <c r="G12" i="1"/>
  <c r="L25" i="1"/>
  <c r="M25" i="1"/>
  <c r="L43" i="1"/>
  <c r="M43" i="1"/>
  <c r="M59" i="1"/>
  <c r="L59" i="1"/>
  <c r="L77" i="1"/>
  <c r="M77" i="1"/>
  <c r="L89" i="1"/>
  <c r="M89" i="1"/>
  <c r="L97" i="1"/>
  <c r="M97" i="1"/>
  <c r="L105" i="1"/>
  <c r="M105" i="1"/>
  <c r="L113" i="1"/>
  <c r="M113" i="1"/>
  <c r="L121" i="1"/>
  <c r="M121" i="1"/>
  <c r="L129" i="1"/>
  <c r="M129" i="1"/>
  <c r="M502" i="1"/>
  <c r="L502" i="1"/>
  <c r="M29" i="1"/>
  <c r="L29" i="1"/>
  <c r="L45" i="1"/>
  <c r="M45" i="1"/>
  <c r="L61" i="1"/>
  <c r="M61" i="1"/>
  <c r="L75" i="1"/>
  <c r="M75" i="1"/>
  <c r="L14" i="1"/>
  <c r="M14" i="1"/>
  <c r="L27" i="1"/>
  <c r="M27" i="1"/>
  <c r="M32" i="1"/>
  <c r="L32" i="1"/>
  <c r="M40" i="1"/>
  <c r="L40" i="1"/>
  <c r="L48" i="1"/>
  <c r="M48" i="1"/>
  <c r="M56" i="1"/>
  <c r="L56" i="1"/>
  <c r="M64" i="1"/>
  <c r="L64" i="1"/>
  <c r="L72" i="1"/>
  <c r="M72" i="1"/>
  <c r="M80" i="1"/>
  <c r="L80" i="1"/>
  <c r="L88" i="1"/>
  <c r="M88" i="1"/>
  <c r="M96" i="1"/>
  <c r="L96" i="1"/>
  <c r="L104" i="1"/>
  <c r="M104" i="1"/>
  <c r="M112" i="1"/>
  <c r="L112" i="1"/>
  <c r="L120" i="1"/>
  <c r="M120" i="1"/>
  <c r="L128" i="1"/>
  <c r="M128" i="1"/>
  <c r="L136" i="1"/>
  <c r="M136" i="1"/>
  <c r="M147" i="1"/>
  <c r="L147" i="1"/>
  <c r="L154" i="1"/>
  <c r="M154" i="1"/>
  <c r="M174" i="1"/>
  <c r="L174" i="1"/>
  <c r="M181" i="1"/>
  <c r="L181" i="1"/>
  <c r="L489" i="1"/>
  <c r="M489" i="1"/>
  <c r="L481" i="1"/>
  <c r="M481" i="1"/>
  <c r="M471" i="1"/>
  <c r="L471" i="1"/>
  <c r="L463" i="1"/>
  <c r="M463" i="1"/>
  <c r="L140" i="1"/>
  <c r="M140" i="1"/>
  <c r="M183" i="1"/>
  <c r="L183" i="1"/>
  <c r="M188" i="1"/>
  <c r="L188" i="1"/>
  <c r="M193" i="1"/>
  <c r="L193" i="1"/>
  <c r="L15" i="1"/>
  <c r="M15" i="1"/>
  <c r="M195" i="1"/>
  <c r="L195" i="1"/>
  <c r="L138" i="1"/>
  <c r="M138" i="1"/>
  <c r="L149" i="1"/>
  <c r="M149" i="1"/>
  <c r="L157" i="1"/>
  <c r="M157" i="1"/>
  <c r="L161" i="1"/>
  <c r="M161" i="1"/>
  <c r="M167" i="1"/>
  <c r="L167" i="1"/>
  <c r="M171" i="1"/>
  <c r="L171" i="1"/>
  <c r="M186" i="1"/>
  <c r="L186" i="1"/>
  <c r="L17" i="1"/>
  <c r="M17" i="1"/>
  <c r="M24" i="1"/>
  <c r="L24" i="1"/>
  <c r="M200" i="1"/>
  <c r="L200" i="1"/>
  <c r="M204" i="1"/>
  <c r="L204" i="1"/>
  <c r="M496" i="1"/>
  <c r="L496" i="1"/>
  <c r="M488" i="1"/>
  <c r="L488" i="1"/>
  <c r="M480" i="1"/>
  <c r="L480" i="1"/>
  <c r="M472" i="1"/>
  <c r="L472" i="1"/>
  <c r="M464" i="1"/>
  <c r="L464" i="1"/>
  <c r="M456" i="1"/>
  <c r="L456" i="1"/>
  <c r="L452" i="1"/>
  <c r="M452" i="1"/>
  <c r="L448" i="1"/>
  <c r="M448" i="1"/>
  <c r="L444" i="1"/>
  <c r="M444" i="1"/>
  <c r="L440" i="1"/>
  <c r="M440" i="1"/>
  <c r="M214" i="1"/>
  <c r="L214" i="1"/>
  <c r="L433" i="1"/>
  <c r="M433" i="1"/>
  <c r="L429" i="1"/>
  <c r="M429" i="1"/>
  <c r="L387" i="1"/>
  <c r="M387" i="1"/>
  <c r="L379" i="1"/>
  <c r="M379" i="1"/>
  <c r="L371" i="1"/>
  <c r="M371" i="1"/>
  <c r="L363" i="1"/>
  <c r="M363" i="1"/>
  <c r="M222" i="1"/>
  <c r="L222" i="1"/>
  <c r="L423" i="1"/>
  <c r="M423" i="1"/>
  <c r="L419" i="1"/>
  <c r="M419" i="1"/>
  <c r="M415" i="1"/>
  <c r="L415" i="1"/>
  <c r="L411" i="1"/>
  <c r="M411" i="1"/>
  <c r="L407" i="1"/>
  <c r="M407" i="1"/>
  <c r="L403" i="1"/>
  <c r="M403" i="1"/>
  <c r="M399" i="1"/>
  <c r="L399" i="1"/>
  <c r="M395" i="1"/>
  <c r="L395" i="1"/>
  <c r="L391" i="1"/>
  <c r="M391" i="1"/>
  <c r="L384" i="1"/>
  <c r="M384" i="1"/>
  <c r="M376" i="1"/>
  <c r="L376" i="1"/>
  <c r="L368" i="1"/>
  <c r="M368" i="1"/>
  <c r="M360" i="1"/>
  <c r="L360" i="1"/>
  <c r="L239" i="1"/>
  <c r="M239" i="1"/>
  <c r="M354" i="1"/>
  <c r="L354" i="1"/>
  <c r="M350" i="1"/>
  <c r="L350" i="1"/>
  <c r="L346" i="1"/>
  <c r="M346" i="1"/>
  <c r="L342" i="1"/>
  <c r="M342" i="1"/>
  <c r="M218" i="1"/>
  <c r="L218" i="1"/>
  <c r="L337" i="1"/>
  <c r="M337" i="1"/>
  <c r="L333" i="1"/>
  <c r="M333" i="1"/>
  <c r="L329" i="1"/>
  <c r="M329" i="1"/>
  <c r="L325" i="1"/>
  <c r="M325" i="1"/>
  <c r="L321" i="1"/>
  <c r="M321" i="1"/>
  <c r="L317" i="1"/>
  <c r="M317" i="1"/>
  <c r="M313" i="1"/>
  <c r="L313" i="1"/>
  <c r="L309" i="1"/>
  <c r="M309" i="1"/>
  <c r="M305" i="1"/>
  <c r="L305" i="1"/>
  <c r="L301" i="1"/>
  <c r="M301" i="1"/>
  <c r="L297" i="1"/>
  <c r="M297" i="1"/>
  <c r="M254" i="1"/>
  <c r="L254" i="1"/>
  <c r="M242" i="1"/>
  <c r="L242" i="1"/>
  <c r="M225" i="1"/>
  <c r="L225" i="1"/>
  <c r="L209" i="1"/>
  <c r="M209" i="1"/>
  <c r="L291" i="1"/>
  <c r="M291" i="1"/>
  <c r="L287" i="1"/>
  <c r="M287" i="1"/>
  <c r="M237" i="1"/>
  <c r="L237" i="1"/>
  <c r="L220" i="1"/>
  <c r="M220" i="1"/>
  <c r="M286" i="1"/>
  <c r="L286" i="1"/>
  <c r="L282" i="1"/>
  <c r="M282" i="1"/>
  <c r="L278" i="1"/>
  <c r="M278" i="1"/>
  <c r="L274" i="1"/>
  <c r="M274" i="1"/>
  <c r="L270" i="1"/>
  <c r="M270" i="1"/>
  <c r="M266" i="1"/>
  <c r="L266" i="1"/>
  <c r="M262" i="1"/>
  <c r="L262" i="1"/>
  <c r="M258" i="1"/>
  <c r="L258" i="1"/>
  <c r="L253" i="1"/>
  <c r="M253" i="1"/>
  <c r="M240" i="1"/>
  <c r="L240" i="1"/>
  <c r="L223" i="1"/>
  <c r="M223" i="1"/>
  <c r="L207" i="1"/>
  <c r="M207" i="1"/>
  <c r="L226" i="1"/>
  <c r="M226" i="1"/>
  <c r="M484" i="1"/>
  <c r="L484" i="1"/>
  <c r="M458" i="1"/>
  <c r="L458" i="1"/>
  <c r="L446" i="1"/>
  <c r="M446" i="1"/>
  <c r="M435" i="1"/>
  <c r="L435" i="1"/>
  <c r="L383" i="1"/>
  <c r="M383" i="1"/>
  <c r="L359" i="1"/>
  <c r="M359" i="1"/>
  <c r="L413" i="1"/>
  <c r="M413" i="1"/>
  <c r="M401" i="1"/>
  <c r="L401" i="1"/>
  <c r="M388" i="1"/>
  <c r="L388" i="1"/>
  <c r="M364" i="1"/>
  <c r="L364" i="1"/>
  <c r="M356" i="1"/>
  <c r="L356" i="1"/>
  <c r="L340" i="1"/>
  <c r="M340" i="1"/>
  <c r="L331" i="1"/>
  <c r="M331" i="1"/>
  <c r="L323" i="1"/>
  <c r="M323" i="1"/>
  <c r="M311" i="1"/>
  <c r="L311" i="1"/>
  <c r="M299" i="1"/>
  <c r="L299" i="1"/>
  <c r="L217" i="1"/>
  <c r="M217" i="1"/>
  <c r="L245" i="1"/>
  <c r="M245" i="1"/>
  <c r="M284" i="1"/>
  <c r="L284" i="1"/>
  <c r="L276" i="1"/>
  <c r="M276" i="1"/>
  <c r="L206" i="1"/>
  <c r="M206" i="1"/>
  <c r="H504" i="1"/>
  <c r="H505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87" i="1"/>
  <c r="H288" i="1"/>
  <c r="H289" i="1"/>
  <c r="H290" i="1"/>
  <c r="H291" i="1"/>
  <c r="H292" i="1"/>
  <c r="H293" i="1"/>
  <c r="H294" i="1"/>
  <c r="H295" i="1"/>
  <c r="H296" i="1"/>
  <c r="H297" i="1"/>
  <c r="H503" i="1"/>
  <c r="H206" i="1"/>
  <c r="H227" i="1"/>
  <c r="H258" i="1"/>
  <c r="H262" i="1"/>
  <c r="H266" i="1"/>
  <c r="H270" i="1"/>
  <c r="H274" i="1"/>
  <c r="H278" i="1"/>
  <c r="H282" i="1"/>
  <c r="H286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259" i="1"/>
  <c r="H263" i="1"/>
  <c r="H267" i="1"/>
  <c r="H271" i="1"/>
  <c r="H275" i="1"/>
  <c r="H279" i="1"/>
  <c r="H283" i="1"/>
  <c r="H256" i="1"/>
  <c r="H260" i="1"/>
  <c r="H264" i="1"/>
  <c r="H268" i="1"/>
  <c r="H272" i="1"/>
  <c r="H276" i="1"/>
  <c r="H280" i="1"/>
  <c r="H284" i="1"/>
  <c r="H301" i="1"/>
  <c r="H305" i="1"/>
  <c r="H309" i="1"/>
  <c r="H313" i="1"/>
  <c r="H317" i="1"/>
  <c r="H321" i="1"/>
  <c r="H325" i="1"/>
  <c r="H329" i="1"/>
  <c r="H333" i="1"/>
  <c r="H337" i="1"/>
  <c r="H257" i="1"/>
  <c r="H265" i="1"/>
  <c r="H273" i="1"/>
  <c r="H281" i="1"/>
  <c r="H298" i="1"/>
  <c r="H302" i="1"/>
  <c r="H306" i="1"/>
  <c r="H310" i="1"/>
  <c r="H314" i="1"/>
  <c r="H318" i="1"/>
  <c r="H322" i="1"/>
  <c r="H326" i="1"/>
  <c r="H330" i="1"/>
  <c r="H334" i="1"/>
  <c r="H338" i="1"/>
  <c r="H299" i="1"/>
  <c r="H303" i="1"/>
  <c r="H307" i="1"/>
  <c r="H311" i="1"/>
  <c r="H315" i="1"/>
  <c r="H319" i="1"/>
  <c r="H323" i="1"/>
  <c r="H327" i="1"/>
  <c r="H331" i="1"/>
  <c r="H335" i="1"/>
  <c r="H339" i="1"/>
  <c r="H304" i="1"/>
  <c r="H312" i="1"/>
  <c r="H320" i="1"/>
  <c r="H328" i="1"/>
  <c r="H336" i="1"/>
  <c r="H393" i="1"/>
  <c r="H397" i="1"/>
  <c r="H401" i="1"/>
  <c r="H405" i="1"/>
  <c r="H409" i="1"/>
  <c r="H413" i="1"/>
  <c r="H418" i="1"/>
  <c r="H422" i="1"/>
  <c r="H426" i="1"/>
  <c r="H435" i="1"/>
  <c r="H436" i="1"/>
  <c r="H261" i="1"/>
  <c r="H277" i="1"/>
  <c r="H394" i="1"/>
  <c r="H398" i="1"/>
  <c r="H402" i="1"/>
  <c r="H406" i="1"/>
  <c r="H410" i="1"/>
  <c r="H414" i="1"/>
  <c r="H417" i="1"/>
  <c r="H421" i="1"/>
  <c r="H425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300" i="1"/>
  <c r="H308" i="1"/>
  <c r="H316" i="1"/>
  <c r="H324" i="1"/>
  <c r="H332" i="1"/>
  <c r="H391" i="1"/>
  <c r="H395" i="1"/>
  <c r="H399" i="1"/>
  <c r="H403" i="1"/>
  <c r="H407" i="1"/>
  <c r="H411" i="1"/>
  <c r="H415" i="1"/>
  <c r="H420" i="1"/>
  <c r="H424" i="1"/>
  <c r="H392" i="1"/>
  <c r="H400" i="1"/>
  <c r="H408" i="1"/>
  <c r="H416" i="1"/>
  <c r="H419" i="1"/>
  <c r="H423" i="1"/>
  <c r="H427" i="1"/>
  <c r="H431" i="1"/>
  <c r="H7" i="1"/>
  <c r="H11" i="1"/>
  <c r="H15" i="1"/>
  <c r="H19" i="1"/>
  <c r="H23" i="1"/>
  <c r="H27" i="1"/>
  <c r="H12" i="1"/>
  <c r="H16" i="1"/>
  <c r="H24" i="1"/>
  <c r="H6" i="1"/>
  <c r="H196" i="1"/>
  <c r="H285" i="1"/>
  <c r="H428" i="1"/>
  <c r="H432" i="1"/>
  <c r="H205" i="1"/>
  <c r="H204" i="1"/>
  <c r="H203" i="1"/>
  <c r="H202" i="1"/>
  <c r="H201" i="1"/>
  <c r="H200" i="1"/>
  <c r="H199" i="1"/>
  <c r="H8" i="1"/>
  <c r="H20" i="1"/>
  <c r="H197" i="1"/>
  <c r="H396" i="1"/>
  <c r="H404" i="1"/>
  <c r="H412" i="1"/>
  <c r="H429" i="1"/>
  <c r="H433" i="1"/>
  <c r="H502" i="1"/>
  <c r="H198" i="1"/>
  <c r="H195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" i="1"/>
  <c r="H21" i="1"/>
  <c r="H71" i="1"/>
  <c r="H61" i="1"/>
  <c r="H57" i="1"/>
  <c r="H49" i="1"/>
  <c r="H45" i="1"/>
  <c r="H35" i="1"/>
  <c r="H31" i="1"/>
  <c r="H430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6" i="1"/>
  <c r="H134" i="1"/>
  <c r="H132" i="1"/>
  <c r="H130" i="1"/>
  <c r="H128" i="1"/>
  <c r="H126" i="1"/>
  <c r="H124" i="1"/>
  <c r="H122" i="1"/>
  <c r="H120" i="1"/>
  <c r="H118" i="1"/>
  <c r="H116" i="1"/>
  <c r="H114" i="1"/>
  <c r="H112" i="1"/>
  <c r="H110" i="1"/>
  <c r="H10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14" i="1"/>
  <c r="H22" i="1"/>
  <c r="H9" i="1"/>
  <c r="H25" i="1"/>
  <c r="H434" i="1"/>
  <c r="H193" i="1"/>
  <c r="H185" i="1"/>
  <c r="H177" i="1"/>
  <c r="H173" i="1"/>
  <c r="H165" i="1"/>
  <c r="H157" i="1"/>
  <c r="H153" i="1"/>
  <c r="H149" i="1"/>
  <c r="H145" i="1"/>
  <c r="H141" i="1"/>
  <c r="H137" i="1"/>
  <c r="H133" i="1"/>
  <c r="H127" i="1"/>
  <c r="H125" i="1"/>
  <c r="H111" i="1"/>
  <c r="H107" i="1"/>
  <c r="H105" i="1"/>
  <c r="H99" i="1"/>
  <c r="H79" i="1"/>
  <c r="H77" i="1"/>
  <c r="H75" i="1"/>
  <c r="H69" i="1"/>
  <c r="H67" i="1"/>
  <c r="H65" i="1"/>
  <c r="H53" i="1"/>
  <c r="H51" i="1"/>
  <c r="H47" i="1"/>
  <c r="H43" i="1"/>
  <c r="H39" i="1"/>
  <c r="H37" i="1"/>
  <c r="H29" i="1"/>
  <c r="H10" i="1"/>
  <c r="H26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7" i="1"/>
  <c r="H269" i="1"/>
  <c r="H189" i="1"/>
  <c r="H181" i="1"/>
  <c r="H169" i="1"/>
  <c r="H161" i="1"/>
  <c r="H135" i="1"/>
  <c r="H131" i="1"/>
  <c r="H129" i="1"/>
  <c r="H123" i="1"/>
  <c r="H121" i="1"/>
  <c r="H119" i="1"/>
  <c r="H117" i="1"/>
  <c r="H115" i="1"/>
  <c r="H113" i="1"/>
  <c r="H109" i="1"/>
  <c r="H103" i="1"/>
  <c r="H101" i="1"/>
  <c r="H97" i="1"/>
  <c r="H95" i="1"/>
  <c r="H93" i="1"/>
  <c r="H91" i="1"/>
  <c r="H89" i="1"/>
  <c r="H87" i="1"/>
  <c r="H85" i="1"/>
  <c r="H83" i="1"/>
  <c r="H81" i="1"/>
  <c r="H73" i="1"/>
  <c r="H63" i="1"/>
  <c r="H59" i="1"/>
  <c r="H55" i="1"/>
  <c r="H41" i="1"/>
  <c r="H33" i="1"/>
  <c r="H18" i="1"/>
  <c r="M39" i="1"/>
  <c r="L39" i="1"/>
  <c r="M87" i="1"/>
  <c r="L87" i="1"/>
  <c r="M111" i="1"/>
  <c r="L111" i="1"/>
  <c r="L135" i="1"/>
  <c r="M135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503" i="1"/>
  <c r="F504" i="1"/>
  <c r="F505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06" i="1"/>
  <c r="F227" i="1"/>
  <c r="F252" i="1"/>
  <c r="F254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51" i="1"/>
  <c r="F226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255" i="1"/>
  <c r="F340" i="1"/>
  <c r="F341" i="1"/>
  <c r="F342" i="1"/>
  <c r="F343" i="1"/>
  <c r="F344" i="1"/>
  <c r="F345" i="1"/>
  <c r="F346" i="1"/>
  <c r="F347" i="1"/>
  <c r="F348" i="1"/>
  <c r="F349" i="1"/>
  <c r="F350" i="1"/>
  <c r="F253" i="1"/>
  <c r="F352" i="1"/>
  <c r="F356" i="1"/>
  <c r="F297" i="1"/>
  <c r="F353" i="1"/>
  <c r="F357" i="1"/>
  <c r="F359" i="1"/>
  <c r="F361" i="1"/>
  <c r="F363" i="1"/>
  <c r="F365" i="1"/>
  <c r="F367" i="1"/>
  <c r="F369" i="1"/>
  <c r="F371" i="1"/>
  <c r="F373" i="1"/>
  <c r="F375" i="1"/>
  <c r="F377" i="1"/>
  <c r="F379" i="1"/>
  <c r="F381" i="1"/>
  <c r="F383" i="1"/>
  <c r="F385" i="1"/>
  <c r="F387" i="1"/>
  <c r="F389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354" i="1"/>
  <c r="F355" i="1"/>
  <c r="F362" i="1"/>
  <c r="F370" i="1"/>
  <c r="F378" i="1"/>
  <c r="F386" i="1"/>
  <c r="F417" i="1"/>
  <c r="F420" i="1"/>
  <c r="F424" i="1"/>
  <c r="F360" i="1"/>
  <c r="F368" i="1"/>
  <c r="F376" i="1"/>
  <c r="F384" i="1"/>
  <c r="F419" i="1"/>
  <c r="F423" i="1"/>
  <c r="F427" i="1"/>
  <c r="F428" i="1"/>
  <c r="F429" i="1"/>
  <c r="F430" i="1"/>
  <c r="F431" i="1"/>
  <c r="F432" i="1"/>
  <c r="F433" i="1"/>
  <c r="F434" i="1"/>
  <c r="F351" i="1"/>
  <c r="F358" i="1"/>
  <c r="F366" i="1"/>
  <c r="F374" i="1"/>
  <c r="F382" i="1"/>
  <c r="F390" i="1"/>
  <c r="F418" i="1"/>
  <c r="F422" i="1"/>
  <c r="F426" i="1"/>
  <c r="F435" i="1"/>
  <c r="F436" i="1"/>
  <c r="F364" i="1"/>
  <c r="F421" i="1"/>
  <c r="F425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62" i="1"/>
  <c r="F502" i="1"/>
  <c r="F198" i="1"/>
  <c r="F197" i="1"/>
  <c r="F196" i="1"/>
  <c r="F195" i="1"/>
  <c r="F7" i="1"/>
  <c r="F11" i="1"/>
  <c r="F15" i="1"/>
  <c r="F19" i="1"/>
  <c r="F23" i="1"/>
  <c r="F27" i="1"/>
  <c r="F8" i="1"/>
  <c r="F16" i="1"/>
  <c r="F24" i="1"/>
  <c r="F6" i="1"/>
  <c r="F372" i="1"/>
  <c r="F459" i="1"/>
  <c r="F463" i="1"/>
  <c r="F465" i="1"/>
  <c r="F467" i="1"/>
  <c r="F469" i="1"/>
  <c r="F471" i="1"/>
  <c r="F473" i="1"/>
  <c r="F475" i="1"/>
  <c r="F477" i="1"/>
  <c r="F479" i="1"/>
  <c r="F481" i="1"/>
  <c r="F483" i="1"/>
  <c r="F485" i="1"/>
  <c r="F487" i="1"/>
  <c r="F489" i="1"/>
  <c r="F491" i="1"/>
  <c r="F493" i="1"/>
  <c r="F495" i="1"/>
  <c r="F497" i="1"/>
  <c r="F499" i="1"/>
  <c r="F501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12" i="1"/>
  <c r="F20" i="1"/>
  <c r="F380" i="1"/>
  <c r="F460" i="1"/>
  <c r="F466" i="1"/>
  <c r="F474" i="1"/>
  <c r="F482" i="1"/>
  <c r="F490" i="1"/>
  <c r="F498" i="1"/>
  <c r="F9" i="1"/>
  <c r="F17" i="1"/>
  <c r="F25" i="1"/>
  <c r="F464" i="1"/>
  <c r="F472" i="1"/>
  <c r="F480" i="1"/>
  <c r="F488" i="1"/>
  <c r="F496" i="1"/>
  <c r="F10" i="1"/>
  <c r="F18" i="1"/>
  <c r="F26" i="1"/>
  <c r="F21" i="1"/>
  <c r="F468" i="1"/>
  <c r="F476" i="1"/>
  <c r="F484" i="1"/>
  <c r="F492" i="1"/>
  <c r="F500" i="1"/>
  <c r="F22" i="1"/>
  <c r="F388" i="1"/>
  <c r="F461" i="1"/>
  <c r="F470" i="1"/>
  <c r="F478" i="1"/>
  <c r="F486" i="1"/>
  <c r="F494" i="1"/>
  <c r="F205" i="1"/>
  <c r="F204" i="1"/>
  <c r="F203" i="1"/>
  <c r="F202" i="1"/>
  <c r="F201" i="1"/>
  <c r="F200" i="1"/>
  <c r="F199" i="1"/>
  <c r="F13" i="1"/>
  <c r="F14" i="1"/>
  <c r="M31" i="1"/>
  <c r="L31" i="1"/>
  <c r="L47" i="1"/>
  <c r="M47" i="1"/>
  <c r="L65" i="1"/>
  <c r="M65" i="1"/>
  <c r="M83" i="1"/>
  <c r="L83" i="1"/>
  <c r="M91" i="1"/>
  <c r="L91" i="1"/>
  <c r="M99" i="1"/>
  <c r="L99" i="1"/>
  <c r="M107" i="1"/>
  <c r="L107" i="1"/>
  <c r="M115" i="1"/>
  <c r="L115" i="1"/>
  <c r="M123" i="1"/>
  <c r="L123" i="1"/>
  <c r="M131" i="1"/>
  <c r="L131" i="1"/>
  <c r="L501" i="1"/>
  <c r="M501" i="1"/>
  <c r="M33" i="1"/>
  <c r="L33" i="1"/>
  <c r="L49" i="1"/>
  <c r="M49" i="1"/>
  <c r="M63" i="1"/>
  <c r="L63" i="1"/>
  <c r="L79" i="1"/>
  <c r="M79" i="1"/>
  <c r="L10" i="1"/>
  <c r="M10" i="1"/>
  <c r="L23" i="1"/>
  <c r="M23" i="1"/>
  <c r="L34" i="1"/>
  <c r="M34" i="1"/>
  <c r="L42" i="1"/>
  <c r="M42" i="1"/>
  <c r="M50" i="1"/>
  <c r="L50" i="1"/>
  <c r="L58" i="1"/>
  <c r="M58" i="1"/>
  <c r="M66" i="1"/>
  <c r="L66" i="1"/>
  <c r="L74" i="1"/>
  <c r="M74" i="1"/>
  <c r="L82" i="1"/>
  <c r="M82" i="1"/>
  <c r="M90" i="1"/>
  <c r="L90" i="1"/>
  <c r="M98" i="1"/>
  <c r="L98" i="1"/>
  <c r="M106" i="1"/>
  <c r="L106" i="1"/>
  <c r="M114" i="1"/>
  <c r="L114" i="1"/>
  <c r="L122" i="1"/>
  <c r="M122" i="1"/>
  <c r="L130" i="1"/>
  <c r="M130" i="1"/>
  <c r="M144" i="1"/>
  <c r="L144" i="1"/>
  <c r="M148" i="1"/>
  <c r="L148" i="1"/>
  <c r="M155" i="1"/>
  <c r="L155" i="1"/>
  <c r="M175" i="1"/>
  <c r="L175" i="1"/>
  <c r="M190" i="1"/>
  <c r="L190" i="1"/>
  <c r="L487" i="1"/>
  <c r="M487" i="1"/>
  <c r="L479" i="1"/>
  <c r="M479" i="1"/>
  <c r="L469" i="1"/>
  <c r="M469" i="1"/>
  <c r="M460" i="1"/>
  <c r="L460" i="1"/>
  <c r="L173" i="1"/>
  <c r="M173" i="1"/>
  <c r="M184" i="1"/>
  <c r="L184" i="1"/>
  <c r="M189" i="1"/>
  <c r="L189" i="1"/>
  <c r="L497" i="1"/>
  <c r="M497" i="1"/>
  <c r="L11" i="1"/>
  <c r="M11" i="1"/>
  <c r="M196" i="1"/>
  <c r="L196" i="1"/>
  <c r="L141" i="1"/>
  <c r="M141" i="1"/>
  <c r="L150" i="1"/>
  <c r="M150" i="1"/>
  <c r="L158" i="1"/>
  <c r="M158" i="1"/>
  <c r="M164" i="1"/>
  <c r="L164" i="1"/>
  <c r="M168" i="1"/>
  <c r="L168" i="1"/>
  <c r="L172" i="1"/>
  <c r="M172" i="1"/>
  <c r="L499" i="1"/>
  <c r="M499" i="1"/>
  <c r="L13" i="1"/>
  <c r="M13" i="1"/>
  <c r="L22" i="1"/>
  <c r="M22" i="1"/>
  <c r="M201" i="1"/>
  <c r="L201" i="1"/>
  <c r="L205" i="1"/>
  <c r="M205" i="1"/>
  <c r="M494" i="1"/>
  <c r="L494" i="1"/>
  <c r="M486" i="1"/>
  <c r="L486" i="1"/>
  <c r="M478" i="1"/>
  <c r="L478" i="1"/>
  <c r="M470" i="1"/>
  <c r="L470" i="1"/>
  <c r="M462" i="1"/>
  <c r="L462" i="1"/>
  <c r="M455" i="1"/>
  <c r="L455" i="1"/>
  <c r="L451" i="1"/>
  <c r="M451" i="1"/>
  <c r="L447" i="1"/>
  <c r="M447" i="1"/>
  <c r="L443" i="1"/>
  <c r="M443" i="1"/>
  <c r="M439" i="1"/>
  <c r="L439" i="1"/>
  <c r="L436" i="1"/>
  <c r="M436" i="1"/>
  <c r="L432" i="1"/>
  <c r="M432" i="1"/>
  <c r="L428" i="1"/>
  <c r="M428" i="1"/>
  <c r="M385" i="1"/>
  <c r="L385" i="1"/>
  <c r="L377" i="1"/>
  <c r="M377" i="1"/>
  <c r="M369" i="1"/>
  <c r="L369" i="1"/>
  <c r="L361" i="1"/>
  <c r="M361" i="1"/>
  <c r="M426" i="1"/>
  <c r="L426" i="1"/>
  <c r="M422" i="1"/>
  <c r="L422" i="1"/>
  <c r="L418" i="1"/>
  <c r="M418" i="1"/>
  <c r="L414" i="1"/>
  <c r="M414" i="1"/>
  <c r="L410" i="1"/>
  <c r="M410" i="1"/>
  <c r="L406" i="1"/>
  <c r="M406" i="1"/>
  <c r="L402" i="1"/>
  <c r="M402" i="1"/>
  <c r="L398" i="1"/>
  <c r="M398" i="1"/>
  <c r="L394" i="1"/>
  <c r="M394" i="1"/>
  <c r="M390" i="1"/>
  <c r="L390" i="1"/>
  <c r="M382" i="1"/>
  <c r="L382" i="1"/>
  <c r="M374" i="1"/>
  <c r="L374" i="1"/>
  <c r="M366" i="1"/>
  <c r="L366" i="1"/>
  <c r="M358" i="1"/>
  <c r="L358" i="1"/>
  <c r="M231" i="1"/>
  <c r="L231" i="1"/>
  <c r="L353" i="1"/>
  <c r="M353" i="1"/>
  <c r="L349" i="1"/>
  <c r="M349" i="1"/>
  <c r="L345" i="1"/>
  <c r="M345" i="1"/>
  <c r="L341" i="1"/>
  <c r="M341" i="1"/>
  <c r="M210" i="1"/>
  <c r="L210" i="1"/>
  <c r="L336" i="1"/>
  <c r="M336" i="1"/>
  <c r="M332" i="1"/>
  <c r="L332" i="1"/>
  <c r="L328" i="1"/>
  <c r="M328" i="1"/>
  <c r="L324" i="1"/>
  <c r="M324" i="1"/>
  <c r="L320" i="1"/>
  <c r="M320" i="1"/>
  <c r="M316" i="1"/>
  <c r="L316" i="1"/>
  <c r="M312" i="1"/>
  <c r="L312" i="1"/>
  <c r="M308" i="1"/>
  <c r="L308" i="1"/>
  <c r="M304" i="1"/>
  <c r="L304" i="1"/>
  <c r="M300" i="1"/>
  <c r="L300" i="1"/>
  <c r="L243" i="1"/>
  <c r="M243" i="1"/>
  <c r="L252" i="1"/>
  <c r="M252" i="1"/>
  <c r="M238" i="1"/>
  <c r="L238" i="1"/>
  <c r="M221" i="1"/>
  <c r="L221" i="1"/>
  <c r="L294" i="1"/>
  <c r="M294" i="1"/>
  <c r="L290" i="1"/>
  <c r="M290" i="1"/>
  <c r="L249" i="1"/>
  <c r="M249" i="1"/>
  <c r="M233" i="1"/>
  <c r="L233" i="1"/>
  <c r="L216" i="1"/>
  <c r="M216" i="1"/>
  <c r="L285" i="1"/>
  <c r="M285" i="1"/>
  <c r="L281" i="1"/>
  <c r="M281" i="1"/>
  <c r="L277" i="1"/>
  <c r="M277" i="1"/>
  <c r="L273" i="1"/>
  <c r="M273" i="1"/>
  <c r="L269" i="1"/>
  <c r="M269" i="1"/>
  <c r="L265" i="1"/>
  <c r="M265" i="1"/>
  <c r="L261" i="1"/>
  <c r="M261" i="1"/>
  <c r="L257" i="1"/>
  <c r="M257" i="1"/>
  <c r="M251" i="1"/>
  <c r="L251" i="1"/>
  <c r="M236" i="1"/>
  <c r="L236" i="1"/>
  <c r="M219" i="1"/>
  <c r="L219" i="1"/>
  <c r="M505" i="1"/>
  <c r="L505" i="1"/>
  <c r="M503" i="1"/>
  <c r="L503" i="1"/>
  <c r="B505" i="1"/>
  <c r="B207" i="1"/>
  <c r="B211" i="1"/>
  <c r="B215" i="1"/>
  <c r="B219" i="1"/>
  <c r="B223" i="1"/>
  <c r="B226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497" i="1"/>
  <c r="B501" i="1"/>
  <c r="B203" i="1"/>
  <c r="B199" i="1"/>
  <c r="B196" i="1"/>
  <c r="B193" i="1"/>
  <c r="B189" i="1"/>
  <c r="B185" i="1"/>
  <c r="B181" i="1"/>
  <c r="B177" i="1"/>
  <c r="B173" i="1"/>
  <c r="B169" i="1"/>
  <c r="B503" i="1"/>
  <c r="B208" i="1"/>
  <c r="B212" i="1"/>
  <c r="B216" i="1"/>
  <c r="B220" i="1"/>
  <c r="B224" i="1"/>
  <c r="B227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0" i="1"/>
  <c r="B344" i="1"/>
  <c r="B348" i="1"/>
  <c r="B352" i="1"/>
  <c r="B356" i="1"/>
  <c r="B360" i="1"/>
  <c r="B364" i="1"/>
  <c r="B368" i="1"/>
  <c r="B372" i="1"/>
  <c r="B376" i="1"/>
  <c r="B380" i="1"/>
  <c r="B384" i="1"/>
  <c r="B388" i="1"/>
  <c r="B392" i="1"/>
  <c r="B396" i="1"/>
  <c r="B400" i="1"/>
  <c r="B404" i="1"/>
  <c r="B408" i="1"/>
  <c r="B412" i="1"/>
  <c r="B416" i="1"/>
  <c r="B420" i="1"/>
  <c r="B424" i="1"/>
  <c r="B428" i="1"/>
  <c r="B432" i="1"/>
  <c r="B435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498" i="1"/>
  <c r="B502" i="1"/>
  <c r="B202" i="1"/>
  <c r="B195" i="1"/>
  <c r="B192" i="1"/>
  <c r="B188" i="1"/>
  <c r="B184" i="1"/>
  <c r="B180" i="1"/>
  <c r="B206" i="1"/>
  <c r="B209" i="1"/>
  <c r="B213" i="1"/>
  <c r="B217" i="1"/>
  <c r="B221" i="1"/>
  <c r="B225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6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499" i="1"/>
  <c r="B205" i="1"/>
  <c r="B201" i="1"/>
  <c r="B198" i="1"/>
  <c r="B191" i="1"/>
  <c r="B504" i="1"/>
  <c r="B210" i="1"/>
  <c r="B214" i="1"/>
  <c r="B218" i="1"/>
  <c r="B222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40" i="1"/>
  <c r="B444" i="1"/>
  <c r="B448" i="1"/>
  <c r="B452" i="1"/>
  <c r="B456" i="1"/>
  <c r="B460" i="1"/>
  <c r="B464" i="1"/>
  <c r="B468" i="1"/>
  <c r="B472" i="1"/>
  <c r="B476" i="1"/>
  <c r="B480" i="1"/>
  <c r="B484" i="1"/>
  <c r="B488" i="1"/>
  <c r="B492" i="1"/>
  <c r="B496" i="1"/>
  <c r="B500" i="1"/>
  <c r="B204" i="1"/>
  <c r="B200" i="1"/>
  <c r="B197" i="1"/>
  <c r="B194" i="1"/>
  <c r="B190" i="1"/>
  <c r="B186" i="1"/>
  <c r="B182" i="1"/>
  <c r="B178" i="1"/>
  <c r="B174" i="1"/>
  <c r="B170" i="1"/>
  <c r="B187" i="1"/>
  <c r="B175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176" i="1"/>
  <c r="B97" i="1"/>
  <c r="B37" i="1"/>
  <c r="B9" i="1"/>
  <c r="B15" i="1"/>
  <c r="B21" i="1"/>
  <c r="B25" i="1"/>
  <c r="B183" i="1"/>
  <c r="B172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8" i="1"/>
  <c r="B10" i="1"/>
  <c r="B12" i="1"/>
  <c r="B14" i="1"/>
  <c r="B16" i="1"/>
  <c r="B18" i="1"/>
  <c r="B20" i="1"/>
  <c r="B22" i="1"/>
  <c r="B24" i="1"/>
  <c r="B26" i="1"/>
  <c r="B6" i="1"/>
  <c r="B168" i="1"/>
  <c r="B164" i="1"/>
  <c r="B156" i="1"/>
  <c r="B152" i="1"/>
  <c r="B144" i="1"/>
  <c r="B136" i="1"/>
  <c r="B113" i="1"/>
  <c r="B109" i="1"/>
  <c r="B105" i="1"/>
  <c r="B93" i="1"/>
  <c r="B81" i="1"/>
  <c r="B77" i="1"/>
  <c r="B73" i="1"/>
  <c r="B69" i="1"/>
  <c r="B65" i="1"/>
  <c r="B61" i="1"/>
  <c r="B53" i="1"/>
  <c r="B33" i="1"/>
  <c r="B29" i="1"/>
  <c r="B7" i="1"/>
  <c r="B11" i="1"/>
  <c r="B17" i="1"/>
  <c r="B23" i="1"/>
  <c r="B179" i="1"/>
  <c r="B171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160" i="1"/>
  <c r="B148" i="1"/>
  <c r="B140" i="1"/>
  <c r="B132" i="1"/>
  <c r="B128" i="1"/>
  <c r="B124" i="1"/>
  <c r="B120" i="1"/>
  <c r="B116" i="1"/>
  <c r="B101" i="1"/>
  <c r="B89" i="1"/>
  <c r="B85" i="1"/>
  <c r="B57" i="1"/>
  <c r="B49" i="1"/>
  <c r="B45" i="1"/>
  <c r="B41" i="1"/>
  <c r="B13" i="1"/>
  <c r="B19" i="1"/>
  <c r="B27" i="1"/>
  <c r="K37" i="1" l="1"/>
  <c r="J37" i="1"/>
  <c r="I37" i="1"/>
  <c r="J47" i="1"/>
  <c r="K47" i="1"/>
  <c r="I47" i="1"/>
  <c r="I65" i="1"/>
  <c r="K65" i="1"/>
  <c r="J65" i="1"/>
  <c r="I77" i="1"/>
  <c r="J77" i="1"/>
  <c r="K77" i="1"/>
  <c r="K107" i="1"/>
  <c r="J107" i="1"/>
  <c r="I107" i="1"/>
  <c r="K133" i="1"/>
  <c r="I133" i="1"/>
  <c r="J133" i="1"/>
  <c r="K149" i="1"/>
  <c r="I149" i="1"/>
  <c r="J149" i="1"/>
  <c r="K173" i="1"/>
  <c r="J173" i="1"/>
  <c r="I173" i="1"/>
  <c r="K12" i="1"/>
  <c r="I12" i="1"/>
  <c r="J12" i="1"/>
  <c r="J150" i="1"/>
  <c r="I150" i="1"/>
  <c r="K150" i="1"/>
  <c r="I166" i="1"/>
  <c r="J166" i="1"/>
  <c r="K166" i="1"/>
  <c r="I182" i="1"/>
  <c r="K182" i="1"/>
  <c r="J182" i="1"/>
  <c r="J31" i="1"/>
  <c r="K31" i="1"/>
  <c r="I31" i="1"/>
  <c r="I61" i="1"/>
  <c r="J61" i="1"/>
  <c r="K61" i="1"/>
  <c r="K85" i="1"/>
  <c r="I85" i="1"/>
  <c r="J85" i="1"/>
  <c r="K93" i="1"/>
  <c r="I93" i="1"/>
  <c r="J93" i="1"/>
  <c r="K109" i="1"/>
  <c r="J109" i="1"/>
  <c r="I109" i="1"/>
  <c r="I119" i="1"/>
  <c r="J119" i="1"/>
  <c r="K119" i="1"/>
  <c r="J131" i="1"/>
  <c r="K131" i="1"/>
  <c r="I131" i="1"/>
  <c r="K181" i="1"/>
  <c r="J181" i="1"/>
  <c r="I181" i="1"/>
  <c r="I269" i="1"/>
  <c r="J269" i="1"/>
  <c r="K269" i="1"/>
  <c r="I24" i="1"/>
  <c r="J24" i="1"/>
  <c r="K24" i="1"/>
  <c r="J34" i="1"/>
  <c r="I34" i="1"/>
  <c r="K34" i="1"/>
  <c r="J42" i="1"/>
  <c r="K42" i="1"/>
  <c r="I42" i="1"/>
  <c r="J50" i="1"/>
  <c r="K50" i="1"/>
  <c r="I50" i="1"/>
  <c r="I58" i="1"/>
  <c r="K58" i="1"/>
  <c r="J58" i="1"/>
  <c r="K66" i="1"/>
  <c r="I66" i="1"/>
  <c r="J66" i="1"/>
  <c r="J74" i="1"/>
  <c r="I74" i="1"/>
  <c r="K74" i="1"/>
  <c r="J82" i="1"/>
  <c r="K82" i="1"/>
  <c r="I82" i="1"/>
  <c r="I90" i="1"/>
  <c r="K90" i="1"/>
  <c r="J90" i="1"/>
  <c r="I98" i="1"/>
  <c r="K98" i="1"/>
  <c r="J98" i="1"/>
  <c r="J106" i="1"/>
  <c r="I106" i="1"/>
  <c r="K106" i="1"/>
  <c r="J114" i="1"/>
  <c r="K114" i="1"/>
  <c r="I114" i="1"/>
  <c r="J122" i="1"/>
  <c r="K122" i="1"/>
  <c r="I122" i="1"/>
  <c r="J130" i="1"/>
  <c r="I130" i="1"/>
  <c r="K130" i="1"/>
  <c r="J139" i="1"/>
  <c r="I139" i="1"/>
  <c r="K139" i="1"/>
  <c r="J155" i="1"/>
  <c r="K155" i="1"/>
  <c r="I155" i="1"/>
  <c r="I171" i="1"/>
  <c r="K171" i="1"/>
  <c r="J171" i="1"/>
  <c r="J187" i="1"/>
  <c r="K187" i="1"/>
  <c r="I187" i="1"/>
  <c r="J51" i="1"/>
  <c r="K51" i="1"/>
  <c r="I51" i="1"/>
  <c r="I18" i="1"/>
  <c r="K18" i="1"/>
  <c r="J18" i="1"/>
  <c r="K144" i="1"/>
  <c r="J144" i="1"/>
  <c r="I144" i="1"/>
  <c r="K160" i="1"/>
  <c r="J160" i="1"/>
  <c r="I160" i="1"/>
  <c r="I176" i="1"/>
  <c r="J176" i="1"/>
  <c r="K176" i="1"/>
  <c r="I192" i="1"/>
  <c r="K192" i="1"/>
  <c r="J192" i="1"/>
  <c r="I433" i="1"/>
  <c r="J433" i="1"/>
  <c r="K433" i="1"/>
  <c r="I25" i="1"/>
  <c r="K25" i="1"/>
  <c r="J25" i="1"/>
  <c r="K200" i="1"/>
  <c r="I200" i="1"/>
  <c r="J200" i="1"/>
  <c r="I204" i="1"/>
  <c r="J204" i="1"/>
  <c r="K204" i="1"/>
  <c r="I285" i="1"/>
  <c r="J285" i="1"/>
  <c r="K285" i="1"/>
  <c r="I17" i="1"/>
  <c r="K17" i="1"/>
  <c r="J17" i="1"/>
  <c r="I9" i="1"/>
  <c r="J9" i="1"/>
  <c r="K9" i="1"/>
  <c r="J423" i="1"/>
  <c r="K423" i="1"/>
  <c r="I423" i="1"/>
  <c r="I400" i="1"/>
  <c r="J400" i="1"/>
  <c r="K400" i="1"/>
  <c r="J415" i="1"/>
  <c r="K415" i="1"/>
  <c r="I415" i="1"/>
  <c r="J399" i="1"/>
  <c r="K399" i="1"/>
  <c r="I399" i="1"/>
  <c r="I324" i="1"/>
  <c r="J324" i="1"/>
  <c r="K324" i="1"/>
  <c r="I500" i="1"/>
  <c r="J500" i="1"/>
  <c r="K500" i="1"/>
  <c r="I496" i="1"/>
  <c r="J496" i="1"/>
  <c r="K496" i="1"/>
  <c r="I492" i="1"/>
  <c r="J492" i="1"/>
  <c r="K492" i="1"/>
  <c r="I488" i="1"/>
  <c r="J488" i="1"/>
  <c r="K488" i="1"/>
  <c r="I484" i="1"/>
  <c r="J484" i="1"/>
  <c r="K484" i="1"/>
  <c r="I480" i="1"/>
  <c r="K480" i="1"/>
  <c r="J480" i="1"/>
  <c r="I476" i="1"/>
  <c r="J476" i="1"/>
  <c r="K476" i="1"/>
  <c r="I472" i="1"/>
  <c r="K472" i="1"/>
  <c r="J472" i="1"/>
  <c r="I468" i="1"/>
  <c r="J468" i="1"/>
  <c r="K468" i="1"/>
  <c r="I464" i="1"/>
  <c r="K464" i="1"/>
  <c r="J464" i="1"/>
  <c r="I460" i="1"/>
  <c r="J460" i="1"/>
  <c r="K460" i="1"/>
  <c r="I456" i="1"/>
  <c r="J456" i="1"/>
  <c r="K456" i="1"/>
  <c r="I452" i="1"/>
  <c r="J452" i="1"/>
  <c r="K452" i="1"/>
  <c r="I448" i="1"/>
  <c r="J448" i="1"/>
  <c r="K448" i="1"/>
  <c r="I444" i="1"/>
  <c r="J444" i="1"/>
  <c r="K444" i="1"/>
  <c r="I440" i="1"/>
  <c r="K440" i="1"/>
  <c r="J440" i="1"/>
  <c r="J425" i="1"/>
  <c r="K425" i="1"/>
  <c r="I425" i="1"/>
  <c r="I410" i="1"/>
  <c r="J410" i="1"/>
  <c r="K410" i="1"/>
  <c r="I394" i="1"/>
  <c r="J394" i="1"/>
  <c r="K394" i="1"/>
  <c r="I435" i="1"/>
  <c r="K435" i="1"/>
  <c r="J435" i="1"/>
  <c r="J413" i="1"/>
  <c r="I413" i="1"/>
  <c r="K413" i="1"/>
  <c r="J397" i="1"/>
  <c r="I397" i="1"/>
  <c r="K397" i="1"/>
  <c r="K320" i="1"/>
  <c r="I320" i="1"/>
  <c r="J320" i="1"/>
  <c r="I335" i="1"/>
  <c r="K335" i="1"/>
  <c r="J335" i="1"/>
  <c r="J319" i="1"/>
  <c r="K319" i="1"/>
  <c r="I319" i="1"/>
  <c r="J303" i="1"/>
  <c r="K303" i="1"/>
  <c r="I303" i="1"/>
  <c r="J330" i="1"/>
  <c r="K330" i="1"/>
  <c r="I330" i="1"/>
  <c r="I314" i="1"/>
  <c r="J314" i="1"/>
  <c r="K314" i="1"/>
  <c r="I298" i="1"/>
  <c r="K298" i="1"/>
  <c r="J298" i="1"/>
  <c r="I257" i="1"/>
  <c r="K257" i="1"/>
  <c r="J257" i="1"/>
  <c r="I325" i="1"/>
  <c r="J325" i="1"/>
  <c r="K325" i="1"/>
  <c r="K309" i="1"/>
  <c r="I309" i="1"/>
  <c r="J309" i="1"/>
  <c r="I280" i="1"/>
  <c r="K280" i="1"/>
  <c r="J280" i="1"/>
  <c r="I264" i="1"/>
  <c r="K264" i="1"/>
  <c r="J264" i="1"/>
  <c r="I279" i="1"/>
  <c r="J279" i="1"/>
  <c r="K279" i="1"/>
  <c r="K263" i="1"/>
  <c r="J263" i="1"/>
  <c r="I263" i="1"/>
  <c r="I388" i="1"/>
  <c r="J388" i="1"/>
  <c r="K388" i="1"/>
  <c r="I384" i="1"/>
  <c r="J384" i="1"/>
  <c r="K384" i="1"/>
  <c r="I380" i="1"/>
  <c r="K380" i="1"/>
  <c r="J380" i="1"/>
  <c r="K376" i="1"/>
  <c r="J376" i="1"/>
  <c r="I376" i="1"/>
  <c r="K372" i="1"/>
  <c r="I372" i="1"/>
  <c r="J372" i="1"/>
  <c r="I368" i="1"/>
  <c r="J368" i="1"/>
  <c r="K368" i="1"/>
  <c r="I364" i="1"/>
  <c r="K364" i="1"/>
  <c r="J364" i="1"/>
  <c r="K360" i="1"/>
  <c r="I360" i="1"/>
  <c r="J360" i="1"/>
  <c r="I356" i="1"/>
  <c r="J356" i="1"/>
  <c r="K356" i="1"/>
  <c r="K352" i="1"/>
  <c r="J352" i="1"/>
  <c r="I352" i="1"/>
  <c r="I348" i="1"/>
  <c r="K348" i="1"/>
  <c r="J348" i="1"/>
  <c r="I344" i="1"/>
  <c r="K344" i="1"/>
  <c r="J344" i="1"/>
  <c r="J340" i="1"/>
  <c r="K340" i="1"/>
  <c r="I340" i="1"/>
  <c r="K274" i="1"/>
  <c r="I274" i="1"/>
  <c r="J274" i="1"/>
  <c r="J258" i="1"/>
  <c r="I258" i="1"/>
  <c r="K258" i="1"/>
  <c r="I297" i="1"/>
  <c r="J297" i="1"/>
  <c r="K297" i="1"/>
  <c r="K293" i="1"/>
  <c r="I293" i="1"/>
  <c r="J293" i="1"/>
  <c r="I289" i="1"/>
  <c r="J289" i="1"/>
  <c r="K289" i="1"/>
  <c r="I225" i="1"/>
  <c r="J225" i="1"/>
  <c r="K225" i="1"/>
  <c r="K221" i="1"/>
  <c r="I221" i="1"/>
  <c r="J221" i="1"/>
  <c r="K217" i="1"/>
  <c r="J217" i="1"/>
  <c r="I217" i="1"/>
  <c r="K213" i="1"/>
  <c r="J213" i="1"/>
  <c r="I213" i="1"/>
  <c r="K209" i="1"/>
  <c r="J209" i="1"/>
  <c r="I209" i="1"/>
  <c r="K254" i="1"/>
  <c r="I254" i="1"/>
  <c r="J254" i="1"/>
  <c r="J250" i="1"/>
  <c r="I250" i="1"/>
  <c r="K250" i="1"/>
  <c r="K246" i="1"/>
  <c r="J246" i="1"/>
  <c r="I246" i="1"/>
  <c r="I242" i="1"/>
  <c r="K242" i="1"/>
  <c r="J242" i="1"/>
  <c r="K238" i="1"/>
  <c r="I238" i="1"/>
  <c r="J238" i="1"/>
  <c r="J234" i="1"/>
  <c r="K234" i="1"/>
  <c r="I234" i="1"/>
  <c r="K230" i="1"/>
  <c r="I230" i="1"/>
  <c r="J230" i="1"/>
  <c r="K504" i="1"/>
  <c r="I504" i="1"/>
  <c r="J504" i="1"/>
  <c r="I22" i="1"/>
  <c r="J22" i="1"/>
  <c r="K22" i="1"/>
  <c r="J39" i="1"/>
  <c r="K39" i="1"/>
  <c r="I39" i="1"/>
  <c r="I49" i="1"/>
  <c r="K49" i="1"/>
  <c r="J49" i="1"/>
  <c r="J67" i="1"/>
  <c r="I67" i="1"/>
  <c r="K67" i="1"/>
  <c r="I79" i="1"/>
  <c r="J79" i="1"/>
  <c r="K79" i="1"/>
  <c r="I111" i="1"/>
  <c r="K111" i="1"/>
  <c r="J111" i="1"/>
  <c r="K137" i="1"/>
  <c r="J137" i="1"/>
  <c r="I137" i="1"/>
  <c r="K153" i="1"/>
  <c r="J153" i="1"/>
  <c r="I153" i="1"/>
  <c r="K177" i="1"/>
  <c r="J177" i="1"/>
  <c r="I177" i="1"/>
  <c r="J138" i="1"/>
  <c r="K138" i="1"/>
  <c r="I138" i="1"/>
  <c r="I154" i="1"/>
  <c r="K154" i="1"/>
  <c r="J154" i="1"/>
  <c r="I170" i="1"/>
  <c r="K170" i="1"/>
  <c r="J170" i="1"/>
  <c r="I186" i="1"/>
  <c r="K186" i="1"/>
  <c r="J186" i="1"/>
  <c r="K33" i="1"/>
  <c r="J33" i="1"/>
  <c r="I33" i="1"/>
  <c r="I71" i="1"/>
  <c r="J71" i="1"/>
  <c r="K71" i="1"/>
  <c r="J87" i="1"/>
  <c r="K87" i="1"/>
  <c r="I87" i="1"/>
  <c r="I95" i="1"/>
  <c r="K95" i="1"/>
  <c r="J95" i="1"/>
  <c r="K113" i="1"/>
  <c r="J113" i="1"/>
  <c r="I113" i="1"/>
  <c r="K121" i="1"/>
  <c r="I121" i="1"/>
  <c r="J121" i="1"/>
  <c r="J135" i="1"/>
  <c r="I135" i="1"/>
  <c r="K135" i="1"/>
  <c r="K189" i="1"/>
  <c r="J189" i="1"/>
  <c r="I189" i="1"/>
  <c r="K16" i="1"/>
  <c r="J16" i="1"/>
  <c r="I16" i="1"/>
  <c r="J28" i="1"/>
  <c r="I28" i="1"/>
  <c r="K28" i="1"/>
  <c r="K36" i="1"/>
  <c r="I36" i="1"/>
  <c r="J36" i="1"/>
  <c r="J44" i="1"/>
  <c r="I44" i="1"/>
  <c r="K44" i="1"/>
  <c r="J52" i="1"/>
  <c r="I52" i="1"/>
  <c r="K52" i="1"/>
  <c r="J60" i="1"/>
  <c r="I60" i="1"/>
  <c r="K60" i="1"/>
  <c r="J68" i="1"/>
  <c r="K68" i="1"/>
  <c r="I68" i="1"/>
  <c r="I76" i="1"/>
  <c r="J76" i="1"/>
  <c r="K76" i="1"/>
  <c r="J84" i="1"/>
  <c r="K84" i="1"/>
  <c r="I84" i="1"/>
  <c r="I92" i="1"/>
  <c r="K92" i="1"/>
  <c r="J92" i="1"/>
  <c r="I100" i="1"/>
  <c r="K100" i="1"/>
  <c r="J100" i="1"/>
  <c r="I108" i="1"/>
  <c r="J108" i="1"/>
  <c r="K108" i="1"/>
  <c r="I116" i="1"/>
  <c r="K116" i="1"/>
  <c r="J116" i="1"/>
  <c r="I124" i="1"/>
  <c r="K124" i="1"/>
  <c r="J124" i="1"/>
  <c r="K132" i="1"/>
  <c r="J132" i="1"/>
  <c r="I132" i="1"/>
  <c r="J143" i="1"/>
  <c r="K143" i="1"/>
  <c r="I143" i="1"/>
  <c r="J159" i="1"/>
  <c r="I159" i="1"/>
  <c r="K159" i="1"/>
  <c r="J175" i="1"/>
  <c r="K175" i="1"/>
  <c r="I175" i="1"/>
  <c r="I191" i="1"/>
  <c r="K191" i="1"/>
  <c r="J191" i="1"/>
  <c r="J63" i="1"/>
  <c r="I63" i="1"/>
  <c r="K63" i="1"/>
  <c r="I14" i="1"/>
  <c r="K14" i="1"/>
  <c r="J14" i="1"/>
  <c r="I148" i="1"/>
  <c r="J148" i="1"/>
  <c r="K148" i="1"/>
  <c r="I164" i="1"/>
  <c r="K164" i="1"/>
  <c r="J164" i="1"/>
  <c r="K180" i="1"/>
  <c r="J180" i="1"/>
  <c r="I180" i="1"/>
  <c r="J194" i="1"/>
  <c r="K194" i="1"/>
  <c r="I194" i="1"/>
  <c r="J429" i="1"/>
  <c r="I429" i="1"/>
  <c r="K429" i="1"/>
  <c r="J195" i="1"/>
  <c r="K195" i="1"/>
  <c r="I195" i="1"/>
  <c r="I23" i="1"/>
  <c r="J23" i="1"/>
  <c r="K23" i="1"/>
  <c r="K201" i="1"/>
  <c r="J201" i="1"/>
  <c r="I201" i="1"/>
  <c r="K205" i="1"/>
  <c r="I205" i="1"/>
  <c r="J205" i="1"/>
  <c r="I27" i="1"/>
  <c r="K27" i="1"/>
  <c r="J27" i="1"/>
  <c r="K15" i="1"/>
  <c r="I15" i="1"/>
  <c r="J15" i="1"/>
  <c r="I7" i="1"/>
  <c r="K7" i="1"/>
  <c r="J7" i="1"/>
  <c r="J419" i="1"/>
  <c r="K419" i="1"/>
  <c r="I419" i="1"/>
  <c r="I392" i="1"/>
  <c r="J392" i="1"/>
  <c r="K392" i="1"/>
  <c r="J411" i="1"/>
  <c r="I411" i="1"/>
  <c r="K411" i="1"/>
  <c r="J395" i="1"/>
  <c r="I395" i="1"/>
  <c r="K395" i="1"/>
  <c r="K316" i="1"/>
  <c r="I316" i="1"/>
  <c r="J316" i="1"/>
  <c r="I499" i="1"/>
  <c r="K499" i="1"/>
  <c r="J499" i="1"/>
  <c r="I495" i="1"/>
  <c r="J495" i="1"/>
  <c r="K495" i="1"/>
  <c r="I491" i="1"/>
  <c r="K491" i="1"/>
  <c r="J491" i="1"/>
  <c r="I487" i="1"/>
  <c r="K487" i="1"/>
  <c r="J487" i="1"/>
  <c r="I483" i="1"/>
  <c r="K483" i="1"/>
  <c r="J483" i="1"/>
  <c r="I479" i="1"/>
  <c r="K479" i="1"/>
  <c r="J479" i="1"/>
  <c r="I475" i="1"/>
  <c r="K475" i="1"/>
  <c r="J475" i="1"/>
  <c r="K471" i="1"/>
  <c r="I471" i="1"/>
  <c r="J471" i="1"/>
  <c r="K467" i="1"/>
  <c r="I467" i="1"/>
  <c r="J467" i="1"/>
  <c r="K463" i="1"/>
  <c r="I463" i="1"/>
  <c r="J463" i="1"/>
  <c r="K459" i="1"/>
  <c r="I459" i="1"/>
  <c r="J459" i="1"/>
  <c r="K455" i="1"/>
  <c r="I455" i="1"/>
  <c r="J455" i="1"/>
  <c r="I451" i="1"/>
  <c r="J451" i="1"/>
  <c r="K451" i="1"/>
  <c r="K447" i="1"/>
  <c r="J447" i="1"/>
  <c r="I447" i="1"/>
  <c r="I443" i="1"/>
  <c r="J443" i="1"/>
  <c r="K443" i="1"/>
  <c r="K439" i="1"/>
  <c r="I439" i="1"/>
  <c r="J439" i="1"/>
  <c r="J421" i="1"/>
  <c r="I421" i="1"/>
  <c r="K421" i="1"/>
  <c r="I406" i="1"/>
  <c r="J406" i="1"/>
  <c r="K406" i="1"/>
  <c r="I277" i="1"/>
  <c r="J277" i="1"/>
  <c r="K277" i="1"/>
  <c r="I426" i="1"/>
  <c r="J426" i="1"/>
  <c r="K426" i="1"/>
  <c r="J409" i="1"/>
  <c r="I409" i="1"/>
  <c r="K409" i="1"/>
  <c r="K393" i="1"/>
  <c r="I393" i="1"/>
  <c r="J393" i="1"/>
  <c r="K312" i="1"/>
  <c r="I312" i="1"/>
  <c r="J312" i="1"/>
  <c r="I331" i="1"/>
  <c r="K331" i="1"/>
  <c r="J331" i="1"/>
  <c r="J315" i="1"/>
  <c r="K315" i="1"/>
  <c r="I315" i="1"/>
  <c r="I299" i="1"/>
  <c r="K299" i="1"/>
  <c r="J299" i="1"/>
  <c r="J326" i="1"/>
  <c r="I326" i="1"/>
  <c r="K326" i="1"/>
  <c r="J310" i="1"/>
  <c r="K310" i="1"/>
  <c r="I310" i="1"/>
  <c r="I281" i="1"/>
  <c r="J281" i="1"/>
  <c r="K281" i="1"/>
  <c r="I337" i="1"/>
  <c r="K337" i="1"/>
  <c r="J337" i="1"/>
  <c r="J321" i="1"/>
  <c r="K321" i="1"/>
  <c r="I321" i="1"/>
  <c r="K305" i="1"/>
  <c r="J305" i="1"/>
  <c r="I305" i="1"/>
  <c r="I276" i="1"/>
  <c r="K276" i="1"/>
  <c r="J276" i="1"/>
  <c r="K260" i="1"/>
  <c r="I260" i="1"/>
  <c r="J260" i="1"/>
  <c r="I275" i="1"/>
  <c r="J275" i="1"/>
  <c r="K275" i="1"/>
  <c r="K259" i="1"/>
  <c r="I259" i="1"/>
  <c r="J259" i="1"/>
  <c r="K387" i="1"/>
  <c r="I387" i="1"/>
  <c r="J387" i="1"/>
  <c r="K383" i="1"/>
  <c r="J383" i="1"/>
  <c r="I383" i="1"/>
  <c r="K379" i="1"/>
  <c r="I379" i="1"/>
  <c r="J379" i="1"/>
  <c r="K375" i="1"/>
  <c r="J375" i="1"/>
  <c r="I375" i="1"/>
  <c r="J371" i="1"/>
  <c r="K371" i="1"/>
  <c r="I371" i="1"/>
  <c r="K367" i="1"/>
  <c r="J367" i="1"/>
  <c r="I367" i="1"/>
  <c r="K363" i="1"/>
  <c r="I363" i="1"/>
  <c r="J363" i="1"/>
  <c r="K359" i="1"/>
  <c r="I359" i="1"/>
  <c r="J359" i="1"/>
  <c r="K355" i="1"/>
  <c r="J355" i="1"/>
  <c r="I355" i="1"/>
  <c r="K351" i="1"/>
  <c r="I351" i="1"/>
  <c r="J351" i="1"/>
  <c r="K347" i="1"/>
  <c r="J347" i="1"/>
  <c r="I347" i="1"/>
  <c r="K343" i="1"/>
  <c r="I343" i="1"/>
  <c r="J343" i="1"/>
  <c r="J286" i="1"/>
  <c r="K286" i="1"/>
  <c r="I286" i="1"/>
  <c r="I270" i="1"/>
  <c r="K270" i="1"/>
  <c r="J270" i="1"/>
  <c r="I227" i="1"/>
  <c r="K227" i="1"/>
  <c r="J227" i="1"/>
  <c r="I296" i="1"/>
  <c r="K296" i="1"/>
  <c r="J296" i="1"/>
  <c r="I292" i="1"/>
  <c r="K292" i="1"/>
  <c r="J292" i="1"/>
  <c r="I288" i="1"/>
  <c r="J288" i="1"/>
  <c r="K288" i="1"/>
  <c r="I224" i="1"/>
  <c r="J224" i="1"/>
  <c r="K224" i="1"/>
  <c r="I220" i="1"/>
  <c r="K220" i="1"/>
  <c r="J220" i="1"/>
  <c r="I216" i="1"/>
  <c r="K216" i="1"/>
  <c r="J216" i="1"/>
  <c r="I212" i="1"/>
  <c r="K212" i="1"/>
  <c r="J212" i="1"/>
  <c r="I208" i="1"/>
  <c r="K208" i="1"/>
  <c r="J208" i="1"/>
  <c r="K253" i="1"/>
  <c r="J253" i="1"/>
  <c r="I253" i="1"/>
  <c r="K249" i="1"/>
  <c r="I249" i="1"/>
  <c r="J249" i="1"/>
  <c r="I245" i="1"/>
  <c r="J245" i="1"/>
  <c r="K245" i="1"/>
  <c r="I241" i="1"/>
  <c r="K241" i="1"/>
  <c r="J241" i="1"/>
  <c r="J237" i="1"/>
  <c r="K237" i="1"/>
  <c r="I237" i="1"/>
  <c r="K233" i="1"/>
  <c r="I233" i="1"/>
  <c r="J233" i="1"/>
  <c r="J229" i="1"/>
  <c r="K229" i="1"/>
  <c r="I229" i="1"/>
  <c r="I396" i="1"/>
  <c r="J396" i="1"/>
  <c r="K396" i="1"/>
  <c r="K29" i="1"/>
  <c r="J29" i="1"/>
  <c r="I29" i="1"/>
  <c r="J43" i="1"/>
  <c r="K43" i="1"/>
  <c r="I43" i="1"/>
  <c r="I53" i="1"/>
  <c r="K53" i="1"/>
  <c r="J53" i="1"/>
  <c r="I69" i="1"/>
  <c r="K69" i="1"/>
  <c r="J69" i="1"/>
  <c r="I99" i="1"/>
  <c r="K99" i="1"/>
  <c r="J99" i="1"/>
  <c r="K125" i="1"/>
  <c r="I125" i="1"/>
  <c r="J125" i="1"/>
  <c r="J141" i="1"/>
  <c r="I141" i="1"/>
  <c r="K141" i="1"/>
  <c r="K157" i="1"/>
  <c r="J157" i="1"/>
  <c r="I157" i="1"/>
  <c r="K185" i="1"/>
  <c r="J185" i="1"/>
  <c r="I185" i="1"/>
  <c r="I142" i="1"/>
  <c r="K142" i="1"/>
  <c r="J142" i="1"/>
  <c r="J158" i="1"/>
  <c r="K158" i="1"/>
  <c r="I158" i="1"/>
  <c r="J174" i="1"/>
  <c r="K174" i="1"/>
  <c r="I174" i="1"/>
  <c r="I190" i="1"/>
  <c r="K190" i="1"/>
  <c r="J190" i="1"/>
  <c r="J55" i="1"/>
  <c r="K55" i="1"/>
  <c r="I55" i="1"/>
  <c r="K81" i="1"/>
  <c r="I81" i="1"/>
  <c r="J81" i="1"/>
  <c r="K89" i="1"/>
  <c r="I89" i="1"/>
  <c r="J89" i="1"/>
  <c r="K101" i="1"/>
  <c r="I101" i="1"/>
  <c r="J101" i="1"/>
  <c r="J115" i="1"/>
  <c r="I115" i="1"/>
  <c r="K115" i="1"/>
  <c r="K123" i="1"/>
  <c r="I123" i="1"/>
  <c r="J123" i="1"/>
  <c r="K161" i="1"/>
  <c r="I161" i="1"/>
  <c r="J161" i="1"/>
  <c r="K193" i="1"/>
  <c r="J193" i="1"/>
  <c r="I193" i="1"/>
  <c r="K8" i="1"/>
  <c r="I8" i="1"/>
  <c r="J8" i="1"/>
  <c r="J30" i="1"/>
  <c r="K30" i="1"/>
  <c r="I30" i="1"/>
  <c r="J38" i="1"/>
  <c r="I38" i="1"/>
  <c r="K38" i="1"/>
  <c r="J46" i="1"/>
  <c r="I46" i="1"/>
  <c r="K46" i="1"/>
  <c r="I54" i="1"/>
  <c r="J54" i="1"/>
  <c r="K54" i="1"/>
  <c r="I62" i="1"/>
  <c r="K62" i="1"/>
  <c r="J62" i="1"/>
  <c r="J70" i="1"/>
  <c r="I70" i="1"/>
  <c r="K70" i="1"/>
  <c r="J78" i="1"/>
  <c r="K78" i="1"/>
  <c r="I78" i="1"/>
  <c r="K86" i="1"/>
  <c r="J86" i="1"/>
  <c r="I86" i="1"/>
  <c r="I94" i="1"/>
  <c r="J94" i="1"/>
  <c r="K94" i="1"/>
  <c r="I102" i="1"/>
  <c r="K102" i="1"/>
  <c r="J102" i="1"/>
  <c r="I110" i="1"/>
  <c r="K110" i="1"/>
  <c r="J110" i="1"/>
  <c r="I118" i="1"/>
  <c r="J118" i="1"/>
  <c r="K118" i="1"/>
  <c r="J126" i="1"/>
  <c r="K126" i="1"/>
  <c r="I126" i="1"/>
  <c r="J134" i="1"/>
  <c r="I134" i="1"/>
  <c r="K134" i="1"/>
  <c r="J147" i="1"/>
  <c r="K147" i="1"/>
  <c r="I147" i="1"/>
  <c r="J163" i="1"/>
  <c r="K163" i="1"/>
  <c r="I163" i="1"/>
  <c r="J179" i="1"/>
  <c r="K179" i="1"/>
  <c r="I179" i="1"/>
  <c r="I430" i="1"/>
  <c r="K430" i="1"/>
  <c r="J430" i="1"/>
  <c r="I73" i="1"/>
  <c r="K73" i="1"/>
  <c r="J73" i="1"/>
  <c r="I10" i="1"/>
  <c r="J10" i="1"/>
  <c r="K10" i="1"/>
  <c r="I152" i="1"/>
  <c r="J152" i="1"/>
  <c r="K152" i="1"/>
  <c r="I168" i="1"/>
  <c r="K168" i="1"/>
  <c r="J168" i="1"/>
  <c r="K184" i="1"/>
  <c r="I184" i="1"/>
  <c r="J184" i="1"/>
  <c r="K196" i="1"/>
  <c r="I196" i="1"/>
  <c r="J196" i="1"/>
  <c r="I412" i="1"/>
  <c r="J412" i="1"/>
  <c r="K412" i="1"/>
  <c r="I502" i="1"/>
  <c r="J502" i="1"/>
  <c r="K502" i="1"/>
  <c r="I198" i="1"/>
  <c r="K198" i="1"/>
  <c r="J198" i="1"/>
  <c r="J202" i="1"/>
  <c r="I202" i="1"/>
  <c r="K202" i="1"/>
  <c r="I432" i="1"/>
  <c r="J432" i="1"/>
  <c r="K432" i="1"/>
  <c r="J21" i="1"/>
  <c r="K21" i="1"/>
  <c r="I21" i="1"/>
  <c r="J13" i="1"/>
  <c r="I13" i="1"/>
  <c r="K13" i="1"/>
  <c r="J431" i="1"/>
  <c r="K431" i="1"/>
  <c r="I431" i="1"/>
  <c r="I416" i="1"/>
  <c r="J416" i="1"/>
  <c r="K416" i="1"/>
  <c r="I424" i="1"/>
  <c r="J424" i="1"/>
  <c r="K424" i="1"/>
  <c r="J407" i="1"/>
  <c r="K407" i="1"/>
  <c r="I407" i="1"/>
  <c r="K391" i="1"/>
  <c r="J391" i="1"/>
  <c r="I391" i="1"/>
  <c r="J308" i="1"/>
  <c r="K308" i="1"/>
  <c r="I308" i="1"/>
  <c r="I498" i="1"/>
  <c r="J498" i="1"/>
  <c r="K498" i="1"/>
  <c r="I494" i="1"/>
  <c r="J494" i="1"/>
  <c r="K494" i="1"/>
  <c r="I490" i="1"/>
  <c r="J490" i="1"/>
  <c r="K490" i="1"/>
  <c r="I486" i="1"/>
  <c r="K486" i="1"/>
  <c r="J486" i="1"/>
  <c r="I482" i="1"/>
  <c r="J482" i="1"/>
  <c r="K482" i="1"/>
  <c r="I478" i="1"/>
  <c r="J478" i="1"/>
  <c r="K478" i="1"/>
  <c r="I474" i="1"/>
  <c r="J474" i="1"/>
  <c r="K474" i="1"/>
  <c r="I470" i="1"/>
  <c r="J470" i="1"/>
  <c r="K470" i="1"/>
  <c r="I466" i="1"/>
  <c r="K466" i="1"/>
  <c r="J466" i="1"/>
  <c r="I462" i="1"/>
  <c r="K462" i="1"/>
  <c r="J462" i="1"/>
  <c r="I458" i="1"/>
  <c r="K458" i="1"/>
  <c r="J458" i="1"/>
  <c r="I454" i="1"/>
  <c r="J454" i="1"/>
  <c r="K454" i="1"/>
  <c r="I450" i="1"/>
  <c r="J450" i="1"/>
  <c r="K450" i="1"/>
  <c r="I446" i="1"/>
  <c r="J446" i="1"/>
  <c r="K446" i="1"/>
  <c r="I442" i="1"/>
  <c r="K442" i="1"/>
  <c r="J442" i="1"/>
  <c r="I438" i="1"/>
  <c r="J438" i="1"/>
  <c r="K438" i="1"/>
  <c r="J417" i="1"/>
  <c r="K417" i="1"/>
  <c r="I417" i="1"/>
  <c r="I402" i="1"/>
  <c r="J402" i="1"/>
  <c r="K402" i="1"/>
  <c r="J261" i="1"/>
  <c r="K261" i="1"/>
  <c r="I261" i="1"/>
  <c r="I422" i="1"/>
  <c r="K422" i="1"/>
  <c r="J422" i="1"/>
  <c r="J405" i="1"/>
  <c r="I405" i="1"/>
  <c r="K405" i="1"/>
  <c r="K336" i="1"/>
  <c r="I336" i="1"/>
  <c r="J336" i="1"/>
  <c r="I304" i="1"/>
  <c r="J304" i="1"/>
  <c r="K304" i="1"/>
  <c r="I327" i="1"/>
  <c r="J327" i="1"/>
  <c r="K327" i="1"/>
  <c r="K311" i="1"/>
  <c r="I311" i="1"/>
  <c r="J311" i="1"/>
  <c r="I338" i="1"/>
  <c r="J338" i="1"/>
  <c r="K338" i="1"/>
  <c r="J322" i="1"/>
  <c r="K322" i="1"/>
  <c r="I322" i="1"/>
  <c r="J306" i="1"/>
  <c r="K306" i="1"/>
  <c r="I306" i="1"/>
  <c r="I273" i="1"/>
  <c r="J273" i="1"/>
  <c r="K273" i="1"/>
  <c r="K333" i="1"/>
  <c r="I333" i="1"/>
  <c r="J333" i="1"/>
  <c r="K317" i="1"/>
  <c r="I317" i="1"/>
  <c r="J317" i="1"/>
  <c r="K301" i="1"/>
  <c r="I301" i="1"/>
  <c r="J301" i="1"/>
  <c r="I272" i="1"/>
  <c r="K272" i="1"/>
  <c r="J272" i="1"/>
  <c r="I256" i="1"/>
  <c r="J256" i="1"/>
  <c r="K256" i="1"/>
  <c r="I271" i="1"/>
  <c r="J271" i="1"/>
  <c r="K271" i="1"/>
  <c r="I390" i="1"/>
  <c r="K390" i="1"/>
  <c r="J390" i="1"/>
  <c r="I386" i="1"/>
  <c r="J386" i="1"/>
  <c r="K386" i="1"/>
  <c r="I382" i="1"/>
  <c r="K382" i="1"/>
  <c r="J382" i="1"/>
  <c r="I378" i="1"/>
  <c r="J378" i="1"/>
  <c r="K378" i="1"/>
  <c r="K374" i="1"/>
  <c r="I374" i="1"/>
  <c r="J374" i="1"/>
  <c r="I370" i="1"/>
  <c r="J370" i="1"/>
  <c r="K370" i="1"/>
  <c r="I366" i="1"/>
  <c r="J366" i="1"/>
  <c r="K366" i="1"/>
  <c r="I362" i="1"/>
  <c r="J362" i="1"/>
  <c r="K362" i="1"/>
  <c r="J358" i="1"/>
  <c r="K358" i="1"/>
  <c r="I358" i="1"/>
  <c r="I354" i="1"/>
  <c r="J354" i="1"/>
  <c r="K354" i="1"/>
  <c r="I350" i="1"/>
  <c r="J350" i="1"/>
  <c r="K350" i="1"/>
  <c r="J346" i="1"/>
  <c r="I346" i="1"/>
  <c r="K346" i="1"/>
  <c r="I342" i="1"/>
  <c r="K342" i="1"/>
  <c r="J342" i="1"/>
  <c r="I282" i="1"/>
  <c r="J282" i="1"/>
  <c r="K282" i="1"/>
  <c r="I266" i="1"/>
  <c r="K266" i="1"/>
  <c r="J266" i="1"/>
  <c r="I206" i="1"/>
  <c r="J206" i="1"/>
  <c r="K206" i="1"/>
  <c r="K295" i="1"/>
  <c r="I295" i="1"/>
  <c r="J295" i="1"/>
  <c r="I291" i="1"/>
  <c r="J291" i="1"/>
  <c r="K291" i="1"/>
  <c r="I287" i="1"/>
  <c r="K287" i="1"/>
  <c r="J287" i="1"/>
  <c r="K223" i="1"/>
  <c r="J223" i="1"/>
  <c r="I223" i="1"/>
  <c r="K219" i="1"/>
  <c r="J219" i="1"/>
  <c r="I219" i="1"/>
  <c r="K215" i="1"/>
  <c r="J215" i="1"/>
  <c r="I215" i="1"/>
  <c r="K211" i="1"/>
  <c r="J211" i="1"/>
  <c r="I211" i="1"/>
  <c r="K207" i="1"/>
  <c r="J207" i="1"/>
  <c r="I207" i="1"/>
  <c r="I252" i="1"/>
  <c r="J252" i="1"/>
  <c r="K252" i="1"/>
  <c r="K248" i="1"/>
  <c r="I248" i="1"/>
  <c r="J248" i="1"/>
  <c r="I244" i="1"/>
  <c r="K244" i="1"/>
  <c r="J244" i="1"/>
  <c r="I240" i="1"/>
  <c r="K240" i="1"/>
  <c r="J240" i="1"/>
  <c r="K236" i="1"/>
  <c r="J236" i="1"/>
  <c r="I236" i="1"/>
  <c r="K232" i="1"/>
  <c r="J232" i="1"/>
  <c r="I232" i="1"/>
  <c r="K228" i="1"/>
  <c r="J228" i="1"/>
  <c r="I228" i="1"/>
  <c r="J35" i="1"/>
  <c r="I35" i="1"/>
  <c r="K35" i="1"/>
  <c r="I45" i="1"/>
  <c r="J45" i="1"/>
  <c r="K45" i="1"/>
  <c r="I57" i="1"/>
  <c r="K57" i="1"/>
  <c r="J57" i="1"/>
  <c r="J75" i="1"/>
  <c r="K75" i="1"/>
  <c r="I75" i="1"/>
  <c r="K105" i="1"/>
  <c r="I105" i="1"/>
  <c r="J105" i="1"/>
  <c r="J127" i="1"/>
  <c r="K127" i="1"/>
  <c r="I127" i="1"/>
  <c r="I145" i="1"/>
  <c r="K145" i="1"/>
  <c r="J145" i="1"/>
  <c r="K165" i="1"/>
  <c r="I165" i="1"/>
  <c r="J165" i="1"/>
  <c r="K20" i="1"/>
  <c r="J20" i="1"/>
  <c r="I20" i="1"/>
  <c r="I146" i="1"/>
  <c r="K146" i="1"/>
  <c r="J146" i="1"/>
  <c r="I162" i="1"/>
  <c r="K162" i="1"/>
  <c r="J162" i="1"/>
  <c r="J178" i="1"/>
  <c r="K178" i="1"/>
  <c r="I178" i="1"/>
  <c r="I26" i="1"/>
  <c r="K26" i="1"/>
  <c r="J26" i="1"/>
  <c r="J59" i="1"/>
  <c r="K59" i="1"/>
  <c r="I59" i="1"/>
  <c r="J83" i="1"/>
  <c r="K83" i="1"/>
  <c r="I83" i="1"/>
  <c r="J91" i="1"/>
  <c r="K91" i="1"/>
  <c r="I91" i="1"/>
  <c r="I103" i="1"/>
  <c r="K103" i="1"/>
  <c r="J103" i="1"/>
  <c r="K117" i="1"/>
  <c r="J117" i="1"/>
  <c r="I117" i="1"/>
  <c r="K129" i="1"/>
  <c r="I129" i="1"/>
  <c r="J129" i="1"/>
  <c r="K169" i="1"/>
  <c r="J169" i="1"/>
  <c r="I169" i="1"/>
  <c r="I434" i="1"/>
  <c r="K434" i="1"/>
  <c r="J434" i="1"/>
  <c r="I6" i="1"/>
  <c r="J6" i="1"/>
  <c r="K6" i="1"/>
  <c r="J32" i="1"/>
  <c r="I32" i="1"/>
  <c r="K32" i="1"/>
  <c r="I40" i="1"/>
  <c r="J40" i="1"/>
  <c r="K40" i="1"/>
  <c r="J48" i="1"/>
  <c r="K48" i="1"/>
  <c r="I48" i="1"/>
  <c r="J56" i="1"/>
  <c r="I56" i="1"/>
  <c r="K56" i="1"/>
  <c r="J64" i="1"/>
  <c r="K64" i="1"/>
  <c r="I64" i="1"/>
  <c r="J72" i="1"/>
  <c r="I72" i="1"/>
  <c r="K72" i="1"/>
  <c r="K80" i="1"/>
  <c r="J80" i="1"/>
  <c r="I80" i="1"/>
  <c r="J88" i="1"/>
  <c r="I88" i="1"/>
  <c r="K88" i="1"/>
  <c r="I96" i="1"/>
  <c r="K96" i="1"/>
  <c r="J96" i="1"/>
  <c r="I104" i="1"/>
  <c r="J104" i="1"/>
  <c r="K104" i="1"/>
  <c r="I112" i="1"/>
  <c r="J112" i="1"/>
  <c r="K112" i="1"/>
  <c r="I120" i="1"/>
  <c r="J120" i="1"/>
  <c r="K120" i="1"/>
  <c r="I128" i="1"/>
  <c r="K128" i="1"/>
  <c r="J128" i="1"/>
  <c r="I136" i="1"/>
  <c r="J136" i="1"/>
  <c r="K136" i="1"/>
  <c r="J151" i="1"/>
  <c r="K151" i="1"/>
  <c r="I151" i="1"/>
  <c r="I167" i="1"/>
  <c r="K167" i="1"/>
  <c r="J167" i="1"/>
  <c r="K183" i="1"/>
  <c r="J183" i="1"/>
  <c r="I183" i="1"/>
  <c r="K41" i="1"/>
  <c r="I41" i="1"/>
  <c r="J41" i="1"/>
  <c r="K97" i="1"/>
  <c r="J97" i="1"/>
  <c r="I97" i="1"/>
  <c r="I140" i="1"/>
  <c r="K140" i="1"/>
  <c r="J140" i="1"/>
  <c r="K156" i="1"/>
  <c r="I156" i="1"/>
  <c r="J156" i="1"/>
  <c r="K172" i="1"/>
  <c r="J172" i="1"/>
  <c r="I172" i="1"/>
  <c r="I188" i="1"/>
  <c r="K188" i="1"/>
  <c r="J188" i="1"/>
  <c r="K197" i="1"/>
  <c r="J197" i="1"/>
  <c r="I197" i="1"/>
  <c r="I404" i="1"/>
  <c r="J404" i="1"/>
  <c r="K404" i="1"/>
  <c r="I501" i="1"/>
  <c r="J501" i="1"/>
  <c r="K501" i="1"/>
  <c r="I199" i="1"/>
  <c r="J199" i="1"/>
  <c r="K199" i="1"/>
  <c r="J203" i="1"/>
  <c r="K203" i="1"/>
  <c r="I203" i="1"/>
  <c r="I428" i="1"/>
  <c r="J428" i="1"/>
  <c r="K428" i="1"/>
  <c r="I19" i="1"/>
  <c r="K19" i="1"/>
  <c r="J19" i="1"/>
  <c r="J11" i="1"/>
  <c r="I11" i="1"/>
  <c r="K11" i="1"/>
  <c r="J427" i="1"/>
  <c r="K427" i="1"/>
  <c r="I427" i="1"/>
  <c r="I408" i="1"/>
  <c r="J408" i="1"/>
  <c r="K408" i="1"/>
  <c r="I420" i="1"/>
  <c r="J420" i="1"/>
  <c r="K420" i="1"/>
  <c r="J403" i="1"/>
  <c r="I403" i="1"/>
  <c r="K403" i="1"/>
  <c r="I332" i="1"/>
  <c r="J332" i="1"/>
  <c r="K332" i="1"/>
  <c r="K300" i="1"/>
  <c r="I300" i="1"/>
  <c r="J300" i="1"/>
  <c r="I497" i="1"/>
  <c r="J497" i="1"/>
  <c r="K497" i="1"/>
  <c r="I493" i="1"/>
  <c r="J493" i="1"/>
  <c r="K493" i="1"/>
  <c r="I489" i="1"/>
  <c r="K489" i="1"/>
  <c r="J489" i="1"/>
  <c r="I485" i="1"/>
  <c r="K485" i="1"/>
  <c r="J485" i="1"/>
  <c r="I481" i="1"/>
  <c r="J481" i="1"/>
  <c r="K481" i="1"/>
  <c r="I477" i="1"/>
  <c r="J477" i="1"/>
  <c r="K477" i="1"/>
  <c r="K473" i="1"/>
  <c r="J473" i="1"/>
  <c r="I473" i="1"/>
  <c r="K469" i="1"/>
  <c r="I469" i="1"/>
  <c r="J469" i="1"/>
  <c r="K465" i="1"/>
  <c r="J465" i="1"/>
  <c r="I465" i="1"/>
  <c r="K461" i="1"/>
  <c r="J461" i="1"/>
  <c r="I461" i="1"/>
  <c r="K457" i="1"/>
  <c r="J457" i="1"/>
  <c r="I457" i="1"/>
  <c r="I453" i="1"/>
  <c r="K453" i="1"/>
  <c r="J453" i="1"/>
  <c r="I449" i="1"/>
  <c r="J449" i="1"/>
  <c r="K449" i="1"/>
  <c r="I445" i="1"/>
  <c r="K445" i="1"/>
  <c r="J445" i="1"/>
  <c r="I441" i="1"/>
  <c r="J441" i="1"/>
  <c r="K441" i="1"/>
  <c r="I437" i="1"/>
  <c r="K437" i="1"/>
  <c r="J437" i="1"/>
  <c r="I414" i="1"/>
  <c r="J414" i="1"/>
  <c r="K414" i="1"/>
  <c r="I398" i="1"/>
  <c r="J398" i="1"/>
  <c r="K398" i="1"/>
  <c r="I436" i="1"/>
  <c r="J436" i="1"/>
  <c r="K436" i="1"/>
  <c r="I418" i="1"/>
  <c r="K418" i="1"/>
  <c r="J418" i="1"/>
  <c r="J401" i="1"/>
  <c r="I401" i="1"/>
  <c r="K401" i="1"/>
  <c r="J328" i="1"/>
  <c r="K328" i="1"/>
  <c r="I328" i="1"/>
  <c r="K339" i="1"/>
  <c r="J339" i="1"/>
  <c r="I339" i="1"/>
  <c r="I323" i="1"/>
  <c r="J323" i="1"/>
  <c r="K323" i="1"/>
  <c r="K307" i="1"/>
  <c r="J307" i="1"/>
  <c r="I307" i="1"/>
  <c r="J334" i="1"/>
  <c r="K334" i="1"/>
  <c r="I334" i="1"/>
  <c r="J318" i="1"/>
  <c r="I318" i="1"/>
  <c r="K318" i="1"/>
  <c r="J302" i="1"/>
  <c r="I302" i="1"/>
  <c r="K302" i="1"/>
  <c r="I265" i="1"/>
  <c r="J265" i="1"/>
  <c r="K265" i="1"/>
  <c r="I329" i="1"/>
  <c r="J329" i="1"/>
  <c r="K329" i="1"/>
  <c r="K313" i="1"/>
  <c r="J313" i="1"/>
  <c r="I313" i="1"/>
  <c r="K284" i="1"/>
  <c r="I284" i="1"/>
  <c r="J284" i="1"/>
  <c r="K268" i="1"/>
  <c r="J268" i="1"/>
  <c r="I268" i="1"/>
  <c r="I283" i="1"/>
  <c r="J283" i="1"/>
  <c r="K283" i="1"/>
  <c r="I267" i="1"/>
  <c r="J267" i="1"/>
  <c r="K267" i="1"/>
  <c r="K389" i="1"/>
  <c r="J389" i="1"/>
  <c r="I389" i="1"/>
  <c r="K385" i="1"/>
  <c r="I385" i="1"/>
  <c r="J385" i="1"/>
  <c r="K381" i="1"/>
  <c r="J381" i="1"/>
  <c r="I381" i="1"/>
  <c r="K377" i="1"/>
  <c r="I377" i="1"/>
  <c r="J377" i="1"/>
  <c r="K373" i="1"/>
  <c r="J373" i="1"/>
  <c r="I373" i="1"/>
  <c r="K369" i="1"/>
  <c r="I369" i="1"/>
  <c r="J369" i="1"/>
  <c r="K365" i="1"/>
  <c r="J365" i="1"/>
  <c r="I365" i="1"/>
  <c r="K361" i="1"/>
  <c r="J361" i="1"/>
  <c r="I361" i="1"/>
  <c r="K357" i="1"/>
  <c r="I357" i="1"/>
  <c r="J357" i="1"/>
  <c r="K353" i="1"/>
  <c r="J353" i="1"/>
  <c r="I353" i="1"/>
  <c r="K349" i="1"/>
  <c r="I349" i="1"/>
  <c r="J349" i="1"/>
  <c r="J345" i="1"/>
  <c r="I345" i="1"/>
  <c r="K345" i="1"/>
  <c r="I341" i="1"/>
  <c r="J341" i="1"/>
  <c r="K341" i="1"/>
  <c r="I278" i="1"/>
  <c r="K278" i="1"/>
  <c r="J278" i="1"/>
  <c r="I262" i="1"/>
  <c r="K262" i="1"/>
  <c r="J262" i="1"/>
  <c r="I503" i="1"/>
  <c r="J503" i="1"/>
  <c r="K503" i="1"/>
  <c r="I294" i="1"/>
  <c r="J294" i="1"/>
  <c r="K294" i="1"/>
  <c r="I290" i="1"/>
  <c r="K290" i="1"/>
  <c r="J290" i="1"/>
  <c r="K226" i="1"/>
  <c r="I226" i="1"/>
  <c r="J226" i="1"/>
  <c r="I222" i="1"/>
  <c r="J222" i="1"/>
  <c r="K222" i="1"/>
  <c r="I218" i="1"/>
  <c r="K218" i="1"/>
  <c r="J218" i="1"/>
  <c r="J214" i="1"/>
  <c r="I214" i="1"/>
  <c r="K214" i="1"/>
  <c r="I210" i="1"/>
  <c r="J210" i="1"/>
  <c r="K210" i="1"/>
  <c r="K255" i="1"/>
  <c r="I255" i="1"/>
  <c r="J255" i="1"/>
  <c r="K251" i="1"/>
  <c r="I251" i="1"/>
  <c r="J251" i="1"/>
  <c r="J247" i="1"/>
  <c r="K247" i="1"/>
  <c r="I247" i="1"/>
  <c r="J243" i="1"/>
  <c r="K243" i="1"/>
  <c r="I243" i="1"/>
  <c r="I239" i="1"/>
  <c r="J239" i="1"/>
  <c r="K239" i="1"/>
  <c r="I235" i="1"/>
  <c r="J235" i="1"/>
  <c r="K235" i="1"/>
  <c r="I231" i="1"/>
  <c r="K231" i="1"/>
  <c r="J231" i="1"/>
  <c r="I505" i="1"/>
  <c r="J505" i="1"/>
  <c r="K505" i="1"/>
  <c r="C45" i="1"/>
  <c r="E45" i="1"/>
  <c r="D45" i="1"/>
  <c r="C148" i="1"/>
  <c r="E148" i="1"/>
  <c r="D148" i="1"/>
  <c r="E70" i="1"/>
  <c r="C70" i="1"/>
  <c r="D70" i="1"/>
  <c r="C117" i="1"/>
  <c r="D117" i="1"/>
  <c r="E117" i="1"/>
  <c r="D17" i="1"/>
  <c r="C17" i="1"/>
  <c r="E17" i="1"/>
  <c r="E93" i="1"/>
  <c r="D93" i="1"/>
  <c r="C93" i="1"/>
  <c r="E24" i="1"/>
  <c r="D24" i="1"/>
  <c r="C24" i="1"/>
  <c r="C43" i="1"/>
  <c r="E43" i="1"/>
  <c r="D43" i="1"/>
  <c r="E91" i="1"/>
  <c r="C91" i="1"/>
  <c r="D91" i="1"/>
  <c r="C142" i="1"/>
  <c r="E142" i="1"/>
  <c r="D142" i="1"/>
  <c r="E44" i="1"/>
  <c r="C44" i="1"/>
  <c r="D44" i="1"/>
  <c r="E92" i="1"/>
  <c r="D92" i="1"/>
  <c r="C92" i="1"/>
  <c r="E155" i="1"/>
  <c r="C155" i="1"/>
  <c r="D155" i="1"/>
  <c r="C194" i="1"/>
  <c r="D194" i="1"/>
  <c r="E194" i="1"/>
  <c r="E468" i="1"/>
  <c r="D468" i="1"/>
  <c r="C468" i="1"/>
  <c r="E418" i="1"/>
  <c r="C418" i="1"/>
  <c r="D418" i="1"/>
  <c r="C370" i="1"/>
  <c r="D370" i="1"/>
  <c r="E370" i="1"/>
  <c r="E307" i="1"/>
  <c r="C307" i="1"/>
  <c r="D307" i="1"/>
  <c r="C260" i="1"/>
  <c r="D260" i="1"/>
  <c r="E260" i="1"/>
  <c r="E201" i="1"/>
  <c r="C201" i="1"/>
  <c r="D201" i="1"/>
  <c r="D443" i="1"/>
  <c r="E443" i="1"/>
  <c r="C443" i="1"/>
  <c r="C397" i="1"/>
  <c r="E397" i="1"/>
  <c r="D397" i="1"/>
  <c r="E349" i="1"/>
  <c r="C349" i="1"/>
  <c r="D349" i="1"/>
  <c r="E302" i="1"/>
  <c r="C302" i="1"/>
  <c r="D302" i="1"/>
  <c r="E235" i="1"/>
  <c r="D235" i="1"/>
  <c r="C235" i="1"/>
  <c r="E195" i="1"/>
  <c r="D195" i="1"/>
  <c r="C195" i="1"/>
  <c r="E462" i="1"/>
  <c r="C462" i="1"/>
  <c r="D462" i="1"/>
  <c r="E416" i="1"/>
  <c r="C416" i="1"/>
  <c r="D416" i="1"/>
  <c r="C337" i="1"/>
  <c r="D337" i="1"/>
  <c r="E337" i="1"/>
  <c r="E227" i="1"/>
  <c r="D227" i="1"/>
  <c r="C227" i="1"/>
  <c r="D215" i="1"/>
  <c r="E215" i="1"/>
  <c r="C215" i="1"/>
  <c r="D19" i="1"/>
  <c r="E19" i="1"/>
  <c r="C19" i="1"/>
  <c r="C49" i="1"/>
  <c r="D49" i="1"/>
  <c r="E49" i="1"/>
  <c r="C101" i="1"/>
  <c r="D101" i="1"/>
  <c r="E101" i="1"/>
  <c r="C128" i="1"/>
  <c r="D128" i="1"/>
  <c r="E128" i="1"/>
  <c r="C160" i="1"/>
  <c r="E160" i="1"/>
  <c r="D160" i="1"/>
  <c r="C42" i="1"/>
  <c r="E42" i="1"/>
  <c r="D42" i="1"/>
  <c r="C58" i="1"/>
  <c r="E58" i="1"/>
  <c r="D58" i="1"/>
  <c r="D74" i="1"/>
  <c r="C74" i="1"/>
  <c r="E74" i="1"/>
  <c r="D90" i="1"/>
  <c r="E90" i="1"/>
  <c r="C90" i="1"/>
  <c r="C106" i="1"/>
  <c r="E106" i="1"/>
  <c r="D106" i="1"/>
  <c r="E121" i="1"/>
  <c r="D121" i="1"/>
  <c r="C121" i="1"/>
  <c r="D137" i="1"/>
  <c r="E137" i="1"/>
  <c r="C137" i="1"/>
  <c r="D153" i="1"/>
  <c r="C153" i="1"/>
  <c r="E153" i="1"/>
  <c r="D171" i="1"/>
  <c r="C171" i="1"/>
  <c r="E171" i="1"/>
  <c r="C11" i="1"/>
  <c r="E11" i="1"/>
  <c r="D11" i="1"/>
  <c r="D53" i="1"/>
  <c r="C53" i="1"/>
  <c r="E53" i="1"/>
  <c r="D73" i="1"/>
  <c r="C73" i="1"/>
  <c r="E73" i="1"/>
  <c r="C105" i="1"/>
  <c r="D105" i="1"/>
  <c r="E105" i="1"/>
  <c r="E144" i="1"/>
  <c r="D144" i="1"/>
  <c r="C144" i="1"/>
  <c r="C168" i="1"/>
  <c r="E168" i="1"/>
  <c r="D168" i="1"/>
  <c r="D22" i="1"/>
  <c r="E22" i="1"/>
  <c r="C22" i="1"/>
  <c r="D14" i="1"/>
  <c r="E14" i="1"/>
  <c r="C14" i="1"/>
  <c r="D31" i="1"/>
  <c r="E31" i="1"/>
  <c r="C31" i="1"/>
  <c r="E47" i="1"/>
  <c r="C47" i="1"/>
  <c r="D47" i="1"/>
  <c r="D63" i="1"/>
  <c r="E63" i="1"/>
  <c r="C63" i="1"/>
  <c r="C79" i="1"/>
  <c r="E79" i="1"/>
  <c r="D79" i="1"/>
  <c r="D95" i="1"/>
  <c r="C95" i="1"/>
  <c r="E95" i="1"/>
  <c r="C111" i="1"/>
  <c r="D111" i="1"/>
  <c r="E111" i="1"/>
  <c r="C130" i="1"/>
  <c r="D130" i="1"/>
  <c r="E130" i="1"/>
  <c r="D146" i="1"/>
  <c r="E146" i="1"/>
  <c r="C146" i="1"/>
  <c r="D162" i="1"/>
  <c r="C162" i="1"/>
  <c r="E162" i="1"/>
  <c r="D25" i="1"/>
  <c r="E25" i="1"/>
  <c r="C25" i="1"/>
  <c r="D37" i="1"/>
  <c r="E37" i="1"/>
  <c r="C37" i="1"/>
  <c r="E32" i="1"/>
  <c r="C32" i="1"/>
  <c r="D32" i="1"/>
  <c r="E48" i="1"/>
  <c r="D48" i="1"/>
  <c r="C48" i="1"/>
  <c r="E64" i="1"/>
  <c r="D64" i="1"/>
  <c r="C64" i="1"/>
  <c r="D80" i="1"/>
  <c r="E80" i="1"/>
  <c r="C80" i="1"/>
  <c r="D96" i="1"/>
  <c r="C96" i="1"/>
  <c r="E96" i="1"/>
  <c r="C112" i="1"/>
  <c r="E112" i="1"/>
  <c r="D112" i="1"/>
  <c r="C127" i="1"/>
  <c r="D127" i="1"/>
  <c r="E127" i="1"/>
  <c r="C143" i="1"/>
  <c r="D143" i="1"/>
  <c r="E143" i="1"/>
  <c r="C159" i="1"/>
  <c r="D159" i="1"/>
  <c r="E159" i="1"/>
  <c r="E187" i="1"/>
  <c r="C187" i="1"/>
  <c r="D187" i="1"/>
  <c r="C182" i="1"/>
  <c r="D182" i="1"/>
  <c r="E182" i="1"/>
  <c r="E197" i="1"/>
  <c r="C197" i="1"/>
  <c r="D197" i="1"/>
  <c r="E496" i="1"/>
  <c r="D496" i="1"/>
  <c r="C496" i="1"/>
  <c r="E480" i="1"/>
  <c r="D480" i="1"/>
  <c r="C480" i="1"/>
  <c r="E464" i="1"/>
  <c r="C464" i="1"/>
  <c r="D464" i="1"/>
  <c r="C448" i="1"/>
  <c r="E448" i="1"/>
  <c r="D448" i="1"/>
  <c r="E430" i="1"/>
  <c r="C430" i="1"/>
  <c r="D430" i="1"/>
  <c r="D414" i="1"/>
  <c r="E414" i="1"/>
  <c r="C414" i="1"/>
  <c r="D398" i="1"/>
  <c r="C398" i="1"/>
  <c r="E398" i="1"/>
  <c r="E382" i="1"/>
  <c r="D382" i="1"/>
  <c r="C382" i="1"/>
  <c r="D366" i="1"/>
  <c r="E366" i="1"/>
  <c r="C366" i="1"/>
  <c r="C350" i="1"/>
  <c r="D350" i="1"/>
  <c r="E350" i="1"/>
  <c r="C335" i="1"/>
  <c r="D335" i="1"/>
  <c r="E335" i="1"/>
  <c r="C319" i="1"/>
  <c r="D319" i="1"/>
  <c r="E319" i="1"/>
  <c r="C303" i="1"/>
  <c r="D303" i="1"/>
  <c r="E303" i="1"/>
  <c r="C287" i="1"/>
  <c r="E287" i="1"/>
  <c r="D287" i="1"/>
  <c r="C272" i="1"/>
  <c r="D272" i="1"/>
  <c r="E272" i="1"/>
  <c r="E256" i="1"/>
  <c r="D256" i="1"/>
  <c r="C256" i="1"/>
  <c r="E240" i="1"/>
  <c r="D240" i="1"/>
  <c r="C240" i="1"/>
  <c r="E222" i="1"/>
  <c r="D222" i="1"/>
  <c r="C222" i="1"/>
  <c r="E504" i="1"/>
  <c r="C504" i="1"/>
  <c r="D504" i="1"/>
  <c r="E205" i="1"/>
  <c r="D205" i="1"/>
  <c r="C205" i="1"/>
  <c r="C487" i="1"/>
  <c r="D487" i="1"/>
  <c r="E487" i="1"/>
  <c r="C471" i="1"/>
  <c r="E471" i="1"/>
  <c r="D471" i="1"/>
  <c r="C455" i="1"/>
  <c r="E455" i="1"/>
  <c r="D455" i="1"/>
  <c r="C439" i="1"/>
  <c r="E439" i="1"/>
  <c r="D439" i="1"/>
  <c r="C425" i="1"/>
  <c r="D425" i="1"/>
  <c r="E425" i="1"/>
  <c r="E409" i="1"/>
  <c r="C409" i="1"/>
  <c r="D409" i="1"/>
  <c r="C393" i="1"/>
  <c r="E393" i="1"/>
  <c r="D393" i="1"/>
  <c r="C377" i="1"/>
  <c r="E377" i="1"/>
  <c r="D377" i="1"/>
  <c r="E361" i="1"/>
  <c r="C361" i="1"/>
  <c r="D361" i="1"/>
  <c r="E345" i="1"/>
  <c r="D345" i="1"/>
  <c r="C345" i="1"/>
  <c r="E330" i="1"/>
  <c r="D330" i="1"/>
  <c r="C330" i="1"/>
  <c r="E314" i="1"/>
  <c r="D314" i="1"/>
  <c r="C314" i="1"/>
  <c r="D298" i="1"/>
  <c r="E298" i="1"/>
  <c r="C298" i="1"/>
  <c r="E279" i="1"/>
  <c r="C279" i="1"/>
  <c r="D279" i="1"/>
  <c r="E263" i="1"/>
  <c r="C263" i="1"/>
  <c r="D263" i="1"/>
  <c r="E247" i="1"/>
  <c r="C247" i="1"/>
  <c r="D247" i="1"/>
  <c r="E231" i="1"/>
  <c r="D231" i="1"/>
  <c r="C231" i="1"/>
  <c r="D213" i="1"/>
  <c r="E213" i="1"/>
  <c r="C213" i="1"/>
  <c r="E184" i="1"/>
  <c r="D184" i="1"/>
  <c r="C184" i="1"/>
  <c r="C202" i="1"/>
  <c r="E202" i="1"/>
  <c r="D202" i="1"/>
  <c r="E490" i="1"/>
  <c r="D490" i="1"/>
  <c r="C490" i="1"/>
  <c r="E474" i="1"/>
  <c r="D474" i="1"/>
  <c r="C474" i="1"/>
  <c r="E458" i="1"/>
  <c r="C458" i="1"/>
  <c r="D458" i="1"/>
  <c r="C442" i="1"/>
  <c r="D442" i="1"/>
  <c r="E442" i="1"/>
  <c r="C428" i="1"/>
  <c r="D428" i="1"/>
  <c r="E428" i="1"/>
  <c r="D412" i="1"/>
  <c r="C412" i="1"/>
  <c r="E412" i="1"/>
  <c r="D396" i="1"/>
  <c r="C396" i="1"/>
  <c r="E396" i="1"/>
  <c r="E380" i="1"/>
  <c r="D380" i="1"/>
  <c r="C380" i="1"/>
  <c r="E364" i="1"/>
  <c r="C364" i="1"/>
  <c r="D364" i="1"/>
  <c r="E348" i="1"/>
  <c r="D348" i="1"/>
  <c r="C348" i="1"/>
  <c r="C333" i="1"/>
  <c r="D333" i="1"/>
  <c r="E333" i="1"/>
  <c r="C317" i="1"/>
  <c r="E317" i="1"/>
  <c r="D317" i="1"/>
  <c r="C301" i="1"/>
  <c r="E301" i="1"/>
  <c r="D301" i="1"/>
  <c r="D286" i="1"/>
  <c r="C286" i="1"/>
  <c r="E286" i="1"/>
  <c r="D270" i="1"/>
  <c r="C270" i="1"/>
  <c r="E270" i="1"/>
  <c r="E254" i="1"/>
  <c r="C254" i="1"/>
  <c r="D254" i="1"/>
  <c r="D238" i="1"/>
  <c r="C238" i="1"/>
  <c r="E238" i="1"/>
  <c r="E224" i="1"/>
  <c r="D224" i="1"/>
  <c r="C224" i="1"/>
  <c r="E208" i="1"/>
  <c r="D208" i="1"/>
  <c r="C208" i="1"/>
  <c r="E177" i="1"/>
  <c r="D177" i="1"/>
  <c r="C177" i="1"/>
  <c r="E193" i="1"/>
  <c r="C193" i="1"/>
  <c r="D193" i="1"/>
  <c r="C501" i="1"/>
  <c r="D501" i="1"/>
  <c r="E501" i="1"/>
  <c r="C485" i="1"/>
  <c r="D485" i="1"/>
  <c r="E485" i="1"/>
  <c r="C469" i="1"/>
  <c r="D469" i="1"/>
  <c r="E469" i="1"/>
  <c r="C453" i="1"/>
  <c r="E453" i="1"/>
  <c r="D453" i="1"/>
  <c r="C437" i="1"/>
  <c r="D437" i="1"/>
  <c r="E437" i="1"/>
  <c r="E419" i="1"/>
  <c r="D419" i="1"/>
  <c r="C419" i="1"/>
  <c r="E403" i="1"/>
  <c r="C403" i="1"/>
  <c r="D403" i="1"/>
  <c r="E387" i="1"/>
  <c r="C387" i="1"/>
  <c r="D387" i="1"/>
  <c r="E371" i="1"/>
  <c r="C371" i="1"/>
  <c r="D371" i="1"/>
  <c r="E355" i="1"/>
  <c r="C355" i="1"/>
  <c r="D355" i="1"/>
  <c r="C336" i="1"/>
  <c r="D336" i="1"/>
  <c r="E336" i="1"/>
  <c r="E320" i="1"/>
  <c r="C320" i="1"/>
  <c r="D320" i="1"/>
  <c r="E304" i="1"/>
  <c r="C304" i="1"/>
  <c r="D304" i="1"/>
  <c r="D288" i="1"/>
  <c r="C288" i="1"/>
  <c r="E288" i="1"/>
  <c r="C273" i="1"/>
  <c r="E273" i="1"/>
  <c r="D273" i="1"/>
  <c r="C257" i="1"/>
  <c r="E257" i="1"/>
  <c r="D257" i="1"/>
  <c r="C241" i="1"/>
  <c r="E241" i="1"/>
  <c r="D241" i="1"/>
  <c r="C226" i="1"/>
  <c r="E226" i="1"/>
  <c r="D226" i="1"/>
  <c r="D211" i="1"/>
  <c r="C211" i="1"/>
  <c r="E211" i="1"/>
  <c r="E89" i="1"/>
  <c r="C89" i="1"/>
  <c r="D89" i="1"/>
  <c r="D54" i="1"/>
  <c r="C54" i="1"/>
  <c r="E54" i="1"/>
  <c r="D102" i="1"/>
  <c r="C102" i="1"/>
  <c r="E102" i="1"/>
  <c r="D149" i="1"/>
  <c r="C149" i="1"/>
  <c r="E149" i="1"/>
  <c r="C33" i="1"/>
  <c r="E33" i="1"/>
  <c r="D33" i="1"/>
  <c r="C136" i="1"/>
  <c r="D136" i="1"/>
  <c r="E136" i="1"/>
  <c r="C16" i="1"/>
  <c r="E16" i="1"/>
  <c r="D16" i="1"/>
  <c r="C59" i="1"/>
  <c r="D59" i="1"/>
  <c r="E59" i="1"/>
  <c r="C107" i="1"/>
  <c r="D107" i="1"/>
  <c r="E107" i="1"/>
  <c r="D183" i="1"/>
  <c r="E183" i="1"/>
  <c r="C183" i="1"/>
  <c r="E28" i="1"/>
  <c r="C28" i="1"/>
  <c r="D28" i="1"/>
  <c r="E76" i="1"/>
  <c r="C76" i="1"/>
  <c r="D76" i="1"/>
  <c r="E123" i="1"/>
  <c r="D123" i="1"/>
  <c r="C123" i="1"/>
  <c r="E175" i="1"/>
  <c r="D175" i="1"/>
  <c r="C175" i="1"/>
  <c r="E500" i="1"/>
  <c r="D500" i="1"/>
  <c r="C500" i="1"/>
  <c r="C452" i="1"/>
  <c r="D452" i="1"/>
  <c r="E452" i="1"/>
  <c r="C386" i="1"/>
  <c r="D386" i="1"/>
  <c r="E386" i="1"/>
  <c r="D339" i="1"/>
  <c r="C339" i="1"/>
  <c r="E339" i="1"/>
  <c r="C291" i="1"/>
  <c r="E291" i="1"/>
  <c r="D291" i="1"/>
  <c r="D244" i="1"/>
  <c r="C244" i="1"/>
  <c r="E244" i="1"/>
  <c r="E210" i="1"/>
  <c r="C210" i="1"/>
  <c r="D210" i="1"/>
  <c r="C475" i="1"/>
  <c r="D475" i="1"/>
  <c r="E475" i="1"/>
  <c r="D413" i="1"/>
  <c r="E413" i="1"/>
  <c r="C413" i="1"/>
  <c r="C365" i="1"/>
  <c r="D365" i="1"/>
  <c r="E365" i="1"/>
  <c r="E318" i="1"/>
  <c r="C318" i="1"/>
  <c r="D318" i="1"/>
  <c r="C267" i="1"/>
  <c r="E267" i="1"/>
  <c r="D267" i="1"/>
  <c r="C217" i="1"/>
  <c r="D217" i="1"/>
  <c r="E217" i="1"/>
  <c r="E494" i="1"/>
  <c r="D494" i="1"/>
  <c r="C494" i="1"/>
  <c r="D432" i="1"/>
  <c r="E432" i="1"/>
  <c r="C432" i="1"/>
  <c r="E384" i="1"/>
  <c r="C384" i="1"/>
  <c r="D384" i="1"/>
  <c r="E352" i="1"/>
  <c r="C352" i="1"/>
  <c r="D352" i="1"/>
  <c r="C305" i="1"/>
  <c r="E305" i="1"/>
  <c r="D305" i="1"/>
  <c r="C274" i="1"/>
  <c r="D274" i="1"/>
  <c r="E274" i="1"/>
  <c r="E242" i="1"/>
  <c r="D242" i="1"/>
  <c r="C242" i="1"/>
  <c r="D173" i="1"/>
  <c r="E173" i="1"/>
  <c r="C173" i="1"/>
  <c r="E203" i="1"/>
  <c r="D203" i="1"/>
  <c r="C203" i="1"/>
  <c r="C473" i="1"/>
  <c r="E473" i="1"/>
  <c r="D473" i="1"/>
  <c r="E441" i="1"/>
  <c r="C441" i="1"/>
  <c r="D441" i="1"/>
  <c r="C407" i="1"/>
  <c r="E407" i="1"/>
  <c r="D407" i="1"/>
  <c r="C375" i="1"/>
  <c r="E375" i="1"/>
  <c r="D375" i="1"/>
  <c r="C343" i="1"/>
  <c r="D343" i="1"/>
  <c r="E343" i="1"/>
  <c r="E308" i="1"/>
  <c r="C308" i="1"/>
  <c r="D308" i="1"/>
  <c r="C261" i="1"/>
  <c r="E261" i="1"/>
  <c r="D261" i="1"/>
  <c r="E229" i="1"/>
  <c r="C229" i="1"/>
  <c r="D229" i="1"/>
  <c r="C13" i="1"/>
  <c r="E13" i="1"/>
  <c r="D13" i="1"/>
  <c r="E57" i="1"/>
  <c r="C57" i="1"/>
  <c r="D57" i="1"/>
  <c r="E116" i="1"/>
  <c r="C116" i="1"/>
  <c r="D116" i="1"/>
  <c r="C132" i="1"/>
  <c r="E132" i="1"/>
  <c r="D132" i="1"/>
  <c r="E30" i="1"/>
  <c r="D30" i="1"/>
  <c r="C30" i="1"/>
  <c r="E46" i="1"/>
  <c r="C46" i="1"/>
  <c r="D46" i="1"/>
  <c r="C62" i="1"/>
  <c r="D62" i="1"/>
  <c r="E62" i="1"/>
  <c r="C78" i="1"/>
  <c r="E78" i="1"/>
  <c r="D78" i="1"/>
  <c r="D94" i="1"/>
  <c r="C94" i="1"/>
  <c r="E94" i="1"/>
  <c r="E110" i="1"/>
  <c r="C110" i="1"/>
  <c r="D110" i="1"/>
  <c r="C125" i="1"/>
  <c r="D125" i="1"/>
  <c r="E125" i="1"/>
  <c r="D141" i="1"/>
  <c r="C141" i="1"/>
  <c r="E141" i="1"/>
  <c r="C157" i="1"/>
  <c r="E157" i="1"/>
  <c r="D157" i="1"/>
  <c r="C179" i="1"/>
  <c r="E179" i="1"/>
  <c r="D179" i="1"/>
  <c r="C7" i="1"/>
  <c r="E7" i="1"/>
  <c r="D7" i="1"/>
  <c r="D61" i="1"/>
  <c r="C61" i="1"/>
  <c r="E61" i="1"/>
  <c r="C77" i="1"/>
  <c r="E77" i="1"/>
  <c r="D77" i="1"/>
  <c r="C109" i="1"/>
  <c r="E109" i="1"/>
  <c r="D109" i="1"/>
  <c r="D152" i="1"/>
  <c r="C152" i="1"/>
  <c r="E152" i="1"/>
  <c r="E6" i="1"/>
  <c r="C6" i="1"/>
  <c r="D6" i="1"/>
  <c r="E20" i="1"/>
  <c r="D20" i="1"/>
  <c r="C20" i="1"/>
  <c r="C12" i="1"/>
  <c r="E12" i="1"/>
  <c r="D12" i="1"/>
  <c r="E35" i="1"/>
  <c r="C35" i="1"/>
  <c r="D35" i="1"/>
  <c r="D51" i="1"/>
  <c r="E51" i="1"/>
  <c r="C51" i="1"/>
  <c r="D67" i="1"/>
  <c r="E67" i="1"/>
  <c r="C67" i="1"/>
  <c r="E83" i="1"/>
  <c r="C83" i="1"/>
  <c r="D83" i="1"/>
  <c r="E99" i="1"/>
  <c r="C99" i="1"/>
  <c r="D99" i="1"/>
  <c r="E118" i="1"/>
  <c r="D118" i="1"/>
  <c r="C118" i="1"/>
  <c r="E134" i="1"/>
  <c r="C134" i="1"/>
  <c r="D134" i="1"/>
  <c r="C150" i="1"/>
  <c r="D150" i="1"/>
  <c r="E150" i="1"/>
  <c r="D166" i="1"/>
  <c r="C166" i="1"/>
  <c r="E166" i="1"/>
  <c r="D21" i="1"/>
  <c r="C21" i="1"/>
  <c r="E21" i="1"/>
  <c r="C97" i="1"/>
  <c r="D97" i="1"/>
  <c r="E97" i="1"/>
  <c r="D36" i="1"/>
  <c r="E36" i="1"/>
  <c r="C36" i="1"/>
  <c r="E52" i="1"/>
  <c r="C52" i="1"/>
  <c r="D52" i="1"/>
  <c r="C68" i="1"/>
  <c r="D68" i="1"/>
  <c r="E68" i="1"/>
  <c r="D84" i="1"/>
  <c r="E84" i="1"/>
  <c r="C84" i="1"/>
  <c r="D100" i="1"/>
  <c r="E100" i="1"/>
  <c r="C100" i="1"/>
  <c r="C115" i="1"/>
  <c r="E115" i="1"/>
  <c r="D115" i="1"/>
  <c r="D131" i="1"/>
  <c r="C131" i="1"/>
  <c r="E131" i="1"/>
  <c r="C147" i="1"/>
  <c r="D147" i="1"/>
  <c r="E147" i="1"/>
  <c r="D163" i="1"/>
  <c r="E163" i="1"/>
  <c r="C163" i="1"/>
  <c r="E170" i="1"/>
  <c r="C170" i="1"/>
  <c r="D170" i="1"/>
  <c r="C186" i="1"/>
  <c r="E186" i="1"/>
  <c r="D186" i="1"/>
  <c r="C200" i="1"/>
  <c r="E200" i="1"/>
  <c r="D200" i="1"/>
  <c r="E492" i="1"/>
  <c r="D492" i="1"/>
  <c r="C492" i="1"/>
  <c r="E476" i="1"/>
  <c r="D476" i="1"/>
  <c r="C476" i="1"/>
  <c r="E460" i="1"/>
  <c r="D460" i="1"/>
  <c r="C460" i="1"/>
  <c r="C444" i="1"/>
  <c r="D444" i="1"/>
  <c r="E444" i="1"/>
  <c r="D426" i="1"/>
  <c r="E426" i="1"/>
  <c r="C426" i="1"/>
  <c r="D410" i="1"/>
  <c r="E410" i="1"/>
  <c r="C410" i="1"/>
  <c r="D394" i="1"/>
  <c r="E394" i="1"/>
  <c r="C394" i="1"/>
  <c r="E378" i="1"/>
  <c r="D378" i="1"/>
  <c r="C378" i="1"/>
  <c r="E362" i="1"/>
  <c r="D362" i="1"/>
  <c r="C362" i="1"/>
  <c r="E346" i="1"/>
  <c r="C346" i="1"/>
  <c r="D346" i="1"/>
  <c r="C331" i="1"/>
  <c r="D331" i="1"/>
  <c r="E331" i="1"/>
  <c r="C315" i="1"/>
  <c r="D315" i="1"/>
  <c r="E315" i="1"/>
  <c r="C299" i="1"/>
  <c r="D299" i="1"/>
  <c r="E299" i="1"/>
  <c r="E284" i="1"/>
  <c r="C284" i="1"/>
  <c r="D284" i="1"/>
  <c r="E268" i="1"/>
  <c r="C268" i="1"/>
  <c r="D268" i="1"/>
  <c r="E252" i="1"/>
  <c r="D252" i="1"/>
  <c r="C252" i="1"/>
  <c r="C236" i="1"/>
  <c r="E236" i="1"/>
  <c r="D236" i="1"/>
  <c r="E218" i="1"/>
  <c r="D218" i="1"/>
  <c r="C218" i="1"/>
  <c r="D191" i="1"/>
  <c r="C191" i="1"/>
  <c r="E191" i="1"/>
  <c r="C499" i="1"/>
  <c r="D499" i="1"/>
  <c r="E499" i="1"/>
  <c r="C483" i="1"/>
  <c r="D483" i="1"/>
  <c r="E483" i="1"/>
  <c r="C467" i="1"/>
  <c r="D467" i="1"/>
  <c r="E467" i="1"/>
  <c r="C451" i="1"/>
  <c r="E451" i="1"/>
  <c r="D451" i="1"/>
  <c r="C436" i="1"/>
  <c r="D436" i="1"/>
  <c r="E436" i="1"/>
  <c r="C421" i="1"/>
  <c r="D421" i="1"/>
  <c r="E421" i="1"/>
  <c r="D405" i="1"/>
  <c r="E405" i="1"/>
  <c r="C405" i="1"/>
  <c r="C389" i="1"/>
  <c r="D389" i="1"/>
  <c r="E389" i="1"/>
  <c r="C373" i="1"/>
  <c r="D373" i="1"/>
  <c r="E373" i="1"/>
  <c r="E357" i="1"/>
  <c r="C357" i="1"/>
  <c r="D357" i="1"/>
  <c r="C341" i="1"/>
  <c r="E341" i="1"/>
  <c r="D341" i="1"/>
  <c r="C326" i="1"/>
  <c r="D326" i="1"/>
  <c r="E326" i="1"/>
  <c r="E310" i="1"/>
  <c r="D310" i="1"/>
  <c r="C310" i="1"/>
  <c r="C294" i="1"/>
  <c r="D294" i="1"/>
  <c r="E294" i="1"/>
  <c r="C275" i="1"/>
  <c r="E275" i="1"/>
  <c r="D275" i="1"/>
  <c r="C259" i="1"/>
  <c r="D259" i="1"/>
  <c r="E259" i="1"/>
  <c r="C243" i="1"/>
  <c r="E243" i="1"/>
  <c r="D243" i="1"/>
  <c r="C225" i="1"/>
  <c r="D225" i="1"/>
  <c r="E225" i="1"/>
  <c r="E209" i="1"/>
  <c r="C209" i="1"/>
  <c r="D209" i="1"/>
  <c r="E188" i="1"/>
  <c r="C188" i="1"/>
  <c r="D188" i="1"/>
  <c r="E502" i="1"/>
  <c r="D502" i="1"/>
  <c r="C502" i="1"/>
  <c r="E486" i="1"/>
  <c r="D486" i="1"/>
  <c r="C486" i="1"/>
  <c r="E470" i="1"/>
  <c r="C470" i="1"/>
  <c r="D470" i="1"/>
  <c r="C454" i="1"/>
  <c r="D454" i="1"/>
  <c r="E454" i="1"/>
  <c r="C438" i="1"/>
  <c r="D438" i="1"/>
  <c r="E438" i="1"/>
  <c r="D424" i="1"/>
  <c r="E424" i="1"/>
  <c r="C424" i="1"/>
  <c r="D408" i="1"/>
  <c r="C408" i="1"/>
  <c r="E408" i="1"/>
  <c r="E392" i="1"/>
  <c r="C392" i="1"/>
  <c r="D392" i="1"/>
  <c r="E376" i="1"/>
  <c r="C376" i="1"/>
  <c r="D376" i="1"/>
  <c r="E360" i="1"/>
  <c r="C360" i="1"/>
  <c r="D360" i="1"/>
  <c r="D344" i="1"/>
  <c r="E344" i="1"/>
  <c r="C344" i="1"/>
  <c r="D329" i="1"/>
  <c r="C329" i="1"/>
  <c r="E329" i="1"/>
  <c r="C313" i="1"/>
  <c r="E313" i="1"/>
  <c r="D313" i="1"/>
  <c r="C297" i="1"/>
  <c r="E297" i="1"/>
  <c r="D297" i="1"/>
  <c r="C282" i="1"/>
  <c r="E282" i="1"/>
  <c r="D282" i="1"/>
  <c r="C266" i="1"/>
  <c r="E266" i="1"/>
  <c r="D266" i="1"/>
  <c r="D250" i="1"/>
  <c r="E250" i="1"/>
  <c r="C250" i="1"/>
  <c r="E234" i="1"/>
  <c r="C234" i="1"/>
  <c r="D234" i="1"/>
  <c r="E220" i="1"/>
  <c r="D220" i="1"/>
  <c r="C220" i="1"/>
  <c r="E503" i="1"/>
  <c r="D503" i="1"/>
  <c r="C503" i="1"/>
  <c r="D181" i="1"/>
  <c r="C181" i="1"/>
  <c r="E181" i="1"/>
  <c r="E196" i="1"/>
  <c r="D196" i="1"/>
  <c r="C196" i="1"/>
  <c r="C497" i="1"/>
  <c r="D497" i="1"/>
  <c r="E497" i="1"/>
  <c r="C481" i="1"/>
  <c r="D481" i="1"/>
  <c r="E481" i="1"/>
  <c r="C465" i="1"/>
  <c r="D465" i="1"/>
  <c r="E465" i="1"/>
  <c r="D449" i="1"/>
  <c r="C449" i="1"/>
  <c r="E449" i="1"/>
  <c r="C431" i="1"/>
  <c r="D431" i="1"/>
  <c r="E431" i="1"/>
  <c r="C415" i="1"/>
  <c r="D415" i="1"/>
  <c r="E415" i="1"/>
  <c r="E399" i="1"/>
  <c r="C399" i="1"/>
  <c r="D399" i="1"/>
  <c r="C383" i="1"/>
  <c r="D383" i="1"/>
  <c r="E383" i="1"/>
  <c r="C367" i="1"/>
  <c r="E367" i="1"/>
  <c r="D367" i="1"/>
  <c r="E351" i="1"/>
  <c r="C351" i="1"/>
  <c r="D351" i="1"/>
  <c r="D332" i="1"/>
  <c r="E332" i="1"/>
  <c r="C332" i="1"/>
  <c r="E316" i="1"/>
  <c r="C316" i="1"/>
  <c r="D316" i="1"/>
  <c r="E300" i="1"/>
  <c r="C300" i="1"/>
  <c r="D300" i="1"/>
  <c r="C285" i="1"/>
  <c r="E285" i="1"/>
  <c r="D285" i="1"/>
  <c r="C269" i="1"/>
  <c r="E269" i="1"/>
  <c r="D269" i="1"/>
  <c r="C253" i="1"/>
  <c r="E253" i="1"/>
  <c r="D253" i="1"/>
  <c r="C237" i="1"/>
  <c r="D237" i="1"/>
  <c r="E237" i="1"/>
  <c r="E223" i="1"/>
  <c r="C223" i="1"/>
  <c r="D223" i="1"/>
  <c r="C207" i="1"/>
  <c r="D207" i="1"/>
  <c r="E207" i="1"/>
  <c r="D27" i="1"/>
  <c r="E27" i="1"/>
  <c r="C27" i="1"/>
  <c r="E124" i="1"/>
  <c r="D124" i="1"/>
  <c r="C124" i="1"/>
  <c r="C38" i="1"/>
  <c r="D38" i="1"/>
  <c r="E38" i="1"/>
  <c r="E86" i="1"/>
  <c r="D86" i="1"/>
  <c r="C86" i="1"/>
  <c r="C133" i="1"/>
  <c r="D133" i="1"/>
  <c r="E133" i="1"/>
  <c r="D165" i="1"/>
  <c r="E165" i="1"/>
  <c r="C165" i="1"/>
  <c r="E69" i="1"/>
  <c r="C69" i="1"/>
  <c r="D69" i="1"/>
  <c r="C164" i="1"/>
  <c r="D164" i="1"/>
  <c r="E164" i="1"/>
  <c r="C8" i="1"/>
  <c r="D8" i="1"/>
  <c r="E8" i="1"/>
  <c r="C75" i="1"/>
  <c r="E75" i="1"/>
  <c r="D75" i="1"/>
  <c r="E126" i="1"/>
  <c r="D126" i="1"/>
  <c r="C126" i="1"/>
  <c r="E158" i="1"/>
  <c r="C158" i="1"/>
  <c r="D158" i="1"/>
  <c r="C9" i="1"/>
  <c r="D9" i="1"/>
  <c r="E9" i="1"/>
  <c r="C60" i="1"/>
  <c r="E60" i="1"/>
  <c r="D60" i="1"/>
  <c r="E108" i="1"/>
  <c r="D108" i="1"/>
  <c r="C108" i="1"/>
  <c r="E139" i="1"/>
  <c r="D139" i="1"/>
  <c r="C139" i="1"/>
  <c r="C178" i="1"/>
  <c r="E178" i="1"/>
  <c r="D178" i="1"/>
  <c r="E484" i="1"/>
  <c r="D484" i="1"/>
  <c r="C484" i="1"/>
  <c r="C434" i="1"/>
  <c r="D434" i="1"/>
  <c r="E434" i="1"/>
  <c r="D402" i="1"/>
  <c r="E402" i="1"/>
  <c r="C402" i="1"/>
  <c r="E354" i="1"/>
  <c r="D354" i="1"/>
  <c r="C354" i="1"/>
  <c r="D323" i="1"/>
  <c r="C323" i="1"/>
  <c r="E323" i="1"/>
  <c r="E276" i="1"/>
  <c r="D276" i="1"/>
  <c r="C276" i="1"/>
  <c r="C228" i="1"/>
  <c r="D228" i="1"/>
  <c r="E228" i="1"/>
  <c r="C491" i="1"/>
  <c r="D491" i="1"/>
  <c r="E491" i="1"/>
  <c r="C459" i="1"/>
  <c r="E459" i="1"/>
  <c r="D459" i="1"/>
  <c r="C429" i="1"/>
  <c r="D429" i="1"/>
  <c r="E429" i="1"/>
  <c r="C381" i="1"/>
  <c r="D381" i="1"/>
  <c r="E381" i="1"/>
  <c r="D334" i="1"/>
  <c r="C334" i="1"/>
  <c r="E334" i="1"/>
  <c r="C283" i="1"/>
  <c r="E283" i="1"/>
  <c r="D283" i="1"/>
  <c r="E251" i="1"/>
  <c r="C251" i="1"/>
  <c r="D251" i="1"/>
  <c r="D180" i="1"/>
  <c r="E180" i="1"/>
  <c r="C180" i="1"/>
  <c r="E478" i="1"/>
  <c r="D478" i="1"/>
  <c r="C478" i="1"/>
  <c r="C446" i="1"/>
  <c r="E446" i="1"/>
  <c r="D446" i="1"/>
  <c r="D400" i="1"/>
  <c r="C400" i="1"/>
  <c r="E400" i="1"/>
  <c r="E368" i="1"/>
  <c r="C368" i="1"/>
  <c r="D368" i="1"/>
  <c r="D321" i="1"/>
  <c r="C321" i="1"/>
  <c r="E321" i="1"/>
  <c r="C289" i="1"/>
  <c r="D289" i="1"/>
  <c r="E289" i="1"/>
  <c r="E258" i="1"/>
  <c r="D258" i="1"/>
  <c r="C258" i="1"/>
  <c r="D212" i="1"/>
  <c r="C212" i="1"/>
  <c r="E212" i="1"/>
  <c r="E189" i="1"/>
  <c r="D189" i="1"/>
  <c r="C189" i="1"/>
  <c r="C489" i="1"/>
  <c r="D489" i="1"/>
  <c r="E489" i="1"/>
  <c r="C457" i="1"/>
  <c r="D457" i="1"/>
  <c r="E457" i="1"/>
  <c r="C423" i="1"/>
  <c r="E423" i="1"/>
  <c r="D423" i="1"/>
  <c r="C391" i="1"/>
  <c r="E391" i="1"/>
  <c r="D391" i="1"/>
  <c r="E359" i="1"/>
  <c r="C359" i="1"/>
  <c r="D359" i="1"/>
  <c r="D324" i="1"/>
  <c r="E324" i="1"/>
  <c r="C324" i="1"/>
  <c r="C292" i="1"/>
  <c r="E292" i="1"/>
  <c r="D292" i="1"/>
  <c r="C277" i="1"/>
  <c r="D277" i="1"/>
  <c r="E277" i="1"/>
  <c r="C245" i="1"/>
  <c r="D245" i="1"/>
  <c r="E245" i="1"/>
  <c r="D41" i="1"/>
  <c r="E41" i="1"/>
  <c r="C41" i="1"/>
  <c r="D85" i="1"/>
  <c r="C85" i="1"/>
  <c r="E85" i="1"/>
  <c r="D120" i="1"/>
  <c r="C120" i="1"/>
  <c r="E120" i="1"/>
  <c r="D140" i="1"/>
  <c r="E140" i="1"/>
  <c r="C140" i="1"/>
  <c r="C34" i="1"/>
  <c r="D34" i="1"/>
  <c r="E34" i="1"/>
  <c r="C50" i="1"/>
  <c r="E50" i="1"/>
  <c r="D50" i="1"/>
  <c r="C66" i="1"/>
  <c r="E66" i="1"/>
  <c r="D66" i="1"/>
  <c r="D82" i="1"/>
  <c r="C82" i="1"/>
  <c r="E82" i="1"/>
  <c r="C98" i="1"/>
  <c r="E98" i="1"/>
  <c r="D98" i="1"/>
  <c r="D114" i="1"/>
  <c r="E114" i="1"/>
  <c r="C114" i="1"/>
  <c r="C129" i="1"/>
  <c r="D129" i="1"/>
  <c r="E129" i="1"/>
  <c r="E145" i="1"/>
  <c r="C145" i="1"/>
  <c r="D145" i="1"/>
  <c r="C161" i="1"/>
  <c r="D161" i="1"/>
  <c r="E161" i="1"/>
  <c r="D23" i="1"/>
  <c r="C23" i="1"/>
  <c r="E23" i="1"/>
  <c r="D29" i="1"/>
  <c r="E29" i="1"/>
  <c r="C29" i="1"/>
  <c r="C65" i="1"/>
  <c r="D65" i="1"/>
  <c r="E65" i="1"/>
  <c r="E81" i="1"/>
  <c r="D81" i="1"/>
  <c r="C81" i="1"/>
  <c r="E113" i="1"/>
  <c r="C113" i="1"/>
  <c r="D113" i="1"/>
  <c r="C156" i="1"/>
  <c r="D156" i="1"/>
  <c r="E156" i="1"/>
  <c r="C26" i="1"/>
  <c r="D26" i="1"/>
  <c r="E26" i="1"/>
  <c r="C18" i="1"/>
  <c r="E18" i="1"/>
  <c r="D18" i="1"/>
  <c r="C10" i="1"/>
  <c r="E10" i="1"/>
  <c r="D10" i="1"/>
  <c r="E39" i="1"/>
  <c r="C39" i="1"/>
  <c r="D39" i="1"/>
  <c r="D55" i="1"/>
  <c r="C55" i="1"/>
  <c r="E55" i="1"/>
  <c r="D71" i="1"/>
  <c r="E71" i="1"/>
  <c r="C71" i="1"/>
  <c r="D87" i="1"/>
  <c r="E87" i="1"/>
  <c r="C87" i="1"/>
  <c r="E103" i="1"/>
  <c r="C103" i="1"/>
  <c r="D103" i="1"/>
  <c r="E122" i="1"/>
  <c r="C122" i="1"/>
  <c r="D122" i="1"/>
  <c r="E138" i="1"/>
  <c r="C138" i="1"/>
  <c r="D138" i="1"/>
  <c r="E154" i="1"/>
  <c r="D154" i="1"/>
  <c r="C154" i="1"/>
  <c r="D172" i="1"/>
  <c r="C172" i="1"/>
  <c r="E172" i="1"/>
  <c r="C15" i="1"/>
  <c r="D15" i="1"/>
  <c r="E15" i="1"/>
  <c r="C176" i="1"/>
  <c r="E176" i="1"/>
  <c r="D176" i="1"/>
  <c r="E40" i="1"/>
  <c r="C40" i="1"/>
  <c r="D40" i="1"/>
  <c r="D56" i="1"/>
  <c r="E56" i="1"/>
  <c r="C56" i="1"/>
  <c r="E72" i="1"/>
  <c r="C72" i="1"/>
  <c r="D72" i="1"/>
  <c r="C88" i="1"/>
  <c r="D88" i="1"/>
  <c r="E88" i="1"/>
  <c r="C104" i="1"/>
  <c r="D104" i="1"/>
  <c r="E104" i="1"/>
  <c r="D119" i="1"/>
  <c r="C119" i="1"/>
  <c r="E119" i="1"/>
  <c r="E135" i="1"/>
  <c r="C135" i="1"/>
  <c r="D135" i="1"/>
  <c r="D151" i="1"/>
  <c r="C151" i="1"/>
  <c r="E151" i="1"/>
  <c r="E167" i="1"/>
  <c r="C167" i="1"/>
  <c r="D167" i="1"/>
  <c r="D174" i="1"/>
  <c r="E174" i="1"/>
  <c r="C174" i="1"/>
  <c r="C190" i="1"/>
  <c r="E190" i="1"/>
  <c r="D190" i="1"/>
  <c r="E204" i="1"/>
  <c r="D204" i="1"/>
  <c r="C204" i="1"/>
  <c r="E488" i="1"/>
  <c r="C488" i="1"/>
  <c r="D488" i="1"/>
  <c r="E472" i="1"/>
  <c r="D472" i="1"/>
  <c r="C472" i="1"/>
  <c r="C456" i="1"/>
  <c r="D456" i="1"/>
  <c r="E456" i="1"/>
  <c r="C440" i="1"/>
  <c r="D440" i="1"/>
  <c r="E440" i="1"/>
  <c r="E422" i="1"/>
  <c r="C422" i="1"/>
  <c r="D422" i="1"/>
  <c r="D406" i="1"/>
  <c r="C406" i="1"/>
  <c r="E406" i="1"/>
  <c r="D390" i="1"/>
  <c r="E390" i="1"/>
  <c r="C390" i="1"/>
  <c r="E374" i="1"/>
  <c r="C374" i="1"/>
  <c r="D374" i="1"/>
  <c r="C358" i="1"/>
  <c r="D358" i="1"/>
  <c r="E358" i="1"/>
  <c r="D342" i="1"/>
  <c r="E342" i="1"/>
  <c r="C342" i="1"/>
  <c r="D327" i="1"/>
  <c r="C327" i="1"/>
  <c r="E327" i="1"/>
  <c r="D311" i="1"/>
  <c r="E311" i="1"/>
  <c r="C311" i="1"/>
  <c r="C295" i="1"/>
  <c r="D295" i="1"/>
  <c r="E295" i="1"/>
  <c r="E280" i="1"/>
  <c r="C280" i="1"/>
  <c r="D280" i="1"/>
  <c r="C264" i="1"/>
  <c r="D264" i="1"/>
  <c r="E264" i="1"/>
  <c r="D248" i="1"/>
  <c r="E248" i="1"/>
  <c r="C248" i="1"/>
  <c r="C232" i="1"/>
  <c r="E232" i="1"/>
  <c r="D232" i="1"/>
  <c r="E214" i="1"/>
  <c r="D214" i="1"/>
  <c r="C214" i="1"/>
  <c r="C198" i="1"/>
  <c r="D198" i="1"/>
  <c r="E198" i="1"/>
  <c r="C495" i="1"/>
  <c r="D495" i="1"/>
  <c r="E495" i="1"/>
  <c r="C479" i="1"/>
  <c r="D479" i="1"/>
  <c r="E479" i="1"/>
  <c r="C463" i="1"/>
  <c r="E463" i="1"/>
  <c r="D463" i="1"/>
  <c r="C447" i="1"/>
  <c r="D447" i="1"/>
  <c r="E447" i="1"/>
  <c r="C433" i="1"/>
  <c r="D433" i="1"/>
  <c r="E433" i="1"/>
  <c r="C417" i="1"/>
  <c r="D417" i="1"/>
  <c r="E417" i="1"/>
  <c r="C401" i="1"/>
  <c r="E401" i="1"/>
  <c r="D401" i="1"/>
  <c r="C385" i="1"/>
  <c r="D385" i="1"/>
  <c r="E385" i="1"/>
  <c r="C369" i="1"/>
  <c r="D369" i="1"/>
  <c r="E369" i="1"/>
  <c r="E353" i="1"/>
  <c r="C353" i="1"/>
  <c r="D353" i="1"/>
  <c r="D338" i="1"/>
  <c r="E338" i="1"/>
  <c r="C338" i="1"/>
  <c r="C322" i="1"/>
  <c r="D322" i="1"/>
  <c r="E322" i="1"/>
  <c r="E306" i="1"/>
  <c r="D306" i="1"/>
  <c r="C306" i="1"/>
  <c r="C290" i="1"/>
  <c r="D290" i="1"/>
  <c r="E290" i="1"/>
  <c r="C271" i="1"/>
  <c r="E271" i="1"/>
  <c r="D271" i="1"/>
  <c r="C255" i="1"/>
  <c r="D255" i="1"/>
  <c r="E255" i="1"/>
  <c r="C239" i="1"/>
  <c r="E239" i="1"/>
  <c r="D239" i="1"/>
  <c r="E221" i="1"/>
  <c r="C221" i="1"/>
  <c r="D221" i="1"/>
  <c r="E206" i="1"/>
  <c r="D206" i="1"/>
  <c r="C206" i="1"/>
  <c r="E192" i="1"/>
  <c r="C192" i="1"/>
  <c r="D192" i="1"/>
  <c r="E498" i="1"/>
  <c r="D498" i="1"/>
  <c r="C498" i="1"/>
  <c r="E482" i="1"/>
  <c r="C482" i="1"/>
  <c r="D482" i="1"/>
  <c r="E466" i="1"/>
  <c r="C466" i="1"/>
  <c r="D466" i="1"/>
  <c r="C450" i="1"/>
  <c r="D450" i="1"/>
  <c r="E450" i="1"/>
  <c r="E435" i="1"/>
  <c r="D435" i="1"/>
  <c r="C435" i="1"/>
  <c r="C420" i="1"/>
  <c r="D420" i="1"/>
  <c r="E420" i="1"/>
  <c r="D404" i="1"/>
  <c r="C404" i="1"/>
  <c r="E404" i="1"/>
  <c r="E388" i="1"/>
  <c r="C388" i="1"/>
  <c r="D388" i="1"/>
  <c r="E372" i="1"/>
  <c r="C372" i="1"/>
  <c r="D372" i="1"/>
  <c r="E356" i="1"/>
  <c r="D356" i="1"/>
  <c r="C356" i="1"/>
  <c r="C340" i="1"/>
  <c r="D340" i="1"/>
  <c r="E340" i="1"/>
  <c r="D325" i="1"/>
  <c r="C325" i="1"/>
  <c r="E325" i="1"/>
  <c r="C309" i="1"/>
  <c r="E309" i="1"/>
  <c r="D309" i="1"/>
  <c r="C293" i="1"/>
  <c r="E293" i="1"/>
  <c r="D293" i="1"/>
  <c r="C278" i="1"/>
  <c r="D278" i="1"/>
  <c r="E278" i="1"/>
  <c r="E262" i="1"/>
  <c r="C262" i="1"/>
  <c r="D262" i="1"/>
  <c r="C246" i="1"/>
  <c r="D246" i="1"/>
  <c r="E246" i="1"/>
  <c r="C230" i="1"/>
  <c r="D230" i="1"/>
  <c r="E230" i="1"/>
  <c r="E216" i="1"/>
  <c r="C216" i="1"/>
  <c r="D216" i="1"/>
  <c r="D169" i="1"/>
  <c r="E169" i="1"/>
  <c r="C169" i="1"/>
  <c r="E185" i="1"/>
  <c r="C185" i="1"/>
  <c r="D185" i="1"/>
  <c r="E199" i="1"/>
  <c r="C199" i="1"/>
  <c r="D199" i="1"/>
  <c r="C493" i="1"/>
  <c r="D493" i="1"/>
  <c r="E493" i="1"/>
  <c r="C477" i="1"/>
  <c r="D477" i="1"/>
  <c r="E477" i="1"/>
  <c r="C461" i="1"/>
  <c r="D461" i="1"/>
  <c r="E461" i="1"/>
  <c r="C445" i="1"/>
  <c r="E445" i="1"/>
  <c r="D445" i="1"/>
  <c r="C427" i="1"/>
  <c r="D427" i="1"/>
  <c r="E427" i="1"/>
  <c r="D411" i="1"/>
  <c r="E411" i="1"/>
  <c r="C411" i="1"/>
  <c r="D395" i="1"/>
  <c r="E395" i="1"/>
  <c r="C395" i="1"/>
  <c r="C379" i="1"/>
  <c r="D379" i="1"/>
  <c r="E379" i="1"/>
  <c r="C363" i="1"/>
  <c r="D363" i="1"/>
  <c r="E363" i="1"/>
  <c r="D347" i="1"/>
  <c r="E347" i="1"/>
  <c r="C347" i="1"/>
  <c r="C328" i="1"/>
  <c r="D328" i="1"/>
  <c r="E328" i="1"/>
  <c r="E312" i="1"/>
  <c r="C312" i="1"/>
  <c r="D312" i="1"/>
  <c r="C296" i="1"/>
  <c r="D296" i="1"/>
  <c r="E296" i="1"/>
  <c r="E281" i="1"/>
  <c r="D281" i="1"/>
  <c r="C281" i="1"/>
  <c r="E265" i="1"/>
  <c r="D265" i="1"/>
  <c r="C265" i="1"/>
  <c r="E249" i="1"/>
  <c r="C249" i="1"/>
  <c r="D249" i="1"/>
  <c r="E233" i="1"/>
  <c r="C233" i="1"/>
  <c r="D233" i="1"/>
  <c r="E219" i="1"/>
  <c r="C219" i="1"/>
  <c r="D219" i="1"/>
  <c r="E505" i="1"/>
  <c r="D505" i="1"/>
  <c r="C505" i="1"/>
</calcChain>
</file>

<file path=xl/sharedStrings.xml><?xml version="1.0" encoding="utf-8"?>
<sst xmlns="http://schemas.openxmlformats.org/spreadsheetml/2006/main" count="4352" uniqueCount="125">
  <si>
    <t>feature_4_hierarchy_lev1</t>
  </si>
  <si>
    <t>feature_4_hierarchy_lev2</t>
  </si>
  <si>
    <t>feature_4_hierarchy_lev3</t>
  </si>
  <si>
    <t>feature_5_hierarch_lev1</t>
  </si>
  <si>
    <t>feature_5_hierarchy_lev2</t>
  </si>
  <si>
    <t>feature_1</t>
  </si>
  <si>
    <t>feature_2</t>
  </si>
  <si>
    <t>feature_3</t>
  </si>
  <si>
    <t>timestamp_1</t>
  </si>
  <si>
    <t>metric_1</t>
  </si>
  <si>
    <t>metric_2</t>
  </si>
  <si>
    <t>metric_3</t>
  </si>
  <si>
    <t>ts1</t>
  </si>
  <si>
    <t>f1</t>
  </si>
  <si>
    <t>f2</t>
  </si>
  <si>
    <t>f3</t>
  </si>
  <si>
    <t>f4_l1</t>
  </si>
  <si>
    <t>f4_l2</t>
  </si>
  <si>
    <t>f4_l3</t>
  </si>
  <si>
    <t>f5_l1</t>
  </si>
  <si>
    <t>f5_l2</t>
  </si>
  <si>
    <t>m1</t>
  </si>
  <si>
    <t>m2</t>
  </si>
  <si>
    <t>m3</t>
  </si>
  <si>
    <t>stationary</t>
  </si>
  <si>
    <t>ctry</t>
  </si>
  <si>
    <t>state</t>
  </si>
  <si>
    <t>city</t>
  </si>
  <si>
    <t>category</t>
  </si>
  <si>
    <t>product</t>
  </si>
  <si>
    <t>customer</t>
  </si>
  <si>
    <t>sales_rep</t>
  </si>
  <si>
    <t>promo</t>
  </si>
  <si>
    <t>yes</t>
  </si>
  <si>
    <t>no</t>
  </si>
  <si>
    <t>Harry</t>
  </si>
  <si>
    <t>Lewis</t>
  </si>
  <si>
    <t>Beth</t>
  </si>
  <si>
    <t>Greg</t>
  </si>
  <si>
    <t>Susan</t>
  </si>
  <si>
    <t>Darma</t>
  </si>
  <si>
    <t>Wilbur</t>
  </si>
  <si>
    <t>Ina</t>
  </si>
  <si>
    <t>metropolis</t>
  </si>
  <si>
    <t>dealhouse</t>
  </si>
  <si>
    <t>care4you</t>
  </si>
  <si>
    <t>smartpoint</t>
  </si>
  <si>
    <t>thebarn</t>
  </si>
  <si>
    <t>Germany</t>
  </si>
  <si>
    <t>NRW</t>
  </si>
  <si>
    <t>Düsseldorf</t>
  </si>
  <si>
    <t>Cologne</t>
  </si>
  <si>
    <t>Essen</t>
  </si>
  <si>
    <t>Dortmund</t>
  </si>
  <si>
    <t>Aachen</t>
  </si>
  <si>
    <t>Bavaria</t>
  </si>
  <si>
    <t>Munich</t>
  </si>
  <si>
    <t>Nuremberg</t>
  </si>
  <si>
    <t>Augsburg</t>
  </si>
  <si>
    <t>Hessia</t>
  </si>
  <si>
    <t>Frankfurt</t>
  </si>
  <si>
    <t>BadWurt</t>
  </si>
  <si>
    <t>Stuttgart</t>
  </si>
  <si>
    <t>Karlsruhe</t>
  </si>
  <si>
    <t>Freiburg</t>
  </si>
  <si>
    <t>Berlin</t>
  </si>
  <si>
    <t>Hamburg</t>
  </si>
  <si>
    <t>Bremen</t>
  </si>
  <si>
    <t>Saxony</t>
  </si>
  <si>
    <t>Dresden</t>
  </si>
  <si>
    <t>Leipzig</t>
  </si>
  <si>
    <t>Halle</t>
  </si>
  <si>
    <t>pen</t>
  </si>
  <si>
    <t>pencil</t>
  </si>
  <si>
    <t>marker</t>
  </si>
  <si>
    <t>ball-pen</t>
  </si>
  <si>
    <t>water colours</t>
  </si>
  <si>
    <t>household</t>
  </si>
  <si>
    <t>waste bags</t>
  </si>
  <si>
    <t>wipes</t>
  </si>
  <si>
    <t>gloves</t>
  </si>
  <si>
    <t>towls</t>
  </si>
  <si>
    <t>appliances</t>
  </si>
  <si>
    <t>vaccum cleaner</t>
  </si>
  <si>
    <t>mixer</t>
  </si>
  <si>
    <t>micro wave oven</t>
  </si>
  <si>
    <t>units</t>
  </si>
  <si>
    <t>price</t>
  </si>
  <si>
    <t>weight</t>
  </si>
  <si>
    <t>items_ts1</t>
  </si>
  <si>
    <t>items_f1</t>
  </si>
  <si>
    <t>items_f2</t>
  </si>
  <si>
    <t>items_f3</t>
  </si>
  <si>
    <t>items_f4_l1</t>
  </si>
  <si>
    <t>items_f4_l2</t>
  </si>
  <si>
    <t>items_f4_l3</t>
  </si>
  <si>
    <t>items_f5_l1</t>
  </si>
  <si>
    <t>items_f5_l2</t>
  </si>
  <si>
    <t>date</t>
  </si>
  <si>
    <t>f4_aux</t>
  </si>
  <si>
    <t>f5_aux</t>
  </si>
  <si>
    <t>db_index</t>
  </si>
  <si>
    <t>index</t>
  </si>
  <si>
    <t>feature_0_lev1</t>
  </si>
  <si>
    <t>feature_0_lev2</t>
  </si>
  <si>
    <t>f0_l1</t>
  </si>
  <si>
    <t>f0_l2</t>
  </si>
  <si>
    <t>feature_0_lev3</t>
  </si>
  <si>
    <t>year</t>
  </si>
  <si>
    <t>month</t>
  </si>
  <si>
    <t>day</t>
  </si>
  <si>
    <t>=f(ts1)</t>
  </si>
  <si>
    <t>#_units</t>
  </si>
  <si>
    <t>f0_l3</t>
  </si>
  <si>
    <t>Spaltenbeschriftungen</t>
  </si>
  <si>
    <t>Gesamtergebnis</t>
  </si>
  <si>
    <t>10 Ergebnis</t>
  </si>
  <si>
    <t>11 Ergebnis</t>
  </si>
  <si>
    <t>12 Ergebnis</t>
  </si>
  <si>
    <t>Zeilenbeschriftungen</t>
  </si>
  <si>
    <t>Summe von m1</t>
  </si>
  <si>
    <t>long_name</t>
  </si>
  <si>
    <t>meaning</t>
  </si>
  <si>
    <t>short_name</t>
  </si>
  <si>
    <t>example_value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</si>
</sst>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* #,##0\ _€_-;\-* #,##0\ _€_-;_-* &quot;-&quot;??\ _€_-;_-@_-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14" fontId="0" fillId="0" borderId="0" xfId="0" quotePrefix="1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1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0" fontId="0" fillId="11" borderId="0" xfId="0" applyFill="1"/>
    <xf numFmtId="14" fontId="0" fillId="11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12" borderId="0" xfId="0" applyFill="1"/>
    <xf numFmtId="165" fontId="0" fillId="0" borderId="0" xfId="0" applyNumberFormat="1"/>
  </cellXfs>
  <cellStyles count="1">
    <cellStyle name="Standard" xfId="0" builtinId="0"/>
  </cellStyles>
  <dxfs count="60"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4" formatCode="_-* #,##0.0\ _€_-;\-* #,##0.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35" formatCode="_-* #,##0.00\ _€_-;\-* #,##0.00\ _€_-;_-* &quot;-&quot;??\ _€_-;_-@_-"/>
    </dxf>
    <dxf>
      <numFmt numFmtId="164" formatCode="_-* #,##0.0\ _€_-;\-* #,##0.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4" formatCode="_-* #,##0.0\ _€_-;\-* #,##0.0\ _€_-;_-* &quot;-&quot;??\ _€_-;_-@_-"/>
    </dxf>
    <dxf>
      <numFmt numFmtId="35" formatCode="_-* #,##0.00\ _€_-;\-* #,##0.0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lf Morys" refreshedDate="43414.667978587961" createdVersion="6" refreshedVersion="6" minRefreshableVersion="3" recordCount="500">
  <cacheSource type="worksheet">
    <worksheetSource ref="A6:P506" sheet="matrix_static"/>
  </cacheSource>
  <cacheFields count="16">
    <cacheField name="index" numFmtId="0">
      <sharedItems containsSemiMixedTypes="0" containsString="0" containsNumber="1" containsInteger="1" minValue="1" maxValue="500"/>
    </cacheField>
    <cacheField name="ts1" numFmtId="14">
      <sharedItems containsSemiMixedTypes="0" containsNonDate="0" containsDate="1" containsString="0" minDate="2018-10-01T00:00:00" maxDate="2019-01-01T00:00:00"/>
    </cacheField>
    <cacheField name="f0_l1" numFmtId="0">
      <sharedItems containsSemiMixedTypes="0" containsString="0" containsNumber="1" containsInteger="1" minValue="2018" maxValue="2018" count="1">
        <n v="2018"/>
      </sharedItems>
    </cacheField>
    <cacheField name="f0_l2" numFmtId="1">
      <sharedItems containsSemiMixedTypes="0" containsString="0" containsNumber="1" containsInteger="1" minValue="10" maxValue="12" count="3">
        <n v="12"/>
        <n v="10"/>
        <n v="11"/>
      </sharedItems>
    </cacheField>
    <cacheField name="f0_l3" numFmtId="1">
      <sharedItems containsSemiMixedTypes="0" containsString="0" containsNumber="1" containsInteger="1" minValue="1" maxValue="31"/>
    </cacheField>
    <cacheField name="f1" numFmtId="14">
      <sharedItems count="8">
        <s v="Wilbur"/>
        <s v="Greg"/>
        <s v="Beth"/>
        <s v="Harry"/>
        <s v="Susan"/>
        <s v="Lewis"/>
        <s v="Darma"/>
        <s v="Ina"/>
      </sharedItems>
    </cacheField>
    <cacheField name="f2" numFmtId="14">
      <sharedItems/>
    </cacheField>
    <cacheField name="f3" numFmtId="14">
      <sharedItems/>
    </cacheField>
    <cacheField name="f4_l1" numFmtId="14">
      <sharedItems/>
    </cacheField>
    <cacheField name="f4_l2" numFmtId="14">
      <sharedItems count="8">
        <s v="BadWurt"/>
        <s v="Berlin"/>
        <s v="Bremen"/>
        <s v="Saxony"/>
        <s v="Bavaria"/>
        <s v="Hessia"/>
        <s v="Hamburg"/>
        <s v="NRW"/>
      </sharedItems>
    </cacheField>
    <cacheField name="f4_l3" numFmtId="14">
      <sharedItems/>
    </cacheField>
    <cacheField name="f5_l1" numFmtId="14">
      <sharedItems count="3">
        <s v="stationary"/>
        <s v="household"/>
        <s v="appliances"/>
      </sharedItems>
    </cacheField>
    <cacheField name="f5_l2" numFmtId="14">
      <sharedItems/>
    </cacheField>
    <cacheField name="m1" numFmtId="0">
      <sharedItems containsSemiMixedTypes="0" containsString="0" containsNumber="1" containsInteger="1" minValue="1" maxValue="998"/>
    </cacheField>
    <cacheField name="m2" numFmtId="0">
      <sharedItems containsSemiMixedTypes="0" containsString="0" containsNumber="1" minValue="0.19" maxValue="99.78"/>
    </cacheField>
    <cacheField name="m3" numFmtId="0">
      <sharedItems containsSemiMixedTypes="0" containsString="0" containsNumber="1" minValue="0.0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1"/>
    <d v="2018-12-15T00:00:00"/>
    <x v="0"/>
    <x v="0"/>
    <n v="15"/>
    <x v="0"/>
    <s v="yes"/>
    <s v="metropolis"/>
    <s v="Germany"/>
    <x v="0"/>
    <s v="Freiburg"/>
    <x v="0"/>
    <s v="pen"/>
    <n v="354"/>
    <n v="23.95"/>
    <n v="2.82"/>
  </r>
  <r>
    <n v="2"/>
    <d v="2018-12-14T00:00:00"/>
    <x v="0"/>
    <x v="0"/>
    <n v="14"/>
    <x v="0"/>
    <s v="no"/>
    <s v="smartpoint"/>
    <s v="Germany"/>
    <x v="1"/>
    <s v="Berlin"/>
    <x v="1"/>
    <s v="wipes"/>
    <n v="971"/>
    <n v="57.05"/>
    <n v="7.6"/>
  </r>
  <r>
    <n v="3"/>
    <d v="2018-10-22T00:00:00"/>
    <x v="0"/>
    <x v="1"/>
    <n v="22"/>
    <x v="1"/>
    <s v="yes"/>
    <s v="thebarn"/>
    <s v="Germany"/>
    <x v="2"/>
    <s v="Bremen"/>
    <x v="0"/>
    <s v="water colours"/>
    <n v="142"/>
    <n v="21.01"/>
    <n v="3.75"/>
  </r>
  <r>
    <n v="4"/>
    <d v="2018-11-12T00:00:00"/>
    <x v="0"/>
    <x v="2"/>
    <n v="12"/>
    <x v="2"/>
    <s v="no"/>
    <s v="care4you"/>
    <s v="Germany"/>
    <x v="3"/>
    <s v="Dresden"/>
    <x v="0"/>
    <s v="marker"/>
    <n v="602"/>
    <n v="19.260000000000002"/>
    <n v="9.43"/>
  </r>
  <r>
    <n v="5"/>
    <d v="2018-11-24T00:00:00"/>
    <x v="0"/>
    <x v="2"/>
    <n v="24"/>
    <x v="3"/>
    <s v="no"/>
    <s v="metropolis"/>
    <s v="Germany"/>
    <x v="4"/>
    <s v="Nuremberg"/>
    <x v="1"/>
    <s v="towls"/>
    <n v="566"/>
    <n v="92.51"/>
    <n v="1.93"/>
  </r>
  <r>
    <n v="6"/>
    <d v="2018-11-05T00:00:00"/>
    <x v="0"/>
    <x v="2"/>
    <n v="5"/>
    <x v="3"/>
    <s v="yes"/>
    <s v="thebarn"/>
    <s v="Germany"/>
    <x v="4"/>
    <s v="Munich"/>
    <x v="0"/>
    <s v="pencil"/>
    <n v="872"/>
    <n v="87.97"/>
    <n v="6.55"/>
  </r>
  <r>
    <n v="7"/>
    <d v="2018-12-22T00:00:00"/>
    <x v="0"/>
    <x v="0"/>
    <n v="22"/>
    <x v="4"/>
    <s v="no"/>
    <s v="dealhouse"/>
    <s v="Germany"/>
    <x v="5"/>
    <s v="Frankfurt"/>
    <x v="2"/>
    <s v="mixer"/>
    <n v="34"/>
    <n v="99.6"/>
    <n v="1.44"/>
  </r>
  <r>
    <n v="8"/>
    <d v="2018-11-11T00:00:00"/>
    <x v="0"/>
    <x v="2"/>
    <n v="11"/>
    <x v="2"/>
    <s v="yes"/>
    <s v="care4you"/>
    <s v="Germany"/>
    <x v="4"/>
    <s v="Munich"/>
    <x v="2"/>
    <s v="vaccum cleaner"/>
    <n v="881"/>
    <n v="58.14"/>
    <n v="7.64"/>
  </r>
  <r>
    <n v="9"/>
    <d v="2018-11-22T00:00:00"/>
    <x v="0"/>
    <x v="2"/>
    <n v="22"/>
    <x v="3"/>
    <s v="yes"/>
    <s v="care4you"/>
    <s v="Germany"/>
    <x v="6"/>
    <s v="Hamburg"/>
    <x v="2"/>
    <s v="mixer"/>
    <n v="372"/>
    <n v="15.88"/>
    <n v="7.62"/>
  </r>
  <r>
    <n v="10"/>
    <d v="2018-12-17T00:00:00"/>
    <x v="0"/>
    <x v="0"/>
    <n v="17"/>
    <x v="2"/>
    <s v="yes"/>
    <s v="smartpoint"/>
    <s v="Germany"/>
    <x v="6"/>
    <s v="Hamburg"/>
    <x v="1"/>
    <s v="towls"/>
    <n v="270"/>
    <n v="28.25"/>
    <n v="0.94"/>
  </r>
  <r>
    <n v="11"/>
    <d v="2018-10-16T00:00:00"/>
    <x v="0"/>
    <x v="1"/>
    <n v="16"/>
    <x v="0"/>
    <s v="yes"/>
    <s v="care4you"/>
    <s v="Germany"/>
    <x v="4"/>
    <s v="Nuremberg"/>
    <x v="1"/>
    <s v="towls"/>
    <n v="862"/>
    <n v="79"/>
    <n v="0.91"/>
  </r>
  <r>
    <n v="12"/>
    <d v="2018-12-07T00:00:00"/>
    <x v="0"/>
    <x v="0"/>
    <n v="7"/>
    <x v="0"/>
    <s v="no"/>
    <s v="smartpoint"/>
    <s v="Germany"/>
    <x v="2"/>
    <s v="Bremen"/>
    <x v="1"/>
    <s v="waste bags"/>
    <n v="484"/>
    <n v="89.48"/>
    <n v="4.79"/>
  </r>
  <r>
    <n v="13"/>
    <d v="2018-10-29T00:00:00"/>
    <x v="0"/>
    <x v="1"/>
    <n v="29"/>
    <x v="4"/>
    <s v="yes"/>
    <s v="smartpoint"/>
    <s v="Germany"/>
    <x v="1"/>
    <s v="Berlin"/>
    <x v="0"/>
    <s v="water colours"/>
    <n v="404"/>
    <n v="60.02"/>
    <n v="2.19"/>
  </r>
  <r>
    <n v="14"/>
    <d v="2018-11-21T00:00:00"/>
    <x v="0"/>
    <x v="2"/>
    <n v="21"/>
    <x v="1"/>
    <s v="yes"/>
    <s v="dealhouse"/>
    <s v="Germany"/>
    <x v="0"/>
    <s v="Karlsruhe"/>
    <x v="2"/>
    <s v="micro wave oven"/>
    <n v="896"/>
    <n v="60.01"/>
    <n v="10"/>
  </r>
  <r>
    <n v="15"/>
    <d v="2018-10-15T00:00:00"/>
    <x v="0"/>
    <x v="1"/>
    <n v="15"/>
    <x v="5"/>
    <s v="no"/>
    <s v="dealhouse"/>
    <s v="Germany"/>
    <x v="0"/>
    <s v="Stuttgart"/>
    <x v="2"/>
    <s v="vaccum cleaner"/>
    <n v="585"/>
    <n v="14.16"/>
    <n v="9.52"/>
  </r>
  <r>
    <n v="16"/>
    <d v="2018-11-17T00:00:00"/>
    <x v="0"/>
    <x v="2"/>
    <n v="17"/>
    <x v="2"/>
    <s v="yes"/>
    <s v="thebarn"/>
    <s v="Germany"/>
    <x v="2"/>
    <s v="Bremen"/>
    <x v="0"/>
    <s v="ball-pen"/>
    <n v="552"/>
    <n v="74.239999999999995"/>
    <n v="0.88"/>
  </r>
  <r>
    <n v="17"/>
    <d v="2018-10-06T00:00:00"/>
    <x v="0"/>
    <x v="1"/>
    <n v="6"/>
    <x v="4"/>
    <s v="yes"/>
    <s v="smartpoint"/>
    <s v="Germany"/>
    <x v="7"/>
    <s v="Cologne"/>
    <x v="0"/>
    <s v="marker"/>
    <n v="742"/>
    <n v="44.74"/>
    <n v="5.51"/>
  </r>
  <r>
    <n v="18"/>
    <d v="2018-11-25T00:00:00"/>
    <x v="0"/>
    <x v="2"/>
    <n v="25"/>
    <x v="5"/>
    <s v="yes"/>
    <s v="dealhouse"/>
    <s v="Germany"/>
    <x v="6"/>
    <s v="Hamburg"/>
    <x v="0"/>
    <s v="water colours"/>
    <n v="493"/>
    <n v="38.119999999999997"/>
    <n v="8.74"/>
  </r>
  <r>
    <n v="19"/>
    <d v="2018-11-28T00:00:00"/>
    <x v="0"/>
    <x v="2"/>
    <n v="28"/>
    <x v="1"/>
    <s v="no"/>
    <s v="dealhouse"/>
    <s v="Germany"/>
    <x v="3"/>
    <s v="Leipzig"/>
    <x v="1"/>
    <s v="gloves"/>
    <n v="194"/>
    <n v="13.43"/>
    <n v="0.4"/>
  </r>
  <r>
    <n v="20"/>
    <d v="2018-12-09T00:00:00"/>
    <x v="0"/>
    <x v="0"/>
    <n v="9"/>
    <x v="3"/>
    <s v="no"/>
    <s v="dealhouse"/>
    <s v="Germany"/>
    <x v="0"/>
    <s v="Stuttgart"/>
    <x v="1"/>
    <s v="wipes"/>
    <n v="749"/>
    <n v="18.52"/>
    <n v="1.83"/>
  </r>
  <r>
    <n v="21"/>
    <d v="2018-12-15T00:00:00"/>
    <x v="0"/>
    <x v="0"/>
    <n v="15"/>
    <x v="3"/>
    <s v="yes"/>
    <s v="smartpoint"/>
    <s v="Germany"/>
    <x v="4"/>
    <s v="Munich"/>
    <x v="2"/>
    <s v="vaccum cleaner"/>
    <n v="935"/>
    <n v="81.069999999999993"/>
    <n v="2.0099999999999998"/>
  </r>
  <r>
    <n v="22"/>
    <d v="2018-10-20T00:00:00"/>
    <x v="0"/>
    <x v="1"/>
    <n v="20"/>
    <x v="1"/>
    <s v="yes"/>
    <s v="smartpoint"/>
    <s v="Germany"/>
    <x v="4"/>
    <s v="Augsburg"/>
    <x v="1"/>
    <s v="waste bags"/>
    <n v="360"/>
    <n v="51.18"/>
    <n v="1.94"/>
  </r>
  <r>
    <n v="23"/>
    <d v="2018-12-14T00:00:00"/>
    <x v="0"/>
    <x v="0"/>
    <n v="14"/>
    <x v="4"/>
    <s v="no"/>
    <s v="metropolis"/>
    <s v="Germany"/>
    <x v="7"/>
    <s v="Düsseldorf"/>
    <x v="2"/>
    <s v="micro wave oven"/>
    <n v="757"/>
    <n v="32.99"/>
    <n v="7.35"/>
  </r>
  <r>
    <n v="24"/>
    <d v="2018-10-23T00:00:00"/>
    <x v="0"/>
    <x v="1"/>
    <n v="23"/>
    <x v="1"/>
    <s v="no"/>
    <s v="smartpoint"/>
    <s v="Germany"/>
    <x v="7"/>
    <s v="Dortmund"/>
    <x v="2"/>
    <s v="micro wave oven"/>
    <n v="803"/>
    <n v="37.74"/>
    <n v="9.17"/>
  </r>
  <r>
    <n v="25"/>
    <d v="2018-12-30T00:00:00"/>
    <x v="0"/>
    <x v="0"/>
    <n v="30"/>
    <x v="6"/>
    <s v="yes"/>
    <s v="metropolis"/>
    <s v="Germany"/>
    <x v="0"/>
    <s v="Karlsruhe"/>
    <x v="0"/>
    <s v="pencil"/>
    <n v="139"/>
    <n v="17.489999999999998"/>
    <n v="0.86"/>
  </r>
  <r>
    <n v="26"/>
    <d v="2018-10-09T00:00:00"/>
    <x v="0"/>
    <x v="1"/>
    <n v="9"/>
    <x v="2"/>
    <s v="no"/>
    <s v="smartpoint"/>
    <s v="Germany"/>
    <x v="0"/>
    <s v="Freiburg"/>
    <x v="0"/>
    <s v="marker"/>
    <n v="555"/>
    <n v="51.29"/>
    <n v="3.05"/>
  </r>
  <r>
    <n v="27"/>
    <d v="2018-12-31T00:00:00"/>
    <x v="0"/>
    <x v="0"/>
    <n v="31"/>
    <x v="7"/>
    <s v="yes"/>
    <s v="smartpoint"/>
    <s v="Germany"/>
    <x v="7"/>
    <s v="Aachen"/>
    <x v="0"/>
    <s v="water colours"/>
    <n v="341"/>
    <n v="95.11"/>
    <n v="0.02"/>
  </r>
  <r>
    <n v="28"/>
    <d v="2018-12-04T00:00:00"/>
    <x v="0"/>
    <x v="0"/>
    <n v="4"/>
    <x v="3"/>
    <s v="yes"/>
    <s v="thebarn"/>
    <s v="Germany"/>
    <x v="7"/>
    <s v="Cologne"/>
    <x v="0"/>
    <s v="water colours"/>
    <n v="324"/>
    <n v="32.39"/>
    <n v="7.06"/>
  </r>
  <r>
    <n v="29"/>
    <d v="2018-10-24T00:00:00"/>
    <x v="0"/>
    <x v="1"/>
    <n v="24"/>
    <x v="4"/>
    <s v="yes"/>
    <s v="care4you"/>
    <s v="Germany"/>
    <x v="2"/>
    <s v="Bremen"/>
    <x v="2"/>
    <s v="micro wave oven"/>
    <n v="220"/>
    <n v="94.9"/>
    <n v="7.49"/>
  </r>
  <r>
    <n v="30"/>
    <d v="2018-11-25T00:00:00"/>
    <x v="0"/>
    <x v="2"/>
    <n v="25"/>
    <x v="7"/>
    <s v="no"/>
    <s v="dealhouse"/>
    <s v="Germany"/>
    <x v="7"/>
    <s v="Dortmund"/>
    <x v="0"/>
    <s v="marker"/>
    <n v="101"/>
    <n v="3.31"/>
    <n v="0.26"/>
  </r>
  <r>
    <n v="31"/>
    <d v="2018-11-25T00:00:00"/>
    <x v="0"/>
    <x v="2"/>
    <n v="25"/>
    <x v="5"/>
    <s v="no"/>
    <s v="smartpoint"/>
    <s v="Germany"/>
    <x v="0"/>
    <s v="Karlsruhe"/>
    <x v="1"/>
    <s v="waste bags"/>
    <n v="729"/>
    <n v="40.4"/>
    <n v="8.7899999999999991"/>
  </r>
  <r>
    <n v="32"/>
    <d v="2018-10-14T00:00:00"/>
    <x v="0"/>
    <x v="1"/>
    <n v="14"/>
    <x v="3"/>
    <s v="no"/>
    <s v="care4you"/>
    <s v="Germany"/>
    <x v="7"/>
    <s v="Aachen"/>
    <x v="0"/>
    <s v="water colours"/>
    <n v="910"/>
    <n v="40.229999999999997"/>
    <n v="0.84"/>
  </r>
  <r>
    <n v="33"/>
    <d v="2018-11-01T00:00:00"/>
    <x v="0"/>
    <x v="2"/>
    <n v="1"/>
    <x v="4"/>
    <s v="yes"/>
    <s v="metropolis"/>
    <s v="Germany"/>
    <x v="5"/>
    <s v="Frankfurt"/>
    <x v="2"/>
    <s v="micro wave oven"/>
    <n v="746"/>
    <n v="41.5"/>
    <n v="7.91"/>
  </r>
  <r>
    <n v="34"/>
    <d v="2018-12-09T00:00:00"/>
    <x v="0"/>
    <x v="0"/>
    <n v="9"/>
    <x v="0"/>
    <s v="yes"/>
    <s v="dealhouse"/>
    <s v="Germany"/>
    <x v="7"/>
    <s v="Cologne"/>
    <x v="0"/>
    <s v="pencil"/>
    <n v="843"/>
    <n v="93.03"/>
    <n v="6.34"/>
  </r>
  <r>
    <n v="35"/>
    <d v="2018-12-11T00:00:00"/>
    <x v="0"/>
    <x v="0"/>
    <n v="11"/>
    <x v="4"/>
    <s v="yes"/>
    <s v="metropolis"/>
    <s v="Germany"/>
    <x v="0"/>
    <s v="Stuttgart"/>
    <x v="0"/>
    <s v="ball-pen"/>
    <n v="130"/>
    <n v="96.83"/>
    <n v="2.62"/>
  </r>
  <r>
    <n v="36"/>
    <d v="2018-12-18T00:00:00"/>
    <x v="0"/>
    <x v="0"/>
    <n v="18"/>
    <x v="0"/>
    <s v="no"/>
    <s v="smartpoint"/>
    <s v="Germany"/>
    <x v="2"/>
    <s v="Bremen"/>
    <x v="2"/>
    <s v="mixer"/>
    <n v="229"/>
    <n v="46.6"/>
    <n v="0.21"/>
  </r>
  <r>
    <n v="37"/>
    <d v="2018-11-16T00:00:00"/>
    <x v="0"/>
    <x v="2"/>
    <n v="16"/>
    <x v="7"/>
    <s v="no"/>
    <s v="dealhouse"/>
    <s v="Germany"/>
    <x v="0"/>
    <s v="Stuttgart"/>
    <x v="2"/>
    <s v="mixer"/>
    <n v="573"/>
    <n v="69.430000000000007"/>
    <n v="5.75"/>
  </r>
  <r>
    <n v="38"/>
    <d v="2018-11-19T00:00:00"/>
    <x v="0"/>
    <x v="2"/>
    <n v="19"/>
    <x v="7"/>
    <s v="no"/>
    <s v="metropolis"/>
    <s v="Germany"/>
    <x v="4"/>
    <s v="Augsburg"/>
    <x v="0"/>
    <s v="water colours"/>
    <n v="443"/>
    <n v="42.83"/>
    <n v="6.47"/>
  </r>
  <r>
    <n v="39"/>
    <d v="2018-10-15T00:00:00"/>
    <x v="0"/>
    <x v="1"/>
    <n v="15"/>
    <x v="5"/>
    <s v="yes"/>
    <s v="smartpoint"/>
    <s v="Germany"/>
    <x v="4"/>
    <s v="Munich"/>
    <x v="0"/>
    <s v="marker"/>
    <n v="643"/>
    <n v="30.16"/>
    <n v="8.32"/>
  </r>
  <r>
    <n v="40"/>
    <d v="2018-10-24T00:00:00"/>
    <x v="0"/>
    <x v="1"/>
    <n v="24"/>
    <x v="7"/>
    <s v="no"/>
    <s v="care4you"/>
    <s v="Germany"/>
    <x v="4"/>
    <s v="Augsburg"/>
    <x v="2"/>
    <s v="mixer"/>
    <n v="265"/>
    <n v="24.25"/>
    <n v="1.21"/>
  </r>
  <r>
    <n v="41"/>
    <d v="2018-10-18T00:00:00"/>
    <x v="0"/>
    <x v="1"/>
    <n v="18"/>
    <x v="6"/>
    <s v="no"/>
    <s v="thebarn"/>
    <s v="Germany"/>
    <x v="3"/>
    <s v="Dresden"/>
    <x v="1"/>
    <s v="gloves"/>
    <n v="367"/>
    <n v="61.13"/>
    <n v="0.15"/>
  </r>
  <r>
    <n v="42"/>
    <d v="2018-10-13T00:00:00"/>
    <x v="0"/>
    <x v="1"/>
    <n v="13"/>
    <x v="1"/>
    <s v="no"/>
    <s v="metropolis"/>
    <s v="Germany"/>
    <x v="7"/>
    <s v="Dortmund"/>
    <x v="2"/>
    <s v="micro wave oven"/>
    <n v="319"/>
    <n v="60.22"/>
    <n v="1.1100000000000001"/>
  </r>
  <r>
    <n v="43"/>
    <d v="2018-12-03T00:00:00"/>
    <x v="0"/>
    <x v="0"/>
    <n v="3"/>
    <x v="6"/>
    <s v="no"/>
    <s v="dealhouse"/>
    <s v="Germany"/>
    <x v="5"/>
    <s v="Frankfurt"/>
    <x v="0"/>
    <s v="ball-pen"/>
    <n v="30"/>
    <n v="55.13"/>
    <n v="4.67"/>
  </r>
  <r>
    <n v="44"/>
    <d v="2018-10-08T00:00:00"/>
    <x v="0"/>
    <x v="1"/>
    <n v="8"/>
    <x v="6"/>
    <s v="no"/>
    <s v="thebarn"/>
    <s v="Germany"/>
    <x v="1"/>
    <s v="Berlin"/>
    <x v="2"/>
    <s v="vaccum cleaner"/>
    <n v="630"/>
    <n v="19.12"/>
    <n v="2.93"/>
  </r>
  <r>
    <n v="45"/>
    <d v="2018-12-23T00:00:00"/>
    <x v="0"/>
    <x v="0"/>
    <n v="23"/>
    <x v="0"/>
    <s v="no"/>
    <s v="metropolis"/>
    <s v="Germany"/>
    <x v="7"/>
    <s v="Essen"/>
    <x v="0"/>
    <s v="pen"/>
    <n v="737"/>
    <n v="89.45"/>
    <n v="3.57"/>
  </r>
  <r>
    <n v="46"/>
    <d v="2018-12-06T00:00:00"/>
    <x v="0"/>
    <x v="0"/>
    <n v="6"/>
    <x v="3"/>
    <s v="no"/>
    <s v="metropolis"/>
    <s v="Germany"/>
    <x v="4"/>
    <s v="Munich"/>
    <x v="2"/>
    <s v="mixer"/>
    <n v="889"/>
    <n v="58.07"/>
    <n v="4.51"/>
  </r>
  <r>
    <n v="47"/>
    <d v="2018-10-29T00:00:00"/>
    <x v="0"/>
    <x v="1"/>
    <n v="29"/>
    <x v="2"/>
    <s v="yes"/>
    <s v="care4you"/>
    <s v="Germany"/>
    <x v="4"/>
    <s v="Munich"/>
    <x v="2"/>
    <s v="micro wave oven"/>
    <n v="405"/>
    <n v="30.77"/>
    <n v="7.36"/>
  </r>
  <r>
    <n v="48"/>
    <d v="2018-11-11T00:00:00"/>
    <x v="0"/>
    <x v="2"/>
    <n v="11"/>
    <x v="4"/>
    <s v="no"/>
    <s v="care4you"/>
    <s v="Germany"/>
    <x v="7"/>
    <s v="Essen"/>
    <x v="0"/>
    <s v="pencil"/>
    <n v="691"/>
    <n v="31.85"/>
    <n v="6.4"/>
  </r>
  <r>
    <n v="49"/>
    <d v="2018-10-26T00:00:00"/>
    <x v="0"/>
    <x v="1"/>
    <n v="26"/>
    <x v="4"/>
    <s v="no"/>
    <s v="thebarn"/>
    <s v="Germany"/>
    <x v="1"/>
    <s v="Berlin"/>
    <x v="0"/>
    <s v="pen"/>
    <n v="682"/>
    <n v="14.16"/>
    <n v="6.33"/>
  </r>
  <r>
    <n v="50"/>
    <d v="2018-11-17T00:00:00"/>
    <x v="0"/>
    <x v="2"/>
    <n v="17"/>
    <x v="7"/>
    <s v="no"/>
    <s v="care4you"/>
    <s v="Germany"/>
    <x v="7"/>
    <s v="Aachen"/>
    <x v="1"/>
    <s v="wipes"/>
    <n v="147"/>
    <n v="69.77"/>
    <n v="5.04"/>
  </r>
  <r>
    <n v="51"/>
    <d v="2018-12-09T00:00:00"/>
    <x v="0"/>
    <x v="0"/>
    <n v="9"/>
    <x v="5"/>
    <s v="no"/>
    <s v="metropolis"/>
    <s v="Germany"/>
    <x v="3"/>
    <s v="Halle"/>
    <x v="0"/>
    <s v="marker"/>
    <n v="953"/>
    <n v="70.66"/>
    <n v="2.41"/>
  </r>
  <r>
    <n v="52"/>
    <d v="2018-11-10T00:00:00"/>
    <x v="0"/>
    <x v="2"/>
    <n v="10"/>
    <x v="7"/>
    <s v="no"/>
    <s v="care4you"/>
    <s v="Germany"/>
    <x v="5"/>
    <s v="Frankfurt"/>
    <x v="2"/>
    <s v="micro wave oven"/>
    <n v="37"/>
    <n v="32.369999999999997"/>
    <n v="9.59"/>
  </r>
  <r>
    <n v="53"/>
    <d v="2018-10-31T00:00:00"/>
    <x v="0"/>
    <x v="1"/>
    <n v="31"/>
    <x v="2"/>
    <s v="yes"/>
    <s v="care4you"/>
    <s v="Germany"/>
    <x v="5"/>
    <s v="Frankfurt"/>
    <x v="1"/>
    <s v="wipes"/>
    <n v="493"/>
    <n v="42.42"/>
    <n v="3.86"/>
  </r>
  <r>
    <n v="54"/>
    <d v="2018-11-10T00:00:00"/>
    <x v="0"/>
    <x v="2"/>
    <n v="10"/>
    <x v="5"/>
    <s v="yes"/>
    <s v="dealhouse"/>
    <s v="Germany"/>
    <x v="0"/>
    <s v="Stuttgart"/>
    <x v="0"/>
    <s v="water colours"/>
    <n v="162"/>
    <n v="74.97"/>
    <n v="5.83"/>
  </r>
  <r>
    <n v="55"/>
    <d v="2018-11-04T00:00:00"/>
    <x v="0"/>
    <x v="2"/>
    <n v="4"/>
    <x v="2"/>
    <s v="yes"/>
    <s v="dealhouse"/>
    <s v="Germany"/>
    <x v="7"/>
    <s v="Dortmund"/>
    <x v="0"/>
    <s v="ball-pen"/>
    <n v="80"/>
    <n v="59.86"/>
    <n v="3.17"/>
  </r>
  <r>
    <n v="56"/>
    <d v="2018-12-17T00:00:00"/>
    <x v="0"/>
    <x v="0"/>
    <n v="17"/>
    <x v="3"/>
    <s v="no"/>
    <s v="dealhouse"/>
    <s v="Germany"/>
    <x v="1"/>
    <s v="Berlin"/>
    <x v="0"/>
    <s v="ball-pen"/>
    <n v="262"/>
    <n v="15.57"/>
    <n v="6.26"/>
  </r>
  <r>
    <n v="57"/>
    <d v="2018-10-17T00:00:00"/>
    <x v="0"/>
    <x v="1"/>
    <n v="17"/>
    <x v="7"/>
    <s v="yes"/>
    <s v="smartpoint"/>
    <s v="Germany"/>
    <x v="7"/>
    <s v="Essen"/>
    <x v="1"/>
    <s v="waste bags"/>
    <n v="251"/>
    <n v="79.760000000000005"/>
    <n v="2.94"/>
  </r>
  <r>
    <n v="58"/>
    <d v="2018-12-23T00:00:00"/>
    <x v="0"/>
    <x v="0"/>
    <n v="23"/>
    <x v="6"/>
    <s v="no"/>
    <s v="smartpoint"/>
    <s v="Germany"/>
    <x v="1"/>
    <s v="Berlin"/>
    <x v="1"/>
    <s v="gloves"/>
    <n v="114"/>
    <n v="17.71"/>
    <n v="3.3"/>
  </r>
  <r>
    <n v="59"/>
    <d v="2018-11-17T00:00:00"/>
    <x v="0"/>
    <x v="2"/>
    <n v="17"/>
    <x v="7"/>
    <s v="yes"/>
    <s v="dealhouse"/>
    <s v="Germany"/>
    <x v="7"/>
    <s v="Cologne"/>
    <x v="0"/>
    <s v="water colours"/>
    <n v="772"/>
    <n v="47.43"/>
    <n v="7.86"/>
  </r>
  <r>
    <n v="60"/>
    <d v="2018-11-16T00:00:00"/>
    <x v="0"/>
    <x v="2"/>
    <n v="16"/>
    <x v="6"/>
    <s v="no"/>
    <s v="thebarn"/>
    <s v="Germany"/>
    <x v="7"/>
    <s v="Düsseldorf"/>
    <x v="2"/>
    <s v="micro wave oven"/>
    <n v="756"/>
    <n v="54.6"/>
    <n v="1.1599999999999999"/>
  </r>
  <r>
    <n v="61"/>
    <d v="2018-11-07T00:00:00"/>
    <x v="0"/>
    <x v="2"/>
    <n v="7"/>
    <x v="5"/>
    <s v="no"/>
    <s v="metropolis"/>
    <s v="Germany"/>
    <x v="2"/>
    <s v="Bremen"/>
    <x v="1"/>
    <s v="wipes"/>
    <n v="612"/>
    <n v="19.66"/>
    <n v="4.3099999999999996"/>
  </r>
  <r>
    <n v="62"/>
    <d v="2018-10-26T00:00:00"/>
    <x v="0"/>
    <x v="1"/>
    <n v="26"/>
    <x v="3"/>
    <s v="no"/>
    <s v="care4you"/>
    <s v="Germany"/>
    <x v="2"/>
    <s v="Bremen"/>
    <x v="0"/>
    <s v="water colours"/>
    <n v="347"/>
    <n v="84.48"/>
    <n v="3.08"/>
  </r>
  <r>
    <n v="63"/>
    <d v="2018-10-11T00:00:00"/>
    <x v="0"/>
    <x v="1"/>
    <n v="11"/>
    <x v="2"/>
    <s v="no"/>
    <s v="dealhouse"/>
    <s v="Germany"/>
    <x v="3"/>
    <s v="Leipzig"/>
    <x v="2"/>
    <s v="vaccum cleaner"/>
    <n v="965"/>
    <n v="30.43"/>
    <n v="8.2100000000000009"/>
  </r>
  <r>
    <n v="64"/>
    <d v="2018-12-25T00:00:00"/>
    <x v="0"/>
    <x v="0"/>
    <n v="25"/>
    <x v="6"/>
    <s v="no"/>
    <s v="thebarn"/>
    <s v="Germany"/>
    <x v="7"/>
    <s v="Düsseldorf"/>
    <x v="2"/>
    <s v="vaccum cleaner"/>
    <n v="993"/>
    <n v="33.75"/>
    <n v="8.8800000000000008"/>
  </r>
  <r>
    <n v="65"/>
    <d v="2018-10-15T00:00:00"/>
    <x v="0"/>
    <x v="1"/>
    <n v="15"/>
    <x v="6"/>
    <s v="no"/>
    <s v="dealhouse"/>
    <s v="Germany"/>
    <x v="7"/>
    <s v="Aachen"/>
    <x v="1"/>
    <s v="waste bags"/>
    <n v="759"/>
    <n v="6.48"/>
    <n v="3.16"/>
  </r>
  <r>
    <n v="66"/>
    <d v="2018-11-27T00:00:00"/>
    <x v="0"/>
    <x v="2"/>
    <n v="27"/>
    <x v="3"/>
    <s v="yes"/>
    <s v="thebarn"/>
    <s v="Germany"/>
    <x v="4"/>
    <s v="Munich"/>
    <x v="0"/>
    <s v="ball-pen"/>
    <n v="574"/>
    <n v="44.15"/>
    <n v="8.2100000000000009"/>
  </r>
  <r>
    <n v="67"/>
    <d v="2018-12-28T00:00:00"/>
    <x v="0"/>
    <x v="0"/>
    <n v="28"/>
    <x v="6"/>
    <s v="no"/>
    <s v="smartpoint"/>
    <s v="Germany"/>
    <x v="4"/>
    <s v="Munich"/>
    <x v="0"/>
    <s v="ball-pen"/>
    <n v="595"/>
    <n v="97.35"/>
    <n v="0.18"/>
  </r>
  <r>
    <n v="68"/>
    <d v="2018-12-10T00:00:00"/>
    <x v="0"/>
    <x v="0"/>
    <n v="10"/>
    <x v="1"/>
    <s v="no"/>
    <s v="care4you"/>
    <s v="Germany"/>
    <x v="0"/>
    <s v="Freiburg"/>
    <x v="0"/>
    <s v="pen"/>
    <n v="818"/>
    <n v="74.180000000000007"/>
    <n v="6.39"/>
  </r>
  <r>
    <n v="69"/>
    <d v="2018-11-30T00:00:00"/>
    <x v="0"/>
    <x v="2"/>
    <n v="30"/>
    <x v="2"/>
    <s v="yes"/>
    <s v="dealhouse"/>
    <s v="Germany"/>
    <x v="3"/>
    <s v="Leipzig"/>
    <x v="0"/>
    <s v="pencil"/>
    <n v="2"/>
    <n v="86.81"/>
    <n v="7.12"/>
  </r>
  <r>
    <n v="70"/>
    <d v="2018-10-18T00:00:00"/>
    <x v="0"/>
    <x v="1"/>
    <n v="18"/>
    <x v="3"/>
    <s v="yes"/>
    <s v="dealhouse"/>
    <s v="Germany"/>
    <x v="7"/>
    <s v="Essen"/>
    <x v="0"/>
    <s v="water colours"/>
    <n v="914"/>
    <n v="49.09"/>
    <n v="5.78"/>
  </r>
  <r>
    <n v="71"/>
    <d v="2018-12-07T00:00:00"/>
    <x v="0"/>
    <x v="0"/>
    <n v="7"/>
    <x v="1"/>
    <s v="yes"/>
    <s v="thebarn"/>
    <s v="Germany"/>
    <x v="2"/>
    <s v="Bremen"/>
    <x v="0"/>
    <s v="water colours"/>
    <n v="672"/>
    <n v="96.73"/>
    <n v="1.71"/>
  </r>
  <r>
    <n v="72"/>
    <d v="2018-11-03T00:00:00"/>
    <x v="0"/>
    <x v="2"/>
    <n v="3"/>
    <x v="0"/>
    <s v="no"/>
    <s v="care4you"/>
    <s v="Germany"/>
    <x v="0"/>
    <s v="Stuttgart"/>
    <x v="0"/>
    <s v="pencil"/>
    <n v="367"/>
    <n v="12.62"/>
    <n v="3.49"/>
  </r>
  <r>
    <n v="73"/>
    <d v="2018-11-23T00:00:00"/>
    <x v="0"/>
    <x v="2"/>
    <n v="23"/>
    <x v="2"/>
    <s v="no"/>
    <s v="care4you"/>
    <s v="Germany"/>
    <x v="7"/>
    <s v="Düsseldorf"/>
    <x v="1"/>
    <s v="wipes"/>
    <n v="904"/>
    <n v="28.98"/>
    <n v="4.83"/>
  </r>
  <r>
    <n v="74"/>
    <d v="2018-12-21T00:00:00"/>
    <x v="0"/>
    <x v="0"/>
    <n v="21"/>
    <x v="1"/>
    <s v="no"/>
    <s v="care4you"/>
    <s v="Germany"/>
    <x v="3"/>
    <s v="Dresden"/>
    <x v="2"/>
    <s v="micro wave oven"/>
    <n v="441"/>
    <n v="42.11"/>
    <n v="3.87"/>
  </r>
  <r>
    <n v="75"/>
    <d v="2018-11-12T00:00:00"/>
    <x v="0"/>
    <x v="2"/>
    <n v="12"/>
    <x v="1"/>
    <s v="yes"/>
    <s v="care4you"/>
    <s v="Germany"/>
    <x v="3"/>
    <s v="Leipzig"/>
    <x v="1"/>
    <s v="waste bags"/>
    <n v="672"/>
    <n v="69.8"/>
    <n v="5.61"/>
  </r>
  <r>
    <n v="76"/>
    <d v="2018-12-05T00:00:00"/>
    <x v="0"/>
    <x v="0"/>
    <n v="5"/>
    <x v="2"/>
    <s v="no"/>
    <s v="metropolis"/>
    <s v="Germany"/>
    <x v="5"/>
    <s v="Frankfurt"/>
    <x v="0"/>
    <s v="pencil"/>
    <n v="165"/>
    <n v="50.18"/>
    <n v="1.05"/>
  </r>
  <r>
    <n v="77"/>
    <d v="2018-10-21T00:00:00"/>
    <x v="0"/>
    <x v="1"/>
    <n v="21"/>
    <x v="6"/>
    <s v="yes"/>
    <s v="dealhouse"/>
    <s v="Germany"/>
    <x v="7"/>
    <s v="Aachen"/>
    <x v="1"/>
    <s v="waste bags"/>
    <n v="1"/>
    <n v="88.35"/>
    <n v="2.5299999999999998"/>
  </r>
  <r>
    <n v="78"/>
    <d v="2018-10-02T00:00:00"/>
    <x v="0"/>
    <x v="1"/>
    <n v="2"/>
    <x v="1"/>
    <s v="yes"/>
    <s v="dealhouse"/>
    <s v="Germany"/>
    <x v="0"/>
    <s v="Stuttgart"/>
    <x v="1"/>
    <s v="waste bags"/>
    <n v="57"/>
    <n v="36.33"/>
    <n v="9.85"/>
  </r>
  <r>
    <n v="79"/>
    <d v="2018-11-20T00:00:00"/>
    <x v="0"/>
    <x v="2"/>
    <n v="20"/>
    <x v="5"/>
    <s v="yes"/>
    <s v="smartpoint"/>
    <s v="Germany"/>
    <x v="0"/>
    <s v="Stuttgart"/>
    <x v="1"/>
    <s v="towls"/>
    <n v="869"/>
    <n v="97.04"/>
    <n v="0.99"/>
  </r>
  <r>
    <n v="80"/>
    <d v="2018-12-17T00:00:00"/>
    <x v="0"/>
    <x v="0"/>
    <n v="17"/>
    <x v="6"/>
    <s v="yes"/>
    <s v="care4you"/>
    <s v="Germany"/>
    <x v="3"/>
    <s v="Dresden"/>
    <x v="1"/>
    <s v="gloves"/>
    <n v="385"/>
    <n v="95.55"/>
    <n v="5.51"/>
  </r>
  <r>
    <n v="81"/>
    <d v="2018-11-23T00:00:00"/>
    <x v="0"/>
    <x v="2"/>
    <n v="23"/>
    <x v="1"/>
    <s v="no"/>
    <s v="dealhouse"/>
    <s v="Germany"/>
    <x v="7"/>
    <s v="Aachen"/>
    <x v="1"/>
    <s v="waste bags"/>
    <n v="136"/>
    <n v="66.16"/>
    <n v="4.34"/>
  </r>
  <r>
    <n v="82"/>
    <d v="2018-10-26T00:00:00"/>
    <x v="0"/>
    <x v="1"/>
    <n v="26"/>
    <x v="5"/>
    <s v="no"/>
    <s v="dealhouse"/>
    <s v="Germany"/>
    <x v="3"/>
    <s v="Dresden"/>
    <x v="1"/>
    <s v="gloves"/>
    <n v="878"/>
    <n v="0.76"/>
    <n v="9.09"/>
  </r>
  <r>
    <n v="83"/>
    <d v="2018-10-17T00:00:00"/>
    <x v="0"/>
    <x v="1"/>
    <n v="17"/>
    <x v="6"/>
    <s v="no"/>
    <s v="care4you"/>
    <s v="Germany"/>
    <x v="3"/>
    <s v="Dresden"/>
    <x v="2"/>
    <s v="mixer"/>
    <n v="30"/>
    <n v="86.31"/>
    <n v="5.6"/>
  </r>
  <r>
    <n v="84"/>
    <d v="2018-10-13T00:00:00"/>
    <x v="0"/>
    <x v="1"/>
    <n v="13"/>
    <x v="1"/>
    <s v="yes"/>
    <s v="thebarn"/>
    <s v="Germany"/>
    <x v="4"/>
    <s v="Augsburg"/>
    <x v="0"/>
    <s v="marker"/>
    <n v="779"/>
    <n v="59.82"/>
    <n v="0.1"/>
  </r>
  <r>
    <n v="85"/>
    <d v="2018-10-20T00:00:00"/>
    <x v="0"/>
    <x v="1"/>
    <n v="20"/>
    <x v="4"/>
    <s v="no"/>
    <s v="smartpoint"/>
    <s v="Germany"/>
    <x v="3"/>
    <s v="Halle"/>
    <x v="0"/>
    <s v="ball-pen"/>
    <n v="199"/>
    <n v="10.220000000000001"/>
    <n v="8.9600000000000009"/>
  </r>
  <r>
    <n v="86"/>
    <d v="2018-11-28T00:00:00"/>
    <x v="0"/>
    <x v="2"/>
    <n v="28"/>
    <x v="3"/>
    <s v="yes"/>
    <s v="thebarn"/>
    <s v="Germany"/>
    <x v="3"/>
    <s v="Leipzig"/>
    <x v="0"/>
    <s v="marker"/>
    <n v="4"/>
    <n v="36.08"/>
    <n v="7.88"/>
  </r>
  <r>
    <n v="87"/>
    <d v="2018-12-23T00:00:00"/>
    <x v="0"/>
    <x v="0"/>
    <n v="23"/>
    <x v="4"/>
    <s v="no"/>
    <s v="care4you"/>
    <s v="Germany"/>
    <x v="3"/>
    <s v="Halle"/>
    <x v="0"/>
    <s v="ball-pen"/>
    <n v="287"/>
    <n v="75.540000000000006"/>
    <n v="9.58"/>
  </r>
  <r>
    <n v="88"/>
    <d v="2018-10-30T00:00:00"/>
    <x v="0"/>
    <x v="1"/>
    <n v="30"/>
    <x v="5"/>
    <s v="yes"/>
    <s v="dealhouse"/>
    <s v="Germany"/>
    <x v="0"/>
    <s v="Freiburg"/>
    <x v="1"/>
    <s v="waste bags"/>
    <n v="818"/>
    <n v="76.400000000000006"/>
    <n v="3.75"/>
  </r>
  <r>
    <n v="89"/>
    <d v="2018-11-26T00:00:00"/>
    <x v="0"/>
    <x v="2"/>
    <n v="26"/>
    <x v="6"/>
    <s v="yes"/>
    <s v="smartpoint"/>
    <s v="Germany"/>
    <x v="1"/>
    <s v="Berlin"/>
    <x v="0"/>
    <s v="pen"/>
    <n v="269"/>
    <n v="67.13"/>
    <n v="3.07"/>
  </r>
  <r>
    <n v="90"/>
    <d v="2018-10-17T00:00:00"/>
    <x v="0"/>
    <x v="1"/>
    <n v="17"/>
    <x v="1"/>
    <s v="no"/>
    <s v="metropolis"/>
    <s v="Germany"/>
    <x v="0"/>
    <s v="Stuttgart"/>
    <x v="1"/>
    <s v="waste bags"/>
    <n v="474"/>
    <n v="87.28"/>
    <n v="4.12"/>
  </r>
  <r>
    <n v="91"/>
    <d v="2018-12-23T00:00:00"/>
    <x v="0"/>
    <x v="0"/>
    <n v="23"/>
    <x v="2"/>
    <s v="yes"/>
    <s v="care4you"/>
    <s v="Germany"/>
    <x v="4"/>
    <s v="Augsburg"/>
    <x v="2"/>
    <s v="mixer"/>
    <n v="866"/>
    <n v="0.19"/>
    <n v="9.51"/>
  </r>
  <r>
    <n v="92"/>
    <d v="2018-11-24T00:00:00"/>
    <x v="0"/>
    <x v="2"/>
    <n v="24"/>
    <x v="1"/>
    <s v="no"/>
    <s v="care4you"/>
    <s v="Germany"/>
    <x v="7"/>
    <s v="Düsseldorf"/>
    <x v="1"/>
    <s v="wipes"/>
    <n v="379"/>
    <n v="85.21"/>
    <n v="3.06"/>
  </r>
  <r>
    <n v="93"/>
    <d v="2018-10-30T00:00:00"/>
    <x v="0"/>
    <x v="1"/>
    <n v="30"/>
    <x v="1"/>
    <s v="yes"/>
    <s v="care4you"/>
    <s v="Germany"/>
    <x v="4"/>
    <s v="Augsburg"/>
    <x v="0"/>
    <s v="marker"/>
    <n v="346"/>
    <n v="79.16"/>
    <n v="3.76"/>
  </r>
  <r>
    <n v="94"/>
    <d v="2018-11-23T00:00:00"/>
    <x v="0"/>
    <x v="2"/>
    <n v="23"/>
    <x v="7"/>
    <s v="yes"/>
    <s v="care4you"/>
    <s v="Germany"/>
    <x v="3"/>
    <s v="Leipzig"/>
    <x v="0"/>
    <s v="water colours"/>
    <n v="655"/>
    <n v="89.21"/>
    <n v="4.28"/>
  </r>
  <r>
    <n v="95"/>
    <d v="2018-11-19T00:00:00"/>
    <x v="0"/>
    <x v="2"/>
    <n v="19"/>
    <x v="0"/>
    <s v="no"/>
    <s v="thebarn"/>
    <s v="Germany"/>
    <x v="7"/>
    <s v="Aachen"/>
    <x v="2"/>
    <s v="mixer"/>
    <n v="884"/>
    <n v="21.26"/>
    <n v="7.21"/>
  </r>
  <r>
    <n v="96"/>
    <d v="2018-11-27T00:00:00"/>
    <x v="0"/>
    <x v="2"/>
    <n v="27"/>
    <x v="0"/>
    <s v="no"/>
    <s v="care4you"/>
    <s v="Germany"/>
    <x v="0"/>
    <s v="Karlsruhe"/>
    <x v="0"/>
    <s v="marker"/>
    <n v="423"/>
    <n v="43.4"/>
    <n v="8.7799999999999994"/>
  </r>
  <r>
    <n v="97"/>
    <d v="2018-10-15T00:00:00"/>
    <x v="0"/>
    <x v="1"/>
    <n v="15"/>
    <x v="1"/>
    <s v="no"/>
    <s v="dealhouse"/>
    <s v="Germany"/>
    <x v="2"/>
    <s v="Bremen"/>
    <x v="0"/>
    <s v="pencil"/>
    <n v="662"/>
    <n v="41.84"/>
    <n v="8.52"/>
  </r>
  <r>
    <n v="98"/>
    <d v="2018-11-09T00:00:00"/>
    <x v="0"/>
    <x v="2"/>
    <n v="9"/>
    <x v="6"/>
    <s v="no"/>
    <s v="metropolis"/>
    <s v="Germany"/>
    <x v="3"/>
    <s v="Leipzig"/>
    <x v="1"/>
    <s v="gloves"/>
    <n v="994"/>
    <n v="94.18"/>
    <n v="2.34"/>
  </r>
  <r>
    <n v="99"/>
    <d v="2018-11-07T00:00:00"/>
    <x v="0"/>
    <x v="2"/>
    <n v="7"/>
    <x v="7"/>
    <s v="yes"/>
    <s v="metropolis"/>
    <s v="Germany"/>
    <x v="7"/>
    <s v="Düsseldorf"/>
    <x v="0"/>
    <s v="water colours"/>
    <n v="481"/>
    <n v="81.540000000000006"/>
    <n v="0.15"/>
  </r>
  <r>
    <n v="100"/>
    <d v="2018-12-22T00:00:00"/>
    <x v="0"/>
    <x v="0"/>
    <n v="22"/>
    <x v="4"/>
    <s v="no"/>
    <s v="care4you"/>
    <s v="Germany"/>
    <x v="3"/>
    <s v="Dresden"/>
    <x v="0"/>
    <s v="pen"/>
    <n v="852"/>
    <n v="10.38"/>
    <n v="4.7300000000000004"/>
  </r>
  <r>
    <n v="101"/>
    <d v="2018-12-01T00:00:00"/>
    <x v="0"/>
    <x v="0"/>
    <n v="1"/>
    <x v="1"/>
    <s v="yes"/>
    <s v="metropolis"/>
    <s v="Germany"/>
    <x v="6"/>
    <s v="Hamburg"/>
    <x v="1"/>
    <s v="gloves"/>
    <n v="590"/>
    <n v="20.49"/>
    <n v="8.1999999999999993"/>
  </r>
  <r>
    <n v="102"/>
    <d v="2018-10-05T00:00:00"/>
    <x v="0"/>
    <x v="1"/>
    <n v="5"/>
    <x v="2"/>
    <s v="yes"/>
    <s v="care4you"/>
    <s v="Germany"/>
    <x v="0"/>
    <s v="Freiburg"/>
    <x v="1"/>
    <s v="towls"/>
    <n v="589"/>
    <n v="67.959999999999994"/>
    <n v="3.16"/>
  </r>
  <r>
    <n v="103"/>
    <d v="2018-10-18T00:00:00"/>
    <x v="0"/>
    <x v="1"/>
    <n v="18"/>
    <x v="6"/>
    <s v="yes"/>
    <s v="thebarn"/>
    <s v="Germany"/>
    <x v="6"/>
    <s v="Hamburg"/>
    <x v="1"/>
    <s v="gloves"/>
    <n v="397"/>
    <n v="61.96"/>
    <n v="9.6300000000000008"/>
  </r>
  <r>
    <n v="104"/>
    <d v="2018-10-14T00:00:00"/>
    <x v="0"/>
    <x v="1"/>
    <n v="14"/>
    <x v="6"/>
    <s v="yes"/>
    <s v="care4you"/>
    <s v="Germany"/>
    <x v="3"/>
    <s v="Halle"/>
    <x v="2"/>
    <s v="vaccum cleaner"/>
    <n v="227"/>
    <n v="82.11"/>
    <n v="8.11"/>
  </r>
  <r>
    <n v="105"/>
    <d v="2018-10-24T00:00:00"/>
    <x v="0"/>
    <x v="1"/>
    <n v="24"/>
    <x v="0"/>
    <s v="no"/>
    <s v="smartpoint"/>
    <s v="Germany"/>
    <x v="4"/>
    <s v="Augsburg"/>
    <x v="1"/>
    <s v="wipes"/>
    <n v="634"/>
    <n v="26.99"/>
    <n v="9.83"/>
  </r>
  <r>
    <n v="106"/>
    <d v="2018-11-15T00:00:00"/>
    <x v="0"/>
    <x v="2"/>
    <n v="15"/>
    <x v="2"/>
    <s v="no"/>
    <s v="metropolis"/>
    <s v="Germany"/>
    <x v="0"/>
    <s v="Freiburg"/>
    <x v="1"/>
    <s v="wipes"/>
    <n v="675"/>
    <n v="75.13"/>
    <n v="8.5"/>
  </r>
  <r>
    <n v="107"/>
    <d v="2018-12-23T00:00:00"/>
    <x v="0"/>
    <x v="0"/>
    <n v="23"/>
    <x v="4"/>
    <s v="yes"/>
    <s v="dealhouse"/>
    <s v="Germany"/>
    <x v="0"/>
    <s v="Stuttgart"/>
    <x v="2"/>
    <s v="micro wave oven"/>
    <n v="183"/>
    <n v="73.09"/>
    <n v="5.92"/>
  </r>
  <r>
    <n v="108"/>
    <d v="2018-12-12T00:00:00"/>
    <x v="0"/>
    <x v="0"/>
    <n v="12"/>
    <x v="2"/>
    <s v="yes"/>
    <s v="thebarn"/>
    <s v="Germany"/>
    <x v="3"/>
    <s v="Leipzig"/>
    <x v="2"/>
    <s v="micro wave oven"/>
    <n v="421"/>
    <n v="88.04"/>
    <n v="4.72"/>
  </r>
  <r>
    <n v="109"/>
    <d v="2018-12-02T00:00:00"/>
    <x v="0"/>
    <x v="0"/>
    <n v="2"/>
    <x v="3"/>
    <s v="no"/>
    <s v="smartpoint"/>
    <s v="Germany"/>
    <x v="7"/>
    <s v="Essen"/>
    <x v="0"/>
    <s v="marker"/>
    <n v="907"/>
    <n v="75.31"/>
    <n v="5.83"/>
  </r>
  <r>
    <n v="110"/>
    <d v="2018-12-15T00:00:00"/>
    <x v="0"/>
    <x v="0"/>
    <n v="15"/>
    <x v="3"/>
    <s v="yes"/>
    <s v="smartpoint"/>
    <s v="Germany"/>
    <x v="2"/>
    <s v="Bremen"/>
    <x v="0"/>
    <s v="water colours"/>
    <n v="554"/>
    <n v="48.11"/>
    <n v="0.88"/>
  </r>
  <r>
    <n v="111"/>
    <d v="2018-11-27T00:00:00"/>
    <x v="0"/>
    <x v="2"/>
    <n v="27"/>
    <x v="4"/>
    <s v="yes"/>
    <s v="thebarn"/>
    <s v="Germany"/>
    <x v="0"/>
    <s v="Karlsruhe"/>
    <x v="2"/>
    <s v="mixer"/>
    <n v="63"/>
    <n v="92.88"/>
    <n v="2.9"/>
  </r>
  <r>
    <n v="112"/>
    <d v="2018-11-07T00:00:00"/>
    <x v="0"/>
    <x v="2"/>
    <n v="7"/>
    <x v="7"/>
    <s v="no"/>
    <s v="metropolis"/>
    <s v="Germany"/>
    <x v="7"/>
    <s v="Aachen"/>
    <x v="0"/>
    <s v="water colours"/>
    <n v="968"/>
    <n v="3.18"/>
    <n v="7.66"/>
  </r>
  <r>
    <n v="113"/>
    <d v="2018-10-20T00:00:00"/>
    <x v="0"/>
    <x v="1"/>
    <n v="20"/>
    <x v="2"/>
    <s v="no"/>
    <s v="smartpoint"/>
    <s v="Germany"/>
    <x v="0"/>
    <s v="Karlsruhe"/>
    <x v="2"/>
    <s v="mixer"/>
    <n v="345"/>
    <n v="73.709999999999994"/>
    <n v="3.67"/>
  </r>
  <r>
    <n v="114"/>
    <d v="2018-11-20T00:00:00"/>
    <x v="0"/>
    <x v="2"/>
    <n v="20"/>
    <x v="1"/>
    <s v="no"/>
    <s v="care4you"/>
    <s v="Germany"/>
    <x v="7"/>
    <s v="Essen"/>
    <x v="0"/>
    <s v="marker"/>
    <n v="805"/>
    <n v="19.739999999999998"/>
    <n v="8.25"/>
  </r>
  <r>
    <n v="115"/>
    <d v="2018-12-24T00:00:00"/>
    <x v="0"/>
    <x v="0"/>
    <n v="24"/>
    <x v="6"/>
    <s v="no"/>
    <s v="thebarn"/>
    <s v="Germany"/>
    <x v="7"/>
    <s v="Dortmund"/>
    <x v="0"/>
    <s v="pencil"/>
    <n v="406"/>
    <n v="79.87"/>
    <n v="9.93"/>
  </r>
  <r>
    <n v="116"/>
    <d v="2018-12-05T00:00:00"/>
    <x v="0"/>
    <x v="0"/>
    <n v="5"/>
    <x v="0"/>
    <s v="yes"/>
    <s v="smartpoint"/>
    <s v="Germany"/>
    <x v="5"/>
    <s v="Frankfurt"/>
    <x v="0"/>
    <s v="marker"/>
    <n v="565"/>
    <n v="72.17"/>
    <n v="0.64"/>
  </r>
  <r>
    <n v="117"/>
    <d v="2018-12-23T00:00:00"/>
    <x v="0"/>
    <x v="0"/>
    <n v="23"/>
    <x v="1"/>
    <s v="no"/>
    <s v="smartpoint"/>
    <s v="Germany"/>
    <x v="7"/>
    <s v="Cologne"/>
    <x v="0"/>
    <s v="pen"/>
    <n v="520"/>
    <n v="40.450000000000003"/>
    <n v="2.42"/>
  </r>
  <r>
    <n v="118"/>
    <d v="2018-10-06T00:00:00"/>
    <x v="0"/>
    <x v="1"/>
    <n v="6"/>
    <x v="6"/>
    <s v="yes"/>
    <s v="dealhouse"/>
    <s v="Germany"/>
    <x v="4"/>
    <s v="Augsburg"/>
    <x v="1"/>
    <s v="waste bags"/>
    <n v="838"/>
    <n v="75.650000000000006"/>
    <n v="9.99"/>
  </r>
  <r>
    <n v="119"/>
    <d v="2018-11-30T00:00:00"/>
    <x v="0"/>
    <x v="2"/>
    <n v="30"/>
    <x v="0"/>
    <s v="yes"/>
    <s v="care4you"/>
    <s v="Germany"/>
    <x v="4"/>
    <s v="Munich"/>
    <x v="2"/>
    <s v="mixer"/>
    <n v="214"/>
    <n v="52.8"/>
    <n v="2.35"/>
  </r>
  <r>
    <n v="120"/>
    <d v="2018-10-01T00:00:00"/>
    <x v="0"/>
    <x v="1"/>
    <n v="1"/>
    <x v="6"/>
    <s v="yes"/>
    <s v="care4you"/>
    <s v="Germany"/>
    <x v="7"/>
    <s v="Düsseldorf"/>
    <x v="2"/>
    <s v="mixer"/>
    <n v="98"/>
    <n v="56.02"/>
    <n v="0.51"/>
  </r>
  <r>
    <n v="121"/>
    <d v="2018-11-07T00:00:00"/>
    <x v="0"/>
    <x v="2"/>
    <n v="7"/>
    <x v="2"/>
    <s v="no"/>
    <s v="dealhouse"/>
    <s v="Germany"/>
    <x v="4"/>
    <s v="Munich"/>
    <x v="0"/>
    <s v="marker"/>
    <n v="975"/>
    <n v="93.78"/>
    <n v="2.99"/>
  </r>
  <r>
    <n v="122"/>
    <d v="2018-10-23T00:00:00"/>
    <x v="0"/>
    <x v="1"/>
    <n v="23"/>
    <x v="6"/>
    <s v="no"/>
    <s v="care4you"/>
    <s v="Germany"/>
    <x v="0"/>
    <s v="Stuttgart"/>
    <x v="0"/>
    <s v="marker"/>
    <n v="103"/>
    <n v="52.18"/>
    <n v="9.98"/>
  </r>
  <r>
    <n v="123"/>
    <d v="2018-12-08T00:00:00"/>
    <x v="0"/>
    <x v="0"/>
    <n v="8"/>
    <x v="2"/>
    <s v="yes"/>
    <s v="smartpoint"/>
    <s v="Germany"/>
    <x v="0"/>
    <s v="Karlsruhe"/>
    <x v="2"/>
    <s v="mixer"/>
    <n v="350"/>
    <n v="37.04"/>
    <n v="5.12"/>
  </r>
  <r>
    <n v="124"/>
    <d v="2018-11-13T00:00:00"/>
    <x v="0"/>
    <x v="2"/>
    <n v="13"/>
    <x v="5"/>
    <s v="yes"/>
    <s v="dealhouse"/>
    <s v="Germany"/>
    <x v="5"/>
    <s v="Frankfurt"/>
    <x v="2"/>
    <s v="micro wave oven"/>
    <n v="478"/>
    <n v="67.34"/>
    <n v="7.01"/>
  </r>
  <r>
    <n v="125"/>
    <d v="2018-12-27T00:00:00"/>
    <x v="0"/>
    <x v="0"/>
    <n v="27"/>
    <x v="6"/>
    <s v="yes"/>
    <s v="dealhouse"/>
    <s v="Germany"/>
    <x v="2"/>
    <s v="Bremen"/>
    <x v="0"/>
    <s v="pen"/>
    <n v="84"/>
    <n v="41.77"/>
    <n v="2.4700000000000002"/>
  </r>
  <r>
    <n v="126"/>
    <d v="2018-11-23T00:00:00"/>
    <x v="0"/>
    <x v="2"/>
    <n v="23"/>
    <x v="3"/>
    <s v="yes"/>
    <s v="metropolis"/>
    <s v="Germany"/>
    <x v="7"/>
    <s v="Essen"/>
    <x v="1"/>
    <s v="gloves"/>
    <n v="983"/>
    <n v="52.27"/>
    <n v="5.98"/>
  </r>
  <r>
    <n v="127"/>
    <d v="2018-11-09T00:00:00"/>
    <x v="0"/>
    <x v="2"/>
    <n v="9"/>
    <x v="0"/>
    <s v="no"/>
    <s v="dealhouse"/>
    <s v="Germany"/>
    <x v="7"/>
    <s v="Aachen"/>
    <x v="1"/>
    <s v="gloves"/>
    <n v="15"/>
    <n v="0.2"/>
    <n v="7.25"/>
  </r>
  <r>
    <n v="128"/>
    <d v="2018-10-04T00:00:00"/>
    <x v="0"/>
    <x v="1"/>
    <n v="4"/>
    <x v="1"/>
    <s v="no"/>
    <s v="metropolis"/>
    <s v="Germany"/>
    <x v="4"/>
    <s v="Augsburg"/>
    <x v="1"/>
    <s v="waste bags"/>
    <n v="314"/>
    <n v="48.33"/>
    <n v="8.6"/>
  </r>
  <r>
    <n v="129"/>
    <d v="2018-10-27T00:00:00"/>
    <x v="0"/>
    <x v="1"/>
    <n v="27"/>
    <x v="7"/>
    <s v="no"/>
    <s v="metropolis"/>
    <s v="Germany"/>
    <x v="2"/>
    <s v="Bremen"/>
    <x v="0"/>
    <s v="ball-pen"/>
    <n v="2"/>
    <n v="95.77"/>
    <n v="9.34"/>
  </r>
  <r>
    <n v="130"/>
    <d v="2018-10-23T00:00:00"/>
    <x v="0"/>
    <x v="1"/>
    <n v="23"/>
    <x v="4"/>
    <s v="no"/>
    <s v="dealhouse"/>
    <s v="Germany"/>
    <x v="0"/>
    <s v="Karlsruhe"/>
    <x v="0"/>
    <s v="marker"/>
    <n v="80"/>
    <n v="45.62"/>
    <n v="8.09"/>
  </r>
  <r>
    <n v="131"/>
    <d v="2018-12-06T00:00:00"/>
    <x v="0"/>
    <x v="0"/>
    <n v="6"/>
    <x v="0"/>
    <s v="yes"/>
    <s v="thebarn"/>
    <s v="Germany"/>
    <x v="0"/>
    <s v="Stuttgart"/>
    <x v="1"/>
    <s v="gloves"/>
    <n v="433"/>
    <n v="54.27"/>
    <n v="0.91"/>
  </r>
  <r>
    <n v="132"/>
    <d v="2018-11-25T00:00:00"/>
    <x v="0"/>
    <x v="2"/>
    <n v="25"/>
    <x v="1"/>
    <s v="yes"/>
    <s v="metropolis"/>
    <s v="Germany"/>
    <x v="0"/>
    <s v="Karlsruhe"/>
    <x v="2"/>
    <s v="mixer"/>
    <n v="492"/>
    <n v="78.180000000000007"/>
    <n v="8.6199999999999992"/>
  </r>
  <r>
    <n v="133"/>
    <d v="2018-12-11T00:00:00"/>
    <x v="0"/>
    <x v="0"/>
    <n v="11"/>
    <x v="3"/>
    <s v="no"/>
    <s v="dealhouse"/>
    <s v="Germany"/>
    <x v="4"/>
    <s v="Munich"/>
    <x v="0"/>
    <s v="pen"/>
    <n v="792"/>
    <n v="67.430000000000007"/>
    <n v="3.36"/>
  </r>
  <r>
    <n v="134"/>
    <d v="2018-10-14T00:00:00"/>
    <x v="0"/>
    <x v="1"/>
    <n v="14"/>
    <x v="7"/>
    <s v="yes"/>
    <s v="care4you"/>
    <s v="Germany"/>
    <x v="3"/>
    <s v="Dresden"/>
    <x v="0"/>
    <s v="marker"/>
    <n v="66"/>
    <n v="13.55"/>
    <n v="7.46"/>
  </r>
  <r>
    <n v="135"/>
    <d v="2018-11-12T00:00:00"/>
    <x v="0"/>
    <x v="2"/>
    <n v="12"/>
    <x v="0"/>
    <s v="yes"/>
    <s v="thebarn"/>
    <s v="Germany"/>
    <x v="4"/>
    <s v="Augsburg"/>
    <x v="1"/>
    <s v="towls"/>
    <n v="671"/>
    <n v="29.7"/>
    <n v="5.15"/>
  </r>
  <r>
    <n v="136"/>
    <d v="2018-12-23T00:00:00"/>
    <x v="0"/>
    <x v="0"/>
    <n v="23"/>
    <x v="1"/>
    <s v="yes"/>
    <s v="metropolis"/>
    <s v="Germany"/>
    <x v="7"/>
    <s v="Aachen"/>
    <x v="2"/>
    <s v="vaccum cleaner"/>
    <n v="831"/>
    <n v="18.34"/>
    <n v="2.2400000000000002"/>
  </r>
  <r>
    <n v="137"/>
    <d v="2018-11-10T00:00:00"/>
    <x v="0"/>
    <x v="2"/>
    <n v="10"/>
    <x v="3"/>
    <s v="yes"/>
    <s v="dealhouse"/>
    <s v="Germany"/>
    <x v="4"/>
    <s v="Nuremberg"/>
    <x v="0"/>
    <s v="ball-pen"/>
    <n v="959"/>
    <n v="86.77"/>
    <n v="9.48"/>
  </r>
  <r>
    <n v="138"/>
    <d v="2018-11-21T00:00:00"/>
    <x v="0"/>
    <x v="2"/>
    <n v="21"/>
    <x v="0"/>
    <s v="no"/>
    <s v="care4you"/>
    <s v="Germany"/>
    <x v="0"/>
    <s v="Stuttgart"/>
    <x v="0"/>
    <s v="pen"/>
    <n v="6"/>
    <n v="62.81"/>
    <n v="2.87"/>
  </r>
  <r>
    <n v="139"/>
    <d v="2018-12-14T00:00:00"/>
    <x v="0"/>
    <x v="0"/>
    <n v="14"/>
    <x v="4"/>
    <s v="yes"/>
    <s v="dealhouse"/>
    <s v="Germany"/>
    <x v="7"/>
    <s v="Cologne"/>
    <x v="1"/>
    <s v="wipes"/>
    <n v="315"/>
    <n v="48.98"/>
    <n v="4.7699999999999996"/>
  </r>
  <r>
    <n v="140"/>
    <d v="2018-10-25T00:00:00"/>
    <x v="0"/>
    <x v="1"/>
    <n v="25"/>
    <x v="2"/>
    <s v="yes"/>
    <s v="metropolis"/>
    <s v="Germany"/>
    <x v="0"/>
    <s v="Stuttgart"/>
    <x v="1"/>
    <s v="waste bags"/>
    <n v="521"/>
    <n v="57.92"/>
    <n v="9.92"/>
  </r>
  <r>
    <n v="141"/>
    <d v="2018-10-27T00:00:00"/>
    <x v="0"/>
    <x v="1"/>
    <n v="27"/>
    <x v="5"/>
    <s v="no"/>
    <s v="dealhouse"/>
    <s v="Germany"/>
    <x v="7"/>
    <s v="Aachen"/>
    <x v="2"/>
    <s v="vaccum cleaner"/>
    <n v="67"/>
    <n v="74"/>
    <n v="2.5499999999999998"/>
  </r>
  <r>
    <n v="142"/>
    <d v="2018-11-17T00:00:00"/>
    <x v="0"/>
    <x v="2"/>
    <n v="17"/>
    <x v="0"/>
    <s v="no"/>
    <s v="dealhouse"/>
    <s v="Germany"/>
    <x v="5"/>
    <s v="Frankfurt"/>
    <x v="0"/>
    <s v="pen"/>
    <n v="364"/>
    <n v="99.22"/>
    <n v="5.24"/>
  </r>
  <r>
    <n v="143"/>
    <d v="2018-11-14T00:00:00"/>
    <x v="0"/>
    <x v="2"/>
    <n v="14"/>
    <x v="6"/>
    <s v="no"/>
    <s v="care4you"/>
    <s v="Germany"/>
    <x v="3"/>
    <s v="Halle"/>
    <x v="0"/>
    <s v="ball-pen"/>
    <n v="467"/>
    <n v="57.76"/>
    <n v="2.59"/>
  </r>
  <r>
    <n v="144"/>
    <d v="2018-11-12T00:00:00"/>
    <x v="0"/>
    <x v="2"/>
    <n v="12"/>
    <x v="5"/>
    <s v="no"/>
    <s v="care4you"/>
    <s v="Germany"/>
    <x v="4"/>
    <s v="Nuremberg"/>
    <x v="0"/>
    <s v="pencil"/>
    <n v="415"/>
    <n v="24.55"/>
    <n v="7.09"/>
  </r>
  <r>
    <n v="145"/>
    <d v="2018-11-07T00:00:00"/>
    <x v="0"/>
    <x v="2"/>
    <n v="7"/>
    <x v="6"/>
    <s v="yes"/>
    <s v="thebarn"/>
    <s v="Germany"/>
    <x v="4"/>
    <s v="Nuremberg"/>
    <x v="1"/>
    <s v="gloves"/>
    <n v="139"/>
    <n v="59.9"/>
    <n v="2.78"/>
  </r>
  <r>
    <n v="146"/>
    <d v="2018-11-29T00:00:00"/>
    <x v="0"/>
    <x v="2"/>
    <n v="29"/>
    <x v="4"/>
    <s v="yes"/>
    <s v="smartpoint"/>
    <s v="Germany"/>
    <x v="6"/>
    <s v="Hamburg"/>
    <x v="0"/>
    <s v="ball-pen"/>
    <n v="540"/>
    <n v="38.33"/>
    <n v="1.71"/>
  </r>
  <r>
    <n v="147"/>
    <d v="2018-12-12T00:00:00"/>
    <x v="0"/>
    <x v="0"/>
    <n v="12"/>
    <x v="1"/>
    <s v="no"/>
    <s v="dealhouse"/>
    <s v="Germany"/>
    <x v="6"/>
    <s v="Hamburg"/>
    <x v="1"/>
    <s v="towls"/>
    <n v="403"/>
    <n v="50.98"/>
    <n v="6.61"/>
  </r>
  <r>
    <n v="148"/>
    <d v="2018-12-15T00:00:00"/>
    <x v="0"/>
    <x v="0"/>
    <n v="15"/>
    <x v="3"/>
    <s v="no"/>
    <s v="dealhouse"/>
    <s v="Germany"/>
    <x v="0"/>
    <s v="Karlsruhe"/>
    <x v="1"/>
    <s v="gloves"/>
    <n v="504"/>
    <n v="58.87"/>
    <n v="0.71"/>
  </r>
  <r>
    <n v="149"/>
    <d v="2018-11-27T00:00:00"/>
    <x v="0"/>
    <x v="2"/>
    <n v="27"/>
    <x v="7"/>
    <s v="yes"/>
    <s v="metropolis"/>
    <s v="Germany"/>
    <x v="6"/>
    <s v="Hamburg"/>
    <x v="0"/>
    <s v="pencil"/>
    <n v="671"/>
    <n v="0.19"/>
    <n v="0.45"/>
  </r>
  <r>
    <n v="150"/>
    <d v="2018-12-13T00:00:00"/>
    <x v="0"/>
    <x v="0"/>
    <n v="13"/>
    <x v="2"/>
    <s v="yes"/>
    <s v="smartpoint"/>
    <s v="Germany"/>
    <x v="7"/>
    <s v="Essen"/>
    <x v="0"/>
    <s v="marker"/>
    <n v="73"/>
    <n v="11.63"/>
    <n v="0.13"/>
  </r>
  <r>
    <n v="151"/>
    <d v="2018-10-20T00:00:00"/>
    <x v="0"/>
    <x v="1"/>
    <n v="20"/>
    <x v="1"/>
    <s v="yes"/>
    <s v="dealhouse"/>
    <s v="Germany"/>
    <x v="1"/>
    <s v="Berlin"/>
    <x v="2"/>
    <s v="vaccum cleaner"/>
    <n v="9"/>
    <n v="85.97"/>
    <n v="0.75"/>
  </r>
  <r>
    <n v="152"/>
    <d v="2018-10-31T00:00:00"/>
    <x v="0"/>
    <x v="1"/>
    <n v="31"/>
    <x v="7"/>
    <s v="yes"/>
    <s v="metropolis"/>
    <s v="Germany"/>
    <x v="0"/>
    <s v="Karlsruhe"/>
    <x v="0"/>
    <s v="pen"/>
    <n v="312"/>
    <n v="64.13"/>
    <n v="3.89"/>
  </r>
  <r>
    <n v="153"/>
    <d v="2018-11-27T00:00:00"/>
    <x v="0"/>
    <x v="2"/>
    <n v="27"/>
    <x v="2"/>
    <s v="no"/>
    <s v="dealhouse"/>
    <s v="Germany"/>
    <x v="3"/>
    <s v="Leipzig"/>
    <x v="2"/>
    <s v="mixer"/>
    <n v="419"/>
    <n v="36.83"/>
    <n v="1.76"/>
  </r>
  <r>
    <n v="154"/>
    <d v="2018-12-02T00:00:00"/>
    <x v="0"/>
    <x v="0"/>
    <n v="2"/>
    <x v="2"/>
    <s v="no"/>
    <s v="thebarn"/>
    <s v="Germany"/>
    <x v="7"/>
    <s v="Essen"/>
    <x v="2"/>
    <s v="vaccum cleaner"/>
    <n v="998"/>
    <n v="3.45"/>
    <n v="2.42"/>
  </r>
  <r>
    <n v="155"/>
    <d v="2018-12-14T00:00:00"/>
    <x v="0"/>
    <x v="0"/>
    <n v="14"/>
    <x v="5"/>
    <s v="no"/>
    <s v="thebarn"/>
    <s v="Germany"/>
    <x v="0"/>
    <s v="Freiburg"/>
    <x v="2"/>
    <s v="vaccum cleaner"/>
    <n v="114"/>
    <n v="63.39"/>
    <n v="3.02"/>
  </r>
  <r>
    <n v="156"/>
    <d v="2018-11-01T00:00:00"/>
    <x v="0"/>
    <x v="2"/>
    <n v="1"/>
    <x v="0"/>
    <s v="no"/>
    <s v="smartpoint"/>
    <s v="Germany"/>
    <x v="7"/>
    <s v="Cologne"/>
    <x v="0"/>
    <s v="water colours"/>
    <n v="399"/>
    <n v="92.49"/>
    <n v="0.66"/>
  </r>
  <r>
    <n v="157"/>
    <d v="2018-12-13T00:00:00"/>
    <x v="0"/>
    <x v="0"/>
    <n v="13"/>
    <x v="3"/>
    <s v="no"/>
    <s v="smartpoint"/>
    <s v="Germany"/>
    <x v="0"/>
    <s v="Karlsruhe"/>
    <x v="1"/>
    <s v="towls"/>
    <n v="298"/>
    <n v="71.22"/>
    <n v="4.3600000000000003"/>
  </r>
  <r>
    <n v="158"/>
    <d v="2018-12-04T00:00:00"/>
    <x v="0"/>
    <x v="0"/>
    <n v="4"/>
    <x v="7"/>
    <s v="yes"/>
    <s v="care4you"/>
    <s v="Germany"/>
    <x v="7"/>
    <s v="Aachen"/>
    <x v="0"/>
    <s v="pencil"/>
    <n v="296"/>
    <n v="43.13"/>
    <n v="4.3"/>
  </r>
  <r>
    <n v="159"/>
    <d v="2018-12-31T00:00:00"/>
    <x v="0"/>
    <x v="0"/>
    <n v="31"/>
    <x v="6"/>
    <s v="no"/>
    <s v="dealhouse"/>
    <s v="Germany"/>
    <x v="6"/>
    <s v="Hamburg"/>
    <x v="2"/>
    <s v="mixer"/>
    <n v="273"/>
    <n v="63.23"/>
    <n v="2.15"/>
  </r>
  <r>
    <n v="160"/>
    <d v="2018-12-13T00:00:00"/>
    <x v="0"/>
    <x v="0"/>
    <n v="13"/>
    <x v="2"/>
    <s v="yes"/>
    <s v="dealhouse"/>
    <s v="Germany"/>
    <x v="3"/>
    <s v="Leipzig"/>
    <x v="0"/>
    <s v="pen"/>
    <n v="305"/>
    <n v="88.31"/>
    <n v="7.17"/>
  </r>
  <r>
    <n v="161"/>
    <d v="2018-11-01T00:00:00"/>
    <x v="0"/>
    <x v="2"/>
    <n v="1"/>
    <x v="4"/>
    <s v="no"/>
    <s v="metropolis"/>
    <s v="Germany"/>
    <x v="3"/>
    <s v="Leipzig"/>
    <x v="0"/>
    <s v="marker"/>
    <n v="685"/>
    <n v="21.15"/>
    <n v="0.91"/>
  </r>
  <r>
    <n v="162"/>
    <d v="2018-10-09T00:00:00"/>
    <x v="0"/>
    <x v="1"/>
    <n v="9"/>
    <x v="2"/>
    <s v="no"/>
    <s v="care4you"/>
    <s v="Germany"/>
    <x v="6"/>
    <s v="Hamburg"/>
    <x v="1"/>
    <s v="gloves"/>
    <n v="118"/>
    <n v="11.9"/>
    <n v="4.18"/>
  </r>
  <r>
    <n v="163"/>
    <d v="2018-10-04T00:00:00"/>
    <x v="0"/>
    <x v="1"/>
    <n v="4"/>
    <x v="6"/>
    <s v="yes"/>
    <s v="thebarn"/>
    <s v="Germany"/>
    <x v="5"/>
    <s v="Frankfurt"/>
    <x v="0"/>
    <s v="pencil"/>
    <n v="660"/>
    <n v="21.46"/>
    <n v="8.08"/>
  </r>
  <r>
    <n v="164"/>
    <d v="2018-11-29T00:00:00"/>
    <x v="0"/>
    <x v="2"/>
    <n v="29"/>
    <x v="5"/>
    <s v="yes"/>
    <s v="thebarn"/>
    <s v="Germany"/>
    <x v="0"/>
    <s v="Freiburg"/>
    <x v="2"/>
    <s v="mixer"/>
    <n v="715"/>
    <n v="96.99"/>
    <n v="1.99"/>
  </r>
  <r>
    <n v="165"/>
    <d v="2018-12-08T00:00:00"/>
    <x v="0"/>
    <x v="0"/>
    <n v="8"/>
    <x v="0"/>
    <s v="no"/>
    <s v="care4you"/>
    <s v="Germany"/>
    <x v="3"/>
    <s v="Halle"/>
    <x v="0"/>
    <s v="pen"/>
    <n v="551"/>
    <n v="51.64"/>
    <n v="2.48"/>
  </r>
  <r>
    <n v="166"/>
    <d v="2018-11-11T00:00:00"/>
    <x v="0"/>
    <x v="2"/>
    <n v="11"/>
    <x v="3"/>
    <s v="no"/>
    <s v="smartpoint"/>
    <s v="Germany"/>
    <x v="4"/>
    <s v="Nuremberg"/>
    <x v="1"/>
    <s v="towls"/>
    <n v="14"/>
    <n v="35.53"/>
    <n v="2.5299999999999998"/>
  </r>
  <r>
    <n v="167"/>
    <d v="2018-10-30T00:00:00"/>
    <x v="0"/>
    <x v="1"/>
    <n v="30"/>
    <x v="3"/>
    <s v="no"/>
    <s v="care4you"/>
    <s v="Germany"/>
    <x v="4"/>
    <s v="Augsburg"/>
    <x v="1"/>
    <s v="waste bags"/>
    <n v="714"/>
    <n v="28.58"/>
    <n v="0.43"/>
  </r>
  <r>
    <n v="168"/>
    <d v="2018-10-25T00:00:00"/>
    <x v="0"/>
    <x v="1"/>
    <n v="25"/>
    <x v="6"/>
    <s v="yes"/>
    <s v="smartpoint"/>
    <s v="Germany"/>
    <x v="7"/>
    <s v="Essen"/>
    <x v="0"/>
    <s v="ball-pen"/>
    <n v="657"/>
    <n v="25.9"/>
    <n v="6.05"/>
  </r>
  <r>
    <n v="169"/>
    <d v="2018-12-18T00:00:00"/>
    <x v="0"/>
    <x v="0"/>
    <n v="18"/>
    <x v="3"/>
    <s v="no"/>
    <s v="care4you"/>
    <s v="Germany"/>
    <x v="0"/>
    <s v="Freiburg"/>
    <x v="2"/>
    <s v="mixer"/>
    <n v="48"/>
    <n v="80.319999999999993"/>
    <n v="8.41"/>
  </r>
  <r>
    <n v="170"/>
    <d v="2018-10-20T00:00:00"/>
    <x v="0"/>
    <x v="1"/>
    <n v="20"/>
    <x v="6"/>
    <s v="no"/>
    <s v="smartpoint"/>
    <s v="Germany"/>
    <x v="2"/>
    <s v="Bremen"/>
    <x v="0"/>
    <s v="water colours"/>
    <n v="24"/>
    <n v="75.040000000000006"/>
    <n v="4.3"/>
  </r>
  <r>
    <n v="171"/>
    <d v="2018-12-09T00:00:00"/>
    <x v="0"/>
    <x v="0"/>
    <n v="9"/>
    <x v="2"/>
    <s v="no"/>
    <s v="metropolis"/>
    <s v="Germany"/>
    <x v="7"/>
    <s v="Düsseldorf"/>
    <x v="2"/>
    <s v="micro wave oven"/>
    <n v="732"/>
    <n v="18.7"/>
    <n v="6.41"/>
  </r>
  <r>
    <n v="172"/>
    <d v="2018-12-30T00:00:00"/>
    <x v="0"/>
    <x v="0"/>
    <n v="30"/>
    <x v="4"/>
    <s v="yes"/>
    <s v="smartpoint"/>
    <s v="Germany"/>
    <x v="0"/>
    <s v="Stuttgart"/>
    <x v="1"/>
    <s v="towls"/>
    <n v="658"/>
    <n v="71.599999999999994"/>
    <n v="2.27"/>
  </r>
  <r>
    <n v="173"/>
    <d v="2018-12-27T00:00:00"/>
    <x v="0"/>
    <x v="0"/>
    <n v="27"/>
    <x v="1"/>
    <s v="yes"/>
    <s v="metropolis"/>
    <s v="Germany"/>
    <x v="1"/>
    <s v="Berlin"/>
    <x v="1"/>
    <s v="gloves"/>
    <n v="78"/>
    <n v="46.7"/>
    <n v="6.42"/>
  </r>
  <r>
    <n v="174"/>
    <d v="2018-12-06T00:00:00"/>
    <x v="0"/>
    <x v="0"/>
    <n v="6"/>
    <x v="7"/>
    <s v="yes"/>
    <s v="care4you"/>
    <s v="Germany"/>
    <x v="1"/>
    <s v="Berlin"/>
    <x v="0"/>
    <s v="pencil"/>
    <n v="97"/>
    <n v="72.52"/>
    <n v="3.66"/>
  </r>
  <r>
    <n v="175"/>
    <d v="2018-10-11T00:00:00"/>
    <x v="0"/>
    <x v="1"/>
    <n v="11"/>
    <x v="6"/>
    <s v="no"/>
    <s v="metropolis"/>
    <s v="Germany"/>
    <x v="4"/>
    <s v="Munich"/>
    <x v="0"/>
    <s v="pen"/>
    <n v="532"/>
    <n v="79.55"/>
    <n v="7.25"/>
  </r>
  <r>
    <n v="176"/>
    <d v="2018-10-29T00:00:00"/>
    <x v="0"/>
    <x v="1"/>
    <n v="29"/>
    <x v="5"/>
    <s v="yes"/>
    <s v="smartpoint"/>
    <s v="Germany"/>
    <x v="0"/>
    <s v="Freiburg"/>
    <x v="0"/>
    <s v="pencil"/>
    <n v="877"/>
    <n v="96.67"/>
    <n v="6.67"/>
  </r>
  <r>
    <n v="177"/>
    <d v="2018-12-01T00:00:00"/>
    <x v="0"/>
    <x v="0"/>
    <n v="1"/>
    <x v="2"/>
    <s v="yes"/>
    <s v="dealhouse"/>
    <s v="Germany"/>
    <x v="7"/>
    <s v="Aachen"/>
    <x v="0"/>
    <s v="water colours"/>
    <n v="874"/>
    <n v="15.99"/>
    <n v="4.08"/>
  </r>
  <r>
    <n v="178"/>
    <d v="2018-12-13T00:00:00"/>
    <x v="0"/>
    <x v="0"/>
    <n v="13"/>
    <x v="1"/>
    <s v="no"/>
    <s v="thebarn"/>
    <s v="Germany"/>
    <x v="3"/>
    <s v="Dresden"/>
    <x v="0"/>
    <s v="ball-pen"/>
    <n v="300"/>
    <n v="41.45"/>
    <n v="7.25"/>
  </r>
  <r>
    <n v="179"/>
    <d v="2018-10-29T00:00:00"/>
    <x v="0"/>
    <x v="1"/>
    <n v="29"/>
    <x v="5"/>
    <s v="no"/>
    <s v="thebarn"/>
    <s v="Germany"/>
    <x v="4"/>
    <s v="Nuremberg"/>
    <x v="0"/>
    <s v="ball-pen"/>
    <n v="249"/>
    <n v="87.85"/>
    <n v="3.89"/>
  </r>
  <r>
    <n v="180"/>
    <d v="2018-11-13T00:00:00"/>
    <x v="0"/>
    <x v="2"/>
    <n v="13"/>
    <x v="1"/>
    <s v="no"/>
    <s v="smartpoint"/>
    <s v="Germany"/>
    <x v="7"/>
    <s v="Cologne"/>
    <x v="2"/>
    <s v="mixer"/>
    <n v="839"/>
    <n v="97.75"/>
    <n v="7.42"/>
  </r>
  <r>
    <n v="181"/>
    <d v="2018-11-05T00:00:00"/>
    <x v="0"/>
    <x v="2"/>
    <n v="5"/>
    <x v="5"/>
    <s v="yes"/>
    <s v="thebarn"/>
    <s v="Germany"/>
    <x v="7"/>
    <s v="Essen"/>
    <x v="2"/>
    <s v="micro wave oven"/>
    <n v="132"/>
    <n v="82.32"/>
    <n v="1.83"/>
  </r>
  <r>
    <n v="182"/>
    <d v="2018-11-27T00:00:00"/>
    <x v="0"/>
    <x v="2"/>
    <n v="27"/>
    <x v="4"/>
    <s v="yes"/>
    <s v="thebarn"/>
    <s v="Germany"/>
    <x v="4"/>
    <s v="Augsburg"/>
    <x v="2"/>
    <s v="vaccum cleaner"/>
    <n v="480"/>
    <n v="50.2"/>
    <n v="9.92"/>
  </r>
  <r>
    <n v="183"/>
    <d v="2018-10-01T00:00:00"/>
    <x v="0"/>
    <x v="1"/>
    <n v="1"/>
    <x v="3"/>
    <s v="no"/>
    <s v="care4you"/>
    <s v="Germany"/>
    <x v="3"/>
    <s v="Dresden"/>
    <x v="0"/>
    <s v="pen"/>
    <n v="183"/>
    <n v="60.92"/>
    <n v="7.99"/>
  </r>
  <r>
    <n v="184"/>
    <d v="2018-12-14T00:00:00"/>
    <x v="0"/>
    <x v="0"/>
    <n v="14"/>
    <x v="3"/>
    <s v="no"/>
    <s v="smartpoint"/>
    <s v="Germany"/>
    <x v="3"/>
    <s v="Dresden"/>
    <x v="1"/>
    <s v="wipes"/>
    <n v="789"/>
    <n v="66.83"/>
    <n v="8.85"/>
  </r>
  <r>
    <n v="185"/>
    <d v="2018-11-19T00:00:00"/>
    <x v="0"/>
    <x v="2"/>
    <n v="19"/>
    <x v="1"/>
    <s v="no"/>
    <s v="dealhouse"/>
    <s v="Germany"/>
    <x v="6"/>
    <s v="Hamburg"/>
    <x v="0"/>
    <s v="ball-pen"/>
    <n v="219"/>
    <n v="32.83"/>
    <n v="6.18"/>
  </r>
  <r>
    <n v="186"/>
    <d v="2018-11-15T00:00:00"/>
    <x v="0"/>
    <x v="2"/>
    <n v="15"/>
    <x v="5"/>
    <s v="no"/>
    <s v="dealhouse"/>
    <s v="Germany"/>
    <x v="0"/>
    <s v="Stuttgart"/>
    <x v="2"/>
    <s v="micro wave oven"/>
    <n v="612"/>
    <n v="71.87"/>
    <n v="9.16"/>
  </r>
  <r>
    <n v="187"/>
    <d v="2018-11-26T00:00:00"/>
    <x v="0"/>
    <x v="2"/>
    <n v="26"/>
    <x v="7"/>
    <s v="no"/>
    <s v="care4you"/>
    <s v="Germany"/>
    <x v="0"/>
    <s v="Karlsruhe"/>
    <x v="1"/>
    <s v="gloves"/>
    <n v="96"/>
    <n v="91.3"/>
    <n v="8.1999999999999993"/>
  </r>
  <r>
    <n v="188"/>
    <d v="2018-11-24T00:00:00"/>
    <x v="0"/>
    <x v="2"/>
    <n v="24"/>
    <x v="3"/>
    <s v="yes"/>
    <s v="dealhouse"/>
    <s v="Germany"/>
    <x v="0"/>
    <s v="Freiburg"/>
    <x v="0"/>
    <s v="marker"/>
    <n v="370"/>
    <n v="79.09"/>
    <n v="9.49"/>
  </r>
  <r>
    <n v="189"/>
    <d v="2018-10-10T00:00:00"/>
    <x v="0"/>
    <x v="1"/>
    <n v="10"/>
    <x v="7"/>
    <s v="no"/>
    <s v="smartpoint"/>
    <s v="Germany"/>
    <x v="3"/>
    <s v="Leipzig"/>
    <x v="1"/>
    <s v="towls"/>
    <n v="904"/>
    <n v="48.39"/>
    <n v="3.98"/>
  </r>
  <r>
    <n v="190"/>
    <d v="2018-11-09T00:00:00"/>
    <x v="0"/>
    <x v="2"/>
    <n v="9"/>
    <x v="2"/>
    <s v="yes"/>
    <s v="thebarn"/>
    <s v="Germany"/>
    <x v="0"/>
    <s v="Karlsruhe"/>
    <x v="0"/>
    <s v="pencil"/>
    <n v="653"/>
    <n v="78.150000000000006"/>
    <n v="4.95"/>
  </r>
  <r>
    <n v="191"/>
    <d v="2018-12-30T00:00:00"/>
    <x v="0"/>
    <x v="0"/>
    <n v="30"/>
    <x v="7"/>
    <s v="yes"/>
    <s v="smartpoint"/>
    <s v="Germany"/>
    <x v="2"/>
    <s v="Bremen"/>
    <x v="0"/>
    <s v="ball-pen"/>
    <n v="25"/>
    <n v="2.34"/>
    <n v="1.37"/>
  </r>
  <r>
    <n v="192"/>
    <d v="2018-11-28T00:00:00"/>
    <x v="0"/>
    <x v="2"/>
    <n v="28"/>
    <x v="3"/>
    <s v="yes"/>
    <s v="smartpoint"/>
    <s v="Germany"/>
    <x v="4"/>
    <s v="Nuremberg"/>
    <x v="1"/>
    <s v="towls"/>
    <n v="891"/>
    <n v="63.14"/>
    <n v="0.97"/>
  </r>
  <r>
    <n v="193"/>
    <d v="2018-10-21T00:00:00"/>
    <x v="0"/>
    <x v="1"/>
    <n v="21"/>
    <x v="1"/>
    <s v="no"/>
    <s v="dealhouse"/>
    <s v="Germany"/>
    <x v="1"/>
    <s v="Berlin"/>
    <x v="1"/>
    <s v="wipes"/>
    <n v="114"/>
    <n v="4.53"/>
    <n v="4.62"/>
  </r>
  <r>
    <n v="194"/>
    <d v="2018-11-07T00:00:00"/>
    <x v="0"/>
    <x v="2"/>
    <n v="7"/>
    <x v="4"/>
    <s v="yes"/>
    <s v="dealhouse"/>
    <s v="Germany"/>
    <x v="3"/>
    <s v="Dresden"/>
    <x v="0"/>
    <s v="water colours"/>
    <n v="245"/>
    <n v="30.26"/>
    <n v="4.54"/>
  </r>
  <r>
    <n v="195"/>
    <d v="2018-12-23T00:00:00"/>
    <x v="0"/>
    <x v="0"/>
    <n v="23"/>
    <x v="0"/>
    <s v="no"/>
    <s v="metropolis"/>
    <s v="Germany"/>
    <x v="0"/>
    <s v="Karlsruhe"/>
    <x v="0"/>
    <s v="marker"/>
    <n v="994"/>
    <n v="67.05"/>
    <n v="7.8"/>
  </r>
  <r>
    <n v="196"/>
    <d v="2018-11-08T00:00:00"/>
    <x v="0"/>
    <x v="2"/>
    <n v="8"/>
    <x v="6"/>
    <s v="no"/>
    <s v="dealhouse"/>
    <s v="Germany"/>
    <x v="4"/>
    <s v="Nuremberg"/>
    <x v="0"/>
    <s v="pencil"/>
    <n v="892"/>
    <n v="6.74"/>
    <n v="1.1299999999999999"/>
  </r>
  <r>
    <n v="197"/>
    <d v="2018-10-20T00:00:00"/>
    <x v="0"/>
    <x v="1"/>
    <n v="20"/>
    <x v="1"/>
    <s v="yes"/>
    <s v="dealhouse"/>
    <s v="Germany"/>
    <x v="2"/>
    <s v="Bremen"/>
    <x v="0"/>
    <s v="marker"/>
    <n v="710"/>
    <n v="0.93"/>
    <n v="2.4500000000000002"/>
  </r>
  <r>
    <n v="198"/>
    <d v="2018-10-17T00:00:00"/>
    <x v="0"/>
    <x v="1"/>
    <n v="17"/>
    <x v="0"/>
    <s v="no"/>
    <s v="dealhouse"/>
    <s v="Germany"/>
    <x v="6"/>
    <s v="Hamburg"/>
    <x v="2"/>
    <s v="micro wave oven"/>
    <n v="318"/>
    <n v="0.41"/>
    <n v="6.29"/>
  </r>
  <r>
    <n v="199"/>
    <d v="2018-11-09T00:00:00"/>
    <x v="0"/>
    <x v="2"/>
    <n v="9"/>
    <x v="4"/>
    <s v="yes"/>
    <s v="care4you"/>
    <s v="Germany"/>
    <x v="1"/>
    <s v="Berlin"/>
    <x v="1"/>
    <s v="wipes"/>
    <n v="236"/>
    <n v="92.61"/>
    <n v="0.03"/>
  </r>
  <r>
    <n v="200"/>
    <d v="2018-10-25T00:00:00"/>
    <x v="0"/>
    <x v="1"/>
    <n v="25"/>
    <x v="6"/>
    <s v="no"/>
    <s v="dealhouse"/>
    <s v="Germany"/>
    <x v="0"/>
    <s v="Freiburg"/>
    <x v="1"/>
    <s v="wipes"/>
    <n v="714"/>
    <n v="47.48"/>
    <n v="8.1300000000000008"/>
  </r>
  <r>
    <n v="201"/>
    <d v="2018-12-07T00:00:00"/>
    <x v="0"/>
    <x v="0"/>
    <n v="7"/>
    <x v="3"/>
    <s v="yes"/>
    <s v="metropolis"/>
    <s v="Germany"/>
    <x v="3"/>
    <s v="Leipzig"/>
    <x v="1"/>
    <s v="gloves"/>
    <n v="410"/>
    <n v="17.43"/>
    <n v="8"/>
  </r>
  <r>
    <n v="202"/>
    <d v="2018-11-14T00:00:00"/>
    <x v="0"/>
    <x v="2"/>
    <n v="14"/>
    <x v="3"/>
    <s v="no"/>
    <s v="care4you"/>
    <s v="Germany"/>
    <x v="4"/>
    <s v="Nuremberg"/>
    <x v="0"/>
    <s v="water colours"/>
    <n v="510"/>
    <n v="59.22"/>
    <n v="3.69"/>
  </r>
  <r>
    <n v="203"/>
    <d v="2018-10-25T00:00:00"/>
    <x v="0"/>
    <x v="1"/>
    <n v="25"/>
    <x v="7"/>
    <s v="yes"/>
    <s v="dealhouse"/>
    <s v="Germany"/>
    <x v="5"/>
    <s v="Frankfurt"/>
    <x v="1"/>
    <s v="wipes"/>
    <n v="423"/>
    <n v="45.6"/>
    <n v="1.85"/>
  </r>
  <r>
    <n v="204"/>
    <d v="2018-12-02T00:00:00"/>
    <x v="0"/>
    <x v="0"/>
    <n v="2"/>
    <x v="0"/>
    <s v="no"/>
    <s v="dealhouse"/>
    <s v="Germany"/>
    <x v="7"/>
    <s v="Essen"/>
    <x v="1"/>
    <s v="waste bags"/>
    <n v="196"/>
    <n v="86.78"/>
    <n v="5.71"/>
  </r>
  <r>
    <n v="205"/>
    <d v="2018-11-21T00:00:00"/>
    <x v="0"/>
    <x v="2"/>
    <n v="21"/>
    <x v="6"/>
    <s v="no"/>
    <s v="dealhouse"/>
    <s v="Germany"/>
    <x v="0"/>
    <s v="Karlsruhe"/>
    <x v="0"/>
    <s v="water colours"/>
    <n v="512"/>
    <n v="3.03"/>
    <n v="4.3499999999999996"/>
  </r>
  <r>
    <n v="206"/>
    <d v="2018-11-11T00:00:00"/>
    <x v="0"/>
    <x v="2"/>
    <n v="11"/>
    <x v="6"/>
    <s v="yes"/>
    <s v="care4you"/>
    <s v="Germany"/>
    <x v="4"/>
    <s v="Nuremberg"/>
    <x v="0"/>
    <s v="ball-pen"/>
    <n v="446"/>
    <n v="68.489999999999995"/>
    <n v="4.72"/>
  </r>
  <r>
    <n v="207"/>
    <d v="2018-10-24T00:00:00"/>
    <x v="0"/>
    <x v="1"/>
    <n v="24"/>
    <x v="1"/>
    <s v="yes"/>
    <s v="dealhouse"/>
    <s v="Germany"/>
    <x v="0"/>
    <s v="Stuttgart"/>
    <x v="0"/>
    <s v="ball-pen"/>
    <n v="47"/>
    <n v="65.41"/>
    <n v="2.02"/>
  </r>
  <r>
    <n v="208"/>
    <d v="2018-12-30T00:00:00"/>
    <x v="0"/>
    <x v="0"/>
    <n v="30"/>
    <x v="7"/>
    <s v="yes"/>
    <s v="dealhouse"/>
    <s v="Germany"/>
    <x v="2"/>
    <s v="Bremen"/>
    <x v="1"/>
    <s v="gloves"/>
    <n v="548"/>
    <n v="22.13"/>
    <n v="5.4"/>
  </r>
  <r>
    <n v="209"/>
    <d v="2018-12-05T00:00:00"/>
    <x v="0"/>
    <x v="0"/>
    <n v="5"/>
    <x v="3"/>
    <s v="no"/>
    <s v="thebarn"/>
    <s v="Germany"/>
    <x v="3"/>
    <s v="Leipzig"/>
    <x v="0"/>
    <s v="pen"/>
    <n v="662"/>
    <n v="20.22"/>
    <n v="3.79"/>
  </r>
  <r>
    <n v="210"/>
    <d v="2018-11-07T00:00:00"/>
    <x v="0"/>
    <x v="2"/>
    <n v="7"/>
    <x v="2"/>
    <s v="no"/>
    <s v="care4you"/>
    <s v="Germany"/>
    <x v="0"/>
    <s v="Karlsruhe"/>
    <x v="0"/>
    <s v="marker"/>
    <n v="301"/>
    <n v="11.01"/>
    <n v="6.53"/>
  </r>
  <r>
    <n v="211"/>
    <d v="2018-11-20T00:00:00"/>
    <x v="0"/>
    <x v="2"/>
    <n v="20"/>
    <x v="2"/>
    <s v="no"/>
    <s v="metropolis"/>
    <s v="Germany"/>
    <x v="2"/>
    <s v="Bremen"/>
    <x v="0"/>
    <s v="pencil"/>
    <n v="362"/>
    <n v="10.02"/>
    <n v="1.98"/>
  </r>
  <r>
    <n v="212"/>
    <d v="2018-11-17T00:00:00"/>
    <x v="0"/>
    <x v="2"/>
    <n v="17"/>
    <x v="5"/>
    <s v="yes"/>
    <s v="metropolis"/>
    <s v="Germany"/>
    <x v="7"/>
    <s v="Essen"/>
    <x v="1"/>
    <s v="towls"/>
    <n v="723"/>
    <n v="45.3"/>
    <n v="2.64"/>
  </r>
  <r>
    <n v="213"/>
    <d v="2018-12-23T00:00:00"/>
    <x v="0"/>
    <x v="0"/>
    <n v="23"/>
    <x v="1"/>
    <s v="yes"/>
    <s v="dealhouse"/>
    <s v="Germany"/>
    <x v="4"/>
    <s v="Nuremberg"/>
    <x v="0"/>
    <s v="pencil"/>
    <n v="570"/>
    <n v="99.37"/>
    <n v="4.8600000000000003"/>
  </r>
  <r>
    <n v="214"/>
    <d v="2018-10-30T00:00:00"/>
    <x v="0"/>
    <x v="1"/>
    <n v="30"/>
    <x v="3"/>
    <s v="yes"/>
    <s v="thebarn"/>
    <s v="Germany"/>
    <x v="3"/>
    <s v="Dresden"/>
    <x v="2"/>
    <s v="mixer"/>
    <n v="654"/>
    <n v="96.78"/>
    <n v="9.64"/>
  </r>
  <r>
    <n v="215"/>
    <d v="2018-10-28T00:00:00"/>
    <x v="0"/>
    <x v="1"/>
    <n v="28"/>
    <x v="5"/>
    <s v="yes"/>
    <s v="thebarn"/>
    <s v="Germany"/>
    <x v="1"/>
    <s v="Berlin"/>
    <x v="1"/>
    <s v="gloves"/>
    <n v="26"/>
    <n v="3.59"/>
    <n v="0.61"/>
  </r>
  <r>
    <n v="216"/>
    <d v="2018-10-06T00:00:00"/>
    <x v="0"/>
    <x v="1"/>
    <n v="6"/>
    <x v="1"/>
    <s v="no"/>
    <s v="dealhouse"/>
    <s v="Germany"/>
    <x v="1"/>
    <s v="Berlin"/>
    <x v="2"/>
    <s v="micro wave oven"/>
    <n v="46"/>
    <n v="99.78"/>
    <n v="2.72"/>
  </r>
  <r>
    <n v="217"/>
    <d v="2018-11-06T00:00:00"/>
    <x v="0"/>
    <x v="2"/>
    <n v="6"/>
    <x v="5"/>
    <s v="no"/>
    <s v="smartpoint"/>
    <s v="Germany"/>
    <x v="4"/>
    <s v="Munich"/>
    <x v="2"/>
    <s v="mixer"/>
    <n v="53"/>
    <n v="36.880000000000003"/>
    <n v="7.97"/>
  </r>
  <r>
    <n v="218"/>
    <d v="2018-11-23T00:00:00"/>
    <x v="0"/>
    <x v="2"/>
    <n v="23"/>
    <x v="3"/>
    <s v="yes"/>
    <s v="care4you"/>
    <s v="Germany"/>
    <x v="4"/>
    <s v="Munich"/>
    <x v="1"/>
    <s v="waste bags"/>
    <n v="256"/>
    <n v="91.53"/>
    <n v="8.56"/>
  </r>
  <r>
    <n v="219"/>
    <d v="2018-11-15T00:00:00"/>
    <x v="0"/>
    <x v="2"/>
    <n v="15"/>
    <x v="4"/>
    <s v="yes"/>
    <s v="dealhouse"/>
    <s v="Germany"/>
    <x v="3"/>
    <s v="Leipzig"/>
    <x v="0"/>
    <s v="water colours"/>
    <n v="626"/>
    <n v="95.69"/>
    <n v="6.46"/>
  </r>
  <r>
    <n v="220"/>
    <d v="2018-12-01T00:00:00"/>
    <x v="0"/>
    <x v="0"/>
    <n v="1"/>
    <x v="0"/>
    <s v="no"/>
    <s v="care4you"/>
    <s v="Germany"/>
    <x v="7"/>
    <s v="Aachen"/>
    <x v="2"/>
    <s v="vaccum cleaner"/>
    <n v="300"/>
    <n v="69.42"/>
    <n v="9.58"/>
  </r>
  <r>
    <n v="221"/>
    <d v="2018-11-01T00:00:00"/>
    <x v="0"/>
    <x v="2"/>
    <n v="1"/>
    <x v="7"/>
    <s v="no"/>
    <s v="smartpoint"/>
    <s v="Germany"/>
    <x v="1"/>
    <s v="Berlin"/>
    <x v="0"/>
    <s v="pencil"/>
    <n v="232"/>
    <n v="99.65"/>
    <n v="2.8"/>
  </r>
  <r>
    <n v="222"/>
    <d v="2018-10-29T00:00:00"/>
    <x v="0"/>
    <x v="1"/>
    <n v="29"/>
    <x v="0"/>
    <s v="no"/>
    <s v="metropolis"/>
    <s v="Germany"/>
    <x v="7"/>
    <s v="Düsseldorf"/>
    <x v="0"/>
    <s v="pencil"/>
    <n v="642"/>
    <n v="37.46"/>
    <n v="9.17"/>
  </r>
  <r>
    <n v="223"/>
    <d v="2018-10-18T00:00:00"/>
    <x v="0"/>
    <x v="1"/>
    <n v="18"/>
    <x v="0"/>
    <s v="no"/>
    <s v="metropolis"/>
    <s v="Germany"/>
    <x v="7"/>
    <s v="Essen"/>
    <x v="2"/>
    <s v="vaccum cleaner"/>
    <n v="265"/>
    <n v="96.34"/>
    <n v="6.35"/>
  </r>
  <r>
    <n v="224"/>
    <d v="2018-12-17T00:00:00"/>
    <x v="0"/>
    <x v="0"/>
    <n v="17"/>
    <x v="6"/>
    <s v="yes"/>
    <s v="dealhouse"/>
    <s v="Germany"/>
    <x v="6"/>
    <s v="Hamburg"/>
    <x v="0"/>
    <s v="ball-pen"/>
    <n v="985"/>
    <n v="70.81"/>
    <n v="0.4"/>
  </r>
  <r>
    <n v="225"/>
    <d v="2018-11-26T00:00:00"/>
    <x v="0"/>
    <x v="2"/>
    <n v="26"/>
    <x v="2"/>
    <s v="yes"/>
    <s v="care4you"/>
    <s v="Germany"/>
    <x v="6"/>
    <s v="Hamburg"/>
    <x v="0"/>
    <s v="pencil"/>
    <n v="824"/>
    <n v="72.900000000000006"/>
    <n v="9.2200000000000006"/>
  </r>
  <r>
    <n v="226"/>
    <d v="2018-10-05T00:00:00"/>
    <x v="0"/>
    <x v="1"/>
    <n v="5"/>
    <x v="5"/>
    <s v="yes"/>
    <s v="dealhouse"/>
    <s v="Germany"/>
    <x v="5"/>
    <s v="Frankfurt"/>
    <x v="2"/>
    <s v="mixer"/>
    <n v="209"/>
    <n v="94.01"/>
    <n v="3.49"/>
  </r>
  <r>
    <n v="227"/>
    <d v="2018-11-10T00:00:00"/>
    <x v="0"/>
    <x v="2"/>
    <n v="10"/>
    <x v="1"/>
    <s v="no"/>
    <s v="care4you"/>
    <s v="Germany"/>
    <x v="2"/>
    <s v="Bremen"/>
    <x v="0"/>
    <s v="ball-pen"/>
    <n v="928"/>
    <n v="48.82"/>
    <n v="6.39"/>
  </r>
  <r>
    <n v="228"/>
    <d v="2018-11-18T00:00:00"/>
    <x v="0"/>
    <x v="2"/>
    <n v="18"/>
    <x v="2"/>
    <s v="no"/>
    <s v="thebarn"/>
    <s v="Germany"/>
    <x v="5"/>
    <s v="Frankfurt"/>
    <x v="0"/>
    <s v="ball-pen"/>
    <n v="389"/>
    <n v="60.26"/>
    <n v="2.3199999999999998"/>
  </r>
  <r>
    <n v="229"/>
    <d v="2018-10-21T00:00:00"/>
    <x v="0"/>
    <x v="1"/>
    <n v="21"/>
    <x v="0"/>
    <s v="yes"/>
    <s v="metropolis"/>
    <s v="Germany"/>
    <x v="4"/>
    <s v="Augsburg"/>
    <x v="1"/>
    <s v="waste bags"/>
    <n v="252"/>
    <n v="39.049999999999997"/>
    <n v="1.5"/>
  </r>
  <r>
    <n v="230"/>
    <d v="2018-10-10T00:00:00"/>
    <x v="0"/>
    <x v="1"/>
    <n v="10"/>
    <x v="2"/>
    <s v="no"/>
    <s v="care4you"/>
    <s v="Germany"/>
    <x v="2"/>
    <s v="Bremen"/>
    <x v="2"/>
    <s v="micro wave oven"/>
    <n v="866"/>
    <n v="43.05"/>
    <n v="10"/>
  </r>
  <r>
    <n v="231"/>
    <d v="2018-11-25T00:00:00"/>
    <x v="0"/>
    <x v="2"/>
    <n v="25"/>
    <x v="1"/>
    <s v="no"/>
    <s v="metropolis"/>
    <s v="Germany"/>
    <x v="2"/>
    <s v="Bremen"/>
    <x v="0"/>
    <s v="pen"/>
    <n v="440"/>
    <n v="26.48"/>
    <n v="1.21"/>
  </r>
  <r>
    <n v="232"/>
    <d v="2018-11-19T00:00:00"/>
    <x v="0"/>
    <x v="2"/>
    <n v="19"/>
    <x v="2"/>
    <s v="no"/>
    <s v="thebarn"/>
    <s v="Germany"/>
    <x v="3"/>
    <s v="Dresden"/>
    <x v="0"/>
    <s v="ball-pen"/>
    <n v="654"/>
    <n v="28.23"/>
    <n v="7.53"/>
  </r>
  <r>
    <n v="233"/>
    <d v="2018-12-12T00:00:00"/>
    <x v="0"/>
    <x v="0"/>
    <n v="12"/>
    <x v="5"/>
    <s v="yes"/>
    <s v="care4you"/>
    <s v="Germany"/>
    <x v="7"/>
    <s v="Aachen"/>
    <x v="2"/>
    <s v="micro wave oven"/>
    <n v="653"/>
    <n v="18.61"/>
    <n v="9.6199999999999992"/>
  </r>
  <r>
    <n v="234"/>
    <d v="2018-11-29T00:00:00"/>
    <x v="0"/>
    <x v="2"/>
    <n v="29"/>
    <x v="6"/>
    <s v="yes"/>
    <s v="dealhouse"/>
    <s v="Germany"/>
    <x v="7"/>
    <s v="Dortmund"/>
    <x v="1"/>
    <s v="gloves"/>
    <n v="808"/>
    <n v="98.23"/>
    <n v="2.95"/>
  </r>
  <r>
    <n v="235"/>
    <d v="2018-12-23T00:00:00"/>
    <x v="0"/>
    <x v="0"/>
    <n v="23"/>
    <x v="5"/>
    <s v="no"/>
    <s v="care4you"/>
    <s v="Germany"/>
    <x v="7"/>
    <s v="Cologne"/>
    <x v="2"/>
    <s v="mixer"/>
    <n v="738"/>
    <n v="97.87"/>
    <n v="6.48"/>
  </r>
  <r>
    <n v="236"/>
    <d v="2018-12-05T00:00:00"/>
    <x v="0"/>
    <x v="0"/>
    <n v="5"/>
    <x v="7"/>
    <s v="no"/>
    <s v="dealhouse"/>
    <s v="Germany"/>
    <x v="0"/>
    <s v="Stuttgart"/>
    <x v="1"/>
    <s v="wipes"/>
    <n v="520"/>
    <n v="91.92"/>
    <n v="8.83"/>
  </r>
  <r>
    <n v="237"/>
    <d v="2018-12-09T00:00:00"/>
    <x v="0"/>
    <x v="0"/>
    <n v="9"/>
    <x v="1"/>
    <s v="yes"/>
    <s v="care4you"/>
    <s v="Germany"/>
    <x v="3"/>
    <s v="Halle"/>
    <x v="0"/>
    <s v="pen"/>
    <n v="104"/>
    <n v="88.83"/>
    <n v="0.01"/>
  </r>
  <r>
    <n v="238"/>
    <d v="2018-10-14T00:00:00"/>
    <x v="0"/>
    <x v="1"/>
    <n v="14"/>
    <x v="4"/>
    <s v="yes"/>
    <s v="smartpoint"/>
    <s v="Germany"/>
    <x v="0"/>
    <s v="Stuttgart"/>
    <x v="0"/>
    <s v="water colours"/>
    <n v="509"/>
    <n v="49.95"/>
    <n v="5.41"/>
  </r>
  <r>
    <n v="239"/>
    <d v="2018-10-26T00:00:00"/>
    <x v="0"/>
    <x v="1"/>
    <n v="26"/>
    <x v="5"/>
    <s v="yes"/>
    <s v="dealhouse"/>
    <s v="Germany"/>
    <x v="7"/>
    <s v="Dortmund"/>
    <x v="2"/>
    <s v="mixer"/>
    <n v="558"/>
    <n v="10.48"/>
    <n v="2.5099999999999998"/>
  </r>
  <r>
    <n v="240"/>
    <d v="2018-11-17T00:00:00"/>
    <x v="0"/>
    <x v="2"/>
    <n v="17"/>
    <x v="6"/>
    <s v="no"/>
    <s v="smartpoint"/>
    <s v="Germany"/>
    <x v="1"/>
    <s v="Berlin"/>
    <x v="0"/>
    <s v="pen"/>
    <n v="973"/>
    <n v="44.29"/>
    <n v="3.56"/>
  </r>
  <r>
    <n v="241"/>
    <d v="2018-12-05T00:00:00"/>
    <x v="0"/>
    <x v="0"/>
    <n v="5"/>
    <x v="4"/>
    <s v="yes"/>
    <s v="thebarn"/>
    <s v="Germany"/>
    <x v="6"/>
    <s v="Hamburg"/>
    <x v="1"/>
    <s v="towls"/>
    <n v="854"/>
    <n v="7.89"/>
    <n v="5.24"/>
  </r>
  <r>
    <n v="242"/>
    <d v="2018-10-08T00:00:00"/>
    <x v="0"/>
    <x v="1"/>
    <n v="8"/>
    <x v="5"/>
    <s v="no"/>
    <s v="dealhouse"/>
    <s v="Germany"/>
    <x v="7"/>
    <s v="Essen"/>
    <x v="0"/>
    <s v="pen"/>
    <n v="448"/>
    <n v="36.51"/>
    <n v="1.89"/>
  </r>
  <r>
    <n v="243"/>
    <d v="2018-12-13T00:00:00"/>
    <x v="0"/>
    <x v="0"/>
    <n v="13"/>
    <x v="3"/>
    <s v="yes"/>
    <s v="thebarn"/>
    <s v="Germany"/>
    <x v="7"/>
    <s v="Aachen"/>
    <x v="1"/>
    <s v="gloves"/>
    <n v="662"/>
    <n v="8.3000000000000007"/>
    <n v="4.04"/>
  </r>
  <r>
    <n v="244"/>
    <d v="2018-12-26T00:00:00"/>
    <x v="0"/>
    <x v="0"/>
    <n v="26"/>
    <x v="5"/>
    <s v="yes"/>
    <s v="thebarn"/>
    <s v="Germany"/>
    <x v="7"/>
    <s v="Essen"/>
    <x v="0"/>
    <s v="water colours"/>
    <n v="343"/>
    <n v="45.71"/>
    <n v="1.91"/>
  </r>
  <r>
    <n v="245"/>
    <d v="2018-12-24T00:00:00"/>
    <x v="0"/>
    <x v="0"/>
    <n v="24"/>
    <x v="1"/>
    <s v="yes"/>
    <s v="dealhouse"/>
    <s v="Germany"/>
    <x v="5"/>
    <s v="Frankfurt"/>
    <x v="0"/>
    <s v="pen"/>
    <n v="711"/>
    <n v="98.49"/>
    <n v="4.3600000000000003"/>
  </r>
  <r>
    <n v="246"/>
    <d v="2018-11-05T00:00:00"/>
    <x v="0"/>
    <x v="2"/>
    <n v="5"/>
    <x v="4"/>
    <s v="no"/>
    <s v="care4you"/>
    <s v="Germany"/>
    <x v="0"/>
    <s v="Karlsruhe"/>
    <x v="0"/>
    <s v="pen"/>
    <n v="709"/>
    <n v="47.24"/>
    <n v="6.22"/>
  </r>
  <r>
    <n v="247"/>
    <d v="2018-11-16T00:00:00"/>
    <x v="0"/>
    <x v="2"/>
    <n v="16"/>
    <x v="1"/>
    <s v="no"/>
    <s v="metropolis"/>
    <s v="Germany"/>
    <x v="1"/>
    <s v="Berlin"/>
    <x v="0"/>
    <s v="pen"/>
    <n v="88"/>
    <n v="78.61"/>
    <n v="9.0399999999999991"/>
  </r>
  <r>
    <n v="248"/>
    <d v="2018-10-22T00:00:00"/>
    <x v="0"/>
    <x v="1"/>
    <n v="22"/>
    <x v="2"/>
    <s v="yes"/>
    <s v="thebarn"/>
    <s v="Germany"/>
    <x v="7"/>
    <s v="Dortmund"/>
    <x v="2"/>
    <s v="vaccum cleaner"/>
    <n v="29"/>
    <n v="3.85"/>
    <n v="9.06"/>
  </r>
  <r>
    <n v="249"/>
    <d v="2018-11-10T00:00:00"/>
    <x v="0"/>
    <x v="2"/>
    <n v="10"/>
    <x v="7"/>
    <s v="yes"/>
    <s v="smartpoint"/>
    <s v="Germany"/>
    <x v="4"/>
    <s v="Augsburg"/>
    <x v="0"/>
    <s v="ball-pen"/>
    <n v="472"/>
    <n v="21.34"/>
    <n v="1.89"/>
  </r>
  <r>
    <n v="250"/>
    <d v="2018-11-10T00:00:00"/>
    <x v="0"/>
    <x v="2"/>
    <n v="10"/>
    <x v="4"/>
    <s v="no"/>
    <s v="metropolis"/>
    <s v="Germany"/>
    <x v="3"/>
    <s v="Halle"/>
    <x v="1"/>
    <s v="wipes"/>
    <n v="520"/>
    <n v="96.85"/>
    <n v="4.8099999999999996"/>
  </r>
  <r>
    <n v="251"/>
    <d v="2018-10-11T00:00:00"/>
    <x v="0"/>
    <x v="1"/>
    <n v="11"/>
    <x v="1"/>
    <s v="yes"/>
    <s v="smartpoint"/>
    <s v="Germany"/>
    <x v="7"/>
    <s v="Cologne"/>
    <x v="0"/>
    <s v="pen"/>
    <n v="344"/>
    <n v="24.98"/>
    <n v="2.78"/>
  </r>
  <r>
    <n v="252"/>
    <d v="2018-11-20T00:00:00"/>
    <x v="0"/>
    <x v="2"/>
    <n v="20"/>
    <x v="7"/>
    <s v="yes"/>
    <s v="care4you"/>
    <s v="Germany"/>
    <x v="0"/>
    <s v="Karlsruhe"/>
    <x v="0"/>
    <s v="pen"/>
    <n v="42"/>
    <n v="10.71"/>
    <n v="4.4400000000000004"/>
  </r>
  <r>
    <n v="253"/>
    <d v="2018-12-18T00:00:00"/>
    <x v="0"/>
    <x v="0"/>
    <n v="18"/>
    <x v="3"/>
    <s v="yes"/>
    <s v="smartpoint"/>
    <s v="Germany"/>
    <x v="4"/>
    <s v="Nuremberg"/>
    <x v="0"/>
    <s v="marker"/>
    <n v="894"/>
    <n v="58.09"/>
    <n v="3.64"/>
  </r>
  <r>
    <n v="254"/>
    <d v="2018-11-19T00:00:00"/>
    <x v="0"/>
    <x v="2"/>
    <n v="19"/>
    <x v="0"/>
    <s v="yes"/>
    <s v="care4you"/>
    <s v="Germany"/>
    <x v="7"/>
    <s v="Düsseldorf"/>
    <x v="0"/>
    <s v="marker"/>
    <n v="202"/>
    <n v="62.41"/>
    <n v="1.36"/>
  </r>
  <r>
    <n v="255"/>
    <d v="2018-11-10T00:00:00"/>
    <x v="0"/>
    <x v="2"/>
    <n v="10"/>
    <x v="1"/>
    <s v="yes"/>
    <s v="thebarn"/>
    <s v="Germany"/>
    <x v="4"/>
    <s v="Munich"/>
    <x v="2"/>
    <s v="micro wave oven"/>
    <n v="298"/>
    <n v="43.44"/>
    <n v="0.95"/>
  </r>
  <r>
    <n v="256"/>
    <d v="2018-12-26T00:00:00"/>
    <x v="0"/>
    <x v="0"/>
    <n v="26"/>
    <x v="5"/>
    <s v="no"/>
    <s v="metropolis"/>
    <s v="Germany"/>
    <x v="5"/>
    <s v="Frankfurt"/>
    <x v="2"/>
    <s v="micro wave oven"/>
    <n v="79"/>
    <n v="50.94"/>
    <n v="2.31"/>
  </r>
  <r>
    <n v="257"/>
    <d v="2018-11-21T00:00:00"/>
    <x v="0"/>
    <x v="2"/>
    <n v="21"/>
    <x v="2"/>
    <s v="no"/>
    <s v="dealhouse"/>
    <s v="Germany"/>
    <x v="0"/>
    <s v="Freiburg"/>
    <x v="2"/>
    <s v="micro wave oven"/>
    <n v="472"/>
    <n v="15.6"/>
    <n v="3.2"/>
  </r>
  <r>
    <n v="258"/>
    <d v="2018-10-29T00:00:00"/>
    <x v="0"/>
    <x v="1"/>
    <n v="29"/>
    <x v="3"/>
    <s v="no"/>
    <s v="thebarn"/>
    <s v="Germany"/>
    <x v="0"/>
    <s v="Stuttgart"/>
    <x v="1"/>
    <s v="wipes"/>
    <n v="154"/>
    <n v="71.36"/>
    <n v="1.6"/>
  </r>
  <r>
    <n v="259"/>
    <d v="2018-12-24T00:00:00"/>
    <x v="0"/>
    <x v="0"/>
    <n v="24"/>
    <x v="1"/>
    <s v="no"/>
    <s v="dealhouse"/>
    <s v="Germany"/>
    <x v="5"/>
    <s v="Frankfurt"/>
    <x v="0"/>
    <s v="ball-pen"/>
    <n v="233"/>
    <n v="60.78"/>
    <n v="6.47"/>
  </r>
  <r>
    <n v="260"/>
    <d v="2018-12-21T00:00:00"/>
    <x v="0"/>
    <x v="0"/>
    <n v="21"/>
    <x v="1"/>
    <s v="no"/>
    <s v="dealhouse"/>
    <s v="Germany"/>
    <x v="4"/>
    <s v="Augsburg"/>
    <x v="1"/>
    <s v="towls"/>
    <n v="41"/>
    <n v="81.13"/>
    <n v="3.58"/>
  </r>
  <r>
    <n v="261"/>
    <d v="2018-11-25T00:00:00"/>
    <x v="0"/>
    <x v="2"/>
    <n v="25"/>
    <x v="0"/>
    <s v="yes"/>
    <s v="dealhouse"/>
    <s v="Germany"/>
    <x v="3"/>
    <s v="Dresden"/>
    <x v="0"/>
    <s v="pen"/>
    <n v="572"/>
    <n v="73.55"/>
    <n v="8.08"/>
  </r>
  <r>
    <n v="262"/>
    <d v="2018-10-07T00:00:00"/>
    <x v="0"/>
    <x v="1"/>
    <n v="7"/>
    <x v="3"/>
    <s v="no"/>
    <s v="smartpoint"/>
    <s v="Germany"/>
    <x v="1"/>
    <s v="Berlin"/>
    <x v="0"/>
    <s v="water colours"/>
    <n v="491"/>
    <n v="50.7"/>
    <n v="2.76"/>
  </r>
  <r>
    <n v="263"/>
    <d v="2018-10-14T00:00:00"/>
    <x v="0"/>
    <x v="1"/>
    <n v="14"/>
    <x v="4"/>
    <s v="no"/>
    <s v="metropolis"/>
    <s v="Germany"/>
    <x v="4"/>
    <s v="Augsburg"/>
    <x v="0"/>
    <s v="marker"/>
    <n v="706"/>
    <n v="19.350000000000001"/>
    <n v="4.2"/>
  </r>
  <r>
    <n v="264"/>
    <d v="2018-12-30T00:00:00"/>
    <x v="0"/>
    <x v="0"/>
    <n v="30"/>
    <x v="6"/>
    <s v="no"/>
    <s v="smartpoint"/>
    <s v="Germany"/>
    <x v="4"/>
    <s v="Munich"/>
    <x v="0"/>
    <s v="marker"/>
    <n v="407"/>
    <n v="40.049999999999997"/>
    <n v="3.18"/>
  </r>
  <r>
    <n v="265"/>
    <d v="2018-10-28T00:00:00"/>
    <x v="0"/>
    <x v="1"/>
    <n v="28"/>
    <x v="2"/>
    <s v="yes"/>
    <s v="smartpoint"/>
    <s v="Germany"/>
    <x v="7"/>
    <s v="Düsseldorf"/>
    <x v="1"/>
    <s v="gloves"/>
    <n v="891"/>
    <n v="53.19"/>
    <n v="4.0999999999999996"/>
  </r>
  <r>
    <n v="266"/>
    <d v="2018-10-31T00:00:00"/>
    <x v="0"/>
    <x v="1"/>
    <n v="31"/>
    <x v="5"/>
    <s v="no"/>
    <s v="dealhouse"/>
    <s v="Germany"/>
    <x v="0"/>
    <s v="Karlsruhe"/>
    <x v="0"/>
    <s v="water colours"/>
    <n v="119"/>
    <n v="32.700000000000003"/>
    <n v="7.0000000000000007E-2"/>
  </r>
  <r>
    <n v="267"/>
    <d v="2018-11-06T00:00:00"/>
    <x v="0"/>
    <x v="2"/>
    <n v="6"/>
    <x v="2"/>
    <s v="no"/>
    <s v="care4you"/>
    <s v="Germany"/>
    <x v="7"/>
    <s v="Düsseldorf"/>
    <x v="1"/>
    <s v="waste bags"/>
    <n v="297"/>
    <n v="50.98"/>
    <n v="3.62"/>
  </r>
  <r>
    <n v="268"/>
    <d v="2018-10-02T00:00:00"/>
    <x v="0"/>
    <x v="1"/>
    <n v="2"/>
    <x v="6"/>
    <s v="yes"/>
    <s v="care4you"/>
    <s v="Germany"/>
    <x v="3"/>
    <s v="Halle"/>
    <x v="1"/>
    <s v="wipes"/>
    <n v="612"/>
    <n v="16.43"/>
    <n v="3.4"/>
  </r>
  <r>
    <n v="269"/>
    <d v="2018-10-21T00:00:00"/>
    <x v="0"/>
    <x v="1"/>
    <n v="21"/>
    <x v="1"/>
    <s v="no"/>
    <s v="metropolis"/>
    <s v="Germany"/>
    <x v="2"/>
    <s v="Bremen"/>
    <x v="1"/>
    <s v="towls"/>
    <n v="807"/>
    <n v="14.75"/>
    <n v="9.39"/>
  </r>
  <r>
    <n v="270"/>
    <d v="2018-11-20T00:00:00"/>
    <x v="0"/>
    <x v="2"/>
    <n v="20"/>
    <x v="1"/>
    <s v="yes"/>
    <s v="metropolis"/>
    <s v="Germany"/>
    <x v="0"/>
    <s v="Karlsruhe"/>
    <x v="0"/>
    <s v="pencil"/>
    <n v="226"/>
    <n v="55.53"/>
    <n v="2.96"/>
  </r>
  <r>
    <n v="271"/>
    <d v="2018-12-27T00:00:00"/>
    <x v="0"/>
    <x v="0"/>
    <n v="27"/>
    <x v="4"/>
    <s v="yes"/>
    <s v="smartpoint"/>
    <s v="Germany"/>
    <x v="4"/>
    <s v="Augsburg"/>
    <x v="0"/>
    <s v="pen"/>
    <n v="790"/>
    <n v="96.16"/>
    <n v="4.45"/>
  </r>
  <r>
    <n v="272"/>
    <d v="2018-12-19T00:00:00"/>
    <x v="0"/>
    <x v="0"/>
    <n v="19"/>
    <x v="0"/>
    <s v="yes"/>
    <s v="thebarn"/>
    <s v="Germany"/>
    <x v="0"/>
    <s v="Stuttgart"/>
    <x v="0"/>
    <s v="pencil"/>
    <n v="741"/>
    <n v="57.47"/>
    <n v="0.19"/>
  </r>
  <r>
    <n v="273"/>
    <d v="2018-11-18T00:00:00"/>
    <x v="0"/>
    <x v="2"/>
    <n v="18"/>
    <x v="3"/>
    <s v="yes"/>
    <s v="thebarn"/>
    <s v="Germany"/>
    <x v="7"/>
    <s v="Aachen"/>
    <x v="2"/>
    <s v="vaccum cleaner"/>
    <n v="559"/>
    <n v="85.7"/>
    <n v="1.49"/>
  </r>
  <r>
    <n v="274"/>
    <d v="2018-10-04T00:00:00"/>
    <x v="0"/>
    <x v="1"/>
    <n v="4"/>
    <x v="6"/>
    <s v="no"/>
    <s v="dealhouse"/>
    <s v="Germany"/>
    <x v="4"/>
    <s v="Augsburg"/>
    <x v="1"/>
    <s v="gloves"/>
    <n v="639"/>
    <n v="96.24"/>
    <n v="6.27"/>
  </r>
  <r>
    <n v="275"/>
    <d v="2018-11-19T00:00:00"/>
    <x v="0"/>
    <x v="2"/>
    <n v="19"/>
    <x v="6"/>
    <s v="yes"/>
    <s v="dealhouse"/>
    <s v="Germany"/>
    <x v="6"/>
    <s v="Hamburg"/>
    <x v="1"/>
    <s v="waste bags"/>
    <n v="961"/>
    <n v="27.94"/>
    <n v="0.09"/>
  </r>
  <r>
    <n v="276"/>
    <d v="2018-12-30T00:00:00"/>
    <x v="0"/>
    <x v="0"/>
    <n v="30"/>
    <x v="4"/>
    <s v="no"/>
    <s v="care4you"/>
    <s v="Germany"/>
    <x v="3"/>
    <s v="Dresden"/>
    <x v="2"/>
    <s v="micro wave oven"/>
    <n v="528"/>
    <n v="99.61"/>
    <n v="7.78"/>
  </r>
  <r>
    <n v="277"/>
    <d v="2018-10-29T00:00:00"/>
    <x v="0"/>
    <x v="1"/>
    <n v="29"/>
    <x v="5"/>
    <s v="yes"/>
    <s v="metropolis"/>
    <s v="Germany"/>
    <x v="3"/>
    <s v="Dresden"/>
    <x v="0"/>
    <s v="pen"/>
    <n v="707"/>
    <n v="97.66"/>
    <n v="9.59"/>
  </r>
  <r>
    <n v="278"/>
    <d v="2018-10-04T00:00:00"/>
    <x v="0"/>
    <x v="1"/>
    <n v="4"/>
    <x v="5"/>
    <s v="no"/>
    <s v="thebarn"/>
    <s v="Germany"/>
    <x v="4"/>
    <s v="Nuremberg"/>
    <x v="0"/>
    <s v="pencil"/>
    <n v="444"/>
    <n v="40.06"/>
    <n v="2.7"/>
  </r>
  <r>
    <n v="279"/>
    <d v="2018-10-03T00:00:00"/>
    <x v="0"/>
    <x v="1"/>
    <n v="3"/>
    <x v="6"/>
    <s v="no"/>
    <s v="dealhouse"/>
    <s v="Germany"/>
    <x v="3"/>
    <s v="Halle"/>
    <x v="0"/>
    <s v="pen"/>
    <n v="171"/>
    <n v="88.49"/>
    <n v="2.59"/>
  </r>
  <r>
    <n v="280"/>
    <d v="2018-12-14T00:00:00"/>
    <x v="0"/>
    <x v="0"/>
    <n v="14"/>
    <x v="7"/>
    <s v="yes"/>
    <s v="metropolis"/>
    <s v="Germany"/>
    <x v="0"/>
    <s v="Freiburg"/>
    <x v="0"/>
    <s v="pen"/>
    <n v="881"/>
    <n v="44.31"/>
    <n v="9.39"/>
  </r>
  <r>
    <n v="281"/>
    <d v="2018-10-09T00:00:00"/>
    <x v="0"/>
    <x v="1"/>
    <n v="9"/>
    <x v="6"/>
    <s v="no"/>
    <s v="dealhouse"/>
    <s v="Germany"/>
    <x v="7"/>
    <s v="Essen"/>
    <x v="2"/>
    <s v="vaccum cleaner"/>
    <n v="787"/>
    <n v="7.39"/>
    <n v="3.55"/>
  </r>
  <r>
    <n v="282"/>
    <d v="2018-12-09T00:00:00"/>
    <x v="0"/>
    <x v="0"/>
    <n v="9"/>
    <x v="2"/>
    <s v="yes"/>
    <s v="smartpoint"/>
    <s v="Germany"/>
    <x v="0"/>
    <s v="Stuttgart"/>
    <x v="0"/>
    <s v="marker"/>
    <n v="657"/>
    <n v="71.599999999999994"/>
    <n v="1.3"/>
  </r>
  <r>
    <n v="283"/>
    <d v="2018-12-07T00:00:00"/>
    <x v="0"/>
    <x v="0"/>
    <n v="7"/>
    <x v="1"/>
    <s v="yes"/>
    <s v="thebarn"/>
    <s v="Germany"/>
    <x v="3"/>
    <s v="Dresden"/>
    <x v="0"/>
    <s v="water colours"/>
    <n v="849"/>
    <n v="33.6"/>
    <n v="6.78"/>
  </r>
  <r>
    <n v="284"/>
    <d v="2018-11-11T00:00:00"/>
    <x v="0"/>
    <x v="2"/>
    <n v="11"/>
    <x v="4"/>
    <s v="yes"/>
    <s v="smartpoint"/>
    <s v="Germany"/>
    <x v="4"/>
    <s v="Munich"/>
    <x v="0"/>
    <s v="pen"/>
    <n v="497"/>
    <n v="31"/>
    <n v="1.86"/>
  </r>
  <r>
    <n v="285"/>
    <d v="2018-10-28T00:00:00"/>
    <x v="0"/>
    <x v="1"/>
    <n v="28"/>
    <x v="6"/>
    <s v="no"/>
    <s v="thebarn"/>
    <s v="Germany"/>
    <x v="4"/>
    <s v="Munich"/>
    <x v="2"/>
    <s v="micro wave oven"/>
    <n v="526"/>
    <n v="8.9499999999999993"/>
    <n v="2.42"/>
  </r>
  <r>
    <n v="286"/>
    <d v="2018-11-28T00:00:00"/>
    <x v="0"/>
    <x v="2"/>
    <n v="28"/>
    <x v="1"/>
    <s v="yes"/>
    <s v="care4you"/>
    <s v="Germany"/>
    <x v="4"/>
    <s v="Munich"/>
    <x v="2"/>
    <s v="vaccum cleaner"/>
    <n v="111"/>
    <n v="39.18"/>
    <n v="8.06"/>
  </r>
  <r>
    <n v="287"/>
    <d v="2018-10-08T00:00:00"/>
    <x v="0"/>
    <x v="1"/>
    <n v="8"/>
    <x v="1"/>
    <s v="yes"/>
    <s v="smartpoint"/>
    <s v="Germany"/>
    <x v="0"/>
    <s v="Freiburg"/>
    <x v="0"/>
    <s v="water colours"/>
    <n v="162"/>
    <n v="40.909999999999997"/>
    <n v="3.91"/>
  </r>
  <r>
    <n v="288"/>
    <d v="2018-12-07T00:00:00"/>
    <x v="0"/>
    <x v="0"/>
    <n v="7"/>
    <x v="3"/>
    <s v="yes"/>
    <s v="dealhouse"/>
    <s v="Germany"/>
    <x v="7"/>
    <s v="Cologne"/>
    <x v="2"/>
    <s v="mixer"/>
    <n v="427"/>
    <n v="29.64"/>
    <n v="9.85"/>
  </r>
  <r>
    <n v="289"/>
    <d v="2018-12-29T00:00:00"/>
    <x v="0"/>
    <x v="0"/>
    <n v="29"/>
    <x v="5"/>
    <s v="no"/>
    <s v="metropolis"/>
    <s v="Germany"/>
    <x v="7"/>
    <s v="Dortmund"/>
    <x v="2"/>
    <s v="micro wave oven"/>
    <n v="957"/>
    <n v="2.0099999999999998"/>
    <n v="8.85"/>
  </r>
  <r>
    <n v="290"/>
    <d v="2018-10-11T00:00:00"/>
    <x v="0"/>
    <x v="1"/>
    <n v="11"/>
    <x v="0"/>
    <s v="no"/>
    <s v="smartpoint"/>
    <s v="Germany"/>
    <x v="7"/>
    <s v="Düsseldorf"/>
    <x v="1"/>
    <s v="waste bags"/>
    <n v="346"/>
    <n v="6.31"/>
    <n v="0.66"/>
  </r>
  <r>
    <n v="291"/>
    <d v="2018-10-28T00:00:00"/>
    <x v="0"/>
    <x v="1"/>
    <n v="28"/>
    <x v="2"/>
    <s v="no"/>
    <s v="thebarn"/>
    <s v="Germany"/>
    <x v="7"/>
    <s v="Düsseldorf"/>
    <x v="1"/>
    <s v="wipes"/>
    <n v="608"/>
    <n v="89.28"/>
    <n v="8.2100000000000009"/>
  </r>
  <r>
    <n v="292"/>
    <d v="2018-12-20T00:00:00"/>
    <x v="0"/>
    <x v="0"/>
    <n v="20"/>
    <x v="1"/>
    <s v="no"/>
    <s v="metropolis"/>
    <s v="Germany"/>
    <x v="1"/>
    <s v="Berlin"/>
    <x v="1"/>
    <s v="wipes"/>
    <n v="17"/>
    <n v="93.59"/>
    <n v="7.15"/>
  </r>
  <r>
    <n v="293"/>
    <d v="2018-12-15T00:00:00"/>
    <x v="0"/>
    <x v="0"/>
    <n v="15"/>
    <x v="6"/>
    <s v="yes"/>
    <s v="care4you"/>
    <s v="Germany"/>
    <x v="0"/>
    <s v="Stuttgart"/>
    <x v="2"/>
    <s v="vaccum cleaner"/>
    <n v="236"/>
    <n v="23.44"/>
    <n v="7.38"/>
  </r>
  <r>
    <n v="294"/>
    <d v="2018-10-27T00:00:00"/>
    <x v="0"/>
    <x v="1"/>
    <n v="27"/>
    <x v="0"/>
    <s v="yes"/>
    <s v="dealhouse"/>
    <s v="Germany"/>
    <x v="3"/>
    <s v="Halle"/>
    <x v="0"/>
    <s v="ball-pen"/>
    <n v="755"/>
    <n v="23.49"/>
    <n v="3.08"/>
  </r>
  <r>
    <n v="295"/>
    <d v="2018-12-13T00:00:00"/>
    <x v="0"/>
    <x v="0"/>
    <n v="13"/>
    <x v="4"/>
    <s v="yes"/>
    <s v="smartpoint"/>
    <s v="Germany"/>
    <x v="7"/>
    <s v="Cologne"/>
    <x v="1"/>
    <s v="gloves"/>
    <n v="573"/>
    <n v="46.92"/>
    <n v="1.54"/>
  </r>
  <r>
    <n v="296"/>
    <d v="2018-11-20T00:00:00"/>
    <x v="0"/>
    <x v="2"/>
    <n v="20"/>
    <x v="0"/>
    <s v="yes"/>
    <s v="metropolis"/>
    <s v="Germany"/>
    <x v="3"/>
    <s v="Dresden"/>
    <x v="1"/>
    <s v="wipes"/>
    <n v="124"/>
    <n v="3.77"/>
    <n v="3.1"/>
  </r>
  <r>
    <n v="297"/>
    <d v="2018-11-13T00:00:00"/>
    <x v="0"/>
    <x v="2"/>
    <n v="13"/>
    <x v="2"/>
    <s v="yes"/>
    <s v="thebarn"/>
    <s v="Germany"/>
    <x v="5"/>
    <s v="Frankfurt"/>
    <x v="0"/>
    <s v="marker"/>
    <n v="225"/>
    <n v="75.5"/>
    <n v="2"/>
  </r>
  <r>
    <n v="298"/>
    <d v="2018-12-04T00:00:00"/>
    <x v="0"/>
    <x v="0"/>
    <n v="4"/>
    <x v="2"/>
    <s v="no"/>
    <s v="smartpoint"/>
    <s v="Germany"/>
    <x v="4"/>
    <s v="Augsburg"/>
    <x v="1"/>
    <s v="waste bags"/>
    <n v="362"/>
    <n v="24.27"/>
    <n v="8.49"/>
  </r>
  <r>
    <n v="299"/>
    <d v="2018-10-11T00:00:00"/>
    <x v="0"/>
    <x v="1"/>
    <n v="11"/>
    <x v="7"/>
    <s v="yes"/>
    <s v="smartpoint"/>
    <s v="Germany"/>
    <x v="7"/>
    <s v="Cologne"/>
    <x v="1"/>
    <s v="wipes"/>
    <n v="89"/>
    <n v="5.84"/>
    <n v="7.07"/>
  </r>
  <r>
    <n v="300"/>
    <d v="2018-10-04T00:00:00"/>
    <x v="0"/>
    <x v="1"/>
    <n v="4"/>
    <x v="7"/>
    <s v="no"/>
    <s v="smartpoint"/>
    <s v="Germany"/>
    <x v="2"/>
    <s v="Bremen"/>
    <x v="2"/>
    <s v="micro wave oven"/>
    <n v="840"/>
    <n v="45.25"/>
    <n v="7.47"/>
  </r>
  <r>
    <n v="301"/>
    <d v="2018-12-03T00:00:00"/>
    <x v="0"/>
    <x v="0"/>
    <n v="3"/>
    <x v="6"/>
    <s v="yes"/>
    <s v="smartpoint"/>
    <s v="Germany"/>
    <x v="4"/>
    <s v="Augsburg"/>
    <x v="1"/>
    <s v="wipes"/>
    <n v="764"/>
    <n v="14.37"/>
    <n v="1.26"/>
  </r>
  <r>
    <n v="302"/>
    <d v="2018-11-28T00:00:00"/>
    <x v="0"/>
    <x v="2"/>
    <n v="28"/>
    <x v="3"/>
    <s v="no"/>
    <s v="dealhouse"/>
    <s v="Germany"/>
    <x v="4"/>
    <s v="Nuremberg"/>
    <x v="2"/>
    <s v="micro wave oven"/>
    <n v="548"/>
    <n v="34.56"/>
    <n v="7.16"/>
  </r>
  <r>
    <n v="303"/>
    <d v="2018-10-24T00:00:00"/>
    <x v="0"/>
    <x v="1"/>
    <n v="24"/>
    <x v="2"/>
    <s v="no"/>
    <s v="care4you"/>
    <s v="Germany"/>
    <x v="2"/>
    <s v="Bremen"/>
    <x v="2"/>
    <s v="mixer"/>
    <n v="533"/>
    <n v="15.42"/>
    <n v="9.0399999999999991"/>
  </r>
  <r>
    <n v="304"/>
    <d v="2018-11-24T00:00:00"/>
    <x v="0"/>
    <x v="2"/>
    <n v="24"/>
    <x v="6"/>
    <s v="no"/>
    <s v="metropolis"/>
    <s v="Germany"/>
    <x v="4"/>
    <s v="Nuremberg"/>
    <x v="2"/>
    <s v="mixer"/>
    <n v="903"/>
    <n v="50.73"/>
    <n v="4.55"/>
  </r>
  <r>
    <n v="305"/>
    <d v="2018-12-25T00:00:00"/>
    <x v="0"/>
    <x v="0"/>
    <n v="25"/>
    <x v="5"/>
    <s v="yes"/>
    <s v="thebarn"/>
    <s v="Germany"/>
    <x v="4"/>
    <s v="Augsburg"/>
    <x v="0"/>
    <s v="pen"/>
    <n v="352"/>
    <n v="90.01"/>
    <n v="3.59"/>
  </r>
  <r>
    <n v="306"/>
    <d v="2018-12-26T00:00:00"/>
    <x v="0"/>
    <x v="0"/>
    <n v="26"/>
    <x v="7"/>
    <s v="yes"/>
    <s v="thebarn"/>
    <s v="Germany"/>
    <x v="7"/>
    <s v="Cologne"/>
    <x v="2"/>
    <s v="mixer"/>
    <n v="127"/>
    <n v="93.05"/>
    <n v="3"/>
  </r>
  <r>
    <n v="307"/>
    <d v="2018-12-16T00:00:00"/>
    <x v="0"/>
    <x v="0"/>
    <n v="16"/>
    <x v="5"/>
    <s v="no"/>
    <s v="dealhouse"/>
    <s v="Germany"/>
    <x v="7"/>
    <s v="Düsseldorf"/>
    <x v="1"/>
    <s v="waste bags"/>
    <n v="25"/>
    <n v="56.59"/>
    <n v="6.68"/>
  </r>
  <r>
    <n v="308"/>
    <d v="2018-11-12T00:00:00"/>
    <x v="0"/>
    <x v="2"/>
    <n v="12"/>
    <x v="3"/>
    <s v="yes"/>
    <s v="smartpoint"/>
    <s v="Germany"/>
    <x v="3"/>
    <s v="Leipzig"/>
    <x v="1"/>
    <s v="gloves"/>
    <n v="203"/>
    <n v="85.55"/>
    <n v="5.44"/>
  </r>
  <r>
    <n v="309"/>
    <d v="2018-10-04T00:00:00"/>
    <x v="0"/>
    <x v="1"/>
    <n v="4"/>
    <x v="1"/>
    <s v="no"/>
    <s v="care4you"/>
    <s v="Germany"/>
    <x v="0"/>
    <s v="Karlsruhe"/>
    <x v="1"/>
    <s v="gloves"/>
    <n v="782"/>
    <n v="79.88"/>
    <n v="2.48"/>
  </r>
  <r>
    <n v="310"/>
    <d v="2018-12-08T00:00:00"/>
    <x v="0"/>
    <x v="0"/>
    <n v="8"/>
    <x v="6"/>
    <s v="yes"/>
    <s v="dealhouse"/>
    <s v="Germany"/>
    <x v="0"/>
    <s v="Stuttgart"/>
    <x v="2"/>
    <s v="mixer"/>
    <n v="807"/>
    <n v="5.29"/>
    <n v="0.61"/>
  </r>
  <r>
    <n v="311"/>
    <d v="2018-10-11T00:00:00"/>
    <x v="0"/>
    <x v="1"/>
    <n v="11"/>
    <x v="6"/>
    <s v="yes"/>
    <s v="metropolis"/>
    <s v="Germany"/>
    <x v="4"/>
    <s v="Augsburg"/>
    <x v="2"/>
    <s v="mixer"/>
    <n v="466"/>
    <n v="60.17"/>
    <n v="7"/>
  </r>
  <r>
    <n v="312"/>
    <d v="2018-11-10T00:00:00"/>
    <x v="0"/>
    <x v="2"/>
    <n v="10"/>
    <x v="5"/>
    <s v="no"/>
    <s v="thebarn"/>
    <s v="Germany"/>
    <x v="2"/>
    <s v="Bremen"/>
    <x v="0"/>
    <s v="pen"/>
    <n v="195"/>
    <n v="68.28"/>
    <n v="1.4"/>
  </r>
  <r>
    <n v="313"/>
    <d v="2018-10-31T00:00:00"/>
    <x v="0"/>
    <x v="1"/>
    <n v="31"/>
    <x v="0"/>
    <s v="no"/>
    <s v="dealhouse"/>
    <s v="Germany"/>
    <x v="4"/>
    <s v="Augsburg"/>
    <x v="1"/>
    <s v="wipes"/>
    <n v="68"/>
    <n v="67.23"/>
    <n v="5.76"/>
  </r>
  <r>
    <n v="314"/>
    <d v="2018-11-16T00:00:00"/>
    <x v="0"/>
    <x v="2"/>
    <n v="16"/>
    <x v="1"/>
    <s v="yes"/>
    <s v="smartpoint"/>
    <s v="Germany"/>
    <x v="4"/>
    <s v="Munich"/>
    <x v="0"/>
    <s v="ball-pen"/>
    <n v="693"/>
    <n v="27.65"/>
    <n v="2.37"/>
  </r>
  <r>
    <n v="315"/>
    <d v="2018-10-21T00:00:00"/>
    <x v="0"/>
    <x v="1"/>
    <n v="21"/>
    <x v="2"/>
    <s v="no"/>
    <s v="smartpoint"/>
    <s v="Germany"/>
    <x v="5"/>
    <s v="Frankfurt"/>
    <x v="2"/>
    <s v="micro wave oven"/>
    <n v="438"/>
    <n v="3.64"/>
    <n v="2.79"/>
  </r>
  <r>
    <n v="316"/>
    <d v="2018-10-07T00:00:00"/>
    <x v="0"/>
    <x v="1"/>
    <n v="7"/>
    <x v="3"/>
    <s v="yes"/>
    <s v="thebarn"/>
    <s v="Germany"/>
    <x v="0"/>
    <s v="Karlsruhe"/>
    <x v="1"/>
    <s v="waste bags"/>
    <n v="989"/>
    <n v="20.29"/>
    <n v="2"/>
  </r>
  <r>
    <n v="317"/>
    <d v="2018-11-30T00:00:00"/>
    <x v="0"/>
    <x v="2"/>
    <n v="30"/>
    <x v="7"/>
    <s v="no"/>
    <s v="metropolis"/>
    <s v="Germany"/>
    <x v="3"/>
    <s v="Dresden"/>
    <x v="0"/>
    <s v="ball-pen"/>
    <n v="46"/>
    <n v="44.19"/>
    <n v="6.67"/>
  </r>
  <r>
    <n v="318"/>
    <d v="2018-11-09T00:00:00"/>
    <x v="0"/>
    <x v="2"/>
    <n v="9"/>
    <x v="3"/>
    <s v="no"/>
    <s v="metropolis"/>
    <s v="Germany"/>
    <x v="7"/>
    <s v="Essen"/>
    <x v="1"/>
    <s v="waste bags"/>
    <n v="207"/>
    <n v="64.400000000000006"/>
    <n v="0.86"/>
  </r>
  <r>
    <n v="319"/>
    <d v="2018-10-17T00:00:00"/>
    <x v="0"/>
    <x v="1"/>
    <n v="17"/>
    <x v="4"/>
    <s v="no"/>
    <s v="thebarn"/>
    <s v="Germany"/>
    <x v="5"/>
    <s v="Frankfurt"/>
    <x v="2"/>
    <s v="micro wave oven"/>
    <n v="408"/>
    <n v="6.51"/>
    <n v="4.9000000000000004"/>
  </r>
  <r>
    <n v="320"/>
    <d v="2018-11-28T00:00:00"/>
    <x v="0"/>
    <x v="2"/>
    <n v="28"/>
    <x v="6"/>
    <s v="yes"/>
    <s v="care4you"/>
    <s v="Germany"/>
    <x v="7"/>
    <s v="Dortmund"/>
    <x v="0"/>
    <s v="pen"/>
    <n v="31"/>
    <n v="36.46"/>
    <n v="4.03"/>
  </r>
  <r>
    <n v="321"/>
    <d v="2018-11-06T00:00:00"/>
    <x v="0"/>
    <x v="2"/>
    <n v="6"/>
    <x v="7"/>
    <s v="no"/>
    <s v="metropolis"/>
    <s v="Germany"/>
    <x v="0"/>
    <s v="Karlsruhe"/>
    <x v="1"/>
    <s v="gloves"/>
    <n v="412"/>
    <n v="96.72"/>
    <n v="8.3699999999999992"/>
  </r>
  <r>
    <n v="322"/>
    <d v="2018-12-29T00:00:00"/>
    <x v="0"/>
    <x v="0"/>
    <n v="29"/>
    <x v="5"/>
    <s v="yes"/>
    <s v="metropolis"/>
    <s v="Germany"/>
    <x v="5"/>
    <s v="Frankfurt"/>
    <x v="0"/>
    <s v="water colours"/>
    <n v="718"/>
    <n v="99.1"/>
    <n v="2.6"/>
  </r>
  <r>
    <n v="323"/>
    <d v="2018-10-01T00:00:00"/>
    <x v="0"/>
    <x v="1"/>
    <n v="1"/>
    <x v="0"/>
    <s v="no"/>
    <s v="care4you"/>
    <s v="Germany"/>
    <x v="7"/>
    <s v="Essen"/>
    <x v="1"/>
    <s v="wipes"/>
    <n v="918"/>
    <n v="27.27"/>
    <n v="0.2"/>
  </r>
  <r>
    <n v="324"/>
    <d v="2018-10-06T00:00:00"/>
    <x v="0"/>
    <x v="1"/>
    <n v="6"/>
    <x v="3"/>
    <s v="no"/>
    <s v="care4you"/>
    <s v="Germany"/>
    <x v="0"/>
    <s v="Karlsruhe"/>
    <x v="2"/>
    <s v="mixer"/>
    <n v="689"/>
    <n v="95.36"/>
    <n v="7.06"/>
  </r>
  <r>
    <n v="325"/>
    <d v="2018-10-11T00:00:00"/>
    <x v="0"/>
    <x v="1"/>
    <n v="11"/>
    <x v="5"/>
    <s v="no"/>
    <s v="metropolis"/>
    <s v="Germany"/>
    <x v="5"/>
    <s v="Frankfurt"/>
    <x v="1"/>
    <s v="gloves"/>
    <n v="650"/>
    <n v="4.84"/>
    <n v="0.03"/>
  </r>
  <r>
    <n v="326"/>
    <d v="2018-10-13T00:00:00"/>
    <x v="0"/>
    <x v="1"/>
    <n v="13"/>
    <x v="1"/>
    <s v="yes"/>
    <s v="smartpoint"/>
    <s v="Germany"/>
    <x v="0"/>
    <s v="Freiburg"/>
    <x v="2"/>
    <s v="micro wave oven"/>
    <n v="135"/>
    <n v="27.16"/>
    <n v="3.36"/>
  </r>
  <r>
    <n v="327"/>
    <d v="2018-12-16T00:00:00"/>
    <x v="0"/>
    <x v="0"/>
    <n v="16"/>
    <x v="4"/>
    <s v="yes"/>
    <s v="metropolis"/>
    <s v="Germany"/>
    <x v="4"/>
    <s v="Nuremberg"/>
    <x v="2"/>
    <s v="mixer"/>
    <n v="427"/>
    <n v="43.49"/>
    <n v="7.27"/>
  </r>
  <r>
    <n v="328"/>
    <d v="2018-10-19T00:00:00"/>
    <x v="0"/>
    <x v="1"/>
    <n v="19"/>
    <x v="3"/>
    <s v="no"/>
    <s v="smartpoint"/>
    <s v="Germany"/>
    <x v="7"/>
    <s v="Essen"/>
    <x v="1"/>
    <s v="gloves"/>
    <n v="472"/>
    <n v="58.1"/>
    <n v="2.87"/>
  </r>
  <r>
    <n v="329"/>
    <d v="2018-10-18T00:00:00"/>
    <x v="0"/>
    <x v="1"/>
    <n v="18"/>
    <x v="4"/>
    <s v="yes"/>
    <s v="metropolis"/>
    <s v="Germany"/>
    <x v="2"/>
    <s v="Bremen"/>
    <x v="2"/>
    <s v="micro wave oven"/>
    <n v="535"/>
    <n v="76.34"/>
    <n v="6.05"/>
  </r>
  <r>
    <n v="330"/>
    <d v="2018-12-13T00:00:00"/>
    <x v="0"/>
    <x v="0"/>
    <n v="13"/>
    <x v="5"/>
    <s v="no"/>
    <s v="metropolis"/>
    <s v="Germany"/>
    <x v="4"/>
    <s v="Munich"/>
    <x v="0"/>
    <s v="pen"/>
    <n v="276"/>
    <n v="8.6999999999999993"/>
    <n v="7.97"/>
  </r>
  <r>
    <n v="331"/>
    <d v="2018-10-01T00:00:00"/>
    <x v="0"/>
    <x v="1"/>
    <n v="1"/>
    <x v="2"/>
    <s v="yes"/>
    <s v="metropolis"/>
    <s v="Germany"/>
    <x v="7"/>
    <s v="Cologne"/>
    <x v="2"/>
    <s v="vaccum cleaner"/>
    <n v="469"/>
    <n v="97.67"/>
    <n v="0.26"/>
  </r>
  <r>
    <n v="332"/>
    <d v="2018-12-31T00:00:00"/>
    <x v="0"/>
    <x v="0"/>
    <n v="31"/>
    <x v="2"/>
    <s v="no"/>
    <s v="thebarn"/>
    <s v="Germany"/>
    <x v="4"/>
    <s v="Munich"/>
    <x v="2"/>
    <s v="vaccum cleaner"/>
    <n v="356"/>
    <n v="38.17"/>
    <n v="6.42"/>
  </r>
  <r>
    <n v="333"/>
    <d v="2018-11-23T00:00:00"/>
    <x v="0"/>
    <x v="2"/>
    <n v="23"/>
    <x v="6"/>
    <s v="yes"/>
    <s v="care4you"/>
    <s v="Germany"/>
    <x v="7"/>
    <s v="Düsseldorf"/>
    <x v="0"/>
    <s v="marker"/>
    <n v="824"/>
    <n v="0.56999999999999995"/>
    <n v="9.7200000000000006"/>
  </r>
  <r>
    <n v="334"/>
    <d v="2018-10-06T00:00:00"/>
    <x v="0"/>
    <x v="1"/>
    <n v="6"/>
    <x v="5"/>
    <s v="no"/>
    <s v="care4you"/>
    <s v="Germany"/>
    <x v="7"/>
    <s v="Essen"/>
    <x v="1"/>
    <s v="waste bags"/>
    <n v="128"/>
    <n v="26.99"/>
    <n v="0.6"/>
  </r>
  <r>
    <n v="335"/>
    <d v="2018-11-12T00:00:00"/>
    <x v="0"/>
    <x v="2"/>
    <n v="12"/>
    <x v="6"/>
    <s v="yes"/>
    <s v="dealhouse"/>
    <s v="Germany"/>
    <x v="7"/>
    <s v="Dortmund"/>
    <x v="1"/>
    <s v="wipes"/>
    <n v="98"/>
    <n v="74.31"/>
    <n v="9.49"/>
  </r>
  <r>
    <n v="336"/>
    <d v="2018-11-18T00:00:00"/>
    <x v="0"/>
    <x v="2"/>
    <n v="18"/>
    <x v="4"/>
    <s v="yes"/>
    <s v="smartpoint"/>
    <s v="Germany"/>
    <x v="7"/>
    <s v="Cologne"/>
    <x v="0"/>
    <s v="marker"/>
    <n v="319"/>
    <n v="33.44"/>
    <n v="9.19"/>
  </r>
  <r>
    <n v="337"/>
    <d v="2018-12-09T00:00:00"/>
    <x v="0"/>
    <x v="0"/>
    <n v="9"/>
    <x v="0"/>
    <s v="no"/>
    <s v="care4you"/>
    <s v="Germany"/>
    <x v="3"/>
    <s v="Dresden"/>
    <x v="2"/>
    <s v="vaccum cleaner"/>
    <n v="298"/>
    <n v="23.21"/>
    <n v="1.57"/>
  </r>
  <r>
    <n v="338"/>
    <d v="2018-11-06T00:00:00"/>
    <x v="0"/>
    <x v="2"/>
    <n v="6"/>
    <x v="7"/>
    <s v="yes"/>
    <s v="thebarn"/>
    <s v="Germany"/>
    <x v="1"/>
    <s v="Berlin"/>
    <x v="2"/>
    <s v="vaccum cleaner"/>
    <n v="433"/>
    <n v="63.55"/>
    <n v="5.28"/>
  </r>
  <r>
    <n v="339"/>
    <d v="2018-10-12T00:00:00"/>
    <x v="0"/>
    <x v="1"/>
    <n v="12"/>
    <x v="2"/>
    <s v="yes"/>
    <s v="dealhouse"/>
    <s v="Germany"/>
    <x v="5"/>
    <s v="Frankfurt"/>
    <x v="2"/>
    <s v="mixer"/>
    <n v="563"/>
    <n v="89.83"/>
    <n v="7.35"/>
  </r>
  <r>
    <n v="340"/>
    <d v="2018-12-06T00:00:00"/>
    <x v="0"/>
    <x v="0"/>
    <n v="6"/>
    <x v="0"/>
    <s v="yes"/>
    <s v="metropolis"/>
    <s v="Germany"/>
    <x v="0"/>
    <s v="Freiburg"/>
    <x v="0"/>
    <s v="ball-pen"/>
    <n v="187"/>
    <n v="76.930000000000007"/>
    <n v="8.76"/>
  </r>
  <r>
    <n v="341"/>
    <d v="2018-11-19T00:00:00"/>
    <x v="0"/>
    <x v="2"/>
    <n v="19"/>
    <x v="0"/>
    <s v="yes"/>
    <s v="metropolis"/>
    <s v="Germany"/>
    <x v="7"/>
    <s v="Düsseldorf"/>
    <x v="2"/>
    <s v="vaccum cleaner"/>
    <n v="869"/>
    <n v="92.37"/>
    <n v="5.53"/>
  </r>
  <r>
    <n v="342"/>
    <d v="2018-12-20T00:00:00"/>
    <x v="0"/>
    <x v="0"/>
    <n v="20"/>
    <x v="1"/>
    <s v="yes"/>
    <s v="thebarn"/>
    <s v="Germany"/>
    <x v="0"/>
    <s v="Karlsruhe"/>
    <x v="2"/>
    <s v="vaccum cleaner"/>
    <n v="880"/>
    <n v="48.71"/>
    <n v="2.3199999999999998"/>
  </r>
  <r>
    <n v="343"/>
    <d v="2018-11-06T00:00:00"/>
    <x v="0"/>
    <x v="2"/>
    <n v="6"/>
    <x v="5"/>
    <s v="no"/>
    <s v="metropolis"/>
    <s v="Germany"/>
    <x v="7"/>
    <s v="Dortmund"/>
    <x v="1"/>
    <s v="wipes"/>
    <n v="960"/>
    <n v="73.930000000000007"/>
    <n v="2.86"/>
  </r>
  <r>
    <n v="344"/>
    <d v="2018-10-02T00:00:00"/>
    <x v="0"/>
    <x v="1"/>
    <n v="2"/>
    <x v="3"/>
    <s v="yes"/>
    <s v="dealhouse"/>
    <s v="Germany"/>
    <x v="7"/>
    <s v="Dortmund"/>
    <x v="2"/>
    <s v="vaccum cleaner"/>
    <n v="850"/>
    <n v="64.3"/>
    <n v="1.64"/>
  </r>
  <r>
    <n v="345"/>
    <d v="2018-10-15T00:00:00"/>
    <x v="0"/>
    <x v="1"/>
    <n v="15"/>
    <x v="0"/>
    <s v="no"/>
    <s v="smartpoint"/>
    <s v="Germany"/>
    <x v="0"/>
    <s v="Karlsruhe"/>
    <x v="2"/>
    <s v="micro wave oven"/>
    <n v="120"/>
    <n v="25.98"/>
    <n v="8.0500000000000007"/>
  </r>
  <r>
    <n v="346"/>
    <d v="2018-10-19T00:00:00"/>
    <x v="0"/>
    <x v="1"/>
    <n v="19"/>
    <x v="0"/>
    <s v="yes"/>
    <s v="thebarn"/>
    <s v="Germany"/>
    <x v="4"/>
    <s v="Augsburg"/>
    <x v="1"/>
    <s v="wipes"/>
    <n v="110"/>
    <n v="88.7"/>
    <n v="5.3"/>
  </r>
  <r>
    <n v="347"/>
    <d v="2018-11-21T00:00:00"/>
    <x v="0"/>
    <x v="2"/>
    <n v="21"/>
    <x v="4"/>
    <s v="yes"/>
    <s v="metropolis"/>
    <s v="Germany"/>
    <x v="2"/>
    <s v="Bremen"/>
    <x v="0"/>
    <s v="ball-pen"/>
    <n v="233"/>
    <n v="77.98"/>
    <n v="3.56"/>
  </r>
  <r>
    <n v="348"/>
    <d v="2018-11-03T00:00:00"/>
    <x v="0"/>
    <x v="2"/>
    <n v="3"/>
    <x v="7"/>
    <s v="no"/>
    <s v="dealhouse"/>
    <s v="Germany"/>
    <x v="4"/>
    <s v="Augsburg"/>
    <x v="2"/>
    <s v="micro wave oven"/>
    <n v="211"/>
    <n v="70.98"/>
    <n v="1.45"/>
  </r>
  <r>
    <n v="349"/>
    <d v="2018-10-28T00:00:00"/>
    <x v="0"/>
    <x v="1"/>
    <n v="28"/>
    <x v="1"/>
    <s v="no"/>
    <s v="smartpoint"/>
    <s v="Germany"/>
    <x v="4"/>
    <s v="Nuremberg"/>
    <x v="0"/>
    <s v="ball-pen"/>
    <n v="507"/>
    <n v="36.46"/>
    <n v="1.71"/>
  </r>
  <r>
    <n v="350"/>
    <d v="2018-10-06T00:00:00"/>
    <x v="0"/>
    <x v="1"/>
    <n v="6"/>
    <x v="3"/>
    <s v="yes"/>
    <s v="thebarn"/>
    <s v="Germany"/>
    <x v="3"/>
    <s v="Leipzig"/>
    <x v="1"/>
    <s v="gloves"/>
    <n v="196"/>
    <n v="33.200000000000003"/>
    <n v="2.13"/>
  </r>
  <r>
    <n v="351"/>
    <d v="2018-11-29T00:00:00"/>
    <x v="0"/>
    <x v="2"/>
    <n v="29"/>
    <x v="7"/>
    <s v="yes"/>
    <s v="thebarn"/>
    <s v="Germany"/>
    <x v="4"/>
    <s v="Munich"/>
    <x v="0"/>
    <s v="pen"/>
    <n v="254"/>
    <n v="26.15"/>
    <n v="0.45"/>
  </r>
  <r>
    <n v="352"/>
    <d v="2018-11-18T00:00:00"/>
    <x v="0"/>
    <x v="2"/>
    <n v="18"/>
    <x v="1"/>
    <s v="no"/>
    <s v="thebarn"/>
    <s v="Germany"/>
    <x v="4"/>
    <s v="Nuremberg"/>
    <x v="0"/>
    <s v="water colours"/>
    <n v="988"/>
    <n v="49.35"/>
    <n v="7.55"/>
  </r>
  <r>
    <n v="353"/>
    <d v="2018-12-17T00:00:00"/>
    <x v="0"/>
    <x v="0"/>
    <n v="17"/>
    <x v="7"/>
    <s v="no"/>
    <s v="dealhouse"/>
    <s v="Germany"/>
    <x v="5"/>
    <s v="Frankfurt"/>
    <x v="0"/>
    <s v="marker"/>
    <n v="463"/>
    <n v="35.69"/>
    <n v="5.26"/>
  </r>
  <r>
    <n v="354"/>
    <d v="2018-12-26T00:00:00"/>
    <x v="0"/>
    <x v="0"/>
    <n v="26"/>
    <x v="7"/>
    <s v="no"/>
    <s v="care4you"/>
    <s v="Germany"/>
    <x v="4"/>
    <s v="Augsburg"/>
    <x v="0"/>
    <s v="marker"/>
    <n v="675"/>
    <n v="36.229999999999997"/>
    <n v="9.59"/>
  </r>
  <r>
    <n v="355"/>
    <d v="2018-11-01T00:00:00"/>
    <x v="0"/>
    <x v="2"/>
    <n v="1"/>
    <x v="2"/>
    <s v="yes"/>
    <s v="metropolis"/>
    <s v="Germany"/>
    <x v="3"/>
    <s v="Dresden"/>
    <x v="0"/>
    <s v="ball-pen"/>
    <n v="416"/>
    <n v="40.17"/>
    <n v="4.08"/>
  </r>
  <r>
    <n v="356"/>
    <d v="2018-12-24T00:00:00"/>
    <x v="0"/>
    <x v="0"/>
    <n v="24"/>
    <x v="5"/>
    <s v="yes"/>
    <s v="care4you"/>
    <s v="Germany"/>
    <x v="4"/>
    <s v="Augsburg"/>
    <x v="0"/>
    <s v="marker"/>
    <n v="208"/>
    <n v="79.44"/>
    <n v="7.39"/>
  </r>
  <r>
    <n v="357"/>
    <d v="2018-11-22T00:00:00"/>
    <x v="0"/>
    <x v="2"/>
    <n v="22"/>
    <x v="7"/>
    <s v="yes"/>
    <s v="metropolis"/>
    <s v="Germany"/>
    <x v="7"/>
    <s v="Cologne"/>
    <x v="2"/>
    <s v="vaccum cleaner"/>
    <n v="265"/>
    <n v="25.89"/>
    <n v="3.4"/>
  </r>
  <r>
    <n v="358"/>
    <d v="2018-11-06T00:00:00"/>
    <x v="0"/>
    <x v="2"/>
    <n v="6"/>
    <x v="6"/>
    <s v="no"/>
    <s v="smartpoint"/>
    <s v="Germany"/>
    <x v="7"/>
    <s v="Düsseldorf"/>
    <x v="1"/>
    <s v="towls"/>
    <n v="765"/>
    <n v="22.87"/>
    <n v="3.86"/>
  </r>
  <r>
    <n v="359"/>
    <d v="2018-10-25T00:00:00"/>
    <x v="0"/>
    <x v="1"/>
    <n v="25"/>
    <x v="2"/>
    <s v="no"/>
    <s v="metropolis"/>
    <s v="Germany"/>
    <x v="1"/>
    <s v="Berlin"/>
    <x v="2"/>
    <s v="micro wave oven"/>
    <n v="559"/>
    <n v="42.39"/>
    <n v="1.7"/>
  </r>
  <r>
    <n v="360"/>
    <d v="2018-10-17T00:00:00"/>
    <x v="0"/>
    <x v="1"/>
    <n v="17"/>
    <x v="5"/>
    <s v="no"/>
    <s v="dealhouse"/>
    <s v="Germany"/>
    <x v="0"/>
    <s v="Karlsruhe"/>
    <x v="1"/>
    <s v="gloves"/>
    <n v="336"/>
    <n v="23.97"/>
    <n v="2.36"/>
  </r>
  <r>
    <n v="361"/>
    <d v="2018-10-21T00:00:00"/>
    <x v="0"/>
    <x v="1"/>
    <n v="21"/>
    <x v="2"/>
    <s v="yes"/>
    <s v="metropolis"/>
    <s v="Germany"/>
    <x v="0"/>
    <s v="Freiburg"/>
    <x v="1"/>
    <s v="towls"/>
    <n v="323"/>
    <n v="57.17"/>
    <n v="6.66"/>
  </r>
  <r>
    <n v="362"/>
    <d v="2018-12-04T00:00:00"/>
    <x v="0"/>
    <x v="0"/>
    <n v="4"/>
    <x v="3"/>
    <s v="no"/>
    <s v="care4you"/>
    <s v="Germany"/>
    <x v="0"/>
    <s v="Stuttgart"/>
    <x v="2"/>
    <s v="mixer"/>
    <n v="431"/>
    <n v="66.3"/>
    <n v="6.94"/>
  </r>
  <r>
    <n v="363"/>
    <d v="2018-12-27T00:00:00"/>
    <x v="0"/>
    <x v="0"/>
    <n v="27"/>
    <x v="0"/>
    <s v="yes"/>
    <s v="dealhouse"/>
    <s v="Germany"/>
    <x v="7"/>
    <s v="Düsseldorf"/>
    <x v="2"/>
    <s v="vaccum cleaner"/>
    <n v="891"/>
    <n v="7.02"/>
    <n v="1.39"/>
  </r>
  <r>
    <n v="364"/>
    <d v="2018-11-23T00:00:00"/>
    <x v="0"/>
    <x v="2"/>
    <n v="23"/>
    <x v="4"/>
    <s v="no"/>
    <s v="thebarn"/>
    <s v="Germany"/>
    <x v="4"/>
    <s v="Augsburg"/>
    <x v="0"/>
    <s v="water colours"/>
    <n v="501"/>
    <n v="43.56"/>
    <n v="9.8000000000000007"/>
  </r>
  <r>
    <n v="365"/>
    <d v="2018-10-16T00:00:00"/>
    <x v="0"/>
    <x v="1"/>
    <n v="16"/>
    <x v="7"/>
    <s v="yes"/>
    <s v="smartpoint"/>
    <s v="Germany"/>
    <x v="0"/>
    <s v="Freiburg"/>
    <x v="1"/>
    <s v="gloves"/>
    <n v="780"/>
    <n v="93.32"/>
    <n v="6.85"/>
  </r>
  <r>
    <n v="366"/>
    <d v="2018-10-06T00:00:00"/>
    <x v="0"/>
    <x v="1"/>
    <n v="6"/>
    <x v="2"/>
    <s v="no"/>
    <s v="smartpoint"/>
    <s v="Germany"/>
    <x v="7"/>
    <s v="Aachen"/>
    <x v="0"/>
    <s v="ball-pen"/>
    <n v="827"/>
    <n v="72.760000000000005"/>
    <n v="0.12"/>
  </r>
  <r>
    <n v="367"/>
    <d v="2018-12-20T00:00:00"/>
    <x v="0"/>
    <x v="0"/>
    <n v="20"/>
    <x v="3"/>
    <s v="no"/>
    <s v="smartpoint"/>
    <s v="Germany"/>
    <x v="0"/>
    <s v="Stuttgart"/>
    <x v="2"/>
    <s v="vaccum cleaner"/>
    <n v="874"/>
    <n v="44.91"/>
    <n v="1.1000000000000001"/>
  </r>
  <r>
    <n v="368"/>
    <d v="2018-12-17T00:00:00"/>
    <x v="0"/>
    <x v="0"/>
    <n v="17"/>
    <x v="5"/>
    <s v="yes"/>
    <s v="smartpoint"/>
    <s v="Germany"/>
    <x v="1"/>
    <s v="Berlin"/>
    <x v="2"/>
    <s v="vaccum cleaner"/>
    <n v="760"/>
    <n v="91.07"/>
    <n v="2.79"/>
  </r>
  <r>
    <n v="369"/>
    <d v="2018-12-07T00:00:00"/>
    <x v="0"/>
    <x v="0"/>
    <n v="7"/>
    <x v="7"/>
    <s v="no"/>
    <s v="metropolis"/>
    <s v="Germany"/>
    <x v="6"/>
    <s v="Hamburg"/>
    <x v="1"/>
    <s v="gloves"/>
    <n v="971"/>
    <n v="6"/>
    <n v="5.67"/>
  </r>
  <r>
    <n v="370"/>
    <d v="2018-12-14T00:00:00"/>
    <x v="0"/>
    <x v="0"/>
    <n v="14"/>
    <x v="4"/>
    <s v="no"/>
    <s v="dealhouse"/>
    <s v="Germany"/>
    <x v="7"/>
    <s v="Aachen"/>
    <x v="2"/>
    <s v="vaccum cleaner"/>
    <n v="640"/>
    <n v="80.709999999999994"/>
    <n v="6.18"/>
  </r>
  <r>
    <n v="371"/>
    <d v="2018-11-29T00:00:00"/>
    <x v="0"/>
    <x v="2"/>
    <n v="29"/>
    <x v="5"/>
    <s v="yes"/>
    <s v="care4you"/>
    <s v="Germany"/>
    <x v="7"/>
    <s v="Cologne"/>
    <x v="0"/>
    <s v="pen"/>
    <n v="927"/>
    <n v="3.61"/>
    <n v="4.3"/>
  </r>
  <r>
    <n v="372"/>
    <d v="2018-10-18T00:00:00"/>
    <x v="0"/>
    <x v="1"/>
    <n v="18"/>
    <x v="0"/>
    <s v="no"/>
    <s v="smartpoint"/>
    <s v="Germany"/>
    <x v="4"/>
    <s v="Nuremberg"/>
    <x v="0"/>
    <s v="ball-pen"/>
    <n v="778"/>
    <n v="12.15"/>
    <n v="2.5499999999999998"/>
  </r>
  <r>
    <n v="373"/>
    <d v="2018-11-20T00:00:00"/>
    <x v="0"/>
    <x v="2"/>
    <n v="20"/>
    <x v="6"/>
    <s v="yes"/>
    <s v="metropolis"/>
    <s v="Germany"/>
    <x v="7"/>
    <s v="Dortmund"/>
    <x v="2"/>
    <s v="micro wave oven"/>
    <n v="581"/>
    <n v="94.79"/>
    <n v="3.62"/>
  </r>
  <r>
    <n v="374"/>
    <d v="2018-11-24T00:00:00"/>
    <x v="0"/>
    <x v="2"/>
    <n v="24"/>
    <x v="1"/>
    <s v="yes"/>
    <s v="care4you"/>
    <s v="Germany"/>
    <x v="7"/>
    <s v="Düsseldorf"/>
    <x v="2"/>
    <s v="vaccum cleaner"/>
    <n v="801"/>
    <n v="37.04"/>
    <n v="4.3099999999999996"/>
  </r>
  <r>
    <n v="375"/>
    <d v="2018-10-07T00:00:00"/>
    <x v="0"/>
    <x v="1"/>
    <n v="7"/>
    <x v="2"/>
    <s v="yes"/>
    <s v="metropolis"/>
    <s v="Germany"/>
    <x v="7"/>
    <s v="Cologne"/>
    <x v="0"/>
    <s v="pen"/>
    <n v="170"/>
    <n v="75.72"/>
    <n v="8.82"/>
  </r>
  <r>
    <n v="376"/>
    <d v="2018-12-09T00:00:00"/>
    <x v="0"/>
    <x v="0"/>
    <n v="9"/>
    <x v="3"/>
    <s v="no"/>
    <s v="smartpoint"/>
    <s v="Germany"/>
    <x v="7"/>
    <s v="Essen"/>
    <x v="0"/>
    <s v="ball-pen"/>
    <n v="368"/>
    <n v="74.78"/>
    <n v="3.37"/>
  </r>
  <r>
    <n v="377"/>
    <d v="2018-10-20T00:00:00"/>
    <x v="0"/>
    <x v="1"/>
    <n v="20"/>
    <x v="2"/>
    <s v="no"/>
    <s v="care4you"/>
    <s v="Germany"/>
    <x v="7"/>
    <s v="Aachen"/>
    <x v="0"/>
    <s v="pencil"/>
    <n v="930"/>
    <n v="17.82"/>
    <n v="6.02"/>
  </r>
  <r>
    <n v="378"/>
    <d v="2018-12-26T00:00:00"/>
    <x v="0"/>
    <x v="0"/>
    <n v="26"/>
    <x v="3"/>
    <s v="yes"/>
    <s v="metropolis"/>
    <s v="Germany"/>
    <x v="5"/>
    <s v="Frankfurt"/>
    <x v="0"/>
    <s v="pen"/>
    <n v="984"/>
    <n v="86.41"/>
    <n v="9.99"/>
  </r>
  <r>
    <n v="379"/>
    <d v="2018-10-05T00:00:00"/>
    <x v="0"/>
    <x v="1"/>
    <n v="5"/>
    <x v="6"/>
    <s v="no"/>
    <s v="thebarn"/>
    <s v="Germany"/>
    <x v="7"/>
    <s v="Essen"/>
    <x v="1"/>
    <s v="towls"/>
    <n v="235"/>
    <n v="73.430000000000007"/>
    <n v="6.31"/>
  </r>
  <r>
    <n v="380"/>
    <d v="2018-11-15T00:00:00"/>
    <x v="0"/>
    <x v="2"/>
    <n v="15"/>
    <x v="1"/>
    <s v="no"/>
    <s v="metropolis"/>
    <s v="Germany"/>
    <x v="7"/>
    <s v="Aachen"/>
    <x v="0"/>
    <s v="ball-pen"/>
    <n v="659"/>
    <n v="52.31"/>
    <n v="5.23"/>
  </r>
  <r>
    <n v="381"/>
    <d v="2018-11-17T00:00:00"/>
    <x v="0"/>
    <x v="2"/>
    <n v="17"/>
    <x v="1"/>
    <s v="no"/>
    <s v="thebarn"/>
    <s v="Germany"/>
    <x v="3"/>
    <s v="Dresden"/>
    <x v="1"/>
    <s v="towls"/>
    <n v="20"/>
    <n v="82.33"/>
    <n v="1.53"/>
  </r>
  <r>
    <n v="382"/>
    <d v="2018-11-09T00:00:00"/>
    <x v="0"/>
    <x v="2"/>
    <n v="9"/>
    <x v="2"/>
    <s v="yes"/>
    <s v="thebarn"/>
    <s v="Germany"/>
    <x v="2"/>
    <s v="Bremen"/>
    <x v="0"/>
    <s v="water colours"/>
    <n v="93"/>
    <n v="81.2"/>
    <n v="0.66"/>
  </r>
  <r>
    <n v="383"/>
    <d v="2018-12-21T00:00:00"/>
    <x v="0"/>
    <x v="0"/>
    <n v="21"/>
    <x v="7"/>
    <s v="no"/>
    <s v="thebarn"/>
    <s v="Germany"/>
    <x v="4"/>
    <s v="Munich"/>
    <x v="1"/>
    <s v="waste bags"/>
    <n v="141"/>
    <n v="39.700000000000003"/>
    <n v="6.82"/>
  </r>
  <r>
    <n v="384"/>
    <d v="2018-12-20T00:00:00"/>
    <x v="0"/>
    <x v="0"/>
    <n v="20"/>
    <x v="4"/>
    <s v="no"/>
    <s v="thebarn"/>
    <s v="Germany"/>
    <x v="0"/>
    <s v="Stuttgart"/>
    <x v="0"/>
    <s v="ball-pen"/>
    <n v="603"/>
    <n v="14.37"/>
    <n v="0.33"/>
  </r>
  <r>
    <n v="385"/>
    <d v="2018-10-30T00:00:00"/>
    <x v="0"/>
    <x v="1"/>
    <n v="30"/>
    <x v="7"/>
    <s v="no"/>
    <s v="thebarn"/>
    <s v="Germany"/>
    <x v="0"/>
    <s v="Stuttgart"/>
    <x v="1"/>
    <s v="waste bags"/>
    <n v="130"/>
    <n v="44.41"/>
    <n v="4.13"/>
  </r>
  <r>
    <n v="386"/>
    <d v="2018-12-07T00:00:00"/>
    <x v="0"/>
    <x v="0"/>
    <n v="7"/>
    <x v="0"/>
    <s v="yes"/>
    <s v="metropolis"/>
    <s v="Germany"/>
    <x v="3"/>
    <s v="Leipzig"/>
    <x v="1"/>
    <s v="towls"/>
    <n v="245"/>
    <n v="61.83"/>
    <n v="3.5"/>
  </r>
  <r>
    <n v="387"/>
    <d v="2018-12-09T00:00:00"/>
    <x v="0"/>
    <x v="0"/>
    <n v="9"/>
    <x v="3"/>
    <s v="yes"/>
    <s v="dealhouse"/>
    <s v="Germany"/>
    <x v="7"/>
    <s v="Düsseldorf"/>
    <x v="2"/>
    <s v="vaccum cleaner"/>
    <n v="290"/>
    <n v="24.84"/>
    <n v="9.57"/>
  </r>
  <r>
    <n v="388"/>
    <d v="2018-10-04T00:00:00"/>
    <x v="0"/>
    <x v="1"/>
    <n v="4"/>
    <x v="4"/>
    <s v="no"/>
    <s v="thebarn"/>
    <s v="Germany"/>
    <x v="7"/>
    <s v="Essen"/>
    <x v="0"/>
    <s v="ball-pen"/>
    <n v="940"/>
    <n v="94.61"/>
    <n v="6.52"/>
  </r>
  <r>
    <n v="389"/>
    <d v="2018-12-24T00:00:00"/>
    <x v="0"/>
    <x v="0"/>
    <n v="24"/>
    <x v="5"/>
    <s v="yes"/>
    <s v="care4you"/>
    <s v="Germany"/>
    <x v="4"/>
    <s v="Munich"/>
    <x v="1"/>
    <s v="gloves"/>
    <n v="161"/>
    <n v="51.82"/>
    <n v="9.27"/>
  </r>
  <r>
    <n v="390"/>
    <d v="2018-11-14T00:00:00"/>
    <x v="0"/>
    <x v="2"/>
    <n v="14"/>
    <x v="2"/>
    <s v="no"/>
    <s v="care4you"/>
    <s v="Germany"/>
    <x v="3"/>
    <s v="Dresden"/>
    <x v="1"/>
    <s v="gloves"/>
    <n v="88"/>
    <n v="48.22"/>
    <n v="8.4"/>
  </r>
  <r>
    <n v="391"/>
    <d v="2018-12-28T00:00:00"/>
    <x v="0"/>
    <x v="0"/>
    <n v="28"/>
    <x v="1"/>
    <s v="yes"/>
    <s v="thebarn"/>
    <s v="Germany"/>
    <x v="4"/>
    <s v="Nuremberg"/>
    <x v="0"/>
    <s v="pencil"/>
    <n v="821"/>
    <n v="48.01"/>
    <n v="1.52"/>
  </r>
  <r>
    <n v="392"/>
    <d v="2018-11-11T00:00:00"/>
    <x v="0"/>
    <x v="2"/>
    <n v="11"/>
    <x v="2"/>
    <s v="yes"/>
    <s v="dealhouse"/>
    <s v="Germany"/>
    <x v="0"/>
    <s v="Stuttgart"/>
    <x v="2"/>
    <s v="micro wave oven"/>
    <n v="40"/>
    <n v="88.97"/>
    <n v="6.77"/>
  </r>
  <r>
    <n v="393"/>
    <d v="2018-12-22T00:00:00"/>
    <x v="0"/>
    <x v="0"/>
    <n v="22"/>
    <x v="5"/>
    <s v="no"/>
    <s v="care4you"/>
    <s v="Germany"/>
    <x v="5"/>
    <s v="Frankfurt"/>
    <x v="2"/>
    <s v="vaccum cleaner"/>
    <n v="100"/>
    <n v="70.959999999999994"/>
    <n v="7.59"/>
  </r>
  <r>
    <n v="394"/>
    <d v="2018-12-01T00:00:00"/>
    <x v="0"/>
    <x v="0"/>
    <n v="1"/>
    <x v="0"/>
    <s v="yes"/>
    <s v="care4you"/>
    <s v="Germany"/>
    <x v="5"/>
    <s v="Frankfurt"/>
    <x v="0"/>
    <s v="ball-pen"/>
    <n v="492"/>
    <n v="16.72"/>
    <n v="7.71"/>
  </r>
  <r>
    <n v="395"/>
    <d v="2018-12-18T00:00:00"/>
    <x v="0"/>
    <x v="0"/>
    <n v="18"/>
    <x v="6"/>
    <s v="no"/>
    <s v="dealhouse"/>
    <s v="Germany"/>
    <x v="7"/>
    <s v="Aachen"/>
    <x v="0"/>
    <s v="pen"/>
    <n v="43"/>
    <n v="77.06"/>
    <n v="5.36"/>
  </r>
  <r>
    <n v="396"/>
    <d v="2018-10-13T00:00:00"/>
    <x v="0"/>
    <x v="1"/>
    <n v="13"/>
    <x v="1"/>
    <s v="no"/>
    <s v="smartpoint"/>
    <s v="Germany"/>
    <x v="2"/>
    <s v="Bremen"/>
    <x v="0"/>
    <s v="pencil"/>
    <n v="986"/>
    <n v="66.73"/>
    <n v="9.15"/>
  </r>
  <r>
    <n v="397"/>
    <d v="2018-10-14T00:00:00"/>
    <x v="0"/>
    <x v="1"/>
    <n v="14"/>
    <x v="4"/>
    <s v="yes"/>
    <s v="metropolis"/>
    <s v="Germany"/>
    <x v="0"/>
    <s v="Stuttgart"/>
    <x v="0"/>
    <s v="pencil"/>
    <n v="986"/>
    <n v="55.02"/>
    <n v="0.57999999999999996"/>
  </r>
  <r>
    <n v="398"/>
    <d v="2018-12-08T00:00:00"/>
    <x v="0"/>
    <x v="0"/>
    <n v="8"/>
    <x v="4"/>
    <s v="no"/>
    <s v="care4you"/>
    <s v="Germany"/>
    <x v="4"/>
    <s v="Nuremberg"/>
    <x v="0"/>
    <s v="pencil"/>
    <n v="977"/>
    <n v="36.32"/>
    <n v="5.44"/>
  </r>
  <r>
    <n v="399"/>
    <d v="2018-12-12T00:00:00"/>
    <x v="0"/>
    <x v="0"/>
    <n v="12"/>
    <x v="5"/>
    <s v="yes"/>
    <s v="smartpoint"/>
    <s v="Germany"/>
    <x v="4"/>
    <s v="Munich"/>
    <x v="1"/>
    <s v="wipes"/>
    <n v="712"/>
    <n v="10.35"/>
    <n v="9.93"/>
  </r>
  <r>
    <n v="400"/>
    <d v="2018-10-21T00:00:00"/>
    <x v="0"/>
    <x v="1"/>
    <n v="21"/>
    <x v="5"/>
    <s v="no"/>
    <s v="dealhouse"/>
    <s v="Germany"/>
    <x v="5"/>
    <s v="Frankfurt"/>
    <x v="2"/>
    <s v="micro wave oven"/>
    <n v="584"/>
    <n v="0.85"/>
    <n v="5.63"/>
  </r>
  <r>
    <n v="401"/>
    <d v="2018-12-28T00:00:00"/>
    <x v="0"/>
    <x v="0"/>
    <n v="28"/>
    <x v="1"/>
    <s v="no"/>
    <s v="dealhouse"/>
    <s v="Germany"/>
    <x v="5"/>
    <s v="Frankfurt"/>
    <x v="1"/>
    <s v="wipes"/>
    <n v="765"/>
    <n v="13.74"/>
    <n v="0.36"/>
  </r>
  <r>
    <n v="402"/>
    <d v="2018-10-02T00:00:00"/>
    <x v="0"/>
    <x v="1"/>
    <n v="2"/>
    <x v="5"/>
    <s v="no"/>
    <s v="care4you"/>
    <s v="Germany"/>
    <x v="0"/>
    <s v="Freiburg"/>
    <x v="0"/>
    <s v="pen"/>
    <n v="212"/>
    <n v="68.59"/>
    <n v="3.61"/>
  </r>
  <r>
    <n v="403"/>
    <d v="2018-10-26T00:00:00"/>
    <x v="0"/>
    <x v="1"/>
    <n v="26"/>
    <x v="5"/>
    <s v="yes"/>
    <s v="smartpoint"/>
    <s v="Germany"/>
    <x v="4"/>
    <s v="Nuremberg"/>
    <x v="0"/>
    <s v="pen"/>
    <n v="666"/>
    <n v="76.790000000000006"/>
    <n v="3.16"/>
  </r>
  <r>
    <n v="404"/>
    <d v="2018-11-08T00:00:00"/>
    <x v="0"/>
    <x v="2"/>
    <n v="8"/>
    <x v="5"/>
    <s v="no"/>
    <s v="dealhouse"/>
    <s v="Germany"/>
    <x v="0"/>
    <s v="Freiburg"/>
    <x v="1"/>
    <s v="towls"/>
    <n v="829"/>
    <n v="2.84"/>
    <n v="5.64"/>
  </r>
  <r>
    <n v="405"/>
    <d v="2018-10-07T00:00:00"/>
    <x v="0"/>
    <x v="1"/>
    <n v="7"/>
    <x v="7"/>
    <s v="no"/>
    <s v="metropolis"/>
    <s v="Germany"/>
    <x v="0"/>
    <s v="Karlsruhe"/>
    <x v="1"/>
    <s v="wipes"/>
    <n v="712"/>
    <n v="97.05"/>
    <n v="6.28"/>
  </r>
  <r>
    <n v="406"/>
    <d v="2018-12-12T00:00:00"/>
    <x v="0"/>
    <x v="0"/>
    <n v="12"/>
    <x v="7"/>
    <s v="no"/>
    <s v="dealhouse"/>
    <s v="Germany"/>
    <x v="7"/>
    <s v="Aachen"/>
    <x v="0"/>
    <s v="pen"/>
    <n v="986"/>
    <n v="98.78"/>
    <n v="2.73"/>
  </r>
  <r>
    <n v="407"/>
    <d v="2018-12-30T00:00:00"/>
    <x v="0"/>
    <x v="0"/>
    <n v="30"/>
    <x v="5"/>
    <s v="yes"/>
    <s v="dealhouse"/>
    <s v="Germany"/>
    <x v="7"/>
    <s v="Essen"/>
    <x v="0"/>
    <s v="water colours"/>
    <n v="456"/>
    <n v="85.78"/>
    <n v="4.01"/>
  </r>
  <r>
    <n v="408"/>
    <d v="2018-12-23T00:00:00"/>
    <x v="0"/>
    <x v="0"/>
    <n v="23"/>
    <x v="6"/>
    <s v="no"/>
    <s v="smartpoint"/>
    <s v="Germany"/>
    <x v="4"/>
    <s v="Augsburg"/>
    <x v="1"/>
    <s v="towls"/>
    <n v="292"/>
    <n v="70.42"/>
    <n v="1.82"/>
  </r>
  <r>
    <n v="409"/>
    <d v="2018-12-22T00:00:00"/>
    <x v="0"/>
    <x v="0"/>
    <n v="22"/>
    <x v="1"/>
    <s v="yes"/>
    <s v="thebarn"/>
    <s v="Germany"/>
    <x v="7"/>
    <s v="Dortmund"/>
    <x v="2"/>
    <s v="mixer"/>
    <n v="293"/>
    <n v="6.48"/>
    <n v="4.3"/>
  </r>
  <r>
    <n v="410"/>
    <d v="2018-10-30T00:00:00"/>
    <x v="0"/>
    <x v="1"/>
    <n v="30"/>
    <x v="0"/>
    <s v="yes"/>
    <s v="care4you"/>
    <s v="Germany"/>
    <x v="3"/>
    <s v="Halle"/>
    <x v="0"/>
    <s v="pen"/>
    <n v="346"/>
    <n v="40.54"/>
    <n v="8.98"/>
  </r>
  <r>
    <n v="411"/>
    <d v="2018-12-19T00:00:00"/>
    <x v="0"/>
    <x v="0"/>
    <n v="19"/>
    <x v="5"/>
    <s v="yes"/>
    <s v="care4you"/>
    <s v="Germany"/>
    <x v="2"/>
    <s v="Bremen"/>
    <x v="1"/>
    <s v="waste bags"/>
    <n v="972"/>
    <n v="23.62"/>
    <n v="2.17"/>
  </r>
  <r>
    <n v="412"/>
    <d v="2018-10-27T00:00:00"/>
    <x v="0"/>
    <x v="1"/>
    <n v="27"/>
    <x v="6"/>
    <s v="yes"/>
    <s v="dealhouse"/>
    <s v="Germany"/>
    <x v="4"/>
    <s v="Nuremberg"/>
    <x v="0"/>
    <s v="pencil"/>
    <n v="248"/>
    <n v="41.56"/>
    <n v="7.06"/>
  </r>
  <r>
    <n v="413"/>
    <d v="2018-12-16T00:00:00"/>
    <x v="0"/>
    <x v="0"/>
    <n v="16"/>
    <x v="2"/>
    <s v="yes"/>
    <s v="metropolis"/>
    <s v="Germany"/>
    <x v="3"/>
    <s v="Dresden"/>
    <x v="0"/>
    <s v="marker"/>
    <n v="156"/>
    <n v="93.2"/>
    <n v="3.68"/>
  </r>
  <r>
    <n v="414"/>
    <d v="2018-10-21T00:00:00"/>
    <x v="0"/>
    <x v="1"/>
    <n v="21"/>
    <x v="2"/>
    <s v="yes"/>
    <s v="dealhouse"/>
    <s v="Germany"/>
    <x v="4"/>
    <s v="Munich"/>
    <x v="1"/>
    <s v="wipes"/>
    <n v="142"/>
    <n v="62.98"/>
    <n v="1.07"/>
  </r>
  <r>
    <n v="415"/>
    <d v="2018-11-05T00:00:00"/>
    <x v="0"/>
    <x v="2"/>
    <n v="5"/>
    <x v="3"/>
    <s v="no"/>
    <s v="metropolis"/>
    <s v="Germany"/>
    <x v="4"/>
    <s v="Munich"/>
    <x v="0"/>
    <s v="pen"/>
    <n v="200"/>
    <n v="44.51"/>
    <n v="4.3099999999999996"/>
  </r>
  <r>
    <n v="416"/>
    <d v="2018-10-01T00:00:00"/>
    <x v="0"/>
    <x v="1"/>
    <n v="1"/>
    <x v="4"/>
    <s v="yes"/>
    <s v="dealhouse"/>
    <s v="Germany"/>
    <x v="1"/>
    <s v="Berlin"/>
    <x v="0"/>
    <s v="ball-pen"/>
    <n v="523"/>
    <n v="41.5"/>
    <n v="3.51"/>
  </r>
  <r>
    <n v="417"/>
    <d v="2018-12-08T00:00:00"/>
    <x v="0"/>
    <x v="0"/>
    <n v="8"/>
    <x v="6"/>
    <s v="yes"/>
    <s v="dealhouse"/>
    <s v="Germany"/>
    <x v="3"/>
    <s v="Halle"/>
    <x v="0"/>
    <s v="marker"/>
    <n v="102"/>
    <n v="68.08"/>
    <n v="8.58"/>
  </r>
  <r>
    <n v="418"/>
    <d v="2018-12-02T00:00:00"/>
    <x v="0"/>
    <x v="0"/>
    <n v="2"/>
    <x v="6"/>
    <s v="no"/>
    <s v="thebarn"/>
    <s v="Germany"/>
    <x v="3"/>
    <s v="Leipzig"/>
    <x v="2"/>
    <s v="vaccum cleaner"/>
    <n v="493"/>
    <n v="91.1"/>
    <n v="7.2"/>
  </r>
  <r>
    <n v="419"/>
    <d v="2018-10-19T00:00:00"/>
    <x v="0"/>
    <x v="1"/>
    <n v="19"/>
    <x v="2"/>
    <s v="yes"/>
    <s v="smartpoint"/>
    <s v="Germany"/>
    <x v="3"/>
    <s v="Leipzig"/>
    <x v="1"/>
    <s v="towls"/>
    <n v="503"/>
    <n v="6.98"/>
    <n v="7.75"/>
  </r>
  <r>
    <n v="420"/>
    <d v="2018-10-14T00:00:00"/>
    <x v="0"/>
    <x v="1"/>
    <n v="14"/>
    <x v="7"/>
    <s v="no"/>
    <s v="care4you"/>
    <s v="Germany"/>
    <x v="1"/>
    <s v="Berlin"/>
    <x v="2"/>
    <s v="vaccum cleaner"/>
    <n v="670"/>
    <n v="26.3"/>
    <n v="8.9700000000000006"/>
  </r>
  <r>
    <n v="421"/>
    <d v="2018-10-16T00:00:00"/>
    <x v="0"/>
    <x v="1"/>
    <n v="16"/>
    <x v="5"/>
    <s v="yes"/>
    <s v="thebarn"/>
    <s v="Germany"/>
    <x v="7"/>
    <s v="Düsseldorf"/>
    <x v="2"/>
    <s v="micro wave oven"/>
    <n v="125"/>
    <n v="39.869999999999997"/>
    <n v="2.2000000000000002"/>
  </r>
  <r>
    <n v="422"/>
    <d v="2018-11-06T00:00:00"/>
    <x v="0"/>
    <x v="2"/>
    <n v="6"/>
    <x v="7"/>
    <s v="yes"/>
    <s v="metropolis"/>
    <s v="Germany"/>
    <x v="3"/>
    <s v="Leipzig"/>
    <x v="2"/>
    <s v="micro wave oven"/>
    <n v="440"/>
    <n v="9.5299999999999994"/>
    <n v="8.24"/>
  </r>
  <r>
    <n v="423"/>
    <d v="2018-10-29T00:00:00"/>
    <x v="0"/>
    <x v="1"/>
    <n v="29"/>
    <x v="5"/>
    <s v="yes"/>
    <s v="care4you"/>
    <s v="Germany"/>
    <x v="7"/>
    <s v="Essen"/>
    <x v="2"/>
    <s v="micro wave oven"/>
    <n v="290"/>
    <n v="94.29"/>
    <n v="5.08"/>
  </r>
  <r>
    <n v="424"/>
    <d v="2018-12-06T00:00:00"/>
    <x v="0"/>
    <x v="0"/>
    <n v="6"/>
    <x v="5"/>
    <s v="no"/>
    <s v="thebarn"/>
    <s v="Germany"/>
    <x v="7"/>
    <s v="Dortmund"/>
    <x v="2"/>
    <s v="mixer"/>
    <n v="194"/>
    <n v="46.51"/>
    <n v="3.69"/>
  </r>
  <r>
    <n v="425"/>
    <d v="2018-10-03T00:00:00"/>
    <x v="0"/>
    <x v="1"/>
    <n v="3"/>
    <x v="5"/>
    <s v="yes"/>
    <s v="care4you"/>
    <s v="Germany"/>
    <x v="0"/>
    <s v="Freiburg"/>
    <x v="1"/>
    <s v="gloves"/>
    <n v="494"/>
    <n v="10.09"/>
    <n v="0.3"/>
  </r>
  <r>
    <n v="426"/>
    <d v="2018-10-16T00:00:00"/>
    <x v="0"/>
    <x v="1"/>
    <n v="16"/>
    <x v="4"/>
    <s v="yes"/>
    <s v="care4you"/>
    <s v="Germany"/>
    <x v="5"/>
    <s v="Frankfurt"/>
    <x v="1"/>
    <s v="wipes"/>
    <n v="845"/>
    <n v="73.489999999999995"/>
    <n v="9.69"/>
  </r>
  <r>
    <n v="427"/>
    <d v="2018-10-19T00:00:00"/>
    <x v="0"/>
    <x v="1"/>
    <n v="19"/>
    <x v="1"/>
    <s v="no"/>
    <s v="metropolis"/>
    <s v="Germany"/>
    <x v="4"/>
    <s v="Munich"/>
    <x v="0"/>
    <s v="ball-pen"/>
    <n v="398"/>
    <n v="74.86"/>
    <n v="2.38"/>
  </r>
  <r>
    <n v="428"/>
    <d v="2018-12-29T00:00:00"/>
    <x v="0"/>
    <x v="0"/>
    <n v="29"/>
    <x v="6"/>
    <s v="yes"/>
    <s v="smartpoint"/>
    <s v="Germany"/>
    <x v="0"/>
    <s v="Freiburg"/>
    <x v="1"/>
    <s v="waste bags"/>
    <n v="369"/>
    <n v="55.07"/>
    <n v="0.05"/>
  </r>
  <r>
    <n v="429"/>
    <d v="2018-12-18T00:00:00"/>
    <x v="0"/>
    <x v="0"/>
    <n v="18"/>
    <x v="2"/>
    <s v="no"/>
    <s v="dealhouse"/>
    <s v="Germany"/>
    <x v="3"/>
    <s v="Halle"/>
    <x v="0"/>
    <s v="marker"/>
    <n v="348"/>
    <n v="0.91"/>
    <n v="5.86"/>
  </r>
  <r>
    <n v="430"/>
    <d v="2018-11-08T00:00:00"/>
    <x v="0"/>
    <x v="2"/>
    <n v="8"/>
    <x v="4"/>
    <s v="no"/>
    <s v="care4you"/>
    <s v="Germany"/>
    <x v="2"/>
    <s v="Bremen"/>
    <x v="2"/>
    <s v="mixer"/>
    <n v="896"/>
    <n v="59.18"/>
    <n v="8.6199999999999992"/>
  </r>
  <r>
    <n v="431"/>
    <d v="2018-10-13T00:00:00"/>
    <x v="0"/>
    <x v="1"/>
    <n v="13"/>
    <x v="3"/>
    <s v="yes"/>
    <s v="care4you"/>
    <s v="Germany"/>
    <x v="3"/>
    <s v="Leipzig"/>
    <x v="1"/>
    <s v="towls"/>
    <n v="398"/>
    <n v="11.58"/>
    <n v="7.7"/>
  </r>
  <r>
    <n v="432"/>
    <d v="2018-12-04T00:00:00"/>
    <x v="0"/>
    <x v="0"/>
    <n v="4"/>
    <x v="1"/>
    <s v="yes"/>
    <s v="care4you"/>
    <s v="Germany"/>
    <x v="0"/>
    <s v="Stuttgart"/>
    <x v="0"/>
    <s v="water colours"/>
    <n v="823"/>
    <n v="18.47"/>
    <n v="5.67"/>
  </r>
  <r>
    <n v="433"/>
    <d v="2018-12-22T00:00:00"/>
    <x v="0"/>
    <x v="0"/>
    <n v="22"/>
    <x v="2"/>
    <s v="yes"/>
    <s v="care4you"/>
    <s v="Germany"/>
    <x v="0"/>
    <s v="Freiburg"/>
    <x v="1"/>
    <s v="towls"/>
    <n v="320"/>
    <n v="27.72"/>
    <n v="6.16"/>
  </r>
  <r>
    <n v="434"/>
    <d v="2018-10-29T00:00:00"/>
    <x v="0"/>
    <x v="1"/>
    <n v="29"/>
    <x v="3"/>
    <s v="yes"/>
    <s v="dealhouse"/>
    <s v="Germany"/>
    <x v="7"/>
    <s v="Aachen"/>
    <x v="2"/>
    <s v="mixer"/>
    <n v="130"/>
    <n v="4.28"/>
    <n v="6.42"/>
  </r>
  <r>
    <n v="435"/>
    <d v="2018-12-08T00:00:00"/>
    <x v="0"/>
    <x v="0"/>
    <n v="8"/>
    <x v="0"/>
    <s v="no"/>
    <s v="metropolis"/>
    <s v="Germany"/>
    <x v="7"/>
    <s v="Dortmund"/>
    <x v="0"/>
    <s v="water colours"/>
    <n v="462"/>
    <n v="5.46"/>
    <n v="1.71"/>
  </r>
  <r>
    <n v="436"/>
    <d v="2018-12-23T00:00:00"/>
    <x v="0"/>
    <x v="0"/>
    <n v="23"/>
    <x v="2"/>
    <s v="yes"/>
    <s v="dealhouse"/>
    <s v="Germany"/>
    <x v="3"/>
    <s v="Leipzig"/>
    <x v="0"/>
    <s v="marker"/>
    <n v="873"/>
    <n v="89.4"/>
    <n v="0.64"/>
  </r>
  <r>
    <n v="437"/>
    <d v="2018-10-17T00:00:00"/>
    <x v="0"/>
    <x v="1"/>
    <n v="17"/>
    <x v="6"/>
    <s v="no"/>
    <s v="care4you"/>
    <s v="Germany"/>
    <x v="4"/>
    <s v="Augsburg"/>
    <x v="2"/>
    <s v="vaccum cleaner"/>
    <n v="889"/>
    <n v="58.55"/>
    <n v="1.56"/>
  </r>
  <r>
    <n v="438"/>
    <d v="2018-11-16T00:00:00"/>
    <x v="0"/>
    <x v="2"/>
    <n v="16"/>
    <x v="6"/>
    <s v="yes"/>
    <s v="metropolis"/>
    <s v="Germany"/>
    <x v="7"/>
    <s v="Cologne"/>
    <x v="2"/>
    <s v="vaccum cleaner"/>
    <n v="419"/>
    <n v="93.52"/>
    <n v="2.04"/>
  </r>
  <r>
    <n v="439"/>
    <d v="2018-12-03T00:00:00"/>
    <x v="0"/>
    <x v="0"/>
    <n v="3"/>
    <x v="3"/>
    <s v="yes"/>
    <s v="smartpoint"/>
    <s v="Germany"/>
    <x v="3"/>
    <s v="Halle"/>
    <x v="1"/>
    <s v="towls"/>
    <n v="823"/>
    <n v="14.64"/>
    <n v="4.0599999999999996"/>
  </r>
  <r>
    <n v="440"/>
    <d v="2018-11-01T00:00:00"/>
    <x v="0"/>
    <x v="2"/>
    <n v="1"/>
    <x v="6"/>
    <s v="no"/>
    <s v="dealhouse"/>
    <s v="Germany"/>
    <x v="1"/>
    <s v="Berlin"/>
    <x v="2"/>
    <s v="vaccum cleaner"/>
    <n v="673"/>
    <n v="30.24"/>
    <n v="1.22"/>
  </r>
  <r>
    <n v="441"/>
    <d v="2018-10-08T00:00:00"/>
    <x v="0"/>
    <x v="1"/>
    <n v="8"/>
    <x v="3"/>
    <s v="no"/>
    <s v="care4you"/>
    <s v="Germany"/>
    <x v="2"/>
    <s v="Bremen"/>
    <x v="2"/>
    <s v="mixer"/>
    <n v="707"/>
    <n v="65.63"/>
    <n v="1.4"/>
  </r>
  <r>
    <n v="442"/>
    <d v="2018-12-24T00:00:00"/>
    <x v="0"/>
    <x v="0"/>
    <n v="24"/>
    <x v="1"/>
    <s v="yes"/>
    <s v="thebarn"/>
    <s v="Germany"/>
    <x v="7"/>
    <s v="Aachen"/>
    <x v="0"/>
    <s v="pen"/>
    <n v="820"/>
    <n v="4.42"/>
    <n v="1.91"/>
  </r>
  <r>
    <n v="443"/>
    <d v="2018-11-16T00:00:00"/>
    <x v="0"/>
    <x v="2"/>
    <n v="16"/>
    <x v="1"/>
    <s v="yes"/>
    <s v="smartpoint"/>
    <s v="Germany"/>
    <x v="7"/>
    <s v="Düsseldorf"/>
    <x v="0"/>
    <s v="water colours"/>
    <n v="985"/>
    <n v="47.34"/>
    <n v="5.58"/>
  </r>
  <r>
    <n v="444"/>
    <d v="2018-12-04T00:00:00"/>
    <x v="0"/>
    <x v="0"/>
    <n v="4"/>
    <x v="2"/>
    <s v="no"/>
    <s v="smartpoint"/>
    <s v="Germany"/>
    <x v="4"/>
    <s v="Nuremberg"/>
    <x v="2"/>
    <s v="vaccum cleaner"/>
    <n v="83"/>
    <n v="97.16"/>
    <n v="0.66"/>
  </r>
  <r>
    <n v="445"/>
    <d v="2018-12-13T00:00:00"/>
    <x v="0"/>
    <x v="0"/>
    <n v="13"/>
    <x v="2"/>
    <s v="no"/>
    <s v="care4you"/>
    <s v="Germany"/>
    <x v="7"/>
    <s v="Aachen"/>
    <x v="2"/>
    <s v="mixer"/>
    <n v="454"/>
    <n v="61.66"/>
    <n v="7.7"/>
  </r>
  <r>
    <n v="446"/>
    <d v="2018-12-05T00:00:00"/>
    <x v="0"/>
    <x v="0"/>
    <n v="5"/>
    <x v="4"/>
    <s v="no"/>
    <s v="dealhouse"/>
    <s v="Germany"/>
    <x v="7"/>
    <s v="Düsseldorf"/>
    <x v="1"/>
    <s v="waste bags"/>
    <n v="270"/>
    <n v="29.7"/>
    <n v="1.19"/>
  </r>
  <r>
    <n v="447"/>
    <d v="2018-12-01T00:00:00"/>
    <x v="0"/>
    <x v="0"/>
    <n v="1"/>
    <x v="4"/>
    <s v="yes"/>
    <s v="smartpoint"/>
    <s v="Germany"/>
    <x v="0"/>
    <s v="Freiburg"/>
    <x v="0"/>
    <s v="ball-pen"/>
    <n v="630"/>
    <n v="21.28"/>
    <n v="4.68"/>
  </r>
  <r>
    <n v="448"/>
    <d v="2018-11-11T00:00:00"/>
    <x v="0"/>
    <x v="2"/>
    <n v="11"/>
    <x v="5"/>
    <s v="no"/>
    <s v="smartpoint"/>
    <s v="Germany"/>
    <x v="0"/>
    <s v="Karlsruhe"/>
    <x v="0"/>
    <s v="marker"/>
    <n v="478"/>
    <n v="63.89"/>
    <n v="8.58"/>
  </r>
  <r>
    <n v="449"/>
    <d v="2018-11-25T00:00:00"/>
    <x v="0"/>
    <x v="2"/>
    <n v="25"/>
    <x v="1"/>
    <s v="no"/>
    <s v="metropolis"/>
    <s v="Germany"/>
    <x v="5"/>
    <s v="Frankfurt"/>
    <x v="0"/>
    <s v="pen"/>
    <n v="49"/>
    <n v="71.22"/>
    <n v="7.79"/>
  </r>
  <r>
    <n v="450"/>
    <d v="2018-12-08T00:00:00"/>
    <x v="0"/>
    <x v="0"/>
    <n v="8"/>
    <x v="6"/>
    <s v="yes"/>
    <s v="care4you"/>
    <s v="Germany"/>
    <x v="7"/>
    <s v="Cologne"/>
    <x v="2"/>
    <s v="micro wave oven"/>
    <n v="98"/>
    <n v="20.79"/>
    <n v="1.8"/>
  </r>
  <r>
    <n v="451"/>
    <d v="2018-12-06T00:00:00"/>
    <x v="0"/>
    <x v="0"/>
    <n v="6"/>
    <x v="5"/>
    <s v="no"/>
    <s v="metropolis"/>
    <s v="Germany"/>
    <x v="2"/>
    <s v="Bremen"/>
    <x v="1"/>
    <s v="towls"/>
    <n v="880"/>
    <n v="77.14"/>
    <n v="2.58"/>
  </r>
  <r>
    <n v="452"/>
    <d v="2018-12-06T00:00:00"/>
    <x v="0"/>
    <x v="0"/>
    <n v="6"/>
    <x v="0"/>
    <s v="yes"/>
    <s v="care4you"/>
    <s v="Germany"/>
    <x v="5"/>
    <s v="Frankfurt"/>
    <x v="0"/>
    <s v="pen"/>
    <n v="85"/>
    <n v="38.630000000000003"/>
    <n v="8.18"/>
  </r>
  <r>
    <n v="453"/>
    <d v="2018-12-26T00:00:00"/>
    <x v="0"/>
    <x v="0"/>
    <n v="26"/>
    <x v="2"/>
    <s v="yes"/>
    <s v="dealhouse"/>
    <s v="Germany"/>
    <x v="1"/>
    <s v="Berlin"/>
    <x v="2"/>
    <s v="mixer"/>
    <n v="504"/>
    <n v="33.78"/>
    <n v="8.9600000000000009"/>
  </r>
  <r>
    <n v="454"/>
    <d v="2018-11-10T00:00:00"/>
    <x v="0"/>
    <x v="2"/>
    <n v="10"/>
    <x v="6"/>
    <s v="no"/>
    <s v="metropolis"/>
    <s v="Germany"/>
    <x v="3"/>
    <s v="Leipzig"/>
    <x v="0"/>
    <s v="marker"/>
    <n v="908"/>
    <n v="79.27"/>
    <n v="3.96"/>
  </r>
  <r>
    <n v="455"/>
    <d v="2018-11-28T00:00:00"/>
    <x v="0"/>
    <x v="2"/>
    <n v="28"/>
    <x v="2"/>
    <s v="yes"/>
    <s v="dealhouse"/>
    <s v="Germany"/>
    <x v="4"/>
    <s v="Nuremberg"/>
    <x v="0"/>
    <s v="marker"/>
    <n v="544"/>
    <n v="19.68"/>
    <n v="4.3099999999999996"/>
  </r>
  <r>
    <n v="456"/>
    <d v="2018-10-13T00:00:00"/>
    <x v="0"/>
    <x v="1"/>
    <n v="13"/>
    <x v="4"/>
    <s v="no"/>
    <s v="smartpoint"/>
    <s v="Germany"/>
    <x v="3"/>
    <s v="Leipzig"/>
    <x v="0"/>
    <s v="pen"/>
    <n v="456"/>
    <n v="64.510000000000005"/>
    <n v="3.15"/>
  </r>
  <r>
    <n v="457"/>
    <d v="2018-12-11T00:00:00"/>
    <x v="0"/>
    <x v="0"/>
    <n v="11"/>
    <x v="4"/>
    <s v="no"/>
    <s v="metropolis"/>
    <s v="Germany"/>
    <x v="0"/>
    <s v="Karlsruhe"/>
    <x v="2"/>
    <s v="micro wave oven"/>
    <n v="943"/>
    <n v="61.13"/>
    <n v="4.96"/>
  </r>
  <r>
    <n v="458"/>
    <d v="2018-12-07T00:00:00"/>
    <x v="0"/>
    <x v="0"/>
    <n v="7"/>
    <x v="0"/>
    <s v="no"/>
    <s v="care4you"/>
    <s v="Germany"/>
    <x v="2"/>
    <s v="Bremen"/>
    <x v="0"/>
    <s v="pen"/>
    <n v="862"/>
    <n v="80.14"/>
    <n v="4.68"/>
  </r>
  <r>
    <n v="459"/>
    <d v="2018-11-08T00:00:00"/>
    <x v="0"/>
    <x v="2"/>
    <n v="8"/>
    <x v="0"/>
    <s v="no"/>
    <s v="smartpoint"/>
    <s v="Germany"/>
    <x v="3"/>
    <s v="Dresden"/>
    <x v="0"/>
    <s v="marker"/>
    <n v="15"/>
    <n v="38.840000000000003"/>
    <n v="7.47"/>
  </r>
  <r>
    <n v="460"/>
    <d v="2018-10-04T00:00:00"/>
    <x v="0"/>
    <x v="1"/>
    <n v="4"/>
    <x v="5"/>
    <s v="no"/>
    <s v="metropolis"/>
    <s v="Germany"/>
    <x v="0"/>
    <s v="Karlsruhe"/>
    <x v="1"/>
    <s v="wipes"/>
    <n v="26"/>
    <n v="63.48"/>
    <n v="8.7100000000000009"/>
  </r>
  <r>
    <n v="461"/>
    <d v="2018-10-28T00:00:00"/>
    <x v="0"/>
    <x v="1"/>
    <n v="28"/>
    <x v="5"/>
    <s v="yes"/>
    <s v="thebarn"/>
    <s v="Germany"/>
    <x v="5"/>
    <s v="Frankfurt"/>
    <x v="2"/>
    <s v="mixer"/>
    <n v="852"/>
    <n v="78.56"/>
    <n v="0.54"/>
  </r>
  <r>
    <n v="462"/>
    <d v="2018-12-09T00:00:00"/>
    <x v="0"/>
    <x v="0"/>
    <n v="9"/>
    <x v="4"/>
    <s v="yes"/>
    <s v="thebarn"/>
    <s v="Germany"/>
    <x v="2"/>
    <s v="Bremen"/>
    <x v="2"/>
    <s v="mixer"/>
    <n v="919"/>
    <n v="2.39"/>
    <n v="6.06"/>
  </r>
  <r>
    <n v="463"/>
    <d v="2018-10-22T00:00:00"/>
    <x v="0"/>
    <x v="1"/>
    <n v="22"/>
    <x v="6"/>
    <s v="no"/>
    <s v="thebarn"/>
    <s v="Germany"/>
    <x v="1"/>
    <s v="Berlin"/>
    <x v="0"/>
    <s v="ball-pen"/>
    <n v="225"/>
    <n v="88.83"/>
    <n v="1.84"/>
  </r>
  <r>
    <n v="464"/>
    <d v="2018-12-09T00:00:00"/>
    <x v="0"/>
    <x v="0"/>
    <n v="9"/>
    <x v="6"/>
    <s v="yes"/>
    <s v="dealhouse"/>
    <s v="Germany"/>
    <x v="0"/>
    <s v="Stuttgart"/>
    <x v="0"/>
    <s v="ball-pen"/>
    <n v="681"/>
    <n v="65.5"/>
    <n v="8.9700000000000006"/>
  </r>
  <r>
    <n v="465"/>
    <d v="2018-12-23T00:00:00"/>
    <x v="0"/>
    <x v="0"/>
    <n v="23"/>
    <x v="4"/>
    <s v="no"/>
    <s v="thebarn"/>
    <s v="Germany"/>
    <x v="3"/>
    <s v="Halle"/>
    <x v="0"/>
    <s v="marker"/>
    <n v="463"/>
    <n v="49.96"/>
    <n v="4.21"/>
  </r>
  <r>
    <n v="466"/>
    <d v="2018-12-26T00:00:00"/>
    <x v="0"/>
    <x v="0"/>
    <n v="26"/>
    <x v="4"/>
    <s v="no"/>
    <s v="smartpoint"/>
    <s v="Germany"/>
    <x v="0"/>
    <s v="Freiburg"/>
    <x v="1"/>
    <s v="wipes"/>
    <n v="581"/>
    <n v="92.85"/>
    <n v="3.38"/>
  </r>
  <r>
    <n v="467"/>
    <d v="2018-11-04T00:00:00"/>
    <x v="0"/>
    <x v="2"/>
    <n v="4"/>
    <x v="5"/>
    <s v="yes"/>
    <s v="dealhouse"/>
    <s v="Germany"/>
    <x v="3"/>
    <s v="Halle"/>
    <x v="0"/>
    <s v="water colours"/>
    <n v="853"/>
    <n v="45.27"/>
    <n v="7.0000000000000007E-2"/>
  </r>
  <r>
    <n v="468"/>
    <d v="2018-12-10T00:00:00"/>
    <x v="0"/>
    <x v="0"/>
    <n v="10"/>
    <x v="3"/>
    <s v="yes"/>
    <s v="smartpoint"/>
    <s v="Germany"/>
    <x v="7"/>
    <s v="Aachen"/>
    <x v="2"/>
    <s v="micro wave oven"/>
    <n v="137"/>
    <n v="88.85"/>
    <n v="8.42"/>
  </r>
  <r>
    <n v="469"/>
    <d v="2018-11-04T00:00:00"/>
    <x v="0"/>
    <x v="2"/>
    <n v="4"/>
    <x v="5"/>
    <s v="yes"/>
    <s v="care4you"/>
    <s v="Germany"/>
    <x v="7"/>
    <s v="Essen"/>
    <x v="0"/>
    <s v="pen"/>
    <n v="815"/>
    <n v="7.11"/>
    <n v="1.44"/>
  </r>
  <r>
    <n v="470"/>
    <d v="2018-10-06T00:00:00"/>
    <x v="0"/>
    <x v="1"/>
    <n v="6"/>
    <x v="3"/>
    <s v="no"/>
    <s v="dealhouse"/>
    <s v="Germany"/>
    <x v="4"/>
    <s v="Nuremberg"/>
    <x v="1"/>
    <s v="waste bags"/>
    <n v="998"/>
    <n v="67.709999999999994"/>
    <n v="5.78"/>
  </r>
  <r>
    <n v="471"/>
    <d v="2018-11-13T00:00:00"/>
    <x v="0"/>
    <x v="2"/>
    <n v="13"/>
    <x v="5"/>
    <s v="no"/>
    <s v="thebarn"/>
    <s v="Germany"/>
    <x v="7"/>
    <s v="Düsseldorf"/>
    <x v="0"/>
    <s v="marker"/>
    <n v="418"/>
    <n v="40.590000000000003"/>
    <n v="2.83"/>
  </r>
  <r>
    <n v="472"/>
    <d v="2018-12-03T00:00:00"/>
    <x v="0"/>
    <x v="0"/>
    <n v="3"/>
    <x v="0"/>
    <s v="no"/>
    <s v="care4you"/>
    <s v="Germany"/>
    <x v="7"/>
    <s v="Essen"/>
    <x v="2"/>
    <s v="mixer"/>
    <n v="378"/>
    <n v="12.41"/>
    <n v="5.37"/>
  </r>
  <r>
    <n v="473"/>
    <d v="2018-11-14T00:00:00"/>
    <x v="0"/>
    <x v="2"/>
    <n v="14"/>
    <x v="2"/>
    <s v="yes"/>
    <s v="dealhouse"/>
    <s v="Germany"/>
    <x v="2"/>
    <s v="Bremen"/>
    <x v="0"/>
    <s v="water colours"/>
    <n v="745"/>
    <n v="83.39"/>
    <n v="7.81"/>
  </r>
  <r>
    <n v="474"/>
    <d v="2018-11-30T00:00:00"/>
    <x v="0"/>
    <x v="2"/>
    <n v="30"/>
    <x v="6"/>
    <s v="no"/>
    <s v="care4you"/>
    <s v="Germany"/>
    <x v="4"/>
    <s v="Nuremberg"/>
    <x v="0"/>
    <s v="ball-pen"/>
    <n v="831"/>
    <n v="77.56"/>
    <n v="2.4300000000000002"/>
  </r>
  <r>
    <n v="475"/>
    <d v="2018-12-04T00:00:00"/>
    <x v="0"/>
    <x v="0"/>
    <n v="4"/>
    <x v="7"/>
    <s v="yes"/>
    <s v="metropolis"/>
    <s v="Germany"/>
    <x v="7"/>
    <s v="Cologne"/>
    <x v="1"/>
    <s v="gloves"/>
    <n v="576"/>
    <n v="65.94"/>
    <n v="0.18"/>
  </r>
  <r>
    <n v="476"/>
    <d v="2018-11-15T00:00:00"/>
    <x v="0"/>
    <x v="2"/>
    <n v="15"/>
    <x v="0"/>
    <s v="yes"/>
    <s v="thebarn"/>
    <s v="Germany"/>
    <x v="2"/>
    <s v="Bremen"/>
    <x v="1"/>
    <s v="gloves"/>
    <n v="362"/>
    <n v="79.19"/>
    <n v="2.64"/>
  </r>
  <r>
    <n v="477"/>
    <d v="2018-11-06T00:00:00"/>
    <x v="0"/>
    <x v="2"/>
    <n v="6"/>
    <x v="4"/>
    <s v="no"/>
    <s v="thebarn"/>
    <s v="Germany"/>
    <x v="3"/>
    <s v="Leipzig"/>
    <x v="0"/>
    <s v="pencil"/>
    <n v="616"/>
    <n v="67.260000000000005"/>
    <n v="8.82"/>
  </r>
  <r>
    <n v="478"/>
    <d v="2018-12-29T00:00:00"/>
    <x v="0"/>
    <x v="0"/>
    <n v="29"/>
    <x v="2"/>
    <s v="yes"/>
    <s v="care4you"/>
    <s v="Germany"/>
    <x v="3"/>
    <s v="Dresden"/>
    <x v="0"/>
    <s v="marker"/>
    <n v="586"/>
    <n v="6.36"/>
    <n v="9.8699999999999992"/>
  </r>
  <r>
    <n v="479"/>
    <d v="2018-11-18T00:00:00"/>
    <x v="0"/>
    <x v="2"/>
    <n v="18"/>
    <x v="4"/>
    <s v="no"/>
    <s v="metropolis"/>
    <s v="Germany"/>
    <x v="7"/>
    <s v="Dortmund"/>
    <x v="1"/>
    <s v="waste bags"/>
    <n v="276"/>
    <n v="40.42"/>
    <n v="9.7899999999999991"/>
  </r>
  <r>
    <n v="480"/>
    <d v="2018-12-28T00:00:00"/>
    <x v="0"/>
    <x v="0"/>
    <n v="28"/>
    <x v="1"/>
    <s v="yes"/>
    <s v="metropolis"/>
    <s v="Germany"/>
    <x v="1"/>
    <s v="Berlin"/>
    <x v="1"/>
    <s v="towls"/>
    <n v="613"/>
    <n v="52.56"/>
    <n v="1.8"/>
  </r>
  <r>
    <n v="481"/>
    <d v="2018-10-21T00:00:00"/>
    <x v="0"/>
    <x v="1"/>
    <n v="21"/>
    <x v="4"/>
    <s v="yes"/>
    <s v="metropolis"/>
    <s v="Germany"/>
    <x v="5"/>
    <s v="Frankfurt"/>
    <x v="0"/>
    <s v="ball-pen"/>
    <n v="705"/>
    <n v="16.86"/>
    <n v="3.44"/>
  </r>
  <r>
    <n v="482"/>
    <d v="2018-10-10T00:00:00"/>
    <x v="0"/>
    <x v="1"/>
    <n v="10"/>
    <x v="1"/>
    <s v="no"/>
    <s v="smartpoint"/>
    <s v="Germany"/>
    <x v="3"/>
    <s v="Dresden"/>
    <x v="1"/>
    <s v="gloves"/>
    <n v="620"/>
    <n v="7.79"/>
    <n v="9.34"/>
  </r>
  <r>
    <n v="483"/>
    <d v="2018-12-22T00:00:00"/>
    <x v="0"/>
    <x v="0"/>
    <n v="22"/>
    <x v="3"/>
    <s v="yes"/>
    <s v="smartpoint"/>
    <s v="Germany"/>
    <x v="3"/>
    <s v="Dresden"/>
    <x v="1"/>
    <s v="towls"/>
    <n v="110"/>
    <n v="9.44"/>
    <n v="4.38"/>
  </r>
  <r>
    <n v="484"/>
    <d v="2018-12-12T00:00:00"/>
    <x v="0"/>
    <x v="0"/>
    <n v="12"/>
    <x v="0"/>
    <s v="no"/>
    <s v="smartpoint"/>
    <s v="Germany"/>
    <x v="4"/>
    <s v="Nuremberg"/>
    <x v="1"/>
    <s v="wipes"/>
    <n v="415"/>
    <n v="45.66"/>
    <n v="5.85"/>
  </r>
  <r>
    <n v="485"/>
    <d v="2018-10-10T00:00:00"/>
    <x v="0"/>
    <x v="1"/>
    <n v="10"/>
    <x v="4"/>
    <s v="no"/>
    <s v="dealhouse"/>
    <s v="Germany"/>
    <x v="7"/>
    <s v="Essen"/>
    <x v="2"/>
    <s v="mixer"/>
    <n v="361"/>
    <n v="17.09"/>
    <n v="2.7"/>
  </r>
  <r>
    <n v="486"/>
    <d v="2018-10-19T00:00:00"/>
    <x v="0"/>
    <x v="1"/>
    <n v="19"/>
    <x v="2"/>
    <s v="no"/>
    <s v="smartpoint"/>
    <s v="Germany"/>
    <x v="7"/>
    <s v="Düsseldorf"/>
    <x v="2"/>
    <s v="vaccum cleaner"/>
    <n v="281"/>
    <n v="42.86"/>
    <n v="1.52"/>
  </r>
  <r>
    <n v="487"/>
    <d v="2018-10-24T00:00:00"/>
    <x v="0"/>
    <x v="1"/>
    <n v="24"/>
    <x v="1"/>
    <s v="no"/>
    <s v="dealhouse"/>
    <s v="Germany"/>
    <x v="7"/>
    <s v="Aachen"/>
    <x v="2"/>
    <s v="micro wave oven"/>
    <n v="938"/>
    <n v="40.32"/>
    <n v="3.19"/>
  </r>
  <r>
    <n v="488"/>
    <d v="2018-10-15T00:00:00"/>
    <x v="0"/>
    <x v="1"/>
    <n v="15"/>
    <x v="6"/>
    <s v="yes"/>
    <s v="thebarn"/>
    <s v="Germany"/>
    <x v="0"/>
    <s v="Freiburg"/>
    <x v="0"/>
    <s v="pen"/>
    <n v="998"/>
    <n v="79.819999999999993"/>
    <n v="9.8800000000000008"/>
  </r>
  <r>
    <n v="489"/>
    <d v="2018-10-12T00:00:00"/>
    <x v="0"/>
    <x v="1"/>
    <n v="12"/>
    <x v="6"/>
    <s v="no"/>
    <s v="care4you"/>
    <s v="Germany"/>
    <x v="5"/>
    <s v="Frankfurt"/>
    <x v="0"/>
    <s v="pencil"/>
    <n v="881"/>
    <n v="65.53"/>
    <n v="9.64"/>
  </r>
  <r>
    <n v="490"/>
    <d v="2018-12-18T00:00:00"/>
    <x v="0"/>
    <x v="0"/>
    <n v="18"/>
    <x v="4"/>
    <s v="yes"/>
    <s v="smartpoint"/>
    <s v="Germany"/>
    <x v="7"/>
    <s v="Cologne"/>
    <x v="1"/>
    <s v="wipes"/>
    <n v="626"/>
    <n v="87.32"/>
    <n v="0.08"/>
  </r>
  <r>
    <n v="491"/>
    <d v="2018-11-16T00:00:00"/>
    <x v="0"/>
    <x v="2"/>
    <n v="16"/>
    <x v="3"/>
    <s v="no"/>
    <s v="metropolis"/>
    <s v="Germany"/>
    <x v="7"/>
    <s v="Cologne"/>
    <x v="0"/>
    <s v="ball-pen"/>
    <n v="322"/>
    <n v="93.11"/>
    <n v="8.5299999999999994"/>
  </r>
  <r>
    <n v="492"/>
    <d v="2018-11-18T00:00:00"/>
    <x v="0"/>
    <x v="2"/>
    <n v="18"/>
    <x v="7"/>
    <s v="yes"/>
    <s v="smartpoint"/>
    <s v="Germany"/>
    <x v="2"/>
    <s v="Bremen"/>
    <x v="0"/>
    <s v="ball-pen"/>
    <n v="174"/>
    <n v="69.81"/>
    <n v="5.86"/>
  </r>
  <r>
    <n v="493"/>
    <d v="2018-12-25T00:00:00"/>
    <x v="0"/>
    <x v="0"/>
    <n v="25"/>
    <x v="4"/>
    <s v="no"/>
    <s v="dealhouse"/>
    <s v="Germany"/>
    <x v="0"/>
    <s v="Freiburg"/>
    <x v="2"/>
    <s v="vaccum cleaner"/>
    <n v="21"/>
    <n v="1"/>
    <n v="1.02"/>
  </r>
  <r>
    <n v="494"/>
    <d v="2018-12-14T00:00:00"/>
    <x v="0"/>
    <x v="0"/>
    <n v="14"/>
    <x v="1"/>
    <s v="yes"/>
    <s v="thebarn"/>
    <s v="Germany"/>
    <x v="7"/>
    <s v="Aachen"/>
    <x v="0"/>
    <s v="pen"/>
    <n v="14"/>
    <n v="24.46"/>
    <n v="5.71"/>
  </r>
  <r>
    <n v="495"/>
    <d v="2018-10-18T00:00:00"/>
    <x v="0"/>
    <x v="1"/>
    <n v="18"/>
    <x v="7"/>
    <s v="yes"/>
    <s v="dealhouse"/>
    <s v="Germany"/>
    <x v="1"/>
    <s v="Berlin"/>
    <x v="2"/>
    <s v="vaccum cleaner"/>
    <n v="686"/>
    <n v="61.91"/>
    <n v="0.97"/>
  </r>
  <r>
    <n v="496"/>
    <d v="2018-11-04T00:00:00"/>
    <x v="0"/>
    <x v="2"/>
    <n v="4"/>
    <x v="7"/>
    <s v="no"/>
    <s v="metropolis"/>
    <s v="Germany"/>
    <x v="4"/>
    <s v="Nuremberg"/>
    <x v="2"/>
    <s v="micro wave oven"/>
    <n v="615"/>
    <n v="57.56"/>
    <n v="3.87"/>
  </r>
  <r>
    <n v="497"/>
    <d v="2018-12-19T00:00:00"/>
    <x v="0"/>
    <x v="0"/>
    <n v="19"/>
    <x v="0"/>
    <s v="no"/>
    <s v="care4you"/>
    <s v="Germany"/>
    <x v="0"/>
    <s v="Freiburg"/>
    <x v="0"/>
    <s v="ball-pen"/>
    <n v="147"/>
    <n v="57.64"/>
    <n v="9.73"/>
  </r>
  <r>
    <n v="498"/>
    <d v="2018-12-07T00:00:00"/>
    <x v="0"/>
    <x v="0"/>
    <n v="7"/>
    <x v="1"/>
    <s v="no"/>
    <s v="metropolis"/>
    <s v="Germany"/>
    <x v="7"/>
    <s v="Cologne"/>
    <x v="2"/>
    <s v="mixer"/>
    <n v="896"/>
    <n v="75.28"/>
    <n v="4.53"/>
  </r>
  <r>
    <n v="499"/>
    <d v="2018-10-29T00:00:00"/>
    <x v="0"/>
    <x v="1"/>
    <n v="29"/>
    <x v="0"/>
    <s v="yes"/>
    <s v="metropolis"/>
    <s v="Germany"/>
    <x v="7"/>
    <s v="Dortmund"/>
    <x v="1"/>
    <s v="gloves"/>
    <n v="402"/>
    <n v="89.07"/>
    <n v="8.2200000000000006"/>
  </r>
  <r>
    <n v="500"/>
    <d v="2018-12-07T00:00:00"/>
    <x v="0"/>
    <x v="0"/>
    <n v="7"/>
    <x v="4"/>
    <s v="no"/>
    <s v="thebarn"/>
    <s v="Germany"/>
    <x v="7"/>
    <s v="Aachen"/>
    <x v="2"/>
    <s v="mixer"/>
    <n v="502"/>
    <n v="0.24"/>
    <n v="0.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K38" firstHeaderRow="1" firstDataRow="3" firstDataCol="1"/>
  <pivotFields count="16">
    <pivotField showAll="0"/>
    <pivotField numFmtId="14" showAll="0"/>
    <pivotField showAll="0">
      <items count="2">
        <item x="0"/>
        <item t="default"/>
      </items>
    </pivotField>
    <pivotField axis="axisCol" numFmtId="1" showAll="0">
      <items count="4">
        <item x="1"/>
        <item x="2"/>
        <item x="0"/>
        <item t="default"/>
      </items>
    </pivotField>
    <pivotField numFmtId="1" showAll="0"/>
    <pivotField axis="axisRow" multipleItemSelectionAllowed="1" showAll="0">
      <items count="9">
        <item x="2"/>
        <item x="6"/>
        <item x="1"/>
        <item x="3"/>
        <item x="7"/>
        <item x="5"/>
        <item x="4"/>
        <item x="0"/>
        <item t="default"/>
      </items>
    </pivotField>
    <pivotField showAll="0"/>
    <pivotField showAll="0"/>
    <pivotField showAll="0"/>
    <pivotField axis="axisCol" multipleItemSelectionAllowed="1" showAll="0">
      <items count="9">
        <item h="1" x="0"/>
        <item x="4"/>
        <item h="1" x="1"/>
        <item h="1" x="2"/>
        <item h="1" x="6"/>
        <item h="1" x="5"/>
        <item x="7"/>
        <item h="1" x="3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</pivotFields>
  <rowFields count="2">
    <field x="5"/>
    <field x="11"/>
  </rowFields>
  <rowItems count="3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 t="grand">
      <x/>
    </i>
  </rowItems>
  <colFields count="2">
    <field x="3"/>
    <field x="9"/>
  </colFields>
  <colItems count="10">
    <i>
      <x/>
      <x v="1"/>
    </i>
    <i r="1">
      <x v="6"/>
    </i>
    <i t="default">
      <x/>
    </i>
    <i>
      <x v="1"/>
      <x v="1"/>
    </i>
    <i r="1">
      <x v="6"/>
    </i>
    <i t="default">
      <x v="1"/>
    </i>
    <i>
      <x v="2"/>
      <x v="1"/>
    </i>
    <i r="1">
      <x v="6"/>
    </i>
    <i t="default">
      <x v="2"/>
    </i>
    <i t="grand">
      <x/>
    </i>
  </colItems>
  <dataFields count="1">
    <dataField name="Summe von m1" fld="13" baseField="0" baseItem="0" numFmtId="165"/>
  </dataFields>
  <formats count="6">
    <format dxfId="59">
      <pivotArea grandCol="1" outline="0" collapsedLevelsAreSubtotals="1" fieldPosition="0"/>
    </format>
    <format dxfId="58">
      <pivotArea grandCol="1" outline="0" collapsedLevelsAreSubtotals="1" fieldPosition="0"/>
    </format>
    <format dxfId="57">
      <pivotArea grandCol="1" outline="0" collapsedLevelsAreSubtotals="1" fieldPosition="0"/>
    </format>
    <format dxfId="11">
      <pivotArea outline="0" collapsedLevelsAreSubtotals="1" fieldPosition="0"/>
    </format>
    <format dxfId="6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8"/>
  <sheetViews>
    <sheetView tabSelected="1" workbookViewId="0">
      <selection activeCell="C30" sqref="B28:C30"/>
    </sheetView>
  </sheetViews>
  <sheetFormatPr baseColWidth="10" defaultRowHeight="15.75" x14ac:dyDescent="0.25"/>
  <cols>
    <col min="1" max="1" width="21" bestFit="1" customWidth="1"/>
    <col min="2" max="2" width="22.375" customWidth="1"/>
    <col min="3" max="3" width="9.125" bestFit="1" customWidth="1"/>
    <col min="4" max="4" width="10.625" bestFit="1" customWidth="1"/>
    <col min="5" max="6" width="9.125" bestFit="1" customWidth="1"/>
    <col min="7" max="7" width="10.625" customWidth="1"/>
    <col min="8" max="9" width="9.125" bestFit="1" customWidth="1"/>
    <col min="10" max="10" width="10.625" bestFit="1" customWidth="1"/>
    <col min="11" max="11" width="14.5" bestFit="1" customWidth="1"/>
    <col min="12" max="12" width="7.25" bestFit="1" customWidth="1"/>
    <col min="13" max="13" width="5.875" bestFit="1" customWidth="1"/>
    <col min="14" max="14" width="7.5" bestFit="1" customWidth="1"/>
    <col min="15" max="15" width="8.75" bestFit="1" customWidth="1"/>
    <col min="16" max="16" width="6.125" bestFit="1" customWidth="1"/>
    <col min="17" max="17" width="5.875" bestFit="1" customWidth="1"/>
    <col min="18" max="18" width="7" bestFit="1" customWidth="1"/>
    <col min="19" max="19" width="10.625" bestFit="1" customWidth="1"/>
    <col min="20" max="20" width="8.625" bestFit="1" customWidth="1"/>
    <col min="21" max="21" width="7.25" bestFit="1" customWidth="1"/>
    <col min="22" max="22" width="5.875" bestFit="1" customWidth="1"/>
    <col min="23" max="23" width="7.5" bestFit="1" customWidth="1"/>
    <col min="24" max="24" width="8.75" bestFit="1" customWidth="1"/>
    <col min="25" max="25" width="6.125" bestFit="1" customWidth="1"/>
    <col min="26" max="26" width="5.875" bestFit="1" customWidth="1"/>
    <col min="27" max="27" width="7" bestFit="1" customWidth="1"/>
    <col min="28" max="28" width="10.625" bestFit="1" customWidth="1"/>
    <col min="29" max="29" width="14.5" customWidth="1"/>
    <col min="30" max="30" width="14.5" bestFit="1" customWidth="1"/>
  </cols>
  <sheetData>
    <row r="3" spans="1:11" x14ac:dyDescent="0.25">
      <c r="A3" s="26" t="s">
        <v>120</v>
      </c>
      <c r="B3" s="26" t="s">
        <v>114</v>
      </c>
    </row>
    <row r="4" spans="1:11" x14ac:dyDescent="0.25">
      <c r="B4" s="4">
        <v>10</v>
      </c>
      <c r="D4" s="4" t="s">
        <v>116</v>
      </c>
      <c r="E4" s="4">
        <v>11</v>
      </c>
      <c r="G4" s="4" t="s">
        <v>117</v>
      </c>
      <c r="H4" s="4">
        <v>12</v>
      </c>
      <c r="J4" s="4" t="s">
        <v>118</v>
      </c>
      <c r="K4" s="4" t="s">
        <v>115</v>
      </c>
    </row>
    <row r="5" spans="1:11" x14ac:dyDescent="0.25">
      <c r="A5" s="26" t="s">
        <v>119</v>
      </c>
      <c r="B5" t="s">
        <v>55</v>
      </c>
      <c r="C5" t="s">
        <v>49</v>
      </c>
      <c r="E5" t="s">
        <v>55</v>
      </c>
      <c r="F5" t="s">
        <v>49</v>
      </c>
      <c r="H5" t="s">
        <v>55</v>
      </c>
      <c r="I5" t="s">
        <v>49</v>
      </c>
    </row>
    <row r="6" spans="1:11" x14ac:dyDescent="0.25">
      <c r="A6" s="27" t="s">
        <v>37</v>
      </c>
      <c r="B6" s="30">
        <v>547</v>
      </c>
      <c r="C6" s="30">
        <v>4205</v>
      </c>
      <c r="D6" s="30">
        <v>4752</v>
      </c>
      <c r="E6" s="30">
        <v>2400</v>
      </c>
      <c r="F6" s="30">
        <v>1281</v>
      </c>
      <c r="G6" s="30">
        <v>3681</v>
      </c>
      <c r="H6" s="30">
        <v>1667</v>
      </c>
      <c r="I6" s="30">
        <v>3131</v>
      </c>
      <c r="J6" s="30">
        <v>4798</v>
      </c>
      <c r="K6" s="30">
        <v>13231</v>
      </c>
    </row>
    <row r="7" spans="1:11" x14ac:dyDescent="0.25">
      <c r="A7" s="28" t="s">
        <v>82</v>
      </c>
      <c r="B7" s="30">
        <v>405</v>
      </c>
      <c r="C7" s="30">
        <v>779</v>
      </c>
      <c r="D7" s="30">
        <v>1184</v>
      </c>
      <c r="E7" s="30">
        <v>881</v>
      </c>
      <c r="F7" s="30"/>
      <c r="G7" s="30">
        <v>881</v>
      </c>
      <c r="H7" s="30">
        <v>1305</v>
      </c>
      <c r="I7" s="30">
        <v>2184</v>
      </c>
      <c r="J7" s="30">
        <v>3489</v>
      </c>
      <c r="K7" s="30">
        <v>5554</v>
      </c>
    </row>
    <row r="8" spans="1:11" x14ac:dyDescent="0.25">
      <c r="A8" s="28" t="s">
        <v>77</v>
      </c>
      <c r="B8" s="30">
        <v>142</v>
      </c>
      <c r="C8" s="30">
        <v>1499</v>
      </c>
      <c r="D8" s="30">
        <v>1641</v>
      </c>
      <c r="E8" s="30"/>
      <c r="F8" s="30">
        <v>1201</v>
      </c>
      <c r="G8" s="30">
        <v>1201</v>
      </c>
      <c r="H8" s="30">
        <v>362</v>
      </c>
      <c r="I8" s="30"/>
      <c r="J8" s="30">
        <v>362</v>
      </c>
      <c r="K8" s="30">
        <v>3204</v>
      </c>
    </row>
    <row r="9" spans="1:11" x14ac:dyDescent="0.25">
      <c r="A9" s="28" t="s">
        <v>24</v>
      </c>
      <c r="B9" s="30"/>
      <c r="C9" s="30">
        <v>1927</v>
      </c>
      <c r="D9" s="30">
        <v>1927</v>
      </c>
      <c r="E9" s="30">
        <v>1519</v>
      </c>
      <c r="F9" s="30">
        <v>80</v>
      </c>
      <c r="G9" s="30">
        <v>1599</v>
      </c>
      <c r="H9" s="30"/>
      <c r="I9" s="30">
        <v>947</v>
      </c>
      <c r="J9" s="30">
        <v>947</v>
      </c>
      <c r="K9" s="30">
        <v>4473</v>
      </c>
    </row>
    <row r="10" spans="1:11" x14ac:dyDescent="0.25">
      <c r="A10" s="27" t="s">
        <v>40</v>
      </c>
      <c r="B10" s="30">
        <v>4138</v>
      </c>
      <c r="C10" s="30">
        <v>2537</v>
      </c>
      <c r="D10" s="30">
        <v>6675</v>
      </c>
      <c r="E10" s="30">
        <v>3211</v>
      </c>
      <c r="F10" s="30">
        <v>4282</v>
      </c>
      <c r="G10" s="30">
        <v>7493</v>
      </c>
      <c r="H10" s="30">
        <v>2058</v>
      </c>
      <c r="I10" s="30">
        <v>1540</v>
      </c>
      <c r="J10" s="30">
        <v>3598</v>
      </c>
      <c r="K10" s="30">
        <v>17766</v>
      </c>
    </row>
    <row r="11" spans="1:11" x14ac:dyDescent="0.25">
      <c r="A11" s="28" t="s">
        <v>82</v>
      </c>
      <c r="B11" s="30">
        <v>1881</v>
      </c>
      <c r="C11" s="30">
        <v>885</v>
      </c>
      <c r="D11" s="30">
        <v>2766</v>
      </c>
      <c r="E11" s="30">
        <v>903</v>
      </c>
      <c r="F11" s="30">
        <v>1756</v>
      </c>
      <c r="G11" s="30">
        <v>2659</v>
      </c>
      <c r="H11" s="30"/>
      <c r="I11" s="30">
        <v>1091</v>
      </c>
      <c r="J11" s="30">
        <v>1091</v>
      </c>
      <c r="K11" s="30">
        <v>6516</v>
      </c>
    </row>
    <row r="12" spans="1:11" x14ac:dyDescent="0.25">
      <c r="A12" s="28" t="s">
        <v>77</v>
      </c>
      <c r="B12" s="30">
        <v>1477</v>
      </c>
      <c r="C12" s="30">
        <v>995</v>
      </c>
      <c r="D12" s="30">
        <v>2472</v>
      </c>
      <c r="E12" s="30">
        <v>139</v>
      </c>
      <c r="F12" s="30">
        <v>1671</v>
      </c>
      <c r="G12" s="30">
        <v>1810</v>
      </c>
      <c r="H12" s="30">
        <v>1056</v>
      </c>
      <c r="I12" s="30"/>
      <c r="J12" s="30">
        <v>1056</v>
      </c>
      <c r="K12" s="30">
        <v>5338</v>
      </c>
    </row>
    <row r="13" spans="1:11" x14ac:dyDescent="0.25">
      <c r="A13" s="28" t="s">
        <v>24</v>
      </c>
      <c r="B13" s="30">
        <v>780</v>
      </c>
      <c r="C13" s="30">
        <v>657</v>
      </c>
      <c r="D13" s="30">
        <v>1437</v>
      </c>
      <c r="E13" s="30">
        <v>2169</v>
      </c>
      <c r="F13" s="30">
        <v>855</v>
      </c>
      <c r="G13" s="30">
        <v>3024</v>
      </c>
      <c r="H13" s="30">
        <v>1002</v>
      </c>
      <c r="I13" s="30">
        <v>449</v>
      </c>
      <c r="J13" s="30">
        <v>1451</v>
      </c>
      <c r="K13" s="30">
        <v>5912</v>
      </c>
    </row>
    <row r="14" spans="1:11" x14ac:dyDescent="0.25">
      <c r="A14" s="27" t="s">
        <v>38</v>
      </c>
      <c r="B14" s="30">
        <v>2704</v>
      </c>
      <c r="C14" s="30">
        <v>2404</v>
      </c>
      <c r="D14" s="30">
        <v>5108</v>
      </c>
      <c r="E14" s="30">
        <v>2090</v>
      </c>
      <c r="F14" s="30">
        <v>4604</v>
      </c>
      <c r="G14" s="30">
        <v>6694</v>
      </c>
      <c r="H14" s="30">
        <v>1432</v>
      </c>
      <c r="I14" s="30">
        <v>3374</v>
      </c>
      <c r="J14" s="30">
        <v>4806</v>
      </c>
      <c r="K14" s="30">
        <v>16608</v>
      </c>
    </row>
    <row r="15" spans="1:11" x14ac:dyDescent="0.25">
      <c r="A15" s="28" t="s">
        <v>82</v>
      </c>
      <c r="B15" s="30"/>
      <c r="C15" s="30">
        <v>2060</v>
      </c>
      <c r="D15" s="30">
        <v>2060</v>
      </c>
      <c r="E15" s="30">
        <v>409</v>
      </c>
      <c r="F15" s="30">
        <v>1640</v>
      </c>
      <c r="G15" s="30">
        <v>2049</v>
      </c>
      <c r="H15" s="30"/>
      <c r="I15" s="30">
        <v>2020</v>
      </c>
      <c r="J15" s="30">
        <v>2020</v>
      </c>
      <c r="K15" s="30">
        <v>6129</v>
      </c>
    </row>
    <row r="16" spans="1:11" x14ac:dyDescent="0.25">
      <c r="A16" s="28" t="s">
        <v>77</v>
      </c>
      <c r="B16" s="30">
        <v>674</v>
      </c>
      <c r="C16" s="30"/>
      <c r="D16" s="30">
        <v>674</v>
      </c>
      <c r="E16" s="30"/>
      <c r="F16" s="30">
        <v>515</v>
      </c>
      <c r="G16" s="30">
        <v>515</v>
      </c>
      <c r="H16" s="30">
        <v>41</v>
      </c>
      <c r="I16" s="30"/>
      <c r="J16" s="30">
        <v>41</v>
      </c>
      <c r="K16" s="30">
        <v>1230</v>
      </c>
    </row>
    <row r="17" spans="1:11" x14ac:dyDescent="0.25">
      <c r="A17" s="28" t="s">
        <v>24</v>
      </c>
      <c r="B17" s="30">
        <v>2030</v>
      </c>
      <c r="C17" s="30">
        <v>344</v>
      </c>
      <c r="D17" s="30">
        <v>2374</v>
      </c>
      <c r="E17" s="30">
        <v>1681</v>
      </c>
      <c r="F17" s="30">
        <v>2449</v>
      </c>
      <c r="G17" s="30">
        <v>4130</v>
      </c>
      <c r="H17" s="30">
        <v>1391</v>
      </c>
      <c r="I17" s="30">
        <v>1354</v>
      </c>
      <c r="J17" s="30">
        <v>2745</v>
      </c>
      <c r="K17" s="30">
        <v>9249</v>
      </c>
    </row>
    <row r="18" spans="1:11" x14ac:dyDescent="0.25">
      <c r="A18" s="27" t="s">
        <v>35</v>
      </c>
      <c r="B18" s="30">
        <v>1712</v>
      </c>
      <c r="C18" s="30">
        <v>3276</v>
      </c>
      <c r="D18" s="30">
        <v>4988</v>
      </c>
      <c r="E18" s="30">
        <v>5390</v>
      </c>
      <c r="F18" s="30">
        <v>2071</v>
      </c>
      <c r="G18" s="30">
        <v>7461</v>
      </c>
      <c r="H18" s="30">
        <v>3510</v>
      </c>
      <c r="I18" s="30">
        <v>3115</v>
      </c>
      <c r="J18" s="30">
        <v>6625</v>
      </c>
      <c r="K18" s="30">
        <v>19074</v>
      </c>
    </row>
    <row r="19" spans="1:11" x14ac:dyDescent="0.25">
      <c r="A19" s="28" t="s">
        <v>82</v>
      </c>
      <c r="B19" s="30"/>
      <c r="C19" s="30">
        <v>980</v>
      </c>
      <c r="D19" s="30">
        <v>980</v>
      </c>
      <c r="E19" s="30">
        <v>548</v>
      </c>
      <c r="F19" s="30">
        <v>559</v>
      </c>
      <c r="G19" s="30">
        <v>1107</v>
      </c>
      <c r="H19" s="30">
        <v>1824</v>
      </c>
      <c r="I19" s="30">
        <v>854</v>
      </c>
      <c r="J19" s="30">
        <v>2678</v>
      </c>
      <c r="K19" s="30">
        <v>4765</v>
      </c>
    </row>
    <row r="20" spans="1:11" x14ac:dyDescent="0.25">
      <c r="A20" s="28" t="s">
        <v>77</v>
      </c>
      <c r="B20" s="30">
        <v>1712</v>
      </c>
      <c r="C20" s="30">
        <v>472</v>
      </c>
      <c r="D20" s="30">
        <v>2184</v>
      </c>
      <c r="E20" s="30">
        <v>1727</v>
      </c>
      <c r="F20" s="30">
        <v>1190</v>
      </c>
      <c r="G20" s="30">
        <v>2917</v>
      </c>
      <c r="H20" s="30"/>
      <c r="I20" s="30">
        <v>662</v>
      </c>
      <c r="J20" s="30">
        <v>662</v>
      </c>
      <c r="K20" s="30">
        <v>5763</v>
      </c>
    </row>
    <row r="21" spans="1:11" x14ac:dyDescent="0.25">
      <c r="A21" s="28" t="s">
        <v>24</v>
      </c>
      <c r="B21" s="30"/>
      <c r="C21" s="30">
        <v>1824</v>
      </c>
      <c r="D21" s="30">
        <v>1824</v>
      </c>
      <c r="E21" s="30">
        <v>3115</v>
      </c>
      <c r="F21" s="30">
        <v>322</v>
      </c>
      <c r="G21" s="30">
        <v>3437</v>
      </c>
      <c r="H21" s="30">
        <v>1686</v>
      </c>
      <c r="I21" s="30">
        <v>1599</v>
      </c>
      <c r="J21" s="30">
        <v>3285</v>
      </c>
      <c r="K21" s="30">
        <v>8546</v>
      </c>
    </row>
    <row r="22" spans="1:11" x14ac:dyDescent="0.25">
      <c r="A22" s="27" t="s">
        <v>42</v>
      </c>
      <c r="B22" s="30">
        <v>265</v>
      </c>
      <c r="C22" s="30">
        <v>340</v>
      </c>
      <c r="D22" s="30">
        <v>605</v>
      </c>
      <c r="E22" s="30">
        <v>1995</v>
      </c>
      <c r="F22" s="30">
        <v>2734</v>
      </c>
      <c r="G22" s="30">
        <v>4729</v>
      </c>
      <c r="H22" s="30">
        <v>816</v>
      </c>
      <c r="I22" s="30">
        <v>2326</v>
      </c>
      <c r="J22" s="30">
        <v>3142</v>
      </c>
      <c r="K22" s="30">
        <v>8476</v>
      </c>
    </row>
    <row r="23" spans="1:11" x14ac:dyDescent="0.25">
      <c r="A23" s="28" t="s">
        <v>82</v>
      </c>
      <c r="B23" s="30">
        <v>265</v>
      </c>
      <c r="C23" s="30"/>
      <c r="D23" s="30">
        <v>265</v>
      </c>
      <c r="E23" s="30">
        <v>826</v>
      </c>
      <c r="F23" s="30">
        <v>265</v>
      </c>
      <c r="G23" s="30">
        <v>1091</v>
      </c>
      <c r="H23" s="30"/>
      <c r="I23" s="30">
        <v>127</v>
      </c>
      <c r="J23" s="30">
        <v>127</v>
      </c>
      <c r="K23" s="30">
        <v>1483</v>
      </c>
    </row>
    <row r="24" spans="1:11" x14ac:dyDescent="0.25">
      <c r="A24" s="28" t="s">
        <v>77</v>
      </c>
      <c r="B24" s="30"/>
      <c r="C24" s="30">
        <v>340</v>
      </c>
      <c r="D24" s="30">
        <v>340</v>
      </c>
      <c r="E24" s="30"/>
      <c r="F24" s="30">
        <v>147</v>
      </c>
      <c r="G24" s="30">
        <v>147</v>
      </c>
      <c r="H24" s="30">
        <v>141</v>
      </c>
      <c r="I24" s="30">
        <v>576</v>
      </c>
      <c r="J24" s="30">
        <v>717</v>
      </c>
      <c r="K24" s="30">
        <v>1204</v>
      </c>
    </row>
    <row r="25" spans="1:11" x14ac:dyDescent="0.25">
      <c r="A25" s="28" t="s">
        <v>24</v>
      </c>
      <c r="B25" s="30"/>
      <c r="C25" s="30"/>
      <c r="D25" s="30"/>
      <c r="E25" s="30">
        <v>1169</v>
      </c>
      <c r="F25" s="30">
        <v>2322</v>
      </c>
      <c r="G25" s="30">
        <v>3491</v>
      </c>
      <c r="H25" s="30">
        <v>675</v>
      </c>
      <c r="I25" s="30">
        <v>1623</v>
      </c>
      <c r="J25" s="30">
        <v>2298</v>
      </c>
      <c r="K25" s="30">
        <v>5789</v>
      </c>
    </row>
    <row r="26" spans="1:11" x14ac:dyDescent="0.25">
      <c r="A26" s="27" t="s">
        <v>36</v>
      </c>
      <c r="B26" s="30">
        <v>2002</v>
      </c>
      <c r="C26" s="30">
        <v>1616</v>
      </c>
      <c r="D26" s="30">
        <v>3618</v>
      </c>
      <c r="E26" s="30">
        <v>468</v>
      </c>
      <c r="F26" s="30">
        <v>3975</v>
      </c>
      <c r="G26" s="30">
        <v>4443</v>
      </c>
      <c r="H26" s="30">
        <v>1709</v>
      </c>
      <c r="I26" s="30">
        <v>3366</v>
      </c>
      <c r="J26" s="30">
        <v>5075</v>
      </c>
      <c r="K26" s="30">
        <v>13136</v>
      </c>
    </row>
    <row r="27" spans="1:11" x14ac:dyDescent="0.25">
      <c r="A27" s="28" t="s">
        <v>82</v>
      </c>
      <c r="B27" s="30"/>
      <c r="C27" s="30">
        <v>1040</v>
      </c>
      <c r="D27" s="30">
        <v>1040</v>
      </c>
      <c r="E27" s="30">
        <v>53</v>
      </c>
      <c r="F27" s="30">
        <v>132</v>
      </c>
      <c r="G27" s="30">
        <v>185</v>
      </c>
      <c r="H27" s="30"/>
      <c r="I27" s="30">
        <v>2542</v>
      </c>
      <c r="J27" s="30">
        <v>2542</v>
      </c>
      <c r="K27" s="30">
        <v>3767</v>
      </c>
    </row>
    <row r="28" spans="1:11" x14ac:dyDescent="0.25">
      <c r="A28" s="28" t="s">
        <v>77</v>
      </c>
      <c r="B28" s="30"/>
      <c r="C28" s="30">
        <v>128</v>
      </c>
      <c r="D28" s="30">
        <v>128</v>
      </c>
      <c r="E28" s="30"/>
      <c r="F28" s="30">
        <v>1683</v>
      </c>
      <c r="G28" s="30">
        <v>1683</v>
      </c>
      <c r="H28" s="30">
        <v>873</v>
      </c>
      <c r="I28" s="30">
        <v>25</v>
      </c>
      <c r="J28" s="30">
        <v>898</v>
      </c>
      <c r="K28" s="30">
        <v>2709</v>
      </c>
    </row>
    <row r="29" spans="1:11" x14ac:dyDescent="0.25">
      <c r="A29" s="28" t="s">
        <v>24</v>
      </c>
      <c r="B29" s="30">
        <v>2002</v>
      </c>
      <c r="C29" s="30">
        <v>448</v>
      </c>
      <c r="D29" s="30">
        <v>2450</v>
      </c>
      <c r="E29" s="30">
        <v>415</v>
      </c>
      <c r="F29" s="30">
        <v>2160</v>
      </c>
      <c r="G29" s="30">
        <v>2575</v>
      </c>
      <c r="H29" s="30">
        <v>836</v>
      </c>
      <c r="I29" s="30">
        <v>799</v>
      </c>
      <c r="J29" s="30">
        <v>1635</v>
      </c>
      <c r="K29" s="30">
        <v>6660</v>
      </c>
    </row>
    <row r="30" spans="1:11" x14ac:dyDescent="0.25">
      <c r="A30" s="27" t="s">
        <v>39</v>
      </c>
      <c r="B30" s="30">
        <v>706</v>
      </c>
      <c r="C30" s="30">
        <v>2043</v>
      </c>
      <c r="D30" s="30">
        <v>2749</v>
      </c>
      <c r="E30" s="30">
        <v>1478</v>
      </c>
      <c r="F30" s="30">
        <v>1286</v>
      </c>
      <c r="G30" s="30">
        <v>2764</v>
      </c>
      <c r="H30" s="30">
        <v>2194</v>
      </c>
      <c r="I30" s="30">
        <v>3683</v>
      </c>
      <c r="J30" s="30">
        <v>5877</v>
      </c>
      <c r="K30" s="30">
        <v>11390</v>
      </c>
    </row>
    <row r="31" spans="1:11" x14ac:dyDescent="0.25">
      <c r="A31" s="28" t="s">
        <v>82</v>
      </c>
      <c r="B31" s="30"/>
      <c r="C31" s="30">
        <v>361</v>
      </c>
      <c r="D31" s="30">
        <v>361</v>
      </c>
      <c r="E31" s="30">
        <v>480</v>
      </c>
      <c r="F31" s="30"/>
      <c r="G31" s="30">
        <v>480</v>
      </c>
      <c r="H31" s="30">
        <v>427</v>
      </c>
      <c r="I31" s="30">
        <v>1899</v>
      </c>
      <c r="J31" s="30">
        <v>2326</v>
      </c>
      <c r="K31" s="30">
        <v>3167</v>
      </c>
    </row>
    <row r="32" spans="1:11" x14ac:dyDescent="0.25">
      <c r="A32" s="28" t="s">
        <v>77</v>
      </c>
      <c r="B32" s="30"/>
      <c r="C32" s="30"/>
      <c r="D32" s="30"/>
      <c r="E32" s="30"/>
      <c r="F32" s="30">
        <v>276</v>
      </c>
      <c r="G32" s="30">
        <v>276</v>
      </c>
      <c r="H32" s="30"/>
      <c r="I32" s="30">
        <v>1784</v>
      </c>
      <c r="J32" s="30">
        <v>1784</v>
      </c>
      <c r="K32" s="30">
        <v>2060</v>
      </c>
    </row>
    <row r="33" spans="1:11" x14ac:dyDescent="0.25">
      <c r="A33" s="28" t="s">
        <v>24</v>
      </c>
      <c r="B33" s="30">
        <v>706</v>
      </c>
      <c r="C33" s="30">
        <v>1682</v>
      </c>
      <c r="D33" s="30">
        <v>2388</v>
      </c>
      <c r="E33" s="30">
        <v>998</v>
      </c>
      <c r="F33" s="30">
        <v>1010</v>
      </c>
      <c r="G33" s="30">
        <v>2008</v>
      </c>
      <c r="H33" s="30">
        <v>1767</v>
      </c>
      <c r="I33" s="30"/>
      <c r="J33" s="30">
        <v>1767</v>
      </c>
      <c r="K33" s="30">
        <v>6163</v>
      </c>
    </row>
    <row r="34" spans="1:11" x14ac:dyDescent="0.25">
      <c r="A34" s="27" t="s">
        <v>41</v>
      </c>
      <c r="B34" s="30">
        <v>2704</v>
      </c>
      <c r="C34" s="30">
        <v>2573</v>
      </c>
      <c r="D34" s="30">
        <v>5277</v>
      </c>
      <c r="E34" s="30">
        <v>885</v>
      </c>
      <c r="F34" s="30">
        <v>2369</v>
      </c>
      <c r="G34" s="30">
        <v>3254</v>
      </c>
      <c r="H34" s="30">
        <v>415</v>
      </c>
      <c r="I34" s="30">
        <v>3807</v>
      </c>
      <c r="J34" s="30">
        <v>4222</v>
      </c>
      <c r="K34" s="30">
        <v>12753</v>
      </c>
    </row>
    <row r="35" spans="1:11" x14ac:dyDescent="0.25">
      <c r="A35" s="28" t="s">
        <v>82</v>
      </c>
      <c r="B35" s="30"/>
      <c r="C35" s="30">
        <v>265</v>
      </c>
      <c r="D35" s="30">
        <v>265</v>
      </c>
      <c r="E35" s="30">
        <v>214</v>
      </c>
      <c r="F35" s="30">
        <v>1753</v>
      </c>
      <c r="G35" s="30">
        <v>1967</v>
      </c>
      <c r="H35" s="30"/>
      <c r="I35" s="30">
        <v>1569</v>
      </c>
      <c r="J35" s="30">
        <v>1569</v>
      </c>
      <c r="K35" s="30">
        <v>3801</v>
      </c>
    </row>
    <row r="36" spans="1:11" x14ac:dyDescent="0.25">
      <c r="A36" s="28" t="s">
        <v>77</v>
      </c>
      <c r="B36" s="30">
        <v>1926</v>
      </c>
      <c r="C36" s="30">
        <v>1666</v>
      </c>
      <c r="D36" s="30">
        <v>3592</v>
      </c>
      <c r="E36" s="30">
        <v>671</v>
      </c>
      <c r="F36" s="30">
        <v>15</v>
      </c>
      <c r="G36" s="30">
        <v>686</v>
      </c>
      <c r="H36" s="30">
        <v>415</v>
      </c>
      <c r="I36" s="30">
        <v>196</v>
      </c>
      <c r="J36" s="30">
        <v>611</v>
      </c>
      <c r="K36" s="30">
        <v>4889</v>
      </c>
    </row>
    <row r="37" spans="1:11" x14ac:dyDescent="0.25">
      <c r="A37" s="28" t="s">
        <v>24</v>
      </c>
      <c r="B37" s="30">
        <v>778</v>
      </c>
      <c r="C37" s="30">
        <v>642</v>
      </c>
      <c r="D37" s="30">
        <v>1420</v>
      </c>
      <c r="E37" s="30"/>
      <c r="F37" s="30">
        <v>601</v>
      </c>
      <c r="G37" s="30">
        <v>601</v>
      </c>
      <c r="H37" s="30"/>
      <c r="I37" s="30">
        <v>2042</v>
      </c>
      <c r="J37" s="30">
        <v>2042</v>
      </c>
      <c r="K37" s="30">
        <v>4063</v>
      </c>
    </row>
    <row r="38" spans="1:11" x14ac:dyDescent="0.25">
      <c r="A38" s="27" t="s">
        <v>115</v>
      </c>
      <c r="B38" s="30">
        <v>14778</v>
      </c>
      <c r="C38" s="30">
        <v>18994</v>
      </c>
      <c r="D38" s="30">
        <v>33772</v>
      </c>
      <c r="E38" s="30">
        <v>17917</v>
      </c>
      <c r="F38" s="30">
        <v>22602</v>
      </c>
      <c r="G38" s="30">
        <v>40519</v>
      </c>
      <c r="H38" s="30">
        <v>13801</v>
      </c>
      <c r="I38" s="30">
        <v>24342</v>
      </c>
      <c r="J38" s="30">
        <v>38143</v>
      </c>
      <c r="K38" s="30">
        <v>112434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06"/>
  <sheetViews>
    <sheetView topLeftCell="A4" workbookViewId="0">
      <pane xSplit="2" ySplit="3" topLeftCell="C7" activePane="bottomRight" state="frozen"/>
      <selection activeCell="A4" sqref="A4"/>
      <selection pane="topRight" activeCell="C4" sqref="C4"/>
      <selection pane="bottomLeft" activeCell="A6" sqref="A6"/>
      <selection pane="bottomRight" activeCell="B17" sqref="B17"/>
    </sheetView>
  </sheetViews>
  <sheetFormatPr baseColWidth="10" defaultRowHeight="15.75" x14ac:dyDescent="0.25"/>
  <cols>
    <col min="1" max="1" width="8.375" bestFit="1" customWidth="1"/>
    <col min="2" max="2" width="11.625" bestFit="1" customWidth="1"/>
    <col min="3" max="4" width="13.125" bestFit="1" customWidth="1"/>
    <col min="5" max="5" width="13.125" customWidth="1"/>
    <col min="9" max="9" width="23.625" bestFit="1" customWidth="1"/>
    <col min="10" max="11" width="22.375" bestFit="1" customWidth="1"/>
    <col min="12" max="12" width="21.5" bestFit="1" customWidth="1"/>
    <col min="13" max="13" width="22.375" bestFit="1" customWidth="1"/>
  </cols>
  <sheetData>
    <row r="4" spans="1:16" x14ac:dyDescent="0.25">
      <c r="A4" t="s">
        <v>101</v>
      </c>
      <c r="B4" t="s">
        <v>8</v>
      </c>
      <c r="C4" t="s">
        <v>103</v>
      </c>
      <c r="D4" t="s">
        <v>104</v>
      </c>
      <c r="E4" t="s">
        <v>107</v>
      </c>
      <c r="F4" t="s">
        <v>5</v>
      </c>
      <c r="G4" t="s">
        <v>6</v>
      </c>
      <c r="H4" t="s">
        <v>7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9</v>
      </c>
      <c r="O4" s="1" t="s">
        <v>10</v>
      </c>
      <c r="P4" s="1" t="s">
        <v>11</v>
      </c>
    </row>
    <row r="5" spans="1:16" x14ac:dyDescent="0.25">
      <c r="A5" t="s">
        <v>102</v>
      </c>
      <c r="B5" t="s">
        <v>98</v>
      </c>
      <c r="C5" t="s">
        <v>108</v>
      </c>
      <c r="D5" t="s">
        <v>109</v>
      </c>
      <c r="E5" t="s">
        <v>110</v>
      </c>
      <c r="F5" t="s">
        <v>31</v>
      </c>
      <c r="G5" t="s">
        <v>32</v>
      </c>
      <c r="H5" t="s">
        <v>30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86</v>
      </c>
      <c r="O5" t="s">
        <v>87</v>
      </c>
      <c r="P5" t="s">
        <v>88</v>
      </c>
    </row>
    <row r="6" spans="1:16" x14ac:dyDescent="0.25">
      <c r="A6" t="s">
        <v>102</v>
      </c>
      <c r="B6" s="6" t="s">
        <v>12</v>
      </c>
      <c r="C6" s="8" t="s">
        <v>105</v>
      </c>
      <c r="D6" s="8" t="s">
        <v>106</v>
      </c>
      <c r="E6" s="8" t="s">
        <v>113</v>
      </c>
      <c r="F6" s="20" t="s">
        <v>13</v>
      </c>
      <c r="G6" s="22" t="s">
        <v>14</v>
      </c>
      <c r="H6" s="24" t="s">
        <v>15</v>
      </c>
      <c r="I6" s="10" t="s">
        <v>16</v>
      </c>
      <c r="J6" s="12" t="s">
        <v>17</v>
      </c>
      <c r="K6" s="14" t="s">
        <v>18</v>
      </c>
      <c r="L6" s="16" t="s">
        <v>19</v>
      </c>
      <c r="M6" s="18" t="s">
        <v>20</v>
      </c>
      <c r="N6" s="29" t="s">
        <v>21</v>
      </c>
      <c r="O6" s="29" t="s">
        <v>22</v>
      </c>
      <c r="P6" s="29" t="s">
        <v>23</v>
      </c>
    </row>
    <row r="7" spans="1:16" x14ac:dyDescent="0.25">
      <c r="A7">
        <v>1</v>
      </c>
      <c r="B7" s="7">
        <v>43449</v>
      </c>
      <c r="C7" s="8">
        <v>2018</v>
      </c>
      <c r="D7" s="9">
        <v>12</v>
      </c>
      <c r="E7" s="9">
        <v>15</v>
      </c>
      <c r="F7" s="21" t="s">
        <v>41</v>
      </c>
      <c r="G7" s="23" t="s">
        <v>33</v>
      </c>
      <c r="H7" s="25" t="s">
        <v>43</v>
      </c>
      <c r="I7" s="11" t="s">
        <v>48</v>
      </c>
      <c r="J7" s="13" t="s">
        <v>61</v>
      </c>
      <c r="K7" s="15" t="s">
        <v>64</v>
      </c>
      <c r="L7" s="17" t="s">
        <v>24</v>
      </c>
      <c r="M7" s="19" t="s">
        <v>72</v>
      </c>
      <c r="N7" s="29">
        <v>354</v>
      </c>
      <c r="O7" s="29">
        <v>23.95</v>
      </c>
      <c r="P7" s="29">
        <v>2.82</v>
      </c>
    </row>
    <row r="8" spans="1:16" x14ac:dyDescent="0.25">
      <c r="A8">
        <v>2</v>
      </c>
      <c r="B8" s="7">
        <v>43448</v>
      </c>
      <c r="C8" s="8">
        <v>2018</v>
      </c>
      <c r="D8" s="9">
        <v>12</v>
      </c>
      <c r="E8" s="9">
        <v>14</v>
      </c>
      <c r="F8" s="21" t="s">
        <v>41</v>
      </c>
      <c r="G8" s="23" t="s">
        <v>34</v>
      </c>
      <c r="H8" s="25" t="s">
        <v>46</v>
      </c>
      <c r="I8" s="11" t="s">
        <v>48</v>
      </c>
      <c r="J8" s="13" t="s">
        <v>65</v>
      </c>
      <c r="K8" s="15" t="s">
        <v>65</v>
      </c>
      <c r="L8" s="17" t="s">
        <v>77</v>
      </c>
      <c r="M8" s="19" t="s">
        <v>79</v>
      </c>
      <c r="N8" s="29">
        <v>971</v>
      </c>
      <c r="O8" s="29">
        <v>57.05</v>
      </c>
      <c r="P8" s="29">
        <v>7.6</v>
      </c>
    </row>
    <row r="9" spans="1:16" x14ac:dyDescent="0.25">
      <c r="A9">
        <v>3</v>
      </c>
      <c r="B9" s="7">
        <v>43395</v>
      </c>
      <c r="C9" s="8">
        <v>2018</v>
      </c>
      <c r="D9" s="9">
        <v>10</v>
      </c>
      <c r="E9" s="9">
        <v>22</v>
      </c>
      <c r="F9" s="21" t="s">
        <v>38</v>
      </c>
      <c r="G9" s="23" t="s">
        <v>33</v>
      </c>
      <c r="H9" s="25" t="s">
        <v>47</v>
      </c>
      <c r="I9" s="11" t="s">
        <v>48</v>
      </c>
      <c r="J9" s="13" t="s">
        <v>67</v>
      </c>
      <c r="K9" s="15" t="s">
        <v>67</v>
      </c>
      <c r="L9" s="17" t="s">
        <v>24</v>
      </c>
      <c r="M9" s="19" t="s">
        <v>76</v>
      </c>
      <c r="N9" s="29">
        <v>142</v>
      </c>
      <c r="O9" s="29">
        <v>21.01</v>
      </c>
      <c r="P9" s="29">
        <v>3.75</v>
      </c>
    </row>
    <row r="10" spans="1:16" x14ac:dyDescent="0.25">
      <c r="A10">
        <v>4</v>
      </c>
      <c r="B10" s="7">
        <v>43416</v>
      </c>
      <c r="C10" s="8">
        <v>2018</v>
      </c>
      <c r="D10" s="9">
        <v>11</v>
      </c>
      <c r="E10" s="9">
        <v>12</v>
      </c>
      <c r="F10" s="21" t="s">
        <v>37</v>
      </c>
      <c r="G10" s="23" t="s">
        <v>34</v>
      </c>
      <c r="H10" s="25" t="s">
        <v>45</v>
      </c>
      <c r="I10" s="11" t="s">
        <v>48</v>
      </c>
      <c r="J10" s="13" t="s">
        <v>68</v>
      </c>
      <c r="K10" s="15" t="s">
        <v>69</v>
      </c>
      <c r="L10" s="17" t="s">
        <v>24</v>
      </c>
      <c r="M10" s="19" t="s">
        <v>74</v>
      </c>
      <c r="N10" s="29">
        <v>602</v>
      </c>
      <c r="O10" s="29">
        <v>19.260000000000002</v>
      </c>
      <c r="P10" s="29">
        <v>9.43</v>
      </c>
    </row>
    <row r="11" spans="1:16" x14ac:dyDescent="0.25">
      <c r="A11">
        <v>5</v>
      </c>
      <c r="B11" s="7">
        <v>43428</v>
      </c>
      <c r="C11" s="8">
        <v>2018</v>
      </c>
      <c r="D11" s="9">
        <v>11</v>
      </c>
      <c r="E11" s="9">
        <v>24</v>
      </c>
      <c r="F11" s="21" t="s">
        <v>35</v>
      </c>
      <c r="G11" s="23" t="s">
        <v>34</v>
      </c>
      <c r="H11" s="25" t="s">
        <v>43</v>
      </c>
      <c r="I11" s="11" t="s">
        <v>48</v>
      </c>
      <c r="J11" s="13" t="s">
        <v>55</v>
      </c>
      <c r="K11" s="15" t="s">
        <v>57</v>
      </c>
      <c r="L11" s="17" t="s">
        <v>77</v>
      </c>
      <c r="M11" s="19" t="s">
        <v>81</v>
      </c>
      <c r="N11" s="29">
        <v>566</v>
      </c>
      <c r="O11" s="29">
        <v>92.51</v>
      </c>
      <c r="P11" s="29">
        <v>1.93</v>
      </c>
    </row>
    <row r="12" spans="1:16" x14ac:dyDescent="0.25">
      <c r="A12">
        <v>6</v>
      </c>
      <c r="B12" s="7">
        <v>43409</v>
      </c>
      <c r="C12" s="8">
        <v>2018</v>
      </c>
      <c r="D12" s="9">
        <v>11</v>
      </c>
      <c r="E12" s="9">
        <v>5</v>
      </c>
      <c r="F12" s="21" t="s">
        <v>35</v>
      </c>
      <c r="G12" s="23" t="s">
        <v>33</v>
      </c>
      <c r="H12" s="25" t="s">
        <v>47</v>
      </c>
      <c r="I12" s="11" t="s">
        <v>48</v>
      </c>
      <c r="J12" s="13" t="s">
        <v>55</v>
      </c>
      <c r="K12" s="15" t="s">
        <v>56</v>
      </c>
      <c r="L12" s="17" t="s">
        <v>24</v>
      </c>
      <c r="M12" s="19" t="s">
        <v>73</v>
      </c>
      <c r="N12" s="29">
        <v>872</v>
      </c>
      <c r="O12" s="29">
        <v>87.97</v>
      </c>
      <c r="P12" s="29">
        <v>6.55</v>
      </c>
    </row>
    <row r="13" spans="1:16" x14ac:dyDescent="0.25">
      <c r="A13">
        <v>7</v>
      </c>
      <c r="B13" s="7">
        <v>43456</v>
      </c>
      <c r="C13" s="8">
        <v>2018</v>
      </c>
      <c r="D13" s="9">
        <v>12</v>
      </c>
      <c r="E13" s="9">
        <v>22</v>
      </c>
      <c r="F13" s="21" t="s">
        <v>39</v>
      </c>
      <c r="G13" s="23" t="s">
        <v>34</v>
      </c>
      <c r="H13" s="25" t="s">
        <v>44</v>
      </c>
      <c r="I13" s="11" t="s">
        <v>48</v>
      </c>
      <c r="J13" s="13" t="s">
        <v>59</v>
      </c>
      <c r="K13" s="15" t="s">
        <v>60</v>
      </c>
      <c r="L13" s="17" t="s">
        <v>82</v>
      </c>
      <c r="M13" s="19" t="s">
        <v>84</v>
      </c>
      <c r="N13" s="29">
        <v>34</v>
      </c>
      <c r="O13" s="29">
        <v>99.6</v>
      </c>
      <c r="P13" s="29">
        <v>1.44</v>
      </c>
    </row>
    <row r="14" spans="1:16" x14ac:dyDescent="0.25">
      <c r="A14">
        <v>8</v>
      </c>
      <c r="B14" s="7">
        <v>43415</v>
      </c>
      <c r="C14" s="8">
        <v>2018</v>
      </c>
      <c r="D14" s="9">
        <v>11</v>
      </c>
      <c r="E14" s="9">
        <v>11</v>
      </c>
      <c r="F14" s="21" t="s">
        <v>37</v>
      </c>
      <c r="G14" s="23" t="s">
        <v>33</v>
      </c>
      <c r="H14" s="25" t="s">
        <v>45</v>
      </c>
      <c r="I14" s="11" t="s">
        <v>48</v>
      </c>
      <c r="J14" s="13" t="s">
        <v>55</v>
      </c>
      <c r="K14" s="15" t="s">
        <v>56</v>
      </c>
      <c r="L14" s="17" t="s">
        <v>82</v>
      </c>
      <c r="M14" s="19" t="s">
        <v>83</v>
      </c>
      <c r="N14" s="29">
        <v>881</v>
      </c>
      <c r="O14" s="29">
        <v>58.14</v>
      </c>
      <c r="P14" s="29">
        <v>7.64</v>
      </c>
    </row>
    <row r="15" spans="1:16" x14ac:dyDescent="0.25">
      <c r="A15">
        <v>9</v>
      </c>
      <c r="B15" s="7">
        <v>43426</v>
      </c>
      <c r="C15" s="8">
        <v>2018</v>
      </c>
      <c r="D15" s="9">
        <v>11</v>
      </c>
      <c r="E15" s="9">
        <v>22</v>
      </c>
      <c r="F15" s="21" t="s">
        <v>35</v>
      </c>
      <c r="G15" s="23" t="s">
        <v>33</v>
      </c>
      <c r="H15" s="25" t="s">
        <v>45</v>
      </c>
      <c r="I15" s="11" t="s">
        <v>48</v>
      </c>
      <c r="J15" s="13" t="s">
        <v>66</v>
      </c>
      <c r="K15" s="15" t="s">
        <v>66</v>
      </c>
      <c r="L15" s="17" t="s">
        <v>82</v>
      </c>
      <c r="M15" s="19" t="s">
        <v>84</v>
      </c>
      <c r="N15" s="29">
        <v>372</v>
      </c>
      <c r="O15" s="29">
        <v>15.88</v>
      </c>
      <c r="P15" s="29">
        <v>7.62</v>
      </c>
    </row>
    <row r="16" spans="1:16" x14ac:dyDescent="0.25">
      <c r="A16">
        <v>10</v>
      </c>
      <c r="B16" s="7">
        <v>43451</v>
      </c>
      <c r="C16" s="8">
        <v>2018</v>
      </c>
      <c r="D16" s="9">
        <v>12</v>
      </c>
      <c r="E16" s="9">
        <v>17</v>
      </c>
      <c r="F16" s="21" t="s">
        <v>37</v>
      </c>
      <c r="G16" s="23" t="s">
        <v>33</v>
      </c>
      <c r="H16" s="25" t="s">
        <v>46</v>
      </c>
      <c r="I16" s="11" t="s">
        <v>48</v>
      </c>
      <c r="J16" s="13" t="s">
        <v>66</v>
      </c>
      <c r="K16" s="15" t="s">
        <v>66</v>
      </c>
      <c r="L16" s="17" t="s">
        <v>77</v>
      </c>
      <c r="M16" s="19" t="s">
        <v>81</v>
      </c>
      <c r="N16" s="29">
        <v>270</v>
      </c>
      <c r="O16" s="29">
        <v>28.25</v>
      </c>
      <c r="P16" s="29">
        <v>0.94</v>
      </c>
    </row>
    <row r="17" spans="1:16" x14ac:dyDescent="0.25">
      <c r="A17">
        <v>11</v>
      </c>
      <c r="B17" s="7">
        <v>43389</v>
      </c>
      <c r="C17" s="8">
        <v>2018</v>
      </c>
      <c r="D17" s="9">
        <v>10</v>
      </c>
      <c r="E17" s="9">
        <v>16</v>
      </c>
      <c r="F17" s="21" t="s">
        <v>41</v>
      </c>
      <c r="G17" s="23" t="s">
        <v>33</v>
      </c>
      <c r="H17" s="25" t="s">
        <v>45</v>
      </c>
      <c r="I17" s="11" t="s">
        <v>48</v>
      </c>
      <c r="J17" s="13" t="s">
        <v>55</v>
      </c>
      <c r="K17" s="15" t="s">
        <v>57</v>
      </c>
      <c r="L17" s="17" t="s">
        <v>77</v>
      </c>
      <c r="M17" s="19" t="s">
        <v>81</v>
      </c>
      <c r="N17" s="29">
        <v>862</v>
      </c>
      <c r="O17" s="29">
        <v>79</v>
      </c>
      <c r="P17" s="29">
        <v>0.91</v>
      </c>
    </row>
    <row r="18" spans="1:16" x14ac:dyDescent="0.25">
      <c r="A18">
        <v>12</v>
      </c>
      <c r="B18" s="7">
        <v>43441</v>
      </c>
      <c r="C18" s="8">
        <v>2018</v>
      </c>
      <c r="D18" s="9">
        <v>12</v>
      </c>
      <c r="E18" s="9">
        <v>7</v>
      </c>
      <c r="F18" s="21" t="s">
        <v>41</v>
      </c>
      <c r="G18" s="23" t="s">
        <v>34</v>
      </c>
      <c r="H18" s="25" t="s">
        <v>46</v>
      </c>
      <c r="I18" s="11" t="s">
        <v>48</v>
      </c>
      <c r="J18" s="13" t="s">
        <v>67</v>
      </c>
      <c r="K18" s="15" t="s">
        <v>67</v>
      </c>
      <c r="L18" s="17" t="s">
        <v>77</v>
      </c>
      <c r="M18" s="19" t="s">
        <v>78</v>
      </c>
      <c r="N18" s="29">
        <v>484</v>
      </c>
      <c r="O18" s="29">
        <v>89.48</v>
      </c>
      <c r="P18" s="29">
        <v>4.79</v>
      </c>
    </row>
    <row r="19" spans="1:16" x14ac:dyDescent="0.25">
      <c r="A19">
        <v>13</v>
      </c>
      <c r="B19" s="7">
        <v>43402</v>
      </c>
      <c r="C19" s="8">
        <v>2018</v>
      </c>
      <c r="D19" s="9">
        <v>10</v>
      </c>
      <c r="E19" s="9">
        <v>29</v>
      </c>
      <c r="F19" s="21" t="s">
        <v>39</v>
      </c>
      <c r="G19" s="23" t="s">
        <v>33</v>
      </c>
      <c r="H19" s="25" t="s">
        <v>46</v>
      </c>
      <c r="I19" s="11" t="s">
        <v>48</v>
      </c>
      <c r="J19" s="13" t="s">
        <v>65</v>
      </c>
      <c r="K19" s="15" t="s">
        <v>65</v>
      </c>
      <c r="L19" s="17" t="s">
        <v>24</v>
      </c>
      <c r="M19" s="19" t="s">
        <v>76</v>
      </c>
      <c r="N19" s="29">
        <v>404</v>
      </c>
      <c r="O19" s="29">
        <v>60.02</v>
      </c>
      <c r="P19" s="29">
        <v>2.19</v>
      </c>
    </row>
    <row r="20" spans="1:16" x14ac:dyDescent="0.25">
      <c r="A20">
        <v>14</v>
      </c>
      <c r="B20" s="7">
        <v>43425</v>
      </c>
      <c r="C20" s="8">
        <v>2018</v>
      </c>
      <c r="D20" s="9">
        <v>11</v>
      </c>
      <c r="E20" s="9">
        <v>21</v>
      </c>
      <c r="F20" s="21" t="s">
        <v>38</v>
      </c>
      <c r="G20" s="23" t="s">
        <v>33</v>
      </c>
      <c r="H20" s="25" t="s">
        <v>44</v>
      </c>
      <c r="I20" s="11" t="s">
        <v>48</v>
      </c>
      <c r="J20" s="13" t="s">
        <v>61</v>
      </c>
      <c r="K20" s="15" t="s">
        <v>63</v>
      </c>
      <c r="L20" s="17" t="s">
        <v>82</v>
      </c>
      <c r="M20" s="19" t="s">
        <v>85</v>
      </c>
      <c r="N20" s="29">
        <v>896</v>
      </c>
      <c r="O20" s="29">
        <v>60.01</v>
      </c>
      <c r="P20" s="29">
        <v>10</v>
      </c>
    </row>
    <row r="21" spans="1:16" x14ac:dyDescent="0.25">
      <c r="A21">
        <v>15</v>
      </c>
      <c r="B21" s="7">
        <v>43388</v>
      </c>
      <c r="C21" s="8">
        <v>2018</v>
      </c>
      <c r="D21" s="9">
        <v>10</v>
      </c>
      <c r="E21" s="9">
        <v>15</v>
      </c>
      <c r="F21" s="21" t="s">
        <v>36</v>
      </c>
      <c r="G21" s="23" t="s">
        <v>34</v>
      </c>
      <c r="H21" s="25" t="s">
        <v>44</v>
      </c>
      <c r="I21" s="11" t="s">
        <v>48</v>
      </c>
      <c r="J21" s="13" t="s">
        <v>61</v>
      </c>
      <c r="K21" s="15" t="s">
        <v>62</v>
      </c>
      <c r="L21" s="17" t="s">
        <v>82</v>
      </c>
      <c r="M21" s="19" t="s">
        <v>83</v>
      </c>
      <c r="N21" s="29">
        <v>585</v>
      </c>
      <c r="O21" s="29">
        <v>14.16</v>
      </c>
      <c r="P21" s="29">
        <v>9.52</v>
      </c>
    </row>
    <row r="22" spans="1:16" x14ac:dyDescent="0.25">
      <c r="A22">
        <v>16</v>
      </c>
      <c r="B22" s="7">
        <v>43421</v>
      </c>
      <c r="C22" s="8">
        <v>2018</v>
      </c>
      <c r="D22" s="9">
        <v>11</v>
      </c>
      <c r="E22" s="9">
        <v>17</v>
      </c>
      <c r="F22" s="21" t="s">
        <v>37</v>
      </c>
      <c r="G22" s="23" t="s">
        <v>33</v>
      </c>
      <c r="H22" s="25" t="s">
        <v>47</v>
      </c>
      <c r="I22" s="11" t="s">
        <v>48</v>
      </c>
      <c r="J22" s="13" t="s">
        <v>67</v>
      </c>
      <c r="K22" s="15" t="s">
        <v>67</v>
      </c>
      <c r="L22" s="17" t="s">
        <v>24</v>
      </c>
      <c r="M22" s="19" t="s">
        <v>75</v>
      </c>
      <c r="N22" s="29">
        <v>552</v>
      </c>
      <c r="O22" s="29">
        <v>74.239999999999995</v>
      </c>
      <c r="P22" s="29">
        <v>0.88</v>
      </c>
    </row>
    <row r="23" spans="1:16" x14ac:dyDescent="0.25">
      <c r="A23">
        <v>17</v>
      </c>
      <c r="B23" s="7">
        <v>43379</v>
      </c>
      <c r="C23" s="8">
        <v>2018</v>
      </c>
      <c r="D23" s="9">
        <v>10</v>
      </c>
      <c r="E23" s="9">
        <v>6</v>
      </c>
      <c r="F23" s="21" t="s">
        <v>39</v>
      </c>
      <c r="G23" s="23" t="s">
        <v>33</v>
      </c>
      <c r="H23" s="25" t="s">
        <v>46</v>
      </c>
      <c r="I23" s="11" t="s">
        <v>48</v>
      </c>
      <c r="J23" s="13" t="s">
        <v>49</v>
      </c>
      <c r="K23" s="15" t="s">
        <v>51</v>
      </c>
      <c r="L23" s="17" t="s">
        <v>24</v>
      </c>
      <c r="M23" s="19" t="s">
        <v>74</v>
      </c>
      <c r="N23" s="29">
        <v>742</v>
      </c>
      <c r="O23" s="29">
        <v>44.74</v>
      </c>
      <c r="P23" s="29">
        <v>5.51</v>
      </c>
    </row>
    <row r="24" spans="1:16" x14ac:dyDescent="0.25">
      <c r="A24">
        <v>18</v>
      </c>
      <c r="B24" s="7">
        <v>43429</v>
      </c>
      <c r="C24" s="8">
        <v>2018</v>
      </c>
      <c r="D24" s="9">
        <v>11</v>
      </c>
      <c r="E24" s="9">
        <v>25</v>
      </c>
      <c r="F24" s="21" t="s">
        <v>36</v>
      </c>
      <c r="G24" s="23" t="s">
        <v>33</v>
      </c>
      <c r="H24" s="25" t="s">
        <v>44</v>
      </c>
      <c r="I24" s="11" t="s">
        <v>48</v>
      </c>
      <c r="J24" s="13" t="s">
        <v>66</v>
      </c>
      <c r="K24" s="15" t="s">
        <v>66</v>
      </c>
      <c r="L24" s="17" t="s">
        <v>24</v>
      </c>
      <c r="M24" s="19" t="s">
        <v>76</v>
      </c>
      <c r="N24" s="29">
        <v>493</v>
      </c>
      <c r="O24" s="29">
        <v>38.119999999999997</v>
      </c>
      <c r="P24" s="29">
        <v>8.74</v>
      </c>
    </row>
    <row r="25" spans="1:16" x14ac:dyDescent="0.25">
      <c r="A25">
        <v>19</v>
      </c>
      <c r="B25" s="7">
        <v>43432</v>
      </c>
      <c r="C25" s="8">
        <v>2018</v>
      </c>
      <c r="D25" s="9">
        <v>11</v>
      </c>
      <c r="E25" s="9">
        <v>28</v>
      </c>
      <c r="F25" s="21" t="s">
        <v>38</v>
      </c>
      <c r="G25" s="23" t="s">
        <v>34</v>
      </c>
      <c r="H25" s="25" t="s">
        <v>44</v>
      </c>
      <c r="I25" s="11" t="s">
        <v>48</v>
      </c>
      <c r="J25" s="13" t="s">
        <v>68</v>
      </c>
      <c r="K25" s="15" t="s">
        <v>70</v>
      </c>
      <c r="L25" s="17" t="s">
        <v>77</v>
      </c>
      <c r="M25" s="19" t="s">
        <v>80</v>
      </c>
      <c r="N25" s="29">
        <v>194</v>
      </c>
      <c r="O25" s="29">
        <v>13.43</v>
      </c>
      <c r="P25" s="29">
        <v>0.4</v>
      </c>
    </row>
    <row r="26" spans="1:16" x14ac:dyDescent="0.25">
      <c r="A26">
        <v>20</v>
      </c>
      <c r="B26" s="7">
        <v>43443</v>
      </c>
      <c r="C26" s="8">
        <v>2018</v>
      </c>
      <c r="D26" s="9">
        <v>12</v>
      </c>
      <c r="E26" s="9">
        <v>9</v>
      </c>
      <c r="F26" s="21" t="s">
        <v>35</v>
      </c>
      <c r="G26" s="23" t="s">
        <v>34</v>
      </c>
      <c r="H26" s="25" t="s">
        <v>44</v>
      </c>
      <c r="I26" s="11" t="s">
        <v>48</v>
      </c>
      <c r="J26" s="13" t="s">
        <v>61</v>
      </c>
      <c r="K26" s="15" t="s">
        <v>62</v>
      </c>
      <c r="L26" s="17" t="s">
        <v>77</v>
      </c>
      <c r="M26" s="19" t="s">
        <v>79</v>
      </c>
      <c r="N26" s="29">
        <v>749</v>
      </c>
      <c r="O26" s="29">
        <v>18.52</v>
      </c>
      <c r="P26" s="29">
        <v>1.83</v>
      </c>
    </row>
    <row r="27" spans="1:16" x14ac:dyDescent="0.25">
      <c r="A27">
        <v>21</v>
      </c>
      <c r="B27" s="7">
        <v>43449</v>
      </c>
      <c r="C27" s="8">
        <v>2018</v>
      </c>
      <c r="D27" s="9">
        <v>12</v>
      </c>
      <c r="E27" s="9">
        <v>15</v>
      </c>
      <c r="F27" s="21" t="s">
        <v>35</v>
      </c>
      <c r="G27" s="23" t="s">
        <v>33</v>
      </c>
      <c r="H27" s="25" t="s">
        <v>46</v>
      </c>
      <c r="I27" s="11" t="s">
        <v>48</v>
      </c>
      <c r="J27" s="13" t="s">
        <v>55</v>
      </c>
      <c r="K27" s="15" t="s">
        <v>56</v>
      </c>
      <c r="L27" s="17" t="s">
        <v>82</v>
      </c>
      <c r="M27" s="19" t="s">
        <v>83</v>
      </c>
      <c r="N27" s="29">
        <v>935</v>
      </c>
      <c r="O27" s="29">
        <v>81.069999999999993</v>
      </c>
      <c r="P27" s="29">
        <v>2.0099999999999998</v>
      </c>
    </row>
    <row r="28" spans="1:16" x14ac:dyDescent="0.25">
      <c r="A28">
        <v>22</v>
      </c>
      <c r="B28" s="7">
        <v>43393</v>
      </c>
      <c r="C28" s="8">
        <v>2018</v>
      </c>
      <c r="D28" s="9">
        <v>10</v>
      </c>
      <c r="E28" s="9">
        <v>20</v>
      </c>
      <c r="F28" s="21" t="s">
        <v>38</v>
      </c>
      <c r="G28" s="23" t="s">
        <v>33</v>
      </c>
      <c r="H28" s="25" t="s">
        <v>46</v>
      </c>
      <c r="I28" s="11" t="s">
        <v>48</v>
      </c>
      <c r="J28" s="13" t="s">
        <v>55</v>
      </c>
      <c r="K28" s="15" t="s">
        <v>58</v>
      </c>
      <c r="L28" s="17" t="s">
        <v>77</v>
      </c>
      <c r="M28" s="19" t="s">
        <v>78</v>
      </c>
      <c r="N28" s="29">
        <v>360</v>
      </c>
      <c r="O28" s="29">
        <v>51.18</v>
      </c>
      <c r="P28" s="29">
        <v>1.94</v>
      </c>
    </row>
    <row r="29" spans="1:16" x14ac:dyDescent="0.25">
      <c r="A29">
        <v>23</v>
      </c>
      <c r="B29" s="7">
        <v>43448</v>
      </c>
      <c r="C29" s="8">
        <v>2018</v>
      </c>
      <c r="D29" s="9">
        <v>12</v>
      </c>
      <c r="E29" s="9">
        <v>14</v>
      </c>
      <c r="F29" s="21" t="s">
        <v>39</v>
      </c>
      <c r="G29" s="23" t="s">
        <v>34</v>
      </c>
      <c r="H29" s="25" t="s">
        <v>43</v>
      </c>
      <c r="I29" s="11" t="s">
        <v>48</v>
      </c>
      <c r="J29" s="13" t="s">
        <v>49</v>
      </c>
      <c r="K29" s="15" t="s">
        <v>50</v>
      </c>
      <c r="L29" s="17" t="s">
        <v>82</v>
      </c>
      <c r="M29" s="19" t="s">
        <v>85</v>
      </c>
      <c r="N29" s="29">
        <v>757</v>
      </c>
      <c r="O29" s="29">
        <v>32.99</v>
      </c>
      <c r="P29" s="29">
        <v>7.35</v>
      </c>
    </row>
    <row r="30" spans="1:16" x14ac:dyDescent="0.25">
      <c r="A30">
        <v>24</v>
      </c>
      <c r="B30" s="7">
        <v>43396</v>
      </c>
      <c r="C30" s="8">
        <v>2018</v>
      </c>
      <c r="D30" s="9">
        <v>10</v>
      </c>
      <c r="E30" s="9">
        <v>23</v>
      </c>
      <c r="F30" s="21" t="s">
        <v>38</v>
      </c>
      <c r="G30" s="23" t="s">
        <v>34</v>
      </c>
      <c r="H30" s="25" t="s">
        <v>46</v>
      </c>
      <c r="I30" s="11" t="s">
        <v>48</v>
      </c>
      <c r="J30" s="13" t="s">
        <v>49</v>
      </c>
      <c r="K30" s="15" t="s">
        <v>53</v>
      </c>
      <c r="L30" s="17" t="s">
        <v>82</v>
      </c>
      <c r="M30" s="19" t="s">
        <v>85</v>
      </c>
      <c r="N30" s="29">
        <v>803</v>
      </c>
      <c r="O30" s="29">
        <v>37.74</v>
      </c>
      <c r="P30" s="29">
        <v>9.17</v>
      </c>
    </row>
    <row r="31" spans="1:16" x14ac:dyDescent="0.25">
      <c r="A31">
        <v>25</v>
      </c>
      <c r="B31" s="7">
        <v>43464</v>
      </c>
      <c r="C31" s="8">
        <v>2018</v>
      </c>
      <c r="D31" s="9">
        <v>12</v>
      </c>
      <c r="E31" s="9">
        <v>30</v>
      </c>
      <c r="F31" s="21" t="s">
        <v>40</v>
      </c>
      <c r="G31" s="23" t="s">
        <v>33</v>
      </c>
      <c r="H31" s="25" t="s">
        <v>43</v>
      </c>
      <c r="I31" s="11" t="s">
        <v>48</v>
      </c>
      <c r="J31" s="13" t="s">
        <v>61</v>
      </c>
      <c r="K31" s="15" t="s">
        <v>63</v>
      </c>
      <c r="L31" s="17" t="s">
        <v>24</v>
      </c>
      <c r="M31" s="19" t="s">
        <v>73</v>
      </c>
      <c r="N31" s="29">
        <v>139</v>
      </c>
      <c r="O31" s="29">
        <v>17.489999999999998</v>
      </c>
      <c r="P31" s="29">
        <v>0.86</v>
      </c>
    </row>
    <row r="32" spans="1:16" x14ac:dyDescent="0.25">
      <c r="A32">
        <v>26</v>
      </c>
      <c r="B32" s="7">
        <v>43382</v>
      </c>
      <c r="C32" s="8">
        <v>2018</v>
      </c>
      <c r="D32" s="9">
        <v>10</v>
      </c>
      <c r="E32" s="9">
        <v>9</v>
      </c>
      <c r="F32" s="21" t="s">
        <v>37</v>
      </c>
      <c r="G32" s="23" t="s">
        <v>34</v>
      </c>
      <c r="H32" s="25" t="s">
        <v>46</v>
      </c>
      <c r="I32" s="11" t="s">
        <v>48</v>
      </c>
      <c r="J32" s="13" t="s">
        <v>61</v>
      </c>
      <c r="K32" s="15" t="s">
        <v>64</v>
      </c>
      <c r="L32" s="17" t="s">
        <v>24</v>
      </c>
      <c r="M32" s="19" t="s">
        <v>74</v>
      </c>
      <c r="N32" s="29">
        <v>555</v>
      </c>
      <c r="O32" s="29">
        <v>51.29</v>
      </c>
      <c r="P32" s="29">
        <v>3.05</v>
      </c>
    </row>
    <row r="33" spans="1:16" x14ac:dyDescent="0.25">
      <c r="A33">
        <v>27</v>
      </c>
      <c r="B33" s="7">
        <v>43465</v>
      </c>
      <c r="C33" s="8">
        <v>2018</v>
      </c>
      <c r="D33" s="9">
        <v>12</v>
      </c>
      <c r="E33" s="9">
        <v>31</v>
      </c>
      <c r="F33" s="21" t="s">
        <v>42</v>
      </c>
      <c r="G33" s="23" t="s">
        <v>33</v>
      </c>
      <c r="H33" s="25" t="s">
        <v>46</v>
      </c>
      <c r="I33" s="11" t="s">
        <v>48</v>
      </c>
      <c r="J33" s="13" t="s">
        <v>49</v>
      </c>
      <c r="K33" s="15" t="s">
        <v>54</v>
      </c>
      <c r="L33" s="17" t="s">
        <v>24</v>
      </c>
      <c r="M33" s="19" t="s">
        <v>76</v>
      </c>
      <c r="N33" s="29">
        <v>341</v>
      </c>
      <c r="O33" s="29">
        <v>95.11</v>
      </c>
      <c r="P33" s="29">
        <v>0.02</v>
      </c>
    </row>
    <row r="34" spans="1:16" x14ac:dyDescent="0.25">
      <c r="A34">
        <v>28</v>
      </c>
      <c r="B34" s="7">
        <v>43438</v>
      </c>
      <c r="C34" s="8">
        <v>2018</v>
      </c>
      <c r="D34" s="9">
        <v>12</v>
      </c>
      <c r="E34" s="9">
        <v>4</v>
      </c>
      <c r="F34" s="21" t="s">
        <v>35</v>
      </c>
      <c r="G34" s="23" t="s">
        <v>33</v>
      </c>
      <c r="H34" s="25" t="s">
        <v>47</v>
      </c>
      <c r="I34" s="11" t="s">
        <v>48</v>
      </c>
      <c r="J34" s="13" t="s">
        <v>49</v>
      </c>
      <c r="K34" s="15" t="s">
        <v>51</v>
      </c>
      <c r="L34" s="17" t="s">
        <v>24</v>
      </c>
      <c r="M34" s="19" t="s">
        <v>76</v>
      </c>
      <c r="N34" s="29">
        <v>324</v>
      </c>
      <c r="O34" s="29">
        <v>32.39</v>
      </c>
      <c r="P34" s="29">
        <v>7.06</v>
      </c>
    </row>
    <row r="35" spans="1:16" x14ac:dyDescent="0.25">
      <c r="A35">
        <v>29</v>
      </c>
      <c r="B35" s="7">
        <v>43397</v>
      </c>
      <c r="C35" s="8">
        <v>2018</v>
      </c>
      <c r="D35" s="9">
        <v>10</v>
      </c>
      <c r="E35" s="9">
        <v>24</v>
      </c>
      <c r="F35" s="21" t="s">
        <v>39</v>
      </c>
      <c r="G35" s="23" t="s">
        <v>33</v>
      </c>
      <c r="H35" s="25" t="s">
        <v>45</v>
      </c>
      <c r="I35" s="11" t="s">
        <v>48</v>
      </c>
      <c r="J35" s="13" t="s">
        <v>67</v>
      </c>
      <c r="K35" s="15" t="s">
        <v>67</v>
      </c>
      <c r="L35" s="17" t="s">
        <v>82</v>
      </c>
      <c r="M35" s="19" t="s">
        <v>85</v>
      </c>
      <c r="N35" s="29">
        <v>220</v>
      </c>
      <c r="O35" s="29">
        <v>94.9</v>
      </c>
      <c r="P35" s="29">
        <v>7.49</v>
      </c>
    </row>
    <row r="36" spans="1:16" x14ac:dyDescent="0.25">
      <c r="A36">
        <v>30</v>
      </c>
      <c r="B36" s="7">
        <v>43429</v>
      </c>
      <c r="C36" s="8">
        <v>2018</v>
      </c>
      <c r="D36" s="9">
        <v>11</v>
      </c>
      <c r="E36" s="9">
        <v>25</v>
      </c>
      <c r="F36" s="21" t="s">
        <v>42</v>
      </c>
      <c r="G36" s="23" t="s">
        <v>34</v>
      </c>
      <c r="H36" s="25" t="s">
        <v>44</v>
      </c>
      <c r="I36" s="11" t="s">
        <v>48</v>
      </c>
      <c r="J36" s="13" t="s">
        <v>49</v>
      </c>
      <c r="K36" s="15" t="s">
        <v>53</v>
      </c>
      <c r="L36" s="17" t="s">
        <v>24</v>
      </c>
      <c r="M36" s="19" t="s">
        <v>74</v>
      </c>
      <c r="N36" s="29">
        <v>101</v>
      </c>
      <c r="O36" s="29">
        <v>3.31</v>
      </c>
      <c r="P36" s="29">
        <v>0.26</v>
      </c>
    </row>
    <row r="37" spans="1:16" x14ac:dyDescent="0.25">
      <c r="A37">
        <v>31</v>
      </c>
      <c r="B37" s="7">
        <v>43429</v>
      </c>
      <c r="C37" s="8">
        <v>2018</v>
      </c>
      <c r="D37" s="9">
        <v>11</v>
      </c>
      <c r="E37" s="9">
        <v>25</v>
      </c>
      <c r="F37" s="21" t="s">
        <v>36</v>
      </c>
      <c r="G37" s="23" t="s">
        <v>34</v>
      </c>
      <c r="H37" s="25" t="s">
        <v>46</v>
      </c>
      <c r="I37" s="11" t="s">
        <v>48</v>
      </c>
      <c r="J37" s="13" t="s">
        <v>61</v>
      </c>
      <c r="K37" s="15" t="s">
        <v>63</v>
      </c>
      <c r="L37" s="17" t="s">
        <v>77</v>
      </c>
      <c r="M37" s="19" t="s">
        <v>78</v>
      </c>
      <c r="N37" s="29">
        <v>729</v>
      </c>
      <c r="O37" s="29">
        <v>40.4</v>
      </c>
      <c r="P37" s="29">
        <v>8.7899999999999991</v>
      </c>
    </row>
    <row r="38" spans="1:16" x14ac:dyDescent="0.25">
      <c r="A38">
        <v>32</v>
      </c>
      <c r="B38" s="7">
        <v>43387</v>
      </c>
      <c r="C38" s="8">
        <v>2018</v>
      </c>
      <c r="D38" s="9">
        <v>10</v>
      </c>
      <c r="E38" s="9">
        <v>14</v>
      </c>
      <c r="F38" s="21" t="s">
        <v>35</v>
      </c>
      <c r="G38" s="23" t="s">
        <v>34</v>
      </c>
      <c r="H38" s="25" t="s">
        <v>45</v>
      </c>
      <c r="I38" s="11" t="s">
        <v>48</v>
      </c>
      <c r="J38" s="13" t="s">
        <v>49</v>
      </c>
      <c r="K38" s="15" t="s">
        <v>54</v>
      </c>
      <c r="L38" s="17" t="s">
        <v>24</v>
      </c>
      <c r="M38" s="19" t="s">
        <v>76</v>
      </c>
      <c r="N38" s="29">
        <v>910</v>
      </c>
      <c r="O38" s="29">
        <v>40.229999999999997</v>
      </c>
      <c r="P38" s="29">
        <v>0.84</v>
      </c>
    </row>
    <row r="39" spans="1:16" x14ac:dyDescent="0.25">
      <c r="A39">
        <v>33</v>
      </c>
      <c r="B39" s="7">
        <v>43405</v>
      </c>
      <c r="C39" s="8">
        <v>2018</v>
      </c>
      <c r="D39" s="9">
        <v>11</v>
      </c>
      <c r="E39" s="9">
        <v>1</v>
      </c>
      <c r="F39" s="21" t="s">
        <v>39</v>
      </c>
      <c r="G39" s="23" t="s">
        <v>33</v>
      </c>
      <c r="H39" s="25" t="s">
        <v>43</v>
      </c>
      <c r="I39" s="11" t="s">
        <v>48</v>
      </c>
      <c r="J39" s="13" t="s">
        <v>59</v>
      </c>
      <c r="K39" s="15" t="s">
        <v>60</v>
      </c>
      <c r="L39" s="17" t="s">
        <v>82</v>
      </c>
      <c r="M39" s="19" t="s">
        <v>85</v>
      </c>
      <c r="N39" s="29">
        <v>746</v>
      </c>
      <c r="O39" s="29">
        <v>41.5</v>
      </c>
      <c r="P39" s="29">
        <v>7.91</v>
      </c>
    </row>
    <row r="40" spans="1:16" x14ac:dyDescent="0.25">
      <c r="A40">
        <v>34</v>
      </c>
      <c r="B40" s="7">
        <v>43443</v>
      </c>
      <c r="C40" s="8">
        <v>2018</v>
      </c>
      <c r="D40" s="9">
        <v>12</v>
      </c>
      <c r="E40" s="9">
        <v>9</v>
      </c>
      <c r="F40" s="21" t="s">
        <v>41</v>
      </c>
      <c r="G40" s="23" t="s">
        <v>33</v>
      </c>
      <c r="H40" s="25" t="s">
        <v>44</v>
      </c>
      <c r="I40" s="11" t="s">
        <v>48</v>
      </c>
      <c r="J40" s="13" t="s">
        <v>49</v>
      </c>
      <c r="K40" s="15" t="s">
        <v>51</v>
      </c>
      <c r="L40" s="17" t="s">
        <v>24</v>
      </c>
      <c r="M40" s="19" t="s">
        <v>73</v>
      </c>
      <c r="N40" s="29">
        <v>843</v>
      </c>
      <c r="O40" s="29">
        <v>93.03</v>
      </c>
      <c r="P40" s="29">
        <v>6.34</v>
      </c>
    </row>
    <row r="41" spans="1:16" x14ac:dyDescent="0.25">
      <c r="A41">
        <v>35</v>
      </c>
      <c r="B41" s="7">
        <v>43445</v>
      </c>
      <c r="C41" s="8">
        <v>2018</v>
      </c>
      <c r="D41" s="9">
        <v>12</v>
      </c>
      <c r="E41" s="9">
        <v>11</v>
      </c>
      <c r="F41" s="21" t="s">
        <v>39</v>
      </c>
      <c r="G41" s="23" t="s">
        <v>33</v>
      </c>
      <c r="H41" s="25" t="s">
        <v>43</v>
      </c>
      <c r="I41" s="11" t="s">
        <v>48</v>
      </c>
      <c r="J41" s="13" t="s">
        <v>61</v>
      </c>
      <c r="K41" s="15" t="s">
        <v>62</v>
      </c>
      <c r="L41" s="17" t="s">
        <v>24</v>
      </c>
      <c r="M41" s="19" t="s">
        <v>75</v>
      </c>
      <c r="N41" s="29">
        <v>130</v>
      </c>
      <c r="O41" s="29">
        <v>96.83</v>
      </c>
      <c r="P41" s="29">
        <v>2.62</v>
      </c>
    </row>
    <row r="42" spans="1:16" x14ac:dyDescent="0.25">
      <c r="A42">
        <v>36</v>
      </c>
      <c r="B42" s="7">
        <v>43452</v>
      </c>
      <c r="C42" s="8">
        <v>2018</v>
      </c>
      <c r="D42" s="9">
        <v>12</v>
      </c>
      <c r="E42" s="9">
        <v>18</v>
      </c>
      <c r="F42" s="21" t="s">
        <v>41</v>
      </c>
      <c r="G42" s="23" t="s">
        <v>34</v>
      </c>
      <c r="H42" s="25" t="s">
        <v>46</v>
      </c>
      <c r="I42" s="11" t="s">
        <v>48</v>
      </c>
      <c r="J42" s="13" t="s">
        <v>67</v>
      </c>
      <c r="K42" s="15" t="s">
        <v>67</v>
      </c>
      <c r="L42" s="17" t="s">
        <v>82</v>
      </c>
      <c r="M42" s="19" t="s">
        <v>84</v>
      </c>
      <c r="N42" s="29">
        <v>229</v>
      </c>
      <c r="O42" s="29">
        <v>46.6</v>
      </c>
      <c r="P42" s="29">
        <v>0.21</v>
      </c>
    </row>
    <row r="43" spans="1:16" x14ac:dyDescent="0.25">
      <c r="A43">
        <v>37</v>
      </c>
      <c r="B43" s="7">
        <v>43420</v>
      </c>
      <c r="C43" s="8">
        <v>2018</v>
      </c>
      <c r="D43" s="9">
        <v>11</v>
      </c>
      <c r="E43" s="9">
        <v>16</v>
      </c>
      <c r="F43" s="21" t="s">
        <v>42</v>
      </c>
      <c r="G43" s="23" t="s">
        <v>34</v>
      </c>
      <c r="H43" s="25" t="s">
        <v>44</v>
      </c>
      <c r="I43" s="11" t="s">
        <v>48</v>
      </c>
      <c r="J43" s="13" t="s">
        <v>61</v>
      </c>
      <c r="K43" s="15" t="s">
        <v>62</v>
      </c>
      <c r="L43" s="17" t="s">
        <v>82</v>
      </c>
      <c r="M43" s="19" t="s">
        <v>84</v>
      </c>
      <c r="N43" s="29">
        <v>573</v>
      </c>
      <c r="O43" s="29">
        <v>69.430000000000007</v>
      </c>
      <c r="P43" s="29">
        <v>5.75</v>
      </c>
    </row>
    <row r="44" spans="1:16" x14ac:dyDescent="0.25">
      <c r="A44">
        <v>38</v>
      </c>
      <c r="B44" s="7">
        <v>43423</v>
      </c>
      <c r="C44" s="8">
        <v>2018</v>
      </c>
      <c r="D44" s="9">
        <v>11</v>
      </c>
      <c r="E44" s="9">
        <v>19</v>
      </c>
      <c r="F44" s="21" t="s">
        <v>42</v>
      </c>
      <c r="G44" s="23" t="s">
        <v>34</v>
      </c>
      <c r="H44" s="25" t="s">
        <v>43</v>
      </c>
      <c r="I44" s="11" t="s">
        <v>48</v>
      </c>
      <c r="J44" s="13" t="s">
        <v>55</v>
      </c>
      <c r="K44" s="15" t="s">
        <v>58</v>
      </c>
      <c r="L44" s="17" t="s">
        <v>24</v>
      </c>
      <c r="M44" s="19" t="s">
        <v>76</v>
      </c>
      <c r="N44" s="29">
        <v>443</v>
      </c>
      <c r="O44" s="29">
        <v>42.83</v>
      </c>
      <c r="P44" s="29">
        <v>6.47</v>
      </c>
    </row>
    <row r="45" spans="1:16" x14ac:dyDescent="0.25">
      <c r="A45">
        <v>39</v>
      </c>
      <c r="B45" s="7">
        <v>43388</v>
      </c>
      <c r="C45" s="8">
        <v>2018</v>
      </c>
      <c r="D45" s="9">
        <v>10</v>
      </c>
      <c r="E45" s="9">
        <v>15</v>
      </c>
      <c r="F45" s="21" t="s">
        <v>36</v>
      </c>
      <c r="G45" s="23" t="s">
        <v>33</v>
      </c>
      <c r="H45" s="25" t="s">
        <v>46</v>
      </c>
      <c r="I45" s="11" t="s">
        <v>48</v>
      </c>
      <c r="J45" s="13" t="s">
        <v>55</v>
      </c>
      <c r="K45" s="15" t="s">
        <v>56</v>
      </c>
      <c r="L45" s="17" t="s">
        <v>24</v>
      </c>
      <c r="M45" s="19" t="s">
        <v>74</v>
      </c>
      <c r="N45" s="29">
        <v>643</v>
      </c>
      <c r="O45" s="29">
        <v>30.16</v>
      </c>
      <c r="P45" s="29">
        <v>8.32</v>
      </c>
    </row>
    <row r="46" spans="1:16" x14ac:dyDescent="0.25">
      <c r="A46">
        <v>40</v>
      </c>
      <c r="B46" s="7">
        <v>43397</v>
      </c>
      <c r="C46" s="8">
        <v>2018</v>
      </c>
      <c r="D46" s="9">
        <v>10</v>
      </c>
      <c r="E46" s="9">
        <v>24</v>
      </c>
      <c r="F46" s="21" t="s">
        <v>42</v>
      </c>
      <c r="G46" s="23" t="s">
        <v>34</v>
      </c>
      <c r="H46" s="25" t="s">
        <v>45</v>
      </c>
      <c r="I46" s="11" t="s">
        <v>48</v>
      </c>
      <c r="J46" s="13" t="s">
        <v>55</v>
      </c>
      <c r="K46" s="15" t="s">
        <v>58</v>
      </c>
      <c r="L46" s="17" t="s">
        <v>82</v>
      </c>
      <c r="M46" s="19" t="s">
        <v>84</v>
      </c>
      <c r="N46" s="29">
        <v>265</v>
      </c>
      <c r="O46" s="29">
        <v>24.25</v>
      </c>
      <c r="P46" s="29">
        <v>1.21</v>
      </c>
    </row>
    <row r="47" spans="1:16" x14ac:dyDescent="0.25">
      <c r="A47">
        <v>41</v>
      </c>
      <c r="B47" s="7">
        <v>43391</v>
      </c>
      <c r="C47" s="8">
        <v>2018</v>
      </c>
      <c r="D47" s="9">
        <v>10</v>
      </c>
      <c r="E47" s="9">
        <v>18</v>
      </c>
      <c r="F47" s="21" t="s">
        <v>40</v>
      </c>
      <c r="G47" s="23" t="s">
        <v>34</v>
      </c>
      <c r="H47" s="25" t="s">
        <v>47</v>
      </c>
      <c r="I47" s="11" t="s">
        <v>48</v>
      </c>
      <c r="J47" s="13" t="s">
        <v>68</v>
      </c>
      <c r="K47" s="15" t="s">
        <v>69</v>
      </c>
      <c r="L47" s="17" t="s">
        <v>77</v>
      </c>
      <c r="M47" s="19" t="s">
        <v>80</v>
      </c>
      <c r="N47" s="29">
        <v>367</v>
      </c>
      <c r="O47" s="29">
        <v>61.13</v>
      </c>
      <c r="P47" s="29">
        <v>0.15</v>
      </c>
    </row>
    <row r="48" spans="1:16" x14ac:dyDescent="0.25">
      <c r="A48">
        <v>42</v>
      </c>
      <c r="B48" s="7">
        <v>43386</v>
      </c>
      <c r="C48" s="8">
        <v>2018</v>
      </c>
      <c r="D48" s="9">
        <v>10</v>
      </c>
      <c r="E48" s="9">
        <v>13</v>
      </c>
      <c r="F48" s="21" t="s">
        <v>38</v>
      </c>
      <c r="G48" s="23" t="s">
        <v>34</v>
      </c>
      <c r="H48" s="25" t="s">
        <v>43</v>
      </c>
      <c r="I48" s="11" t="s">
        <v>48</v>
      </c>
      <c r="J48" s="13" t="s">
        <v>49</v>
      </c>
      <c r="K48" s="15" t="s">
        <v>53</v>
      </c>
      <c r="L48" s="17" t="s">
        <v>82</v>
      </c>
      <c r="M48" s="19" t="s">
        <v>85</v>
      </c>
      <c r="N48" s="29">
        <v>319</v>
      </c>
      <c r="O48" s="29">
        <v>60.22</v>
      </c>
      <c r="P48" s="29">
        <v>1.1100000000000001</v>
      </c>
    </row>
    <row r="49" spans="1:16" x14ac:dyDescent="0.25">
      <c r="A49">
        <v>43</v>
      </c>
      <c r="B49" s="7">
        <v>43437</v>
      </c>
      <c r="C49" s="8">
        <v>2018</v>
      </c>
      <c r="D49" s="9">
        <v>12</v>
      </c>
      <c r="E49" s="9">
        <v>3</v>
      </c>
      <c r="F49" s="21" t="s">
        <v>40</v>
      </c>
      <c r="G49" s="23" t="s">
        <v>34</v>
      </c>
      <c r="H49" s="25" t="s">
        <v>44</v>
      </c>
      <c r="I49" s="11" t="s">
        <v>48</v>
      </c>
      <c r="J49" s="13" t="s">
        <v>59</v>
      </c>
      <c r="K49" s="15" t="s">
        <v>60</v>
      </c>
      <c r="L49" s="17" t="s">
        <v>24</v>
      </c>
      <c r="M49" s="19" t="s">
        <v>75</v>
      </c>
      <c r="N49" s="29">
        <v>30</v>
      </c>
      <c r="O49" s="29">
        <v>55.13</v>
      </c>
      <c r="P49" s="29">
        <v>4.67</v>
      </c>
    </row>
    <row r="50" spans="1:16" x14ac:dyDescent="0.25">
      <c r="A50">
        <v>44</v>
      </c>
      <c r="B50" s="7">
        <v>43381</v>
      </c>
      <c r="C50" s="8">
        <v>2018</v>
      </c>
      <c r="D50" s="9">
        <v>10</v>
      </c>
      <c r="E50" s="9">
        <v>8</v>
      </c>
      <c r="F50" s="21" t="s">
        <v>40</v>
      </c>
      <c r="G50" s="23" t="s">
        <v>34</v>
      </c>
      <c r="H50" s="25" t="s">
        <v>47</v>
      </c>
      <c r="I50" s="11" t="s">
        <v>48</v>
      </c>
      <c r="J50" s="13" t="s">
        <v>65</v>
      </c>
      <c r="K50" s="15" t="s">
        <v>65</v>
      </c>
      <c r="L50" s="17" t="s">
        <v>82</v>
      </c>
      <c r="M50" s="19" t="s">
        <v>83</v>
      </c>
      <c r="N50" s="29">
        <v>630</v>
      </c>
      <c r="O50" s="29">
        <v>19.12</v>
      </c>
      <c r="P50" s="29">
        <v>2.93</v>
      </c>
    </row>
    <row r="51" spans="1:16" x14ac:dyDescent="0.25">
      <c r="A51">
        <v>45</v>
      </c>
      <c r="B51" s="7">
        <v>43457</v>
      </c>
      <c r="C51" s="8">
        <v>2018</v>
      </c>
      <c r="D51" s="9">
        <v>12</v>
      </c>
      <c r="E51" s="9">
        <v>23</v>
      </c>
      <c r="F51" s="21" t="s">
        <v>41</v>
      </c>
      <c r="G51" s="23" t="s">
        <v>34</v>
      </c>
      <c r="H51" s="25" t="s">
        <v>43</v>
      </c>
      <c r="I51" s="11" t="s">
        <v>48</v>
      </c>
      <c r="J51" s="13" t="s">
        <v>49</v>
      </c>
      <c r="K51" s="15" t="s">
        <v>52</v>
      </c>
      <c r="L51" s="17" t="s">
        <v>24</v>
      </c>
      <c r="M51" s="19" t="s">
        <v>72</v>
      </c>
      <c r="N51" s="29">
        <v>737</v>
      </c>
      <c r="O51" s="29">
        <v>89.45</v>
      </c>
      <c r="P51" s="29">
        <v>3.57</v>
      </c>
    </row>
    <row r="52" spans="1:16" x14ac:dyDescent="0.25">
      <c r="A52">
        <v>46</v>
      </c>
      <c r="B52" s="7">
        <v>43440</v>
      </c>
      <c r="C52" s="8">
        <v>2018</v>
      </c>
      <c r="D52" s="9">
        <v>12</v>
      </c>
      <c r="E52" s="9">
        <v>6</v>
      </c>
      <c r="F52" s="21" t="s">
        <v>35</v>
      </c>
      <c r="G52" s="23" t="s">
        <v>34</v>
      </c>
      <c r="H52" s="25" t="s">
        <v>43</v>
      </c>
      <c r="I52" s="11" t="s">
        <v>48</v>
      </c>
      <c r="J52" s="13" t="s">
        <v>55</v>
      </c>
      <c r="K52" s="15" t="s">
        <v>56</v>
      </c>
      <c r="L52" s="17" t="s">
        <v>82</v>
      </c>
      <c r="M52" s="19" t="s">
        <v>84</v>
      </c>
      <c r="N52" s="29">
        <v>889</v>
      </c>
      <c r="O52" s="29">
        <v>58.07</v>
      </c>
      <c r="P52" s="29">
        <v>4.51</v>
      </c>
    </row>
    <row r="53" spans="1:16" x14ac:dyDescent="0.25">
      <c r="A53">
        <v>47</v>
      </c>
      <c r="B53" s="7">
        <v>43402</v>
      </c>
      <c r="C53" s="8">
        <v>2018</v>
      </c>
      <c r="D53" s="9">
        <v>10</v>
      </c>
      <c r="E53" s="9">
        <v>29</v>
      </c>
      <c r="F53" s="21" t="s">
        <v>37</v>
      </c>
      <c r="G53" s="23" t="s">
        <v>33</v>
      </c>
      <c r="H53" s="25" t="s">
        <v>45</v>
      </c>
      <c r="I53" s="11" t="s">
        <v>48</v>
      </c>
      <c r="J53" s="13" t="s">
        <v>55</v>
      </c>
      <c r="K53" s="15" t="s">
        <v>56</v>
      </c>
      <c r="L53" s="17" t="s">
        <v>82</v>
      </c>
      <c r="M53" s="19" t="s">
        <v>85</v>
      </c>
      <c r="N53" s="29">
        <v>405</v>
      </c>
      <c r="O53" s="29">
        <v>30.77</v>
      </c>
      <c r="P53" s="29">
        <v>7.36</v>
      </c>
    </row>
    <row r="54" spans="1:16" x14ac:dyDescent="0.25">
      <c r="A54">
        <v>48</v>
      </c>
      <c r="B54" s="7">
        <v>43415</v>
      </c>
      <c r="C54" s="8">
        <v>2018</v>
      </c>
      <c r="D54" s="9">
        <v>11</v>
      </c>
      <c r="E54" s="9">
        <v>11</v>
      </c>
      <c r="F54" s="21" t="s">
        <v>39</v>
      </c>
      <c r="G54" s="23" t="s">
        <v>34</v>
      </c>
      <c r="H54" s="25" t="s">
        <v>45</v>
      </c>
      <c r="I54" s="11" t="s">
        <v>48</v>
      </c>
      <c r="J54" s="13" t="s">
        <v>49</v>
      </c>
      <c r="K54" s="15" t="s">
        <v>52</v>
      </c>
      <c r="L54" s="17" t="s">
        <v>24</v>
      </c>
      <c r="M54" s="19" t="s">
        <v>73</v>
      </c>
      <c r="N54" s="29">
        <v>691</v>
      </c>
      <c r="O54" s="29">
        <v>31.85</v>
      </c>
      <c r="P54" s="29">
        <v>6.4</v>
      </c>
    </row>
    <row r="55" spans="1:16" x14ac:dyDescent="0.25">
      <c r="A55">
        <v>49</v>
      </c>
      <c r="B55" s="7">
        <v>43399</v>
      </c>
      <c r="C55" s="8">
        <v>2018</v>
      </c>
      <c r="D55" s="9">
        <v>10</v>
      </c>
      <c r="E55" s="9">
        <v>26</v>
      </c>
      <c r="F55" s="21" t="s">
        <v>39</v>
      </c>
      <c r="G55" s="23" t="s">
        <v>34</v>
      </c>
      <c r="H55" s="25" t="s">
        <v>47</v>
      </c>
      <c r="I55" s="11" t="s">
        <v>48</v>
      </c>
      <c r="J55" s="13" t="s">
        <v>65</v>
      </c>
      <c r="K55" s="15" t="s">
        <v>65</v>
      </c>
      <c r="L55" s="17" t="s">
        <v>24</v>
      </c>
      <c r="M55" s="19" t="s">
        <v>72</v>
      </c>
      <c r="N55" s="29">
        <v>682</v>
      </c>
      <c r="O55" s="29">
        <v>14.16</v>
      </c>
      <c r="P55" s="29">
        <v>6.33</v>
      </c>
    </row>
    <row r="56" spans="1:16" x14ac:dyDescent="0.25">
      <c r="A56">
        <v>50</v>
      </c>
      <c r="B56" s="7">
        <v>43421</v>
      </c>
      <c r="C56" s="8">
        <v>2018</v>
      </c>
      <c r="D56" s="9">
        <v>11</v>
      </c>
      <c r="E56" s="9">
        <v>17</v>
      </c>
      <c r="F56" s="21" t="s">
        <v>42</v>
      </c>
      <c r="G56" s="23" t="s">
        <v>34</v>
      </c>
      <c r="H56" s="25" t="s">
        <v>45</v>
      </c>
      <c r="I56" s="11" t="s">
        <v>48</v>
      </c>
      <c r="J56" s="13" t="s">
        <v>49</v>
      </c>
      <c r="K56" s="15" t="s">
        <v>54</v>
      </c>
      <c r="L56" s="17" t="s">
        <v>77</v>
      </c>
      <c r="M56" s="19" t="s">
        <v>79</v>
      </c>
      <c r="N56" s="29">
        <v>147</v>
      </c>
      <c r="O56" s="29">
        <v>69.77</v>
      </c>
      <c r="P56" s="29">
        <v>5.04</v>
      </c>
    </row>
    <row r="57" spans="1:16" x14ac:dyDescent="0.25">
      <c r="A57">
        <v>51</v>
      </c>
      <c r="B57" s="7">
        <v>43443</v>
      </c>
      <c r="C57" s="8">
        <v>2018</v>
      </c>
      <c r="D57" s="9">
        <v>12</v>
      </c>
      <c r="E57" s="9">
        <v>9</v>
      </c>
      <c r="F57" s="21" t="s">
        <v>36</v>
      </c>
      <c r="G57" s="23" t="s">
        <v>34</v>
      </c>
      <c r="H57" s="25" t="s">
        <v>43</v>
      </c>
      <c r="I57" s="11" t="s">
        <v>48</v>
      </c>
      <c r="J57" s="13" t="s">
        <v>68</v>
      </c>
      <c r="K57" s="15" t="s">
        <v>71</v>
      </c>
      <c r="L57" s="17" t="s">
        <v>24</v>
      </c>
      <c r="M57" s="19" t="s">
        <v>74</v>
      </c>
      <c r="N57" s="29">
        <v>953</v>
      </c>
      <c r="O57" s="29">
        <v>70.66</v>
      </c>
      <c r="P57" s="29">
        <v>2.41</v>
      </c>
    </row>
    <row r="58" spans="1:16" x14ac:dyDescent="0.25">
      <c r="A58">
        <v>52</v>
      </c>
      <c r="B58" s="7">
        <v>43414</v>
      </c>
      <c r="C58" s="8">
        <v>2018</v>
      </c>
      <c r="D58" s="9">
        <v>11</v>
      </c>
      <c r="E58" s="9">
        <v>10</v>
      </c>
      <c r="F58" s="21" t="s">
        <v>42</v>
      </c>
      <c r="G58" s="23" t="s">
        <v>34</v>
      </c>
      <c r="H58" s="25" t="s">
        <v>45</v>
      </c>
      <c r="I58" s="11" t="s">
        <v>48</v>
      </c>
      <c r="J58" s="13" t="s">
        <v>59</v>
      </c>
      <c r="K58" s="15" t="s">
        <v>60</v>
      </c>
      <c r="L58" s="17" t="s">
        <v>82</v>
      </c>
      <c r="M58" s="19" t="s">
        <v>85</v>
      </c>
      <c r="N58" s="29">
        <v>37</v>
      </c>
      <c r="O58" s="29">
        <v>32.369999999999997</v>
      </c>
      <c r="P58" s="29">
        <v>9.59</v>
      </c>
    </row>
    <row r="59" spans="1:16" x14ac:dyDescent="0.25">
      <c r="A59">
        <v>53</v>
      </c>
      <c r="B59" s="7">
        <v>43404</v>
      </c>
      <c r="C59" s="8">
        <v>2018</v>
      </c>
      <c r="D59" s="9">
        <v>10</v>
      </c>
      <c r="E59" s="9">
        <v>31</v>
      </c>
      <c r="F59" s="21" t="s">
        <v>37</v>
      </c>
      <c r="G59" s="23" t="s">
        <v>33</v>
      </c>
      <c r="H59" s="25" t="s">
        <v>45</v>
      </c>
      <c r="I59" s="11" t="s">
        <v>48</v>
      </c>
      <c r="J59" s="13" t="s">
        <v>59</v>
      </c>
      <c r="K59" s="15" t="s">
        <v>60</v>
      </c>
      <c r="L59" s="17" t="s">
        <v>77</v>
      </c>
      <c r="M59" s="19" t="s">
        <v>79</v>
      </c>
      <c r="N59" s="29">
        <v>493</v>
      </c>
      <c r="O59" s="29">
        <v>42.42</v>
      </c>
      <c r="P59" s="29">
        <v>3.86</v>
      </c>
    </row>
    <row r="60" spans="1:16" x14ac:dyDescent="0.25">
      <c r="A60">
        <v>54</v>
      </c>
      <c r="B60" s="7">
        <v>43414</v>
      </c>
      <c r="C60" s="8">
        <v>2018</v>
      </c>
      <c r="D60" s="9">
        <v>11</v>
      </c>
      <c r="E60" s="9">
        <v>10</v>
      </c>
      <c r="F60" s="21" t="s">
        <v>36</v>
      </c>
      <c r="G60" s="23" t="s">
        <v>33</v>
      </c>
      <c r="H60" s="25" t="s">
        <v>44</v>
      </c>
      <c r="I60" s="11" t="s">
        <v>48</v>
      </c>
      <c r="J60" s="13" t="s">
        <v>61</v>
      </c>
      <c r="K60" s="15" t="s">
        <v>62</v>
      </c>
      <c r="L60" s="17" t="s">
        <v>24</v>
      </c>
      <c r="M60" s="19" t="s">
        <v>76</v>
      </c>
      <c r="N60" s="29">
        <v>162</v>
      </c>
      <c r="O60" s="29">
        <v>74.97</v>
      </c>
      <c r="P60" s="29">
        <v>5.83</v>
      </c>
    </row>
    <row r="61" spans="1:16" x14ac:dyDescent="0.25">
      <c r="A61">
        <v>55</v>
      </c>
      <c r="B61" s="7">
        <v>43408</v>
      </c>
      <c r="C61" s="8">
        <v>2018</v>
      </c>
      <c r="D61" s="9">
        <v>11</v>
      </c>
      <c r="E61" s="9">
        <v>4</v>
      </c>
      <c r="F61" s="21" t="s">
        <v>37</v>
      </c>
      <c r="G61" s="23" t="s">
        <v>33</v>
      </c>
      <c r="H61" s="25" t="s">
        <v>44</v>
      </c>
      <c r="I61" s="11" t="s">
        <v>48</v>
      </c>
      <c r="J61" s="13" t="s">
        <v>49</v>
      </c>
      <c r="K61" s="15" t="s">
        <v>53</v>
      </c>
      <c r="L61" s="17" t="s">
        <v>24</v>
      </c>
      <c r="M61" s="19" t="s">
        <v>75</v>
      </c>
      <c r="N61" s="29">
        <v>80</v>
      </c>
      <c r="O61" s="29">
        <v>59.86</v>
      </c>
      <c r="P61" s="29">
        <v>3.17</v>
      </c>
    </row>
    <row r="62" spans="1:16" x14ac:dyDescent="0.25">
      <c r="A62">
        <v>56</v>
      </c>
      <c r="B62" s="7">
        <v>43451</v>
      </c>
      <c r="C62" s="8">
        <v>2018</v>
      </c>
      <c r="D62" s="9">
        <v>12</v>
      </c>
      <c r="E62" s="9">
        <v>17</v>
      </c>
      <c r="F62" s="21" t="s">
        <v>35</v>
      </c>
      <c r="G62" s="23" t="s">
        <v>34</v>
      </c>
      <c r="H62" s="25" t="s">
        <v>44</v>
      </c>
      <c r="I62" s="11" t="s">
        <v>48</v>
      </c>
      <c r="J62" s="13" t="s">
        <v>65</v>
      </c>
      <c r="K62" s="15" t="s">
        <v>65</v>
      </c>
      <c r="L62" s="17" t="s">
        <v>24</v>
      </c>
      <c r="M62" s="19" t="s">
        <v>75</v>
      </c>
      <c r="N62" s="29">
        <v>262</v>
      </c>
      <c r="O62" s="29">
        <v>15.57</v>
      </c>
      <c r="P62" s="29">
        <v>6.26</v>
      </c>
    </row>
    <row r="63" spans="1:16" x14ac:dyDescent="0.25">
      <c r="A63">
        <v>57</v>
      </c>
      <c r="B63" s="7">
        <v>43390</v>
      </c>
      <c r="C63" s="8">
        <v>2018</v>
      </c>
      <c r="D63" s="9">
        <v>10</v>
      </c>
      <c r="E63" s="9">
        <v>17</v>
      </c>
      <c r="F63" s="21" t="s">
        <v>42</v>
      </c>
      <c r="G63" s="23" t="s">
        <v>33</v>
      </c>
      <c r="H63" s="25" t="s">
        <v>46</v>
      </c>
      <c r="I63" s="11" t="s">
        <v>48</v>
      </c>
      <c r="J63" s="13" t="s">
        <v>49</v>
      </c>
      <c r="K63" s="15" t="s">
        <v>52</v>
      </c>
      <c r="L63" s="17" t="s">
        <v>77</v>
      </c>
      <c r="M63" s="19" t="s">
        <v>78</v>
      </c>
      <c r="N63" s="29">
        <v>251</v>
      </c>
      <c r="O63" s="29">
        <v>79.760000000000005</v>
      </c>
      <c r="P63" s="29">
        <v>2.94</v>
      </c>
    </row>
    <row r="64" spans="1:16" x14ac:dyDescent="0.25">
      <c r="A64">
        <v>58</v>
      </c>
      <c r="B64" s="7">
        <v>43457</v>
      </c>
      <c r="C64" s="8">
        <v>2018</v>
      </c>
      <c r="D64" s="9">
        <v>12</v>
      </c>
      <c r="E64" s="9">
        <v>23</v>
      </c>
      <c r="F64" s="21" t="s">
        <v>40</v>
      </c>
      <c r="G64" s="23" t="s">
        <v>34</v>
      </c>
      <c r="H64" s="25" t="s">
        <v>46</v>
      </c>
      <c r="I64" s="11" t="s">
        <v>48</v>
      </c>
      <c r="J64" s="13" t="s">
        <v>65</v>
      </c>
      <c r="K64" s="15" t="s">
        <v>65</v>
      </c>
      <c r="L64" s="17" t="s">
        <v>77</v>
      </c>
      <c r="M64" s="19" t="s">
        <v>80</v>
      </c>
      <c r="N64" s="29">
        <v>114</v>
      </c>
      <c r="O64" s="29">
        <v>17.71</v>
      </c>
      <c r="P64" s="29">
        <v>3.3</v>
      </c>
    </row>
    <row r="65" spans="1:16" x14ac:dyDescent="0.25">
      <c r="A65">
        <v>59</v>
      </c>
      <c r="B65" s="7">
        <v>43421</v>
      </c>
      <c r="C65" s="8">
        <v>2018</v>
      </c>
      <c r="D65" s="9">
        <v>11</v>
      </c>
      <c r="E65" s="9">
        <v>17</v>
      </c>
      <c r="F65" s="21" t="s">
        <v>42</v>
      </c>
      <c r="G65" s="23" t="s">
        <v>33</v>
      </c>
      <c r="H65" s="25" t="s">
        <v>44</v>
      </c>
      <c r="I65" s="11" t="s">
        <v>48</v>
      </c>
      <c r="J65" s="13" t="s">
        <v>49</v>
      </c>
      <c r="K65" s="15" t="s">
        <v>51</v>
      </c>
      <c r="L65" s="17" t="s">
        <v>24</v>
      </c>
      <c r="M65" s="19" t="s">
        <v>76</v>
      </c>
      <c r="N65" s="29">
        <v>772</v>
      </c>
      <c r="O65" s="29">
        <v>47.43</v>
      </c>
      <c r="P65" s="29">
        <v>7.86</v>
      </c>
    </row>
    <row r="66" spans="1:16" x14ac:dyDescent="0.25">
      <c r="A66">
        <v>60</v>
      </c>
      <c r="B66" s="7">
        <v>43420</v>
      </c>
      <c r="C66" s="8">
        <v>2018</v>
      </c>
      <c r="D66" s="9">
        <v>11</v>
      </c>
      <c r="E66" s="9">
        <v>16</v>
      </c>
      <c r="F66" s="21" t="s">
        <v>40</v>
      </c>
      <c r="G66" s="23" t="s">
        <v>34</v>
      </c>
      <c r="H66" s="25" t="s">
        <v>47</v>
      </c>
      <c r="I66" s="11" t="s">
        <v>48</v>
      </c>
      <c r="J66" s="13" t="s">
        <v>49</v>
      </c>
      <c r="K66" s="15" t="s">
        <v>50</v>
      </c>
      <c r="L66" s="17" t="s">
        <v>82</v>
      </c>
      <c r="M66" s="19" t="s">
        <v>85</v>
      </c>
      <c r="N66" s="29">
        <v>756</v>
      </c>
      <c r="O66" s="29">
        <v>54.6</v>
      </c>
      <c r="P66" s="29">
        <v>1.1599999999999999</v>
      </c>
    </row>
    <row r="67" spans="1:16" x14ac:dyDescent="0.25">
      <c r="A67">
        <v>61</v>
      </c>
      <c r="B67" s="7">
        <v>43411</v>
      </c>
      <c r="C67" s="8">
        <v>2018</v>
      </c>
      <c r="D67" s="9">
        <v>11</v>
      </c>
      <c r="E67" s="9">
        <v>7</v>
      </c>
      <c r="F67" s="21" t="s">
        <v>36</v>
      </c>
      <c r="G67" s="23" t="s">
        <v>34</v>
      </c>
      <c r="H67" s="25" t="s">
        <v>43</v>
      </c>
      <c r="I67" s="11" t="s">
        <v>48</v>
      </c>
      <c r="J67" s="13" t="s">
        <v>67</v>
      </c>
      <c r="K67" s="15" t="s">
        <v>67</v>
      </c>
      <c r="L67" s="17" t="s">
        <v>77</v>
      </c>
      <c r="M67" s="19" t="s">
        <v>79</v>
      </c>
      <c r="N67" s="29">
        <v>612</v>
      </c>
      <c r="O67" s="29">
        <v>19.66</v>
      </c>
      <c r="P67" s="29">
        <v>4.3099999999999996</v>
      </c>
    </row>
    <row r="68" spans="1:16" x14ac:dyDescent="0.25">
      <c r="A68">
        <v>62</v>
      </c>
      <c r="B68" s="7">
        <v>43399</v>
      </c>
      <c r="C68" s="8">
        <v>2018</v>
      </c>
      <c r="D68" s="9">
        <v>10</v>
      </c>
      <c r="E68" s="9">
        <v>26</v>
      </c>
      <c r="F68" s="21" t="s">
        <v>35</v>
      </c>
      <c r="G68" s="23" t="s">
        <v>34</v>
      </c>
      <c r="H68" s="25" t="s">
        <v>45</v>
      </c>
      <c r="I68" s="11" t="s">
        <v>48</v>
      </c>
      <c r="J68" s="13" t="s">
        <v>67</v>
      </c>
      <c r="K68" s="15" t="s">
        <v>67</v>
      </c>
      <c r="L68" s="17" t="s">
        <v>24</v>
      </c>
      <c r="M68" s="19" t="s">
        <v>76</v>
      </c>
      <c r="N68" s="29">
        <v>347</v>
      </c>
      <c r="O68" s="29">
        <v>84.48</v>
      </c>
      <c r="P68" s="29">
        <v>3.08</v>
      </c>
    </row>
    <row r="69" spans="1:16" x14ac:dyDescent="0.25">
      <c r="A69">
        <v>63</v>
      </c>
      <c r="B69" s="7">
        <v>43384</v>
      </c>
      <c r="C69" s="8">
        <v>2018</v>
      </c>
      <c r="D69" s="9">
        <v>10</v>
      </c>
      <c r="E69" s="9">
        <v>11</v>
      </c>
      <c r="F69" s="21" t="s">
        <v>37</v>
      </c>
      <c r="G69" s="23" t="s">
        <v>34</v>
      </c>
      <c r="H69" s="25" t="s">
        <v>44</v>
      </c>
      <c r="I69" s="11" t="s">
        <v>48</v>
      </c>
      <c r="J69" s="13" t="s">
        <v>68</v>
      </c>
      <c r="K69" s="15" t="s">
        <v>70</v>
      </c>
      <c r="L69" s="17" t="s">
        <v>82</v>
      </c>
      <c r="M69" s="19" t="s">
        <v>83</v>
      </c>
      <c r="N69" s="29">
        <v>965</v>
      </c>
      <c r="O69" s="29">
        <v>30.43</v>
      </c>
      <c r="P69" s="29">
        <v>8.2100000000000009</v>
      </c>
    </row>
    <row r="70" spans="1:16" x14ac:dyDescent="0.25">
      <c r="A70">
        <v>64</v>
      </c>
      <c r="B70" s="7">
        <v>43459</v>
      </c>
      <c r="C70" s="8">
        <v>2018</v>
      </c>
      <c r="D70" s="9">
        <v>12</v>
      </c>
      <c r="E70" s="9">
        <v>25</v>
      </c>
      <c r="F70" s="21" t="s">
        <v>40</v>
      </c>
      <c r="G70" s="23" t="s">
        <v>34</v>
      </c>
      <c r="H70" s="25" t="s">
        <v>47</v>
      </c>
      <c r="I70" s="11" t="s">
        <v>48</v>
      </c>
      <c r="J70" s="13" t="s">
        <v>49</v>
      </c>
      <c r="K70" s="15" t="s">
        <v>50</v>
      </c>
      <c r="L70" s="17" t="s">
        <v>82</v>
      </c>
      <c r="M70" s="19" t="s">
        <v>83</v>
      </c>
      <c r="N70" s="29">
        <v>993</v>
      </c>
      <c r="O70" s="29">
        <v>33.75</v>
      </c>
      <c r="P70" s="29">
        <v>8.8800000000000008</v>
      </c>
    </row>
    <row r="71" spans="1:16" x14ac:dyDescent="0.25">
      <c r="A71">
        <v>65</v>
      </c>
      <c r="B71" s="7">
        <v>43388</v>
      </c>
      <c r="C71" s="8">
        <v>2018</v>
      </c>
      <c r="D71" s="9">
        <v>10</v>
      </c>
      <c r="E71" s="9">
        <v>15</v>
      </c>
      <c r="F71" s="21" t="s">
        <v>40</v>
      </c>
      <c r="G71" s="23" t="s">
        <v>34</v>
      </c>
      <c r="H71" s="25" t="s">
        <v>44</v>
      </c>
      <c r="I71" s="11" t="s">
        <v>48</v>
      </c>
      <c r="J71" s="13" t="s">
        <v>49</v>
      </c>
      <c r="K71" s="15" t="s">
        <v>54</v>
      </c>
      <c r="L71" s="17" t="s">
        <v>77</v>
      </c>
      <c r="M71" s="19" t="s">
        <v>78</v>
      </c>
      <c r="N71" s="29">
        <v>759</v>
      </c>
      <c r="O71" s="29">
        <v>6.48</v>
      </c>
      <c r="P71" s="29">
        <v>3.16</v>
      </c>
    </row>
    <row r="72" spans="1:16" x14ac:dyDescent="0.25">
      <c r="A72">
        <v>66</v>
      </c>
      <c r="B72" s="7">
        <v>43431</v>
      </c>
      <c r="C72" s="8">
        <v>2018</v>
      </c>
      <c r="D72" s="9">
        <v>11</v>
      </c>
      <c r="E72" s="9">
        <v>27</v>
      </c>
      <c r="F72" s="21" t="s">
        <v>35</v>
      </c>
      <c r="G72" s="23" t="s">
        <v>33</v>
      </c>
      <c r="H72" s="25" t="s">
        <v>47</v>
      </c>
      <c r="I72" s="11" t="s">
        <v>48</v>
      </c>
      <c r="J72" s="13" t="s">
        <v>55</v>
      </c>
      <c r="K72" s="15" t="s">
        <v>56</v>
      </c>
      <c r="L72" s="17" t="s">
        <v>24</v>
      </c>
      <c r="M72" s="19" t="s">
        <v>75</v>
      </c>
      <c r="N72" s="29">
        <v>574</v>
      </c>
      <c r="O72" s="29">
        <v>44.15</v>
      </c>
      <c r="P72" s="29">
        <v>8.2100000000000009</v>
      </c>
    </row>
    <row r="73" spans="1:16" x14ac:dyDescent="0.25">
      <c r="A73">
        <v>67</v>
      </c>
      <c r="B73" s="7">
        <v>43462</v>
      </c>
      <c r="C73" s="8">
        <v>2018</v>
      </c>
      <c r="D73" s="9">
        <v>12</v>
      </c>
      <c r="E73" s="9">
        <v>28</v>
      </c>
      <c r="F73" s="21" t="s">
        <v>40</v>
      </c>
      <c r="G73" s="23" t="s">
        <v>34</v>
      </c>
      <c r="H73" s="25" t="s">
        <v>46</v>
      </c>
      <c r="I73" s="11" t="s">
        <v>48</v>
      </c>
      <c r="J73" s="13" t="s">
        <v>55</v>
      </c>
      <c r="K73" s="15" t="s">
        <v>56</v>
      </c>
      <c r="L73" s="17" t="s">
        <v>24</v>
      </c>
      <c r="M73" s="19" t="s">
        <v>75</v>
      </c>
      <c r="N73" s="29">
        <v>595</v>
      </c>
      <c r="O73" s="29">
        <v>97.35</v>
      </c>
      <c r="P73" s="29">
        <v>0.18</v>
      </c>
    </row>
    <row r="74" spans="1:16" x14ac:dyDescent="0.25">
      <c r="A74">
        <v>68</v>
      </c>
      <c r="B74" s="7">
        <v>43444</v>
      </c>
      <c r="C74" s="8">
        <v>2018</v>
      </c>
      <c r="D74" s="9">
        <v>12</v>
      </c>
      <c r="E74" s="9">
        <v>10</v>
      </c>
      <c r="F74" s="21" t="s">
        <v>38</v>
      </c>
      <c r="G74" s="23" t="s">
        <v>34</v>
      </c>
      <c r="H74" s="25" t="s">
        <v>45</v>
      </c>
      <c r="I74" s="11" t="s">
        <v>48</v>
      </c>
      <c r="J74" s="13" t="s">
        <v>61</v>
      </c>
      <c r="K74" s="15" t="s">
        <v>64</v>
      </c>
      <c r="L74" s="17" t="s">
        <v>24</v>
      </c>
      <c r="M74" s="19" t="s">
        <v>72</v>
      </c>
      <c r="N74" s="29">
        <v>818</v>
      </c>
      <c r="O74" s="29">
        <v>74.180000000000007</v>
      </c>
      <c r="P74" s="29">
        <v>6.39</v>
      </c>
    </row>
    <row r="75" spans="1:16" x14ac:dyDescent="0.25">
      <c r="A75">
        <v>69</v>
      </c>
      <c r="B75" s="7">
        <v>43434</v>
      </c>
      <c r="C75" s="8">
        <v>2018</v>
      </c>
      <c r="D75" s="9">
        <v>11</v>
      </c>
      <c r="E75" s="9">
        <v>30</v>
      </c>
      <c r="F75" s="21" t="s">
        <v>37</v>
      </c>
      <c r="G75" s="23" t="s">
        <v>33</v>
      </c>
      <c r="H75" s="25" t="s">
        <v>44</v>
      </c>
      <c r="I75" s="11" t="s">
        <v>48</v>
      </c>
      <c r="J75" s="13" t="s">
        <v>68</v>
      </c>
      <c r="K75" s="15" t="s">
        <v>70</v>
      </c>
      <c r="L75" s="17" t="s">
        <v>24</v>
      </c>
      <c r="M75" s="19" t="s">
        <v>73</v>
      </c>
      <c r="N75" s="29">
        <v>2</v>
      </c>
      <c r="O75" s="29">
        <v>86.81</v>
      </c>
      <c r="P75" s="29">
        <v>7.12</v>
      </c>
    </row>
    <row r="76" spans="1:16" x14ac:dyDescent="0.25">
      <c r="A76">
        <v>70</v>
      </c>
      <c r="B76" s="7">
        <v>43391</v>
      </c>
      <c r="C76" s="8">
        <v>2018</v>
      </c>
      <c r="D76" s="9">
        <v>10</v>
      </c>
      <c r="E76" s="9">
        <v>18</v>
      </c>
      <c r="F76" s="21" t="s">
        <v>35</v>
      </c>
      <c r="G76" s="23" t="s">
        <v>33</v>
      </c>
      <c r="H76" s="25" t="s">
        <v>44</v>
      </c>
      <c r="I76" s="11" t="s">
        <v>48</v>
      </c>
      <c r="J76" s="13" t="s">
        <v>49</v>
      </c>
      <c r="K76" s="15" t="s">
        <v>52</v>
      </c>
      <c r="L76" s="17" t="s">
        <v>24</v>
      </c>
      <c r="M76" s="19" t="s">
        <v>76</v>
      </c>
      <c r="N76" s="29">
        <v>914</v>
      </c>
      <c r="O76" s="29">
        <v>49.09</v>
      </c>
      <c r="P76" s="29">
        <v>5.78</v>
      </c>
    </row>
    <row r="77" spans="1:16" x14ac:dyDescent="0.25">
      <c r="A77">
        <v>71</v>
      </c>
      <c r="B77" s="7">
        <v>43441</v>
      </c>
      <c r="C77" s="8">
        <v>2018</v>
      </c>
      <c r="D77" s="9">
        <v>12</v>
      </c>
      <c r="E77" s="9">
        <v>7</v>
      </c>
      <c r="F77" s="21" t="s">
        <v>38</v>
      </c>
      <c r="G77" s="23" t="s">
        <v>33</v>
      </c>
      <c r="H77" s="25" t="s">
        <v>47</v>
      </c>
      <c r="I77" s="11" t="s">
        <v>48</v>
      </c>
      <c r="J77" s="13" t="s">
        <v>67</v>
      </c>
      <c r="K77" s="15" t="s">
        <v>67</v>
      </c>
      <c r="L77" s="17" t="s">
        <v>24</v>
      </c>
      <c r="M77" s="19" t="s">
        <v>76</v>
      </c>
      <c r="N77" s="29">
        <v>672</v>
      </c>
      <c r="O77" s="29">
        <v>96.73</v>
      </c>
      <c r="P77" s="29">
        <v>1.71</v>
      </c>
    </row>
    <row r="78" spans="1:16" x14ac:dyDescent="0.25">
      <c r="A78">
        <v>72</v>
      </c>
      <c r="B78" s="7">
        <v>43407</v>
      </c>
      <c r="C78" s="8">
        <v>2018</v>
      </c>
      <c r="D78" s="9">
        <v>11</v>
      </c>
      <c r="E78" s="9">
        <v>3</v>
      </c>
      <c r="F78" s="21" t="s">
        <v>41</v>
      </c>
      <c r="G78" s="23" t="s">
        <v>34</v>
      </c>
      <c r="H78" s="25" t="s">
        <v>45</v>
      </c>
      <c r="I78" s="11" t="s">
        <v>48</v>
      </c>
      <c r="J78" s="13" t="s">
        <v>61</v>
      </c>
      <c r="K78" s="15" t="s">
        <v>62</v>
      </c>
      <c r="L78" s="17" t="s">
        <v>24</v>
      </c>
      <c r="M78" s="19" t="s">
        <v>73</v>
      </c>
      <c r="N78" s="29">
        <v>367</v>
      </c>
      <c r="O78" s="29">
        <v>12.62</v>
      </c>
      <c r="P78" s="29">
        <v>3.49</v>
      </c>
    </row>
    <row r="79" spans="1:16" x14ac:dyDescent="0.25">
      <c r="A79">
        <v>73</v>
      </c>
      <c r="B79" s="7">
        <v>43427</v>
      </c>
      <c r="C79" s="8">
        <v>2018</v>
      </c>
      <c r="D79" s="9">
        <v>11</v>
      </c>
      <c r="E79" s="9">
        <v>23</v>
      </c>
      <c r="F79" s="21" t="s">
        <v>37</v>
      </c>
      <c r="G79" s="23" t="s">
        <v>34</v>
      </c>
      <c r="H79" s="25" t="s">
        <v>45</v>
      </c>
      <c r="I79" s="11" t="s">
        <v>48</v>
      </c>
      <c r="J79" s="13" t="s">
        <v>49</v>
      </c>
      <c r="K79" s="15" t="s">
        <v>50</v>
      </c>
      <c r="L79" s="17" t="s">
        <v>77</v>
      </c>
      <c r="M79" s="19" t="s">
        <v>79</v>
      </c>
      <c r="N79" s="29">
        <v>904</v>
      </c>
      <c r="O79" s="29">
        <v>28.98</v>
      </c>
      <c r="P79" s="29">
        <v>4.83</v>
      </c>
    </row>
    <row r="80" spans="1:16" x14ac:dyDescent="0.25">
      <c r="A80">
        <v>74</v>
      </c>
      <c r="B80" s="7">
        <v>43455</v>
      </c>
      <c r="C80" s="8">
        <v>2018</v>
      </c>
      <c r="D80" s="9">
        <v>12</v>
      </c>
      <c r="E80" s="9">
        <v>21</v>
      </c>
      <c r="F80" s="21" t="s">
        <v>38</v>
      </c>
      <c r="G80" s="23" t="s">
        <v>34</v>
      </c>
      <c r="H80" s="25" t="s">
        <v>45</v>
      </c>
      <c r="I80" s="11" t="s">
        <v>48</v>
      </c>
      <c r="J80" s="13" t="s">
        <v>68</v>
      </c>
      <c r="K80" s="15" t="s">
        <v>69</v>
      </c>
      <c r="L80" s="17" t="s">
        <v>82</v>
      </c>
      <c r="M80" s="19" t="s">
        <v>85</v>
      </c>
      <c r="N80" s="29">
        <v>441</v>
      </c>
      <c r="O80" s="29">
        <v>42.11</v>
      </c>
      <c r="P80" s="29">
        <v>3.87</v>
      </c>
    </row>
    <row r="81" spans="1:16" x14ac:dyDescent="0.25">
      <c r="A81">
        <v>75</v>
      </c>
      <c r="B81" s="7">
        <v>43416</v>
      </c>
      <c r="C81" s="8">
        <v>2018</v>
      </c>
      <c r="D81" s="9">
        <v>11</v>
      </c>
      <c r="E81" s="9">
        <v>12</v>
      </c>
      <c r="F81" s="21" t="s">
        <v>38</v>
      </c>
      <c r="G81" s="23" t="s">
        <v>33</v>
      </c>
      <c r="H81" s="25" t="s">
        <v>45</v>
      </c>
      <c r="I81" s="11" t="s">
        <v>48</v>
      </c>
      <c r="J81" s="13" t="s">
        <v>68</v>
      </c>
      <c r="K81" s="15" t="s">
        <v>70</v>
      </c>
      <c r="L81" s="17" t="s">
        <v>77</v>
      </c>
      <c r="M81" s="19" t="s">
        <v>78</v>
      </c>
      <c r="N81" s="29">
        <v>672</v>
      </c>
      <c r="O81" s="29">
        <v>69.8</v>
      </c>
      <c r="P81" s="29">
        <v>5.61</v>
      </c>
    </row>
    <row r="82" spans="1:16" x14ac:dyDescent="0.25">
      <c r="A82">
        <v>76</v>
      </c>
      <c r="B82" s="7">
        <v>43439</v>
      </c>
      <c r="C82" s="8">
        <v>2018</v>
      </c>
      <c r="D82" s="9">
        <v>12</v>
      </c>
      <c r="E82" s="9">
        <v>5</v>
      </c>
      <c r="F82" s="21" t="s">
        <v>37</v>
      </c>
      <c r="G82" s="23" t="s">
        <v>34</v>
      </c>
      <c r="H82" s="25" t="s">
        <v>43</v>
      </c>
      <c r="I82" s="11" t="s">
        <v>48</v>
      </c>
      <c r="J82" s="13" t="s">
        <v>59</v>
      </c>
      <c r="K82" s="15" t="s">
        <v>60</v>
      </c>
      <c r="L82" s="17" t="s">
        <v>24</v>
      </c>
      <c r="M82" s="19" t="s">
        <v>73</v>
      </c>
      <c r="N82" s="29">
        <v>165</v>
      </c>
      <c r="O82" s="29">
        <v>50.18</v>
      </c>
      <c r="P82" s="29">
        <v>1.05</v>
      </c>
    </row>
    <row r="83" spans="1:16" x14ac:dyDescent="0.25">
      <c r="A83">
        <v>77</v>
      </c>
      <c r="B83" s="7">
        <v>43394</v>
      </c>
      <c r="C83" s="8">
        <v>2018</v>
      </c>
      <c r="D83" s="9">
        <v>10</v>
      </c>
      <c r="E83" s="9">
        <v>21</v>
      </c>
      <c r="F83" s="21" t="s">
        <v>40</v>
      </c>
      <c r="G83" s="23" t="s">
        <v>33</v>
      </c>
      <c r="H83" s="25" t="s">
        <v>44</v>
      </c>
      <c r="I83" s="11" t="s">
        <v>48</v>
      </c>
      <c r="J83" s="13" t="s">
        <v>49</v>
      </c>
      <c r="K83" s="15" t="s">
        <v>54</v>
      </c>
      <c r="L83" s="17" t="s">
        <v>77</v>
      </c>
      <c r="M83" s="19" t="s">
        <v>78</v>
      </c>
      <c r="N83" s="29">
        <v>1</v>
      </c>
      <c r="O83" s="29">
        <v>88.35</v>
      </c>
      <c r="P83" s="29">
        <v>2.5299999999999998</v>
      </c>
    </row>
    <row r="84" spans="1:16" x14ac:dyDescent="0.25">
      <c r="A84">
        <v>78</v>
      </c>
      <c r="B84" s="7">
        <v>43375</v>
      </c>
      <c r="C84" s="8">
        <v>2018</v>
      </c>
      <c r="D84" s="9">
        <v>10</v>
      </c>
      <c r="E84" s="9">
        <v>2</v>
      </c>
      <c r="F84" s="21" t="s">
        <v>38</v>
      </c>
      <c r="G84" s="23" t="s">
        <v>33</v>
      </c>
      <c r="H84" s="25" t="s">
        <v>44</v>
      </c>
      <c r="I84" s="11" t="s">
        <v>48</v>
      </c>
      <c r="J84" s="13" t="s">
        <v>61</v>
      </c>
      <c r="K84" s="15" t="s">
        <v>62</v>
      </c>
      <c r="L84" s="17" t="s">
        <v>77</v>
      </c>
      <c r="M84" s="19" t="s">
        <v>78</v>
      </c>
      <c r="N84" s="29">
        <v>57</v>
      </c>
      <c r="O84" s="29">
        <v>36.33</v>
      </c>
      <c r="P84" s="29">
        <v>9.85</v>
      </c>
    </row>
    <row r="85" spans="1:16" x14ac:dyDescent="0.25">
      <c r="A85">
        <v>79</v>
      </c>
      <c r="B85" s="7">
        <v>43424</v>
      </c>
      <c r="C85" s="8">
        <v>2018</v>
      </c>
      <c r="D85" s="9">
        <v>11</v>
      </c>
      <c r="E85" s="9">
        <v>20</v>
      </c>
      <c r="F85" s="21" t="s">
        <v>36</v>
      </c>
      <c r="G85" s="23" t="s">
        <v>33</v>
      </c>
      <c r="H85" s="25" t="s">
        <v>46</v>
      </c>
      <c r="I85" s="11" t="s">
        <v>48</v>
      </c>
      <c r="J85" s="13" t="s">
        <v>61</v>
      </c>
      <c r="K85" s="15" t="s">
        <v>62</v>
      </c>
      <c r="L85" s="17" t="s">
        <v>77</v>
      </c>
      <c r="M85" s="19" t="s">
        <v>81</v>
      </c>
      <c r="N85" s="29">
        <v>869</v>
      </c>
      <c r="O85" s="29">
        <v>97.04</v>
      </c>
      <c r="P85" s="29">
        <v>0.99</v>
      </c>
    </row>
    <row r="86" spans="1:16" x14ac:dyDescent="0.25">
      <c r="A86">
        <v>80</v>
      </c>
      <c r="B86" s="7">
        <v>43451</v>
      </c>
      <c r="C86" s="8">
        <v>2018</v>
      </c>
      <c r="D86" s="9">
        <v>12</v>
      </c>
      <c r="E86" s="9">
        <v>17</v>
      </c>
      <c r="F86" s="21" t="s">
        <v>40</v>
      </c>
      <c r="G86" s="23" t="s">
        <v>33</v>
      </c>
      <c r="H86" s="25" t="s">
        <v>45</v>
      </c>
      <c r="I86" s="11" t="s">
        <v>48</v>
      </c>
      <c r="J86" s="13" t="s">
        <v>68</v>
      </c>
      <c r="K86" s="15" t="s">
        <v>69</v>
      </c>
      <c r="L86" s="17" t="s">
        <v>77</v>
      </c>
      <c r="M86" s="19" t="s">
        <v>80</v>
      </c>
      <c r="N86" s="29">
        <v>385</v>
      </c>
      <c r="O86" s="29">
        <v>95.55</v>
      </c>
      <c r="P86" s="29">
        <v>5.51</v>
      </c>
    </row>
    <row r="87" spans="1:16" x14ac:dyDescent="0.25">
      <c r="A87">
        <v>81</v>
      </c>
      <c r="B87" s="7">
        <v>43427</v>
      </c>
      <c r="C87" s="8">
        <v>2018</v>
      </c>
      <c r="D87" s="9">
        <v>11</v>
      </c>
      <c r="E87" s="9">
        <v>23</v>
      </c>
      <c r="F87" s="21" t="s">
        <v>38</v>
      </c>
      <c r="G87" s="23" t="s">
        <v>34</v>
      </c>
      <c r="H87" s="25" t="s">
        <v>44</v>
      </c>
      <c r="I87" s="11" t="s">
        <v>48</v>
      </c>
      <c r="J87" s="13" t="s">
        <v>49</v>
      </c>
      <c r="K87" s="15" t="s">
        <v>54</v>
      </c>
      <c r="L87" s="17" t="s">
        <v>77</v>
      </c>
      <c r="M87" s="19" t="s">
        <v>78</v>
      </c>
      <c r="N87" s="29">
        <v>136</v>
      </c>
      <c r="O87" s="29">
        <v>66.16</v>
      </c>
      <c r="P87" s="29">
        <v>4.34</v>
      </c>
    </row>
    <row r="88" spans="1:16" x14ac:dyDescent="0.25">
      <c r="A88">
        <v>82</v>
      </c>
      <c r="B88" s="7">
        <v>43399</v>
      </c>
      <c r="C88" s="8">
        <v>2018</v>
      </c>
      <c r="D88" s="9">
        <v>10</v>
      </c>
      <c r="E88" s="9">
        <v>26</v>
      </c>
      <c r="F88" s="21" t="s">
        <v>36</v>
      </c>
      <c r="G88" s="23" t="s">
        <v>34</v>
      </c>
      <c r="H88" s="25" t="s">
        <v>44</v>
      </c>
      <c r="I88" s="11" t="s">
        <v>48</v>
      </c>
      <c r="J88" s="13" t="s">
        <v>68</v>
      </c>
      <c r="K88" s="15" t="s">
        <v>69</v>
      </c>
      <c r="L88" s="17" t="s">
        <v>77</v>
      </c>
      <c r="M88" s="19" t="s">
        <v>80</v>
      </c>
      <c r="N88" s="29">
        <v>878</v>
      </c>
      <c r="O88" s="29">
        <v>0.76</v>
      </c>
      <c r="P88" s="29">
        <v>9.09</v>
      </c>
    </row>
    <row r="89" spans="1:16" x14ac:dyDescent="0.25">
      <c r="A89">
        <v>83</v>
      </c>
      <c r="B89" s="7">
        <v>43390</v>
      </c>
      <c r="C89" s="8">
        <v>2018</v>
      </c>
      <c r="D89" s="9">
        <v>10</v>
      </c>
      <c r="E89" s="9">
        <v>17</v>
      </c>
      <c r="F89" s="21" t="s">
        <v>40</v>
      </c>
      <c r="G89" s="23" t="s">
        <v>34</v>
      </c>
      <c r="H89" s="25" t="s">
        <v>45</v>
      </c>
      <c r="I89" s="11" t="s">
        <v>48</v>
      </c>
      <c r="J89" s="13" t="s">
        <v>68</v>
      </c>
      <c r="K89" s="15" t="s">
        <v>69</v>
      </c>
      <c r="L89" s="17" t="s">
        <v>82</v>
      </c>
      <c r="M89" s="19" t="s">
        <v>84</v>
      </c>
      <c r="N89" s="29">
        <v>30</v>
      </c>
      <c r="O89" s="29">
        <v>86.31</v>
      </c>
      <c r="P89" s="29">
        <v>5.6</v>
      </c>
    </row>
    <row r="90" spans="1:16" x14ac:dyDescent="0.25">
      <c r="A90">
        <v>84</v>
      </c>
      <c r="B90" s="7">
        <v>43386</v>
      </c>
      <c r="C90" s="8">
        <v>2018</v>
      </c>
      <c r="D90" s="9">
        <v>10</v>
      </c>
      <c r="E90" s="9">
        <v>13</v>
      </c>
      <c r="F90" s="21" t="s">
        <v>38</v>
      </c>
      <c r="G90" s="23" t="s">
        <v>33</v>
      </c>
      <c r="H90" s="25" t="s">
        <v>47</v>
      </c>
      <c r="I90" s="11" t="s">
        <v>48</v>
      </c>
      <c r="J90" s="13" t="s">
        <v>55</v>
      </c>
      <c r="K90" s="15" t="s">
        <v>58</v>
      </c>
      <c r="L90" s="17" t="s">
        <v>24</v>
      </c>
      <c r="M90" s="19" t="s">
        <v>74</v>
      </c>
      <c r="N90" s="29">
        <v>779</v>
      </c>
      <c r="O90" s="29">
        <v>59.82</v>
      </c>
      <c r="P90" s="29">
        <v>0.1</v>
      </c>
    </row>
    <row r="91" spans="1:16" x14ac:dyDescent="0.25">
      <c r="A91">
        <v>85</v>
      </c>
      <c r="B91" s="7">
        <v>43393</v>
      </c>
      <c r="C91" s="8">
        <v>2018</v>
      </c>
      <c r="D91" s="9">
        <v>10</v>
      </c>
      <c r="E91" s="9">
        <v>20</v>
      </c>
      <c r="F91" s="21" t="s">
        <v>39</v>
      </c>
      <c r="G91" s="23" t="s">
        <v>34</v>
      </c>
      <c r="H91" s="25" t="s">
        <v>46</v>
      </c>
      <c r="I91" s="11" t="s">
        <v>48</v>
      </c>
      <c r="J91" s="13" t="s">
        <v>68</v>
      </c>
      <c r="K91" s="15" t="s">
        <v>71</v>
      </c>
      <c r="L91" s="17" t="s">
        <v>24</v>
      </c>
      <c r="M91" s="19" t="s">
        <v>75</v>
      </c>
      <c r="N91" s="29">
        <v>199</v>
      </c>
      <c r="O91" s="29">
        <v>10.220000000000001</v>
      </c>
      <c r="P91" s="29">
        <v>8.9600000000000009</v>
      </c>
    </row>
    <row r="92" spans="1:16" x14ac:dyDescent="0.25">
      <c r="A92">
        <v>86</v>
      </c>
      <c r="B92" s="7">
        <v>43432</v>
      </c>
      <c r="C92" s="8">
        <v>2018</v>
      </c>
      <c r="D92" s="9">
        <v>11</v>
      </c>
      <c r="E92" s="9">
        <v>28</v>
      </c>
      <c r="F92" s="21" t="s">
        <v>35</v>
      </c>
      <c r="G92" s="23" t="s">
        <v>33</v>
      </c>
      <c r="H92" s="25" t="s">
        <v>47</v>
      </c>
      <c r="I92" s="11" t="s">
        <v>48</v>
      </c>
      <c r="J92" s="13" t="s">
        <v>68</v>
      </c>
      <c r="K92" s="15" t="s">
        <v>70</v>
      </c>
      <c r="L92" s="17" t="s">
        <v>24</v>
      </c>
      <c r="M92" s="19" t="s">
        <v>74</v>
      </c>
      <c r="N92" s="29">
        <v>4</v>
      </c>
      <c r="O92" s="29">
        <v>36.08</v>
      </c>
      <c r="P92" s="29">
        <v>7.88</v>
      </c>
    </row>
    <row r="93" spans="1:16" x14ac:dyDescent="0.25">
      <c r="A93">
        <v>87</v>
      </c>
      <c r="B93" s="7">
        <v>43457</v>
      </c>
      <c r="C93" s="8">
        <v>2018</v>
      </c>
      <c r="D93" s="9">
        <v>12</v>
      </c>
      <c r="E93" s="9">
        <v>23</v>
      </c>
      <c r="F93" s="21" t="s">
        <v>39</v>
      </c>
      <c r="G93" s="23" t="s">
        <v>34</v>
      </c>
      <c r="H93" s="25" t="s">
        <v>45</v>
      </c>
      <c r="I93" s="11" t="s">
        <v>48</v>
      </c>
      <c r="J93" s="13" t="s">
        <v>68</v>
      </c>
      <c r="K93" s="15" t="s">
        <v>71</v>
      </c>
      <c r="L93" s="17" t="s">
        <v>24</v>
      </c>
      <c r="M93" s="19" t="s">
        <v>75</v>
      </c>
      <c r="N93" s="29">
        <v>287</v>
      </c>
      <c r="O93" s="29">
        <v>75.540000000000006</v>
      </c>
      <c r="P93" s="29">
        <v>9.58</v>
      </c>
    </row>
    <row r="94" spans="1:16" x14ac:dyDescent="0.25">
      <c r="A94">
        <v>88</v>
      </c>
      <c r="B94" s="7">
        <v>43403</v>
      </c>
      <c r="C94" s="8">
        <v>2018</v>
      </c>
      <c r="D94" s="9">
        <v>10</v>
      </c>
      <c r="E94" s="9">
        <v>30</v>
      </c>
      <c r="F94" s="21" t="s">
        <v>36</v>
      </c>
      <c r="G94" s="23" t="s">
        <v>33</v>
      </c>
      <c r="H94" s="25" t="s">
        <v>44</v>
      </c>
      <c r="I94" s="11" t="s">
        <v>48</v>
      </c>
      <c r="J94" s="13" t="s">
        <v>61</v>
      </c>
      <c r="K94" s="15" t="s">
        <v>64</v>
      </c>
      <c r="L94" s="17" t="s">
        <v>77</v>
      </c>
      <c r="M94" s="19" t="s">
        <v>78</v>
      </c>
      <c r="N94" s="29">
        <v>818</v>
      </c>
      <c r="O94" s="29">
        <v>76.400000000000006</v>
      </c>
      <c r="P94" s="29">
        <v>3.75</v>
      </c>
    </row>
    <row r="95" spans="1:16" x14ac:dyDescent="0.25">
      <c r="A95">
        <v>89</v>
      </c>
      <c r="B95" s="7">
        <v>43430</v>
      </c>
      <c r="C95" s="8">
        <v>2018</v>
      </c>
      <c r="D95" s="9">
        <v>11</v>
      </c>
      <c r="E95" s="9">
        <v>26</v>
      </c>
      <c r="F95" s="21" t="s">
        <v>40</v>
      </c>
      <c r="G95" s="23" t="s">
        <v>33</v>
      </c>
      <c r="H95" s="25" t="s">
        <v>46</v>
      </c>
      <c r="I95" s="11" t="s">
        <v>48</v>
      </c>
      <c r="J95" s="13" t="s">
        <v>65</v>
      </c>
      <c r="K95" s="15" t="s">
        <v>65</v>
      </c>
      <c r="L95" s="17" t="s">
        <v>24</v>
      </c>
      <c r="M95" s="19" t="s">
        <v>72</v>
      </c>
      <c r="N95" s="29">
        <v>269</v>
      </c>
      <c r="O95" s="29">
        <v>67.13</v>
      </c>
      <c r="P95" s="29">
        <v>3.07</v>
      </c>
    </row>
    <row r="96" spans="1:16" x14ac:dyDescent="0.25">
      <c r="A96">
        <v>90</v>
      </c>
      <c r="B96" s="7">
        <v>43390</v>
      </c>
      <c r="C96" s="8">
        <v>2018</v>
      </c>
      <c r="D96" s="9">
        <v>10</v>
      </c>
      <c r="E96" s="9">
        <v>17</v>
      </c>
      <c r="F96" s="21" t="s">
        <v>38</v>
      </c>
      <c r="G96" s="23" t="s">
        <v>34</v>
      </c>
      <c r="H96" s="25" t="s">
        <v>43</v>
      </c>
      <c r="I96" s="11" t="s">
        <v>48</v>
      </c>
      <c r="J96" s="13" t="s">
        <v>61</v>
      </c>
      <c r="K96" s="15" t="s">
        <v>62</v>
      </c>
      <c r="L96" s="17" t="s">
        <v>77</v>
      </c>
      <c r="M96" s="19" t="s">
        <v>78</v>
      </c>
      <c r="N96" s="29">
        <v>474</v>
      </c>
      <c r="O96" s="29">
        <v>87.28</v>
      </c>
      <c r="P96" s="29">
        <v>4.12</v>
      </c>
    </row>
    <row r="97" spans="1:16" x14ac:dyDescent="0.25">
      <c r="A97">
        <v>91</v>
      </c>
      <c r="B97" s="7">
        <v>43457</v>
      </c>
      <c r="C97" s="8">
        <v>2018</v>
      </c>
      <c r="D97" s="9">
        <v>12</v>
      </c>
      <c r="E97" s="9">
        <v>23</v>
      </c>
      <c r="F97" s="21" t="s">
        <v>37</v>
      </c>
      <c r="G97" s="23" t="s">
        <v>33</v>
      </c>
      <c r="H97" s="25" t="s">
        <v>45</v>
      </c>
      <c r="I97" s="11" t="s">
        <v>48</v>
      </c>
      <c r="J97" s="13" t="s">
        <v>55</v>
      </c>
      <c r="K97" s="15" t="s">
        <v>58</v>
      </c>
      <c r="L97" s="17" t="s">
        <v>82</v>
      </c>
      <c r="M97" s="19" t="s">
        <v>84</v>
      </c>
      <c r="N97" s="29">
        <v>866</v>
      </c>
      <c r="O97" s="29">
        <v>0.19</v>
      </c>
      <c r="P97" s="29">
        <v>9.51</v>
      </c>
    </row>
    <row r="98" spans="1:16" x14ac:dyDescent="0.25">
      <c r="A98">
        <v>92</v>
      </c>
      <c r="B98" s="7">
        <v>43428</v>
      </c>
      <c r="C98" s="8">
        <v>2018</v>
      </c>
      <c r="D98" s="9">
        <v>11</v>
      </c>
      <c r="E98" s="9">
        <v>24</v>
      </c>
      <c r="F98" s="21" t="s">
        <v>38</v>
      </c>
      <c r="G98" s="23" t="s">
        <v>34</v>
      </c>
      <c r="H98" s="25" t="s">
        <v>45</v>
      </c>
      <c r="I98" s="11" t="s">
        <v>48</v>
      </c>
      <c r="J98" s="13" t="s">
        <v>49</v>
      </c>
      <c r="K98" s="15" t="s">
        <v>50</v>
      </c>
      <c r="L98" s="17" t="s">
        <v>77</v>
      </c>
      <c r="M98" s="19" t="s">
        <v>79</v>
      </c>
      <c r="N98" s="29">
        <v>379</v>
      </c>
      <c r="O98" s="29">
        <v>85.21</v>
      </c>
      <c r="P98" s="29">
        <v>3.06</v>
      </c>
    </row>
    <row r="99" spans="1:16" x14ac:dyDescent="0.25">
      <c r="A99">
        <v>93</v>
      </c>
      <c r="B99" s="7">
        <v>43403</v>
      </c>
      <c r="C99" s="8">
        <v>2018</v>
      </c>
      <c r="D99" s="9">
        <v>10</v>
      </c>
      <c r="E99" s="9">
        <v>30</v>
      </c>
      <c r="F99" s="21" t="s">
        <v>38</v>
      </c>
      <c r="G99" s="23" t="s">
        <v>33</v>
      </c>
      <c r="H99" s="25" t="s">
        <v>45</v>
      </c>
      <c r="I99" s="11" t="s">
        <v>48</v>
      </c>
      <c r="J99" s="13" t="s">
        <v>55</v>
      </c>
      <c r="K99" s="15" t="s">
        <v>58</v>
      </c>
      <c r="L99" s="17" t="s">
        <v>24</v>
      </c>
      <c r="M99" s="19" t="s">
        <v>74</v>
      </c>
      <c r="N99" s="29">
        <v>346</v>
      </c>
      <c r="O99" s="29">
        <v>79.16</v>
      </c>
      <c r="P99" s="29">
        <v>3.76</v>
      </c>
    </row>
    <row r="100" spans="1:16" x14ac:dyDescent="0.25">
      <c r="A100">
        <v>94</v>
      </c>
      <c r="B100" s="7">
        <v>43427</v>
      </c>
      <c r="C100" s="8">
        <v>2018</v>
      </c>
      <c r="D100" s="9">
        <v>11</v>
      </c>
      <c r="E100" s="9">
        <v>23</v>
      </c>
      <c r="F100" s="21" t="s">
        <v>42</v>
      </c>
      <c r="G100" s="23" t="s">
        <v>33</v>
      </c>
      <c r="H100" s="25" t="s">
        <v>45</v>
      </c>
      <c r="I100" s="11" t="s">
        <v>48</v>
      </c>
      <c r="J100" s="13" t="s">
        <v>68</v>
      </c>
      <c r="K100" s="15" t="s">
        <v>70</v>
      </c>
      <c r="L100" s="17" t="s">
        <v>24</v>
      </c>
      <c r="M100" s="19" t="s">
        <v>76</v>
      </c>
      <c r="N100" s="29">
        <v>655</v>
      </c>
      <c r="O100" s="29">
        <v>89.21</v>
      </c>
      <c r="P100" s="29">
        <v>4.28</v>
      </c>
    </row>
    <row r="101" spans="1:16" x14ac:dyDescent="0.25">
      <c r="A101">
        <v>95</v>
      </c>
      <c r="B101" s="7">
        <v>43423</v>
      </c>
      <c r="C101" s="8">
        <v>2018</v>
      </c>
      <c r="D101" s="9">
        <v>11</v>
      </c>
      <c r="E101" s="9">
        <v>19</v>
      </c>
      <c r="F101" s="21" t="s">
        <v>41</v>
      </c>
      <c r="G101" s="23" t="s">
        <v>34</v>
      </c>
      <c r="H101" s="25" t="s">
        <v>47</v>
      </c>
      <c r="I101" s="11" t="s">
        <v>48</v>
      </c>
      <c r="J101" s="13" t="s">
        <v>49</v>
      </c>
      <c r="K101" s="15" t="s">
        <v>54</v>
      </c>
      <c r="L101" s="17" t="s">
        <v>82</v>
      </c>
      <c r="M101" s="19" t="s">
        <v>84</v>
      </c>
      <c r="N101" s="29">
        <v>884</v>
      </c>
      <c r="O101" s="29">
        <v>21.26</v>
      </c>
      <c r="P101" s="29">
        <v>7.21</v>
      </c>
    </row>
    <row r="102" spans="1:16" x14ac:dyDescent="0.25">
      <c r="A102">
        <v>96</v>
      </c>
      <c r="B102" s="7">
        <v>43431</v>
      </c>
      <c r="C102" s="8">
        <v>2018</v>
      </c>
      <c r="D102" s="9">
        <v>11</v>
      </c>
      <c r="E102" s="9">
        <v>27</v>
      </c>
      <c r="F102" s="21" t="s">
        <v>41</v>
      </c>
      <c r="G102" s="23" t="s">
        <v>34</v>
      </c>
      <c r="H102" s="25" t="s">
        <v>45</v>
      </c>
      <c r="I102" s="11" t="s">
        <v>48</v>
      </c>
      <c r="J102" s="13" t="s">
        <v>61</v>
      </c>
      <c r="K102" s="15" t="s">
        <v>63</v>
      </c>
      <c r="L102" s="17" t="s">
        <v>24</v>
      </c>
      <c r="M102" s="19" t="s">
        <v>74</v>
      </c>
      <c r="N102" s="29">
        <v>423</v>
      </c>
      <c r="O102" s="29">
        <v>43.4</v>
      </c>
      <c r="P102" s="29">
        <v>8.7799999999999994</v>
      </c>
    </row>
    <row r="103" spans="1:16" x14ac:dyDescent="0.25">
      <c r="A103">
        <v>97</v>
      </c>
      <c r="B103" s="7">
        <v>43388</v>
      </c>
      <c r="C103" s="8">
        <v>2018</v>
      </c>
      <c r="D103" s="9">
        <v>10</v>
      </c>
      <c r="E103" s="9">
        <v>15</v>
      </c>
      <c r="F103" s="21" t="s">
        <v>38</v>
      </c>
      <c r="G103" s="23" t="s">
        <v>34</v>
      </c>
      <c r="H103" s="25" t="s">
        <v>44</v>
      </c>
      <c r="I103" s="11" t="s">
        <v>48</v>
      </c>
      <c r="J103" s="13" t="s">
        <v>67</v>
      </c>
      <c r="K103" s="15" t="s">
        <v>67</v>
      </c>
      <c r="L103" s="17" t="s">
        <v>24</v>
      </c>
      <c r="M103" s="19" t="s">
        <v>73</v>
      </c>
      <c r="N103" s="29">
        <v>662</v>
      </c>
      <c r="O103" s="29">
        <v>41.84</v>
      </c>
      <c r="P103" s="29">
        <v>8.52</v>
      </c>
    </row>
    <row r="104" spans="1:16" x14ac:dyDescent="0.25">
      <c r="A104">
        <v>98</v>
      </c>
      <c r="B104" s="7">
        <v>43413</v>
      </c>
      <c r="C104" s="8">
        <v>2018</v>
      </c>
      <c r="D104" s="9">
        <v>11</v>
      </c>
      <c r="E104" s="9">
        <v>9</v>
      </c>
      <c r="F104" s="21" t="s">
        <v>40</v>
      </c>
      <c r="G104" s="23" t="s">
        <v>34</v>
      </c>
      <c r="H104" s="25" t="s">
        <v>43</v>
      </c>
      <c r="I104" s="11" t="s">
        <v>48</v>
      </c>
      <c r="J104" s="13" t="s">
        <v>68</v>
      </c>
      <c r="K104" s="15" t="s">
        <v>70</v>
      </c>
      <c r="L104" s="17" t="s">
        <v>77</v>
      </c>
      <c r="M104" s="19" t="s">
        <v>80</v>
      </c>
      <c r="N104" s="29">
        <v>994</v>
      </c>
      <c r="O104" s="29">
        <v>94.18</v>
      </c>
      <c r="P104" s="29">
        <v>2.34</v>
      </c>
    </row>
    <row r="105" spans="1:16" x14ac:dyDescent="0.25">
      <c r="A105">
        <v>99</v>
      </c>
      <c r="B105" s="7">
        <v>43411</v>
      </c>
      <c r="C105" s="8">
        <v>2018</v>
      </c>
      <c r="D105" s="9">
        <v>11</v>
      </c>
      <c r="E105" s="9">
        <v>7</v>
      </c>
      <c r="F105" s="21" t="s">
        <v>42</v>
      </c>
      <c r="G105" s="23" t="s">
        <v>33</v>
      </c>
      <c r="H105" s="25" t="s">
        <v>43</v>
      </c>
      <c r="I105" s="11" t="s">
        <v>48</v>
      </c>
      <c r="J105" s="13" t="s">
        <v>49</v>
      </c>
      <c r="K105" s="15" t="s">
        <v>50</v>
      </c>
      <c r="L105" s="17" t="s">
        <v>24</v>
      </c>
      <c r="M105" s="19" t="s">
        <v>76</v>
      </c>
      <c r="N105" s="29">
        <v>481</v>
      </c>
      <c r="O105" s="29">
        <v>81.540000000000006</v>
      </c>
      <c r="P105" s="29">
        <v>0.15</v>
      </c>
    </row>
    <row r="106" spans="1:16" x14ac:dyDescent="0.25">
      <c r="A106">
        <v>100</v>
      </c>
      <c r="B106" s="7">
        <v>43456</v>
      </c>
      <c r="C106" s="8">
        <v>2018</v>
      </c>
      <c r="D106" s="9">
        <v>12</v>
      </c>
      <c r="E106" s="9">
        <v>22</v>
      </c>
      <c r="F106" s="21" t="s">
        <v>39</v>
      </c>
      <c r="G106" s="23" t="s">
        <v>34</v>
      </c>
      <c r="H106" s="25" t="s">
        <v>45</v>
      </c>
      <c r="I106" s="11" t="s">
        <v>48</v>
      </c>
      <c r="J106" s="13" t="s">
        <v>68</v>
      </c>
      <c r="K106" s="15" t="s">
        <v>69</v>
      </c>
      <c r="L106" s="17" t="s">
        <v>24</v>
      </c>
      <c r="M106" s="19" t="s">
        <v>72</v>
      </c>
      <c r="N106" s="29">
        <v>852</v>
      </c>
      <c r="O106" s="29">
        <v>10.38</v>
      </c>
      <c r="P106" s="29">
        <v>4.7300000000000004</v>
      </c>
    </row>
    <row r="107" spans="1:16" x14ac:dyDescent="0.25">
      <c r="A107">
        <v>101</v>
      </c>
      <c r="B107" s="7">
        <v>43435</v>
      </c>
      <c r="C107" s="8">
        <v>2018</v>
      </c>
      <c r="D107" s="9">
        <v>12</v>
      </c>
      <c r="E107" s="9">
        <v>1</v>
      </c>
      <c r="F107" s="21" t="s">
        <v>38</v>
      </c>
      <c r="G107" s="23" t="s">
        <v>33</v>
      </c>
      <c r="H107" s="25" t="s">
        <v>43</v>
      </c>
      <c r="I107" s="11" t="s">
        <v>48</v>
      </c>
      <c r="J107" s="13" t="s">
        <v>66</v>
      </c>
      <c r="K107" s="15" t="s">
        <v>66</v>
      </c>
      <c r="L107" s="17" t="s">
        <v>77</v>
      </c>
      <c r="M107" s="19" t="s">
        <v>80</v>
      </c>
      <c r="N107" s="29">
        <v>590</v>
      </c>
      <c r="O107" s="29">
        <v>20.49</v>
      </c>
      <c r="P107" s="29">
        <v>8.1999999999999993</v>
      </c>
    </row>
    <row r="108" spans="1:16" x14ac:dyDescent="0.25">
      <c r="A108">
        <v>102</v>
      </c>
      <c r="B108" s="7">
        <v>43378</v>
      </c>
      <c r="C108" s="8">
        <v>2018</v>
      </c>
      <c r="D108" s="9">
        <v>10</v>
      </c>
      <c r="E108" s="9">
        <v>5</v>
      </c>
      <c r="F108" s="21" t="s">
        <v>37</v>
      </c>
      <c r="G108" s="23" t="s">
        <v>33</v>
      </c>
      <c r="H108" s="25" t="s">
        <v>45</v>
      </c>
      <c r="I108" s="11" t="s">
        <v>48</v>
      </c>
      <c r="J108" s="13" t="s">
        <v>61</v>
      </c>
      <c r="K108" s="15" t="s">
        <v>64</v>
      </c>
      <c r="L108" s="17" t="s">
        <v>77</v>
      </c>
      <c r="M108" s="19" t="s">
        <v>81</v>
      </c>
      <c r="N108" s="29">
        <v>589</v>
      </c>
      <c r="O108" s="29">
        <v>67.959999999999994</v>
      </c>
      <c r="P108" s="29">
        <v>3.16</v>
      </c>
    </row>
    <row r="109" spans="1:16" x14ac:dyDescent="0.25">
      <c r="A109">
        <v>103</v>
      </c>
      <c r="B109" s="7">
        <v>43391</v>
      </c>
      <c r="C109" s="8">
        <v>2018</v>
      </c>
      <c r="D109" s="9">
        <v>10</v>
      </c>
      <c r="E109" s="9">
        <v>18</v>
      </c>
      <c r="F109" s="21" t="s">
        <v>40</v>
      </c>
      <c r="G109" s="23" t="s">
        <v>33</v>
      </c>
      <c r="H109" s="25" t="s">
        <v>47</v>
      </c>
      <c r="I109" s="11" t="s">
        <v>48</v>
      </c>
      <c r="J109" s="13" t="s">
        <v>66</v>
      </c>
      <c r="K109" s="15" t="s">
        <v>66</v>
      </c>
      <c r="L109" s="17" t="s">
        <v>77</v>
      </c>
      <c r="M109" s="19" t="s">
        <v>80</v>
      </c>
      <c r="N109" s="29">
        <v>397</v>
      </c>
      <c r="O109" s="29">
        <v>61.96</v>
      </c>
      <c r="P109" s="29">
        <v>9.6300000000000008</v>
      </c>
    </row>
    <row r="110" spans="1:16" x14ac:dyDescent="0.25">
      <c r="A110">
        <v>104</v>
      </c>
      <c r="B110" s="7">
        <v>43387</v>
      </c>
      <c r="C110" s="8">
        <v>2018</v>
      </c>
      <c r="D110" s="9">
        <v>10</v>
      </c>
      <c r="E110" s="9">
        <v>14</v>
      </c>
      <c r="F110" s="21" t="s">
        <v>40</v>
      </c>
      <c r="G110" s="23" t="s">
        <v>33</v>
      </c>
      <c r="H110" s="25" t="s">
        <v>45</v>
      </c>
      <c r="I110" s="11" t="s">
        <v>48</v>
      </c>
      <c r="J110" s="13" t="s">
        <v>68</v>
      </c>
      <c r="K110" s="15" t="s">
        <v>71</v>
      </c>
      <c r="L110" s="17" t="s">
        <v>82</v>
      </c>
      <c r="M110" s="19" t="s">
        <v>83</v>
      </c>
      <c r="N110" s="29">
        <v>227</v>
      </c>
      <c r="O110" s="29">
        <v>82.11</v>
      </c>
      <c r="P110" s="29">
        <v>8.11</v>
      </c>
    </row>
    <row r="111" spans="1:16" x14ac:dyDescent="0.25">
      <c r="A111">
        <v>105</v>
      </c>
      <c r="B111" s="7">
        <v>43397</v>
      </c>
      <c r="C111" s="8">
        <v>2018</v>
      </c>
      <c r="D111" s="9">
        <v>10</v>
      </c>
      <c r="E111" s="9">
        <v>24</v>
      </c>
      <c r="F111" s="21" t="s">
        <v>41</v>
      </c>
      <c r="G111" s="23" t="s">
        <v>34</v>
      </c>
      <c r="H111" s="25" t="s">
        <v>46</v>
      </c>
      <c r="I111" s="11" t="s">
        <v>48</v>
      </c>
      <c r="J111" s="13" t="s">
        <v>55</v>
      </c>
      <c r="K111" s="15" t="s">
        <v>58</v>
      </c>
      <c r="L111" s="17" t="s">
        <v>77</v>
      </c>
      <c r="M111" s="19" t="s">
        <v>79</v>
      </c>
      <c r="N111" s="29">
        <v>634</v>
      </c>
      <c r="O111" s="29">
        <v>26.99</v>
      </c>
      <c r="P111" s="29">
        <v>9.83</v>
      </c>
    </row>
    <row r="112" spans="1:16" x14ac:dyDescent="0.25">
      <c r="A112">
        <v>106</v>
      </c>
      <c r="B112" s="7">
        <v>43419</v>
      </c>
      <c r="C112" s="8">
        <v>2018</v>
      </c>
      <c r="D112" s="9">
        <v>11</v>
      </c>
      <c r="E112" s="9">
        <v>15</v>
      </c>
      <c r="F112" s="21" t="s">
        <v>37</v>
      </c>
      <c r="G112" s="23" t="s">
        <v>34</v>
      </c>
      <c r="H112" s="25" t="s">
        <v>43</v>
      </c>
      <c r="I112" s="11" t="s">
        <v>48</v>
      </c>
      <c r="J112" s="13" t="s">
        <v>61</v>
      </c>
      <c r="K112" s="15" t="s">
        <v>64</v>
      </c>
      <c r="L112" s="17" t="s">
        <v>77</v>
      </c>
      <c r="M112" s="19" t="s">
        <v>79</v>
      </c>
      <c r="N112" s="29">
        <v>675</v>
      </c>
      <c r="O112" s="29">
        <v>75.13</v>
      </c>
      <c r="P112" s="29">
        <v>8.5</v>
      </c>
    </row>
    <row r="113" spans="1:16" x14ac:dyDescent="0.25">
      <c r="A113">
        <v>107</v>
      </c>
      <c r="B113" s="7">
        <v>43457</v>
      </c>
      <c r="C113" s="8">
        <v>2018</v>
      </c>
      <c r="D113" s="9">
        <v>12</v>
      </c>
      <c r="E113" s="9">
        <v>23</v>
      </c>
      <c r="F113" s="21" t="s">
        <v>39</v>
      </c>
      <c r="G113" s="23" t="s">
        <v>33</v>
      </c>
      <c r="H113" s="25" t="s">
        <v>44</v>
      </c>
      <c r="I113" s="11" t="s">
        <v>48</v>
      </c>
      <c r="J113" s="13" t="s">
        <v>61</v>
      </c>
      <c r="K113" s="15" t="s">
        <v>62</v>
      </c>
      <c r="L113" s="17" t="s">
        <v>82</v>
      </c>
      <c r="M113" s="19" t="s">
        <v>85</v>
      </c>
      <c r="N113" s="29">
        <v>183</v>
      </c>
      <c r="O113" s="29">
        <v>73.09</v>
      </c>
      <c r="P113" s="29">
        <v>5.92</v>
      </c>
    </row>
    <row r="114" spans="1:16" x14ac:dyDescent="0.25">
      <c r="A114">
        <v>108</v>
      </c>
      <c r="B114" s="7">
        <v>43446</v>
      </c>
      <c r="C114" s="8">
        <v>2018</v>
      </c>
      <c r="D114" s="9">
        <v>12</v>
      </c>
      <c r="E114" s="9">
        <v>12</v>
      </c>
      <c r="F114" s="21" t="s">
        <v>37</v>
      </c>
      <c r="G114" s="23" t="s">
        <v>33</v>
      </c>
      <c r="H114" s="25" t="s">
        <v>47</v>
      </c>
      <c r="I114" s="11" t="s">
        <v>48</v>
      </c>
      <c r="J114" s="13" t="s">
        <v>68</v>
      </c>
      <c r="K114" s="15" t="s">
        <v>70</v>
      </c>
      <c r="L114" s="17" t="s">
        <v>82</v>
      </c>
      <c r="M114" s="19" t="s">
        <v>85</v>
      </c>
      <c r="N114" s="29">
        <v>421</v>
      </c>
      <c r="O114" s="29">
        <v>88.04</v>
      </c>
      <c r="P114" s="29">
        <v>4.72</v>
      </c>
    </row>
    <row r="115" spans="1:16" x14ac:dyDescent="0.25">
      <c r="A115">
        <v>109</v>
      </c>
      <c r="B115" s="7">
        <v>43436</v>
      </c>
      <c r="C115" s="8">
        <v>2018</v>
      </c>
      <c r="D115" s="9">
        <v>12</v>
      </c>
      <c r="E115" s="9">
        <v>2</v>
      </c>
      <c r="F115" s="21" t="s">
        <v>35</v>
      </c>
      <c r="G115" s="23" t="s">
        <v>34</v>
      </c>
      <c r="H115" s="25" t="s">
        <v>46</v>
      </c>
      <c r="I115" s="11" t="s">
        <v>48</v>
      </c>
      <c r="J115" s="13" t="s">
        <v>49</v>
      </c>
      <c r="K115" s="15" t="s">
        <v>52</v>
      </c>
      <c r="L115" s="17" t="s">
        <v>24</v>
      </c>
      <c r="M115" s="19" t="s">
        <v>74</v>
      </c>
      <c r="N115" s="29">
        <v>907</v>
      </c>
      <c r="O115" s="29">
        <v>75.31</v>
      </c>
      <c r="P115" s="29">
        <v>5.83</v>
      </c>
    </row>
    <row r="116" spans="1:16" x14ac:dyDescent="0.25">
      <c r="A116">
        <v>110</v>
      </c>
      <c r="B116" s="7">
        <v>43449</v>
      </c>
      <c r="C116" s="8">
        <v>2018</v>
      </c>
      <c r="D116" s="9">
        <v>12</v>
      </c>
      <c r="E116" s="9">
        <v>15</v>
      </c>
      <c r="F116" s="21" t="s">
        <v>35</v>
      </c>
      <c r="G116" s="23" t="s">
        <v>33</v>
      </c>
      <c r="H116" s="25" t="s">
        <v>46</v>
      </c>
      <c r="I116" s="11" t="s">
        <v>48</v>
      </c>
      <c r="J116" s="13" t="s">
        <v>67</v>
      </c>
      <c r="K116" s="15" t="s">
        <v>67</v>
      </c>
      <c r="L116" s="17" t="s">
        <v>24</v>
      </c>
      <c r="M116" s="19" t="s">
        <v>76</v>
      </c>
      <c r="N116" s="29">
        <v>554</v>
      </c>
      <c r="O116" s="29">
        <v>48.11</v>
      </c>
      <c r="P116" s="29">
        <v>0.88</v>
      </c>
    </row>
    <row r="117" spans="1:16" x14ac:dyDescent="0.25">
      <c r="A117">
        <v>111</v>
      </c>
      <c r="B117" s="7">
        <v>43431</v>
      </c>
      <c r="C117" s="8">
        <v>2018</v>
      </c>
      <c r="D117" s="9">
        <v>11</v>
      </c>
      <c r="E117" s="9">
        <v>27</v>
      </c>
      <c r="F117" s="21" t="s">
        <v>39</v>
      </c>
      <c r="G117" s="23" t="s">
        <v>33</v>
      </c>
      <c r="H117" s="25" t="s">
        <v>47</v>
      </c>
      <c r="I117" s="11" t="s">
        <v>48</v>
      </c>
      <c r="J117" s="13" t="s">
        <v>61</v>
      </c>
      <c r="K117" s="15" t="s">
        <v>63</v>
      </c>
      <c r="L117" s="17" t="s">
        <v>82</v>
      </c>
      <c r="M117" s="19" t="s">
        <v>84</v>
      </c>
      <c r="N117" s="29">
        <v>63</v>
      </c>
      <c r="O117" s="29">
        <v>92.88</v>
      </c>
      <c r="P117" s="29">
        <v>2.9</v>
      </c>
    </row>
    <row r="118" spans="1:16" x14ac:dyDescent="0.25">
      <c r="A118">
        <v>112</v>
      </c>
      <c r="B118" s="7">
        <v>43411</v>
      </c>
      <c r="C118" s="8">
        <v>2018</v>
      </c>
      <c r="D118" s="9">
        <v>11</v>
      </c>
      <c r="E118" s="9">
        <v>7</v>
      </c>
      <c r="F118" s="21" t="s">
        <v>42</v>
      </c>
      <c r="G118" s="23" t="s">
        <v>34</v>
      </c>
      <c r="H118" s="25" t="s">
        <v>43</v>
      </c>
      <c r="I118" s="11" t="s">
        <v>48</v>
      </c>
      <c r="J118" s="13" t="s">
        <v>49</v>
      </c>
      <c r="K118" s="15" t="s">
        <v>54</v>
      </c>
      <c r="L118" s="17" t="s">
        <v>24</v>
      </c>
      <c r="M118" s="19" t="s">
        <v>76</v>
      </c>
      <c r="N118" s="29">
        <v>968</v>
      </c>
      <c r="O118" s="29">
        <v>3.18</v>
      </c>
      <c r="P118" s="29">
        <v>7.66</v>
      </c>
    </row>
    <row r="119" spans="1:16" x14ac:dyDescent="0.25">
      <c r="A119">
        <v>113</v>
      </c>
      <c r="B119" s="7">
        <v>43393</v>
      </c>
      <c r="C119" s="8">
        <v>2018</v>
      </c>
      <c r="D119" s="9">
        <v>10</v>
      </c>
      <c r="E119" s="9">
        <v>20</v>
      </c>
      <c r="F119" s="21" t="s">
        <v>37</v>
      </c>
      <c r="G119" s="23" t="s">
        <v>34</v>
      </c>
      <c r="H119" s="25" t="s">
        <v>46</v>
      </c>
      <c r="I119" s="11" t="s">
        <v>48</v>
      </c>
      <c r="J119" s="13" t="s">
        <v>61</v>
      </c>
      <c r="K119" s="15" t="s">
        <v>63</v>
      </c>
      <c r="L119" s="17" t="s">
        <v>82</v>
      </c>
      <c r="M119" s="19" t="s">
        <v>84</v>
      </c>
      <c r="N119" s="29">
        <v>345</v>
      </c>
      <c r="O119" s="29">
        <v>73.709999999999994</v>
      </c>
      <c r="P119" s="29">
        <v>3.67</v>
      </c>
    </row>
    <row r="120" spans="1:16" x14ac:dyDescent="0.25">
      <c r="A120">
        <v>114</v>
      </c>
      <c r="B120" s="7">
        <v>43424</v>
      </c>
      <c r="C120" s="8">
        <v>2018</v>
      </c>
      <c r="D120" s="9">
        <v>11</v>
      </c>
      <c r="E120" s="9">
        <v>20</v>
      </c>
      <c r="F120" s="21" t="s">
        <v>38</v>
      </c>
      <c r="G120" s="23" t="s">
        <v>34</v>
      </c>
      <c r="H120" s="25" t="s">
        <v>45</v>
      </c>
      <c r="I120" s="11" t="s">
        <v>48</v>
      </c>
      <c r="J120" s="13" t="s">
        <v>49</v>
      </c>
      <c r="K120" s="15" t="s">
        <v>52</v>
      </c>
      <c r="L120" s="17" t="s">
        <v>24</v>
      </c>
      <c r="M120" s="19" t="s">
        <v>74</v>
      </c>
      <c r="N120" s="29">
        <v>805</v>
      </c>
      <c r="O120" s="29">
        <v>19.739999999999998</v>
      </c>
      <c r="P120" s="29">
        <v>8.25</v>
      </c>
    </row>
    <row r="121" spans="1:16" x14ac:dyDescent="0.25">
      <c r="A121">
        <v>115</v>
      </c>
      <c r="B121" s="7">
        <v>43458</v>
      </c>
      <c r="C121" s="8">
        <v>2018</v>
      </c>
      <c r="D121" s="9">
        <v>12</v>
      </c>
      <c r="E121" s="9">
        <v>24</v>
      </c>
      <c r="F121" s="21" t="s">
        <v>40</v>
      </c>
      <c r="G121" s="23" t="s">
        <v>34</v>
      </c>
      <c r="H121" s="25" t="s">
        <v>47</v>
      </c>
      <c r="I121" s="11" t="s">
        <v>48</v>
      </c>
      <c r="J121" s="13" t="s">
        <v>49</v>
      </c>
      <c r="K121" s="15" t="s">
        <v>53</v>
      </c>
      <c r="L121" s="17" t="s">
        <v>24</v>
      </c>
      <c r="M121" s="19" t="s">
        <v>73</v>
      </c>
      <c r="N121" s="29">
        <v>406</v>
      </c>
      <c r="O121" s="29">
        <v>79.87</v>
      </c>
      <c r="P121" s="29">
        <v>9.93</v>
      </c>
    </row>
    <row r="122" spans="1:16" x14ac:dyDescent="0.25">
      <c r="A122">
        <v>116</v>
      </c>
      <c r="B122" s="7">
        <v>43439</v>
      </c>
      <c r="C122" s="8">
        <v>2018</v>
      </c>
      <c r="D122" s="9">
        <v>12</v>
      </c>
      <c r="E122" s="9">
        <v>5</v>
      </c>
      <c r="F122" s="21" t="s">
        <v>41</v>
      </c>
      <c r="G122" s="23" t="s">
        <v>33</v>
      </c>
      <c r="H122" s="25" t="s">
        <v>46</v>
      </c>
      <c r="I122" s="11" t="s">
        <v>48</v>
      </c>
      <c r="J122" s="13" t="s">
        <v>59</v>
      </c>
      <c r="K122" s="15" t="s">
        <v>60</v>
      </c>
      <c r="L122" s="17" t="s">
        <v>24</v>
      </c>
      <c r="M122" s="19" t="s">
        <v>74</v>
      </c>
      <c r="N122" s="29">
        <v>565</v>
      </c>
      <c r="O122" s="29">
        <v>72.17</v>
      </c>
      <c r="P122" s="29">
        <v>0.64</v>
      </c>
    </row>
    <row r="123" spans="1:16" x14ac:dyDescent="0.25">
      <c r="A123">
        <v>117</v>
      </c>
      <c r="B123" s="7">
        <v>43457</v>
      </c>
      <c r="C123" s="8">
        <v>2018</v>
      </c>
      <c r="D123" s="9">
        <v>12</v>
      </c>
      <c r="E123" s="9">
        <v>23</v>
      </c>
      <c r="F123" s="21" t="s">
        <v>38</v>
      </c>
      <c r="G123" s="23" t="s">
        <v>34</v>
      </c>
      <c r="H123" s="25" t="s">
        <v>46</v>
      </c>
      <c r="I123" s="11" t="s">
        <v>48</v>
      </c>
      <c r="J123" s="13" t="s">
        <v>49</v>
      </c>
      <c r="K123" s="15" t="s">
        <v>51</v>
      </c>
      <c r="L123" s="17" t="s">
        <v>24</v>
      </c>
      <c r="M123" s="19" t="s">
        <v>72</v>
      </c>
      <c r="N123" s="29">
        <v>520</v>
      </c>
      <c r="O123" s="29">
        <v>40.450000000000003</v>
      </c>
      <c r="P123" s="29">
        <v>2.42</v>
      </c>
    </row>
    <row r="124" spans="1:16" x14ac:dyDescent="0.25">
      <c r="A124">
        <v>118</v>
      </c>
      <c r="B124" s="7">
        <v>43379</v>
      </c>
      <c r="C124" s="8">
        <v>2018</v>
      </c>
      <c r="D124" s="9">
        <v>10</v>
      </c>
      <c r="E124" s="9">
        <v>6</v>
      </c>
      <c r="F124" s="21" t="s">
        <v>40</v>
      </c>
      <c r="G124" s="23" t="s">
        <v>33</v>
      </c>
      <c r="H124" s="25" t="s">
        <v>44</v>
      </c>
      <c r="I124" s="11" t="s">
        <v>48</v>
      </c>
      <c r="J124" s="13" t="s">
        <v>55</v>
      </c>
      <c r="K124" s="15" t="s">
        <v>58</v>
      </c>
      <c r="L124" s="17" t="s">
        <v>77</v>
      </c>
      <c r="M124" s="19" t="s">
        <v>78</v>
      </c>
      <c r="N124" s="29">
        <v>838</v>
      </c>
      <c r="O124" s="29">
        <v>75.650000000000006</v>
      </c>
      <c r="P124" s="29">
        <v>9.99</v>
      </c>
    </row>
    <row r="125" spans="1:16" x14ac:dyDescent="0.25">
      <c r="A125">
        <v>119</v>
      </c>
      <c r="B125" s="7">
        <v>43434</v>
      </c>
      <c r="C125" s="8">
        <v>2018</v>
      </c>
      <c r="D125" s="9">
        <v>11</v>
      </c>
      <c r="E125" s="9">
        <v>30</v>
      </c>
      <c r="F125" s="21" t="s">
        <v>41</v>
      </c>
      <c r="G125" s="23" t="s">
        <v>33</v>
      </c>
      <c r="H125" s="25" t="s">
        <v>45</v>
      </c>
      <c r="I125" s="11" t="s">
        <v>48</v>
      </c>
      <c r="J125" s="13" t="s">
        <v>55</v>
      </c>
      <c r="K125" s="15" t="s">
        <v>56</v>
      </c>
      <c r="L125" s="17" t="s">
        <v>82</v>
      </c>
      <c r="M125" s="19" t="s">
        <v>84</v>
      </c>
      <c r="N125" s="29">
        <v>214</v>
      </c>
      <c r="O125" s="29">
        <v>52.8</v>
      </c>
      <c r="P125" s="29">
        <v>2.35</v>
      </c>
    </row>
    <row r="126" spans="1:16" x14ac:dyDescent="0.25">
      <c r="A126">
        <v>120</v>
      </c>
      <c r="B126" s="7">
        <v>43374</v>
      </c>
      <c r="C126" s="8">
        <v>2018</v>
      </c>
      <c r="D126" s="9">
        <v>10</v>
      </c>
      <c r="E126" s="9">
        <v>1</v>
      </c>
      <c r="F126" s="21" t="s">
        <v>40</v>
      </c>
      <c r="G126" s="23" t="s">
        <v>33</v>
      </c>
      <c r="H126" s="25" t="s">
        <v>45</v>
      </c>
      <c r="I126" s="11" t="s">
        <v>48</v>
      </c>
      <c r="J126" s="13" t="s">
        <v>49</v>
      </c>
      <c r="K126" s="15" t="s">
        <v>50</v>
      </c>
      <c r="L126" s="17" t="s">
        <v>82</v>
      </c>
      <c r="M126" s="19" t="s">
        <v>84</v>
      </c>
      <c r="N126" s="29">
        <v>98</v>
      </c>
      <c r="O126" s="29">
        <v>56.02</v>
      </c>
      <c r="P126" s="29">
        <v>0.51</v>
      </c>
    </row>
    <row r="127" spans="1:16" x14ac:dyDescent="0.25">
      <c r="A127">
        <v>121</v>
      </c>
      <c r="B127" s="7">
        <v>43411</v>
      </c>
      <c r="C127" s="8">
        <v>2018</v>
      </c>
      <c r="D127" s="9">
        <v>11</v>
      </c>
      <c r="E127" s="9">
        <v>7</v>
      </c>
      <c r="F127" s="21" t="s">
        <v>37</v>
      </c>
      <c r="G127" s="23" t="s">
        <v>34</v>
      </c>
      <c r="H127" s="25" t="s">
        <v>44</v>
      </c>
      <c r="I127" s="11" t="s">
        <v>48</v>
      </c>
      <c r="J127" s="13" t="s">
        <v>55</v>
      </c>
      <c r="K127" s="15" t="s">
        <v>56</v>
      </c>
      <c r="L127" s="17" t="s">
        <v>24</v>
      </c>
      <c r="M127" s="19" t="s">
        <v>74</v>
      </c>
      <c r="N127" s="29">
        <v>975</v>
      </c>
      <c r="O127" s="29">
        <v>93.78</v>
      </c>
      <c r="P127" s="29">
        <v>2.99</v>
      </c>
    </row>
    <row r="128" spans="1:16" x14ac:dyDescent="0.25">
      <c r="A128">
        <v>122</v>
      </c>
      <c r="B128" s="7">
        <v>43396</v>
      </c>
      <c r="C128" s="8">
        <v>2018</v>
      </c>
      <c r="D128" s="9">
        <v>10</v>
      </c>
      <c r="E128" s="9">
        <v>23</v>
      </c>
      <c r="F128" s="21" t="s">
        <v>40</v>
      </c>
      <c r="G128" s="23" t="s">
        <v>34</v>
      </c>
      <c r="H128" s="25" t="s">
        <v>45</v>
      </c>
      <c r="I128" s="11" t="s">
        <v>48</v>
      </c>
      <c r="J128" s="13" t="s">
        <v>61</v>
      </c>
      <c r="K128" s="15" t="s">
        <v>62</v>
      </c>
      <c r="L128" s="17" t="s">
        <v>24</v>
      </c>
      <c r="M128" s="19" t="s">
        <v>74</v>
      </c>
      <c r="N128" s="29">
        <v>103</v>
      </c>
      <c r="O128" s="29">
        <v>52.18</v>
      </c>
      <c r="P128" s="29">
        <v>9.98</v>
      </c>
    </row>
    <row r="129" spans="1:16" x14ac:dyDescent="0.25">
      <c r="A129">
        <v>123</v>
      </c>
      <c r="B129" s="7">
        <v>43442</v>
      </c>
      <c r="C129" s="8">
        <v>2018</v>
      </c>
      <c r="D129" s="9">
        <v>12</v>
      </c>
      <c r="E129" s="9">
        <v>8</v>
      </c>
      <c r="F129" s="21" t="s">
        <v>37</v>
      </c>
      <c r="G129" s="23" t="s">
        <v>33</v>
      </c>
      <c r="H129" s="25" t="s">
        <v>46</v>
      </c>
      <c r="I129" s="11" t="s">
        <v>48</v>
      </c>
      <c r="J129" s="13" t="s">
        <v>61</v>
      </c>
      <c r="K129" s="15" t="s">
        <v>63</v>
      </c>
      <c r="L129" s="17" t="s">
        <v>82</v>
      </c>
      <c r="M129" s="19" t="s">
        <v>84</v>
      </c>
      <c r="N129" s="29">
        <v>350</v>
      </c>
      <c r="O129" s="29">
        <v>37.04</v>
      </c>
      <c r="P129" s="29">
        <v>5.12</v>
      </c>
    </row>
    <row r="130" spans="1:16" x14ac:dyDescent="0.25">
      <c r="A130">
        <v>124</v>
      </c>
      <c r="B130" s="7">
        <v>43417</v>
      </c>
      <c r="C130" s="8">
        <v>2018</v>
      </c>
      <c r="D130" s="9">
        <v>11</v>
      </c>
      <c r="E130" s="9">
        <v>13</v>
      </c>
      <c r="F130" s="21" t="s">
        <v>36</v>
      </c>
      <c r="G130" s="23" t="s">
        <v>33</v>
      </c>
      <c r="H130" s="25" t="s">
        <v>44</v>
      </c>
      <c r="I130" s="11" t="s">
        <v>48</v>
      </c>
      <c r="J130" s="13" t="s">
        <v>59</v>
      </c>
      <c r="K130" s="15" t="s">
        <v>60</v>
      </c>
      <c r="L130" s="17" t="s">
        <v>82</v>
      </c>
      <c r="M130" s="19" t="s">
        <v>85</v>
      </c>
      <c r="N130" s="29">
        <v>478</v>
      </c>
      <c r="O130" s="29">
        <v>67.34</v>
      </c>
      <c r="P130" s="29">
        <v>7.01</v>
      </c>
    </row>
    <row r="131" spans="1:16" x14ac:dyDescent="0.25">
      <c r="A131">
        <v>125</v>
      </c>
      <c r="B131" s="7">
        <v>43461</v>
      </c>
      <c r="C131" s="8">
        <v>2018</v>
      </c>
      <c r="D131" s="9">
        <v>12</v>
      </c>
      <c r="E131" s="9">
        <v>27</v>
      </c>
      <c r="F131" s="21" t="s">
        <v>40</v>
      </c>
      <c r="G131" s="23" t="s">
        <v>33</v>
      </c>
      <c r="H131" s="25" t="s">
        <v>44</v>
      </c>
      <c r="I131" s="11" t="s">
        <v>48</v>
      </c>
      <c r="J131" s="13" t="s">
        <v>67</v>
      </c>
      <c r="K131" s="15" t="s">
        <v>67</v>
      </c>
      <c r="L131" s="17" t="s">
        <v>24</v>
      </c>
      <c r="M131" s="19" t="s">
        <v>72</v>
      </c>
      <c r="N131" s="29">
        <v>84</v>
      </c>
      <c r="O131" s="29">
        <v>41.77</v>
      </c>
      <c r="P131" s="29">
        <v>2.4700000000000002</v>
      </c>
    </row>
    <row r="132" spans="1:16" x14ac:dyDescent="0.25">
      <c r="A132">
        <v>126</v>
      </c>
      <c r="B132" s="7">
        <v>43427</v>
      </c>
      <c r="C132" s="8">
        <v>2018</v>
      </c>
      <c r="D132" s="9">
        <v>11</v>
      </c>
      <c r="E132" s="9">
        <v>23</v>
      </c>
      <c r="F132" s="21" t="s">
        <v>35</v>
      </c>
      <c r="G132" s="23" t="s">
        <v>33</v>
      </c>
      <c r="H132" s="25" t="s">
        <v>43</v>
      </c>
      <c r="I132" s="11" t="s">
        <v>48</v>
      </c>
      <c r="J132" s="13" t="s">
        <v>49</v>
      </c>
      <c r="K132" s="15" t="s">
        <v>52</v>
      </c>
      <c r="L132" s="17" t="s">
        <v>77</v>
      </c>
      <c r="M132" s="19" t="s">
        <v>80</v>
      </c>
      <c r="N132" s="29">
        <v>983</v>
      </c>
      <c r="O132" s="29">
        <v>52.27</v>
      </c>
      <c r="P132" s="29">
        <v>5.98</v>
      </c>
    </row>
    <row r="133" spans="1:16" x14ac:dyDescent="0.25">
      <c r="A133">
        <v>127</v>
      </c>
      <c r="B133" s="7">
        <v>43413</v>
      </c>
      <c r="C133" s="8">
        <v>2018</v>
      </c>
      <c r="D133" s="9">
        <v>11</v>
      </c>
      <c r="E133" s="9">
        <v>9</v>
      </c>
      <c r="F133" s="21" t="s">
        <v>41</v>
      </c>
      <c r="G133" s="23" t="s">
        <v>34</v>
      </c>
      <c r="H133" s="25" t="s">
        <v>44</v>
      </c>
      <c r="I133" s="11" t="s">
        <v>48</v>
      </c>
      <c r="J133" s="13" t="s">
        <v>49</v>
      </c>
      <c r="K133" s="15" t="s">
        <v>54</v>
      </c>
      <c r="L133" s="17" t="s">
        <v>77</v>
      </c>
      <c r="M133" s="19" t="s">
        <v>80</v>
      </c>
      <c r="N133" s="29">
        <v>15</v>
      </c>
      <c r="O133" s="29">
        <v>0.2</v>
      </c>
      <c r="P133" s="29">
        <v>7.25</v>
      </c>
    </row>
    <row r="134" spans="1:16" x14ac:dyDescent="0.25">
      <c r="A134">
        <v>128</v>
      </c>
      <c r="B134" s="7">
        <v>43377</v>
      </c>
      <c r="C134" s="8">
        <v>2018</v>
      </c>
      <c r="D134" s="9">
        <v>10</v>
      </c>
      <c r="E134" s="9">
        <v>4</v>
      </c>
      <c r="F134" s="21" t="s">
        <v>38</v>
      </c>
      <c r="G134" s="23" t="s">
        <v>34</v>
      </c>
      <c r="H134" s="25" t="s">
        <v>43</v>
      </c>
      <c r="I134" s="11" t="s">
        <v>48</v>
      </c>
      <c r="J134" s="13" t="s">
        <v>55</v>
      </c>
      <c r="K134" s="15" t="s">
        <v>58</v>
      </c>
      <c r="L134" s="17" t="s">
        <v>77</v>
      </c>
      <c r="M134" s="19" t="s">
        <v>78</v>
      </c>
      <c r="N134" s="29">
        <v>314</v>
      </c>
      <c r="O134" s="29">
        <v>48.33</v>
      </c>
      <c r="P134" s="29">
        <v>8.6</v>
      </c>
    </row>
    <row r="135" spans="1:16" x14ac:dyDescent="0.25">
      <c r="A135">
        <v>129</v>
      </c>
      <c r="B135" s="7">
        <v>43400</v>
      </c>
      <c r="C135" s="8">
        <v>2018</v>
      </c>
      <c r="D135" s="9">
        <v>10</v>
      </c>
      <c r="E135" s="9">
        <v>27</v>
      </c>
      <c r="F135" s="21" t="s">
        <v>42</v>
      </c>
      <c r="G135" s="23" t="s">
        <v>34</v>
      </c>
      <c r="H135" s="25" t="s">
        <v>43</v>
      </c>
      <c r="I135" s="11" t="s">
        <v>48</v>
      </c>
      <c r="J135" s="13" t="s">
        <v>67</v>
      </c>
      <c r="K135" s="15" t="s">
        <v>67</v>
      </c>
      <c r="L135" s="17" t="s">
        <v>24</v>
      </c>
      <c r="M135" s="19" t="s">
        <v>75</v>
      </c>
      <c r="N135" s="29">
        <v>2</v>
      </c>
      <c r="O135" s="29">
        <v>95.77</v>
      </c>
      <c r="P135" s="29">
        <v>9.34</v>
      </c>
    </row>
    <row r="136" spans="1:16" x14ac:dyDescent="0.25">
      <c r="A136">
        <v>130</v>
      </c>
      <c r="B136" s="7">
        <v>43396</v>
      </c>
      <c r="C136" s="8">
        <v>2018</v>
      </c>
      <c r="D136" s="9">
        <v>10</v>
      </c>
      <c r="E136" s="9">
        <v>23</v>
      </c>
      <c r="F136" s="21" t="s">
        <v>39</v>
      </c>
      <c r="G136" s="23" t="s">
        <v>34</v>
      </c>
      <c r="H136" s="25" t="s">
        <v>44</v>
      </c>
      <c r="I136" s="11" t="s">
        <v>48</v>
      </c>
      <c r="J136" s="13" t="s">
        <v>61</v>
      </c>
      <c r="K136" s="15" t="s">
        <v>63</v>
      </c>
      <c r="L136" s="17" t="s">
        <v>24</v>
      </c>
      <c r="M136" s="19" t="s">
        <v>74</v>
      </c>
      <c r="N136" s="29">
        <v>80</v>
      </c>
      <c r="O136" s="29">
        <v>45.62</v>
      </c>
      <c r="P136" s="29">
        <v>8.09</v>
      </c>
    </row>
    <row r="137" spans="1:16" x14ac:dyDescent="0.25">
      <c r="A137">
        <v>131</v>
      </c>
      <c r="B137" s="7">
        <v>43440</v>
      </c>
      <c r="C137" s="8">
        <v>2018</v>
      </c>
      <c r="D137" s="9">
        <v>12</v>
      </c>
      <c r="E137" s="9">
        <v>6</v>
      </c>
      <c r="F137" s="21" t="s">
        <v>41</v>
      </c>
      <c r="G137" s="23" t="s">
        <v>33</v>
      </c>
      <c r="H137" s="25" t="s">
        <v>47</v>
      </c>
      <c r="I137" s="11" t="s">
        <v>48</v>
      </c>
      <c r="J137" s="13" t="s">
        <v>61</v>
      </c>
      <c r="K137" s="15" t="s">
        <v>62</v>
      </c>
      <c r="L137" s="17" t="s">
        <v>77</v>
      </c>
      <c r="M137" s="19" t="s">
        <v>80</v>
      </c>
      <c r="N137" s="29">
        <v>433</v>
      </c>
      <c r="O137" s="29">
        <v>54.27</v>
      </c>
      <c r="P137" s="29">
        <v>0.91</v>
      </c>
    </row>
    <row r="138" spans="1:16" x14ac:dyDescent="0.25">
      <c r="A138">
        <v>132</v>
      </c>
      <c r="B138" s="7">
        <v>43429</v>
      </c>
      <c r="C138" s="8">
        <v>2018</v>
      </c>
      <c r="D138" s="9">
        <v>11</v>
      </c>
      <c r="E138" s="9">
        <v>25</v>
      </c>
      <c r="F138" s="21" t="s">
        <v>38</v>
      </c>
      <c r="G138" s="23" t="s">
        <v>33</v>
      </c>
      <c r="H138" s="25" t="s">
        <v>43</v>
      </c>
      <c r="I138" s="11" t="s">
        <v>48</v>
      </c>
      <c r="J138" s="13" t="s">
        <v>61</v>
      </c>
      <c r="K138" s="15" t="s">
        <v>63</v>
      </c>
      <c r="L138" s="17" t="s">
        <v>82</v>
      </c>
      <c r="M138" s="19" t="s">
        <v>84</v>
      </c>
      <c r="N138" s="29">
        <v>492</v>
      </c>
      <c r="O138" s="29">
        <v>78.180000000000007</v>
      </c>
      <c r="P138" s="29">
        <v>8.6199999999999992</v>
      </c>
    </row>
    <row r="139" spans="1:16" x14ac:dyDescent="0.25">
      <c r="A139">
        <v>133</v>
      </c>
      <c r="B139" s="7">
        <v>43445</v>
      </c>
      <c r="C139" s="8">
        <v>2018</v>
      </c>
      <c r="D139" s="9">
        <v>12</v>
      </c>
      <c r="E139" s="9">
        <v>11</v>
      </c>
      <c r="F139" s="21" t="s">
        <v>35</v>
      </c>
      <c r="G139" s="23" t="s">
        <v>34</v>
      </c>
      <c r="H139" s="25" t="s">
        <v>44</v>
      </c>
      <c r="I139" s="11" t="s">
        <v>48</v>
      </c>
      <c r="J139" s="13" t="s">
        <v>55</v>
      </c>
      <c r="K139" s="15" t="s">
        <v>56</v>
      </c>
      <c r="L139" s="17" t="s">
        <v>24</v>
      </c>
      <c r="M139" s="19" t="s">
        <v>72</v>
      </c>
      <c r="N139" s="29">
        <v>792</v>
      </c>
      <c r="O139" s="29">
        <v>67.430000000000007</v>
      </c>
      <c r="P139" s="29">
        <v>3.36</v>
      </c>
    </row>
    <row r="140" spans="1:16" x14ac:dyDescent="0.25">
      <c r="A140">
        <v>134</v>
      </c>
      <c r="B140" s="7">
        <v>43387</v>
      </c>
      <c r="C140" s="8">
        <v>2018</v>
      </c>
      <c r="D140" s="9">
        <v>10</v>
      </c>
      <c r="E140" s="9">
        <v>14</v>
      </c>
      <c r="F140" s="21" t="s">
        <v>42</v>
      </c>
      <c r="G140" s="23" t="s">
        <v>33</v>
      </c>
      <c r="H140" s="25" t="s">
        <v>45</v>
      </c>
      <c r="I140" s="11" t="s">
        <v>48</v>
      </c>
      <c r="J140" s="13" t="s">
        <v>68</v>
      </c>
      <c r="K140" s="15" t="s">
        <v>69</v>
      </c>
      <c r="L140" s="17" t="s">
        <v>24</v>
      </c>
      <c r="M140" s="19" t="s">
        <v>74</v>
      </c>
      <c r="N140" s="29">
        <v>66</v>
      </c>
      <c r="O140" s="29">
        <v>13.55</v>
      </c>
      <c r="P140" s="29">
        <v>7.46</v>
      </c>
    </row>
    <row r="141" spans="1:16" x14ac:dyDescent="0.25">
      <c r="A141">
        <v>135</v>
      </c>
      <c r="B141" s="7">
        <v>43416</v>
      </c>
      <c r="C141" s="8">
        <v>2018</v>
      </c>
      <c r="D141" s="9">
        <v>11</v>
      </c>
      <c r="E141" s="9">
        <v>12</v>
      </c>
      <c r="F141" s="21" t="s">
        <v>41</v>
      </c>
      <c r="G141" s="23" t="s">
        <v>33</v>
      </c>
      <c r="H141" s="25" t="s">
        <v>47</v>
      </c>
      <c r="I141" s="11" t="s">
        <v>48</v>
      </c>
      <c r="J141" s="13" t="s">
        <v>55</v>
      </c>
      <c r="K141" s="15" t="s">
        <v>58</v>
      </c>
      <c r="L141" s="17" t="s">
        <v>77</v>
      </c>
      <c r="M141" s="19" t="s">
        <v>81</v>
      </c>
      <c r="N141" s="29">
        <v>671</v>
      </c>
      <c r="O141" s="29">
        <v>29.7</v>
      </c>
      <c r="P141" s="29">
        <v>5.15</v>
      </c>
    </row>
    <row r="142" spans="1:16" x14ac:dyDescent="0.25">
      <c r="A142">
        <v>136</v>
      </c>
      <c r="B142" s="7">
        <v>43457</v>
      </c>
      <c r="C142" s="8">
        <v>2018</v>
      </c>
      <c r="D142" s="9">
        <v>12</v>
      </c>
      <c r="E142" s="9">
        <v>23</v>
      </c>
      <c r="F142" s="21" t="s">
        <v>38</v>
      </c>
      <c r="G142" s="23" t="s">
        <v>33</v>
      </c>
      <c r="H142" s="25" t="s">
        <v>43</v>
      </c>
      <c r="I142" s="11" t="s">
        <v>48</v>
      </c>
      <c r="J142" s="13" t="s">
        <v>49</v>
      </c>
      <c r="K142" s="15" t="s">
        <v>54</v>
      </c>
      <c r="L142" s="17" t="s">
        <v>82</v>
      </c>
      <c r="M142" s="19" t="s">
        <v>83</v>
      </c>
      <c r="N142" s="29">
        <v>831</v>
      </c>
      <c r="O142" s="29">
        <v>18.34</v>
      </c>
      <c r="P142" s="29">
        <v>2.2400000000000002</v>
      </c>
    </row>
    <row r="143" spans="1:16" x14ac:dyDescent="0.25">
      <c r="A143">
        <v>137</v>
      </c>
      <c r="B143" s="7">
        <v>43414</v>
      </c>
      <c r="C143" s="8">
        <v>2018</v>
      </c>
      <c r="D143" s="9">
        <v>11</v>
      </c>
      <c r="E143" s="9">
        <v>10</v>
      </c>
      <c r="F143" s="21" t="s">
        <v>35</v>
      </c>
      <c r="G143" s="23" t="s">
        <v>33</v>
      </c>
      <c r="H143" s="25" t="s">
        <v>44</v>
      </c>
      <c r="I143" s="11" t="s">
        <v>48</v>
      </c>
      <c r="J143" s="13" t="s">
        <v>55</v>
      </c>
      <c r="K143" s="15" t="s">
        <v>57</v>
      </c>
      <c r="L143" s="17" t="s">
        <v>24</v>
      </c>
      <c r="M143" s="19" t="s">
        <v>75</v>
      </c>
      <c r="N143" s="29">
        <v>959</v>
      </c>
      <c r="O143" s="29">
        <v>86.77</v>
      </c>
      <c r="P143" s="29">
        <v>9.48</v>
      </c>
    </row>
    <row r="144" spans="1:16" x14ac:dyDescent="0.25">
      <c r="A144">
        <v>138</v>
      </c>
      <c r="B144" s="7">
        <v>43425</v>
      </c>
      <c r="C144" s="8">
        <v>2018</v>
      </c>
      <c r="D144" s="9">
        <v>11</v>
      </c>
      <c r="E144" s="9">
        <v>21</v>
      </c>
      <c r="F144" s="21" t="s">
        <v>41</v>
      </c>
      <c r="G144" s="23" t="s">
        <v>34</v>
      </c>
      <c r="H144" s="25" t="s">
        <v>45</v>
      </c>
      <c r="I144" s="11" t="s">
        <v>48</v>
      </c>
      <c r="J144" s="13" t="s">
        <v>61</v>
      </c>
      <c r="K144" s="15" t="s">
        <v>62</v>
      </c>
      <c r="L144" s="17" t="s">
        <v>24</v>
      </c>
      <c r="M144" s="19" t="s">
        <v>72</v>
      </c>
      <c r="N144" s="29">
        <v>6</v>
      </c>
      <c r="O144" s="29">
        <v>62.81</v>
      </c>
      <c r="P144" s="29">
        <v>2.87</v>
      </c>
    </row>
    <row r="145" spans="1:16" x14ac:dyDescent="0.25">
      <c r="A145">
        <v>139</v>
      </c>
      <c r="B145" s="7">
        <v>43448</v>
      </c>
      <c r="C145" s="8">
        <v>2018</v>
      </c>
      <c r="D145" s="9">
        <v>12</v>
      </c>
      <c r="E145" s="9">
        <v>14</v>
      </c>
      <c r="F145" s="21" t="s">
        <v>39</v>
      </c>
      <c r="G145" s="23" t="s">
        <v>33</v>
      </c>
      <c r="H145" s="25" t="s">
        <v>44</v>
      </c>
      <c r="I145" s="11" t="s">
        <v>48</v>
      </c>
      <c r="J145" s="13" t="s">
        <v>49</v>
      </c>
      <c r="K145" s="15" t="s">
        <v>51</v>
      </c>
      <c r="L145" s="17" t="s">
        <v>77</v>
      </c>
      <c r="M145" s="19" t="s">
        <v>79</v>
      </c>
      <c r="N145" s="29">
        <v>315</v>
      </c>
      <c r="O145" s="29">
        <v>48.98</v>
      </c>
      <c r="P145" s="29">
        <v>4.7699999999999996</v>
      </c>
    </row>
    <row r="146" spans="1:16" x14ac:dyDescent="0.25">
      <c r="A146">
        <v>140</v>
      </c>
      <c r="B146" s="7">
        <v>43398</v>
      </c>
      <c r="C146" s="8">
        <v>2018</v>
      </c>
      <c r="D146" s="9">
        <v>10</v>
      </c>
      <c r="E146" s="9">
        <v>25</v>
      </c>
      <c r="F146" s="21" t="s">
        <v>37</v>
      </c>
      <c r="G146" s="23" t="s">
        <v>33</v>
      </c>
      <c r="H146" s="25" t="s">
        <v>43</v>
      </c>
      <c r="I146" s="11" t="s">
        <v>48</v>
      </c>
      <c r="J146" s="13" t="s">
        <v>61</v>
      </c>
      <c r="K146" s="15" t="s">
        <v>62</v>
      </c>
      <c r="L146" s="17" t="s">
        <v>77</v>
      </c>
      <c r="M146" s="19" t="s">
        <v>78</v>
      </c>
      <c r="N146" s="29">
        <v>521</v>
      </c>
      <c r="O146" s="29">
        <v>57.92</v>
      </c>
      <c r="P146" s="29">
        <v>9.92</v>
      </c>
    </row>
    <row r="147" spans="1:16" x14ac:dyDescent="0.25">
      <c r="A147">
        <v>141</v>
      </c>
      <c r="B147" s="7">
        <v>43400</v>
      </c>
      <c r="C147" s="8">
        <v>2018</v>
      </c>
      <c r="D147" s="9">
        <v>10</v>
      </c>
      <c r="E147" s="9">
        <v>27</v>
      </c>
      <c r="F147" s="21" t="s">
        <v>36</v>
      </c>
      <c r="G147" s="23" t="s">
        <v>34</v>
      </c>
      <c r="H147" s="25" t="s">
        <v>44</v>
      </c>
      <c r="I147" s="11" t="s">
        <v>48</v>
      </c>
      <c r="J147" s="13" t="s">
        <v>49</v>
      </c>
      <c r="K147" s="15" t="s">
        <v>54</v>
      </c>
      <c r="L147" s="17" t="s">
        <v>82</v>
      </c>
      <c r="M147" s="19" t="s">
        <v>83</v>
      </c>
      <c r="N147" s="29">
        <v>67</v>
      </c>
      <c r="O147" s="29">
        <v>74</v>
      </c>
      <c r="P147" s="29">
        <v>2.5499999999999998</v>
      </c>
    </row>
    <row r="148" spans="1:16" x14ac:dyDescent="0.25">
      <c r="A148">
        <v>142</v>
      </c>
      <c r="B148" s="7">
        <v>43421</v>
      </c>
      <c r="C148" s="8">
        <v>2018</v>
      </c>
      <c r="D148" s="9">
        <v>11</v>
      </c>
      <c r="E148" s="9">
        <v>17</v>
      </c>
      <c r="F148" s="21" t="s">
        <v>41</v>
      </c>
      <c r="G148" s="23" t="s">
        <v>34</v>
      </c>
      <c r="H148" s="25" t="s">
        <v>44</v>
      </c>
      <c r="I148" s="11" t="s">
        <v>48</v>
      </c>
      <c r="J148" s="13" t="s">
        <v>59</v>
      </c>
      <c r="K148" s="15" t="s">
        <v>60</v>
      </c>
      <c r="L148" s="17" t="s">
        <v>24</v>
      </c>
      <c r="M148" s="19" t="s">
        <v>72</v>
      </c>
      <c r="N148" s="29">
        <v>364</v>
      </c>
      <c r="O148" s="29">
        <v>99.22</v>
      </c>
      <c r="P148" s="29">
        <v>5.24</v>
      </c>
    </row>
    <row r="149" spans="1:16" x14ac:dyDescent="0.25">
      <c r="A149">
        <v>143</v>
      </c>
      <c r="B149" s="7">
        <v>43418</v>
      </c>
      <c r="C149" s="8">
        <v>2018</v>
      </c>
      <c r="D149" s="9">
        <v>11</v>
      </c>
      <c r="E149" s="9">
        <v>14</v>
      </c>
      <c r="F149" s="21" t="s">
        <v>40</v>
      </c>
      <c r="G149" s="23" t="s">
        <v>34</v>
      </c>
      <c r="H149" s="25" t="s">
        <v>45</v>
      </c>
      <c r="I149" s="11" t="s">
        <v>48</v>
      </c>
      <c r="J149" s="13" t="s">
        <v>68</v>
      </c>
      <c r="K149" s="15" t="s">
        <v>71</v>
      </c>
      <c r="L149" s="17" t="s">
        <v>24</v>
      </c>
      <c r="M149" s="19" t="s">
        <v>75</v>
      </c>
      <c r="N149" s="29">
        <v>467</v>
      </c>
      <c r="O149" s="29">
        <v>57.76</v>
      </c>
      <c r="P149" s="29">
        <v>2.59</v>
      </c>
    </row>
    <row r="150" spans="1:16" x14ac:dyDescent="0.25">
      <c r="A150">
        <v>144</v>
      </c>
      <c r="B150" s="7">
        <v>43416</v>
      </c>
      <c r="C150" s="8">
        <v>2018</v>
      </c>
      <c r="D150" s="9">
        <v>11</v>
      </c>
      <c r="E150" s="9">
        <v>12</v>
      </c>
      <c r="F150" s="21" t="s">
        <v>36</v>
      </c>
      <c r="G150" s="23" t="s">
        <v>34</v>
      </c>
      <c r="H150" s="25" t="s">
        <v>45</v>
      </c>
      <c r="I150" s="11" t="s">
        <v>48</v>
      </c>
      <c r="J150" s="13" t="s">
        <v>55</v>
      </c>
      <c r="K150" s="15" t="s">
        <v>57</v>
      </c>
      <c r="L150" s="17" t="s">
        <v>24</v>
      </c>
      <c r="M150" s="19" t="s">
        <v>73</v>
      </c>
      <c r="N150" s="29">
        <v>415</v>
      </c>
      <c r="O150" s="29">
        <v>24.55</v>
      </c>
      <c r="P150" s="29">
        <v>7.09</v>
      </c>
    </row>
    <row r="151" spans="1:16" x14ac:dyDescent="0.25">
      <c r="A151">
        <v>145</v>
      </c>
      <c r="B151" s="7">
        <v>43411</v>
      </c>
      <c r="C151" s="8">
        <v>2018</v>
      </c>
      <c r="D151" s="9">
        <v>11</v>
      </c>
      <c r="E151" s="9">
        <v>7</v>
      </c>
      <c r="F151" s="21" t="s">
        <v>40</v>
      </c>
      <c r="G151" s="23" t="s">
        <v>33</v>
      </c>
      <c r="H151" s="25" t="s">
        <v>47</v>
      </c>
      <c r="I151" s="11" t="s">
        <v>48</v>
      </c>
      <c r="J151" s="13" t="s">
        <v>55</v>
      </c>
      <c r="K151" s="15" t="s">
        <v>57</v>
      </c>
      <c r="L151" s="17" t="s">
        <v>77</v>
      </c>
      <c r="M151" s="19" t="s">
        <v>80</v>
      </c>
      <c r="N151" s="29">
        <v>139</v>
      </c>
      <c r="O151" s="29">
        <v>59.9</v>
      </c>
      <c r="P151" s="29">
        <v>2.78</v>
      </c>
    </row>
    <row r="152" spans="1:16" x14ac:dyDescent="0.25">
      <c r="A152">
        <v>146</v>
      </c>
      <c r="B152" s="7">
        <v>43433</v>
      </c>
      <c r="C152" s="8">
        <v>2018</v>
      </c>
      <c r="D152" s="9">
        <v>11</v>
      </c>
      <c r="E152" s="9">
        <v>29</v>
      </c>
      <c r="F152" s="21" t="s">
        <v>39</v>
      </c>
      <c r="G152" s="23" t="s">
        <v>33</v>
      </c>
      <c r="H152" s="25" t="s">
        <v>46</v>
      </c>
      <c r="I152" s="11" t="s">
        <v>48</v>
      </c>
      <c r="J152" s="13" t="s">
        <v>66</v>
      </c>
      <c r="K152" s="15" t="s">
        <v>66</v>
      </c>
      <c r="L152" s="17" t="s">
        <v>24</v>
      </c>
      <c r="M152" s="19" t="s">
        <v>75</v>
      </c>
      <c r="N152" s="29">
        <v>540</v>
      </c>
      <c r="O152" s="29">
        <v>38.33</v>
      </c>
      <c r="P152" s="29">
        <v>1.71</v>
      </c>
    </row>
    <row r="153" spans="1:16" x14ac:dyDescent="0.25">
      <c r="A153">
        <v>147</v>
      </c>
      <c r="B153" s="7">
        <v>43446</v>
      </c>
      <c r="C153" s="8">
        <v>2018</v>
      </c>
      <c r="D153" s="9">
        <v>12</v>
      </c>
      <c r="E153" s="9">
        <v>12</v>
      </c>
      <c r="F153" s="21" t="s">
        <v>38</v>
      </c>
      <c r="G153" s="23" t="s">
        <v>34</v>
      </c>
      <c r="H153" s="25" t="s">
        <v>44</v>
      </c>
      <c r="I153" s="11" t="s">
        <v>48</v>
      </c>
      <c r="J153" s="13" t="s">
        <v>66</v>
      </c>
      <c r="K153" s="15" t="s">
        <v>66</v>
      </c>
      <c r="L153" s="17" t="s">
        <v>77</v>
      </c>
      <c r="M153" s="19" t="s">
        <v>81</v>
      </c>
      <c r="N153" s="29">
        <v>403</v>
      </c>
      <c r="O153" s="29">
        <v>50.98</v>
      </c>
      <c r="P153" s="29">
        <v>6.61</v>
      </c>
    </row>
    <row r="154" spans="1:16" x14ac:dyDescent="0.25">
      <c r="A154">
        <v>148</v>
      </c>
      <c r="B154" s="7">
        <v>43449</v>
      </c>
      <c r="C154" s="8">
        <v>2018</v>
      </c>
      <c r="D154" s="9">
        <v>12</v>
      </c>
      <c r="E154" s="9">
        <v>15</v>
      </c>
      <c r="F154" s="21" t="s">
        <v>35</v>
      </c>
      <c r="G154" s="23" t="s">
        <v>34</v>
      </c>
      <c r="H154" s="25" t="s">
        <v>44</v>
      </c>
      <c r="I154" s="11" t="s">
        <v>48</v>
      </c>
      <c r="J154" s="13" t="s">
        <v>61</v>
      </c>
      <c r="K154" s="15" t="s">
        <v>63</v>
      </c>
      <c r="L154" s="17" t="s">
        <v>77</v>
      </c>
      <c r="M154" s="19" t="s">
        <v>80</v>
      </c>
      <c r="N154" s="29">
        <v>504</v>
      </c>
      <c r="O154" s="29">
        <v>58.87</v>
      </c>
      <c r="P154" s="29">
        <v>0.71</v>
      </c>
    </row>
    <row r="155" spans="1:16" x14ac:dyDescent="0.25">
      <c r="A155">
        <v>149</v>
      </c>
      <c r="B155" s="7">
        <v>43431</v>
      </c>
      <c r="C155" s="8">
        <v>2018</v>
      </c>
      <c r="D155" s="9">
        <v>11</v>
      </c>
      <c r="E155" s="9">
        <v>27</v>
      </c>
      <c r="F155" s="21" t="s">
        <v>42</v>
      </c>
      <c r="G155" s="23" t="s">
        <v>33</v>
      </c>
      <c r="H155" s="25" t="s">
        <v>43</v>
      </c>
      <c r="I155" s="11" t="s">
        <v>48</v>
      </c>
      <c r="J155" s="13" t="s">
        <v>66</v>
      </c>
      <c r="K155" s="15" t="s">
        <v>66</v>
      </c>
      <c r="L155" s="17" t="s">
        <v>24</v>
      </c>
      <c r="M155" s="19" t="s">
        <v>73</v>
      </c>
      <c r="N155" s="29">
        <v>671</v>
      </c>
      <c r="O155" s="29">
        <v>0.19</v>
      </c>
      <c r="P155" s="29">
        <v>0.45</v>
      </c>
    </row>
    <row r="156" spans="1:16" x14ac:dyDescent="0.25">
      <c r="A156">
        <v>150</v>
      </c>
      <c r="B156" s="7">
        <v>43447</v>
      </c>
      <c r="C156" s="8">
        <v>2018</v>
      </c>
      <c r="D156" s="9">
        <v>12</v>
      </c>
      <c r="E156" s="9">
        <v>13</v>
      </c>
      <c r="F156" s="21" t="s">
        <v>37</v>
      </c>
      <c r="G156" s="23" t="s">
        <v>33</v>
      </c>
      <c r="H156" s="25" t="s">
        <v>46</v>
      </c>
      <c r="I156" s="11" t="s">
        <v>48</v>
      </c>
      <c r="J156" s="13" t="s">
        <v>49</v>
      </c>
      <c r="K156" s="15" t="s">
        <v>52</v>
      </c>
      <c r="L156" s="17" t="s">
        <v>24</v>
      </c>
      <c r="M156" s="19" t="s">
        <v>74</v>
      </c>
      <c r="N156" s="29">
        <v>73</v>
      </c>
      <c r="O156" s="29">
        <v>11.63</v>
      </c>
      <c r="P156" s="29">
        <v>0.13</v>
      </c>
    </row>
    <row r="157" spans="1:16" x14ac:dyDescent="0.25">
      <c r="A157">
        <v>151</v>
      </c>
      <c r="B157" s="7">
        <v>43393</v>
      </c>
      <c r="C157" s="8">
        <v>2018</v>
      </c>
      <c r="D157" s="9">
        <v>10</v>
      </c>
      <c r="E157" s="9">
        <v>20</v>
      </c>
      <c r="F157" s="21" t="s">
        <v>38</v>
      </c>
      <c r="G157" s="23" t="s">
        <v>33</v>
      </c>
      <c r="H157" s="25" t="s">
        <v>44</v>
      </c>
      <c r="I157" s="11" t="s">
        <v>48</v>
      </c>
      <c r="J157" s="13" t="s">
        <v>65</v>
      </c>
      <c r="K157" s="15" t="s">
        <v>65</v>
      </c>
      <c r="L157" s="17" t="s">
        <v>82</v>
      </c>
      <c r="M157" s="19" t="s">
        <v>83</v>
      </c>
      <c r="N157" s="29">
        <v>9</v>
      </c>
      <c r="O157" s="29">
        <v>85.97</v>
      </c>
      <c r="P157" s="29">
        <v>0.75</v>
      </c>
    </row>
    <row r="158" spans="1:16" x14ac:dyDescent="0.25">
      <c r="A158">
        <v>152</v>
      </c>
      <c r="B158" s="7">
        <v>43404</v>
      </c>
      <c r="C158" s="8">
        <v>2018</v>
      </c>
      <c r="D158" s="9">
        <v>10</v>
      </c>
      <c r="E158" s="9">
        <v>31</v>
      </c>
      <c r="F158" s="21" t="s">
        <v>42</v>
      </c>
      <c r="G158" s="23" t="s">
        <v>33</v>
      </c>
      <c r="H158" s="25" t="s">
        <v>43</v>
      </c>
      <c r="I158" s="11" t="s">
        <v>48</v>
      </c>
      <c r="J158" s="13" t="s">
        <v>61</v>
      </c>
      <c r="K158" s="15" t="s">
        <v>63</v>
      </c>
      <c r="L158" s="17" t="s">
        <v>24</v>
      </c>
      <c r="M158" s="19" t="s">
        <v>72</v>
      </c>
      <c r="N158" s="29">
        <v>312</v>
      </c>
      <c r="O158" s="29">
        <v>64.13</v>
      </c>
      <c r="P158" s="29">
        <v>3.89</v>
      </c>
    </row>
    <row r="159" spans="1:16" x14ac:dyDescent="0.25">
      <c r="A159">
        <v>153</v>
      </c>
      <c r="B159" s="7">
        <v>43431</v>
      </c>
      <c r="C159" s="8">
        <v>2018</v>
      </c>
      <c r="D159" s="9">
        <v>11</v>
      </c>
      <c r="E159" s="9">
        <v>27</v>
      </c>
      <c r="F159" s="21" t="s">
        <v>37</v>
      </c>
      <c r="G159" s="23" t="s">
        <v>34</v>
      </c>
      <c r="H159" s="25" t="s">
        <v>44</v>
      </c>
      <c r="I159" s="11" t="s">
        <v>48</v>
      </c>
      <c r="J159" s="13" t="s">
        <v>68</v>
      </c>
      <c r="K159" s="15" t="s">
        <v>70</v>
      </c>
      <c r="L159" s="17" t="s">
        <v>82</v>
      </c>
      <c r="M159" s="19" t="s">
        <v>84</v>
      </c>
      <c r="N159" s="29">
        <v>419</v>
      </c>
      <c r="O159" s="29">
        <v>36.83</v>
      </c>
      <c r="P159" s="29">
        <v>1.76</v>
      </c>
    </row>
    <row r="160" spans="1:16" x14ac:dyDescent="0.25">
      <c r="A160">
        <v>154</v>
      </c>
      <c r="B160" s="7">
        <v>43436</v>
      </c>
      <c r="C160" s="8">
        <v>2018</v>
      </c>
      <c r="D160" s="9">
        <v>12</v>
      </c>
      <c r="E160" s="9">
        <v>2</v>
      </c>
      <c r="F160" s="21" t="s">
        <v>37</v>
      </c>
      <c r="G160" s="23" t="s">
        <v>34</v>
      </c>
      <c r="H160" s="25" t="s">
        <v>47</v>
      </c>
      <c r="I160" s="11" t="s">
        <v>48</v>
      </c>
      <c r="J160" s="13" t="s">
        <v>49</v>
      </c>
      <c r="K160" s="15" t="s">
        <v>52</v>
      </c>
      <c r="L160" s="17" t="s">
        <v>82</v>
      </c>
      <c r="M160" s="19" t="s">
        <v>83</v>
      </c>
      <c r="N160" s="29">
        <v>998</v>
      </c>
      <c r="O160" s="29">
        <v>3.45</v>
      </c>
      <c r="P160" s="29">
        <v>2.42</v>
      </c>
    </row>
    <row r="161" spans="1:16" x14ac:dyDescent="0.25">
      <c r="A161">
        <v>155</v>
      </c>
      <c r="B161" s="7">
        <v>43448</v>
      </c>
      <c r="C161" s="8">
        <v>2018</v>
      </c>
      <c r="D161" s="9">
        <v>12</v>
      </c>
      <c r="E161" s="9">
        <v>14</v>
      </c>
      <c r="F161" s="21" t="s">
        <v>36</v>
      </c>
      <c r="G161" s="23" t="s">
        <v>34</v>
      </c>
      <c r="H161" s="25" t="s">
        <v>47</v>
      </c>
      <c r="I161" s="11" t="s">
        <v>48</v>
      </c>
      <c r="J161" s="13" t="s">
        <v>61</v>
      </c>
      <c r="K161" s="15" t="s">
        <v>64</v>
      </c>
      <c r="L161" s="17" t="s">
        <v>82</v>
      </c>
      <c r="M161" s="19" t="s">
        <v>83</v>
      </c>
      <c r="N161" s="29">
        <v>114</v>
      </c>
      <c r="O161" s="29">
        <v>63.39</v>
      </c>
      <c r="P161" s="29">
        <v>3.02</v>
      </c>
    </row>
    <row r="162" spans="1:16" x14ac:dyDescent="0.25">
      <c r="A162">
        <v>156</v>
      </c>
      <c r="B162" s="7">
        <v>43405</v>
      </c>
      <c r="C162" s="8">
        <v>2018</v>
      </c>
      <c r="D162" s="9">
        <v>11</v>
      </c>
      <c r="E162" s="9">
        <v>1</v>
      </c>
      <c r="F162" s="21" t="s">
        <v>41</v>
      </c>
      <c r="G162" s="23" t="s">
        <v>34</v>
      </c>
      <c r="H162" s="25" t="s">
        <v>46</v>
      </c>
      <c r="I162" s="11" t="s">
        <v>48</v>
      </c>
      <c r="J162" s="13" t="s">
        <v>49</v>
      </c>
      <c r="K162" s="15" t="s">
        <v>51</v>
      </c>
      <c r="L162" s="17" t="s">
        <v>24</v>
      </c>
      <c r="M162" s="19" t="s">
        <v>76</v>
      </c>
      <c r="N162" s="29">
        <v>399</v>
      </c>
      <c r="O162" s="29">
        <v>92.49</v>
      </c>
      <c r="P162" s="29">
        <v>0.66</v>
      </c>
    </row>
    <row r="163" spans="1:16" x14ac:dyDescent="0.25">
      <c r="A163">
        <v>157</v>
      </c>
      <c r="B163" s="7">
        <v>43447</v>
      </c>
      <c r="C163" s="8">
        <v>2018</v>
      </c>
      <c r="D163" s="9">
        <v>12</v>
      </c>
      <c r="E163" s="9">
        <v>13</v>
      </c>
      <c r="F163" s="21" t="s">
        <v>35</v>
      </c>
      <c r="G163" s="23" t="s">
        <v>34</v>
      </c>
      <c r="H163" s="25" t="s">
        <v>46</v>
      </c>
      <c r="I163" s="11" t="s">
        <v>48</v>
      </c>
      <c r="J163" s="13" t="s">
        <v>61</v>
      </c>
      <c r="K163" s="15" t="s">
        <v>63</v>
      </c>
      <c r="L163" s="17" t="s">
        <v>77</v>
      </c>
      <c r="M163" s="19" t="s">
        <v>81</v>
      </c>
      <c r="N163" s="29">
        <v>298</v>
      </c>
      <c r="O163" s="29">
        <v>71.22</v>
      </c>
      <c r="P163" s="29">
        <v>4.3600000000000003</v>
      </c>
    </row>
    <row r="164" spans="1:16" x14ac:dyDescent="0.25">
      <c r="A164">
        <v>158</v>
      </c>
      <c r="B164" s="7">
        <v>43438</v>
      </c>
      <c r="C164" s="8">
        <v>2018</v>
      </c>
      <c r="D164" s="9">
        <v>12</v>
      </c>
      <c r="E164" s="9">
        <v>4</v>
      </c>
      <c r="F164" s="21" t="s">
        <v>42</v>
      </c>
      <c r="G164" s="23" t="s">
        <v>33</v>
      </c>
      <c r="H164" s="25" t="s">
        <v>45</v>
      </c>
      <c r="I164" s="11" t="s">
        <v>48</v>
      </c>
      <c r="J164" s="13" t="s">
        <v>49</v>
      </c>
      <c r="K164" s="15" t="s">
        <v>54</v>
      </c>
      <c r="L164" s="17" t="s">
        <v>24</v>
      </c>
      <c r="M164" s="19" t="s">
        <v>73</v>
      </c>
      <c r="N164" s="29">
        <v>296</v>
      </c>
      <c r="O164" s="29">
        <v>43.13</v>
      </c>
      <c r="P164" s="29">
        <v>4.3</v>
      </c>
    </row>
    <row r="165" spans="1:16" x14ac:dyDescent="0.25">
      <c r="A165">
        <v>159</v>
      </c>
      <c r="B165" s="7">
        <v>43465</v>
      </c>
      <c r="C165" s="8">
        <v>2018</v>
      </c>
      <c r="D165" s="9">
        <v>12</v>
      </c>
      <c r="E165" s="9">
        <v>31</v>
      </c>
      <c r="F165" s="21" t="s">
        <v>40</v>
      </c>
      <c r="G165" s="23" t="s">
        <v>34</v>
      </c>
      <c r="H165" s="25" t="s">
        <v>44</v>
      </c>
      <c r="I165" s="11" t="s">
        <v>48</v>
      </c>
      <c r="J165" s="13" t="s">
        <v>66</v>
      </c>
      <c r="K165" s="15" t="s">
        <v>66</v>
      </c>
      <c r="L165" s="17" t="s">
        <v>82</v>
      </c>
      <c r="M165" s="19" t="s">
        <v>84</v>
      </c>
      <c r="N165" s="29">
        <v>273</v>
      </c>
      <c r="O165" s="29">
        <v>63.23</v>
      </c>
      <c r="P165" s="29">
        <v>2.15</v>
      </c>
    </row>
    <row r="166" spans="1:16" x14ac:dyDescent="0.25">
      <c r="A166">
        <v>160</v>
      </c>
      <c r="B166" s="7">
        <v>43447</v>
      </c>
      <c r="C166" s="8">
        <v>2018</v>
      </c>
      <c r="D166" s="9">
        <v>12</v>
      </c>
      <c r="E166" s="9">
        <v>13</v>
      </c>
      <c r="F166" s="21" t="s">
        <v>37</v>
      </c>
      <c r="G166" s="23" t="s">
        <v>33</v>
      </c>
      <c r="H166" s="25" t="s">
        <v>44</v>
      </c>
      <c r="I166" s="11" t="s">
        <v>48</v>
      </c>
      <c r="J166" s="13" t="s">
        <v>68</v>
      </c>
      <c r="K166" s="15" t="s">
        <v>70</v>
      </c>
      <c r="L166" s="17" t="s">
        <v>24</v>
      </c>
      <c r="M166" s="19" t="s">
        <v>72</v>
      </c>
      <c r="N166" s="29">
        <v>305</v>
      </c>
      <c r="O166" s="29">
        <v>88.31</v>
      </c>
      <c r="P166" s="29">
        <v>7.17</v>
      </c>
    </row>
    <row r="167" spans="1:16" x14ac:dyDescent="0.25">
      <c r="A167">
        <v>161</v>
      </c>
      <c r="B167" s="7">
        <v>43405</v>
      </c>
      <c r="C167" s="8">
        <v>2018</v>
      </c>
      <c r="D167" s="9">
        <v>11</v>
      </c>
      <c r="E167" s="9">
        <v>1</v>
      </c>
      <c r="F167" s="21" t="s">
        <v>39</v>
      </c>
      <c r="G167" s="23" t="s">
        <v>34</v>
      </c>
      <c r="H167" s="25" t="s">
        <v>43</v>
      </c>
      <c r="I167" s="11" t="s">
        <v>48</v>
      </c>
      <c r="J167" s="13" t="s">
        <v>68</v>
      </c>
      <c r="K167" s="15" t="s">
        <v>70</v>
      </c>
      <c r="L167" s="17" t="s">
        <v>24</v>
      </c>
      <c r="M167" s="19" t="s">
        <v>74</v>
      </c>
      <c r="N167" s="29">
        <v>685</v>
      </c>
      <c r="O167" s="29">
        <v>21.15</v>
      </c>
      <c r="P167" s="29">
        <v>0.91</v>
      </c>
    </row>
    <row r="168" spans="1:16" x14ac:dyDescent="0.25">
      <c r="A168">
        <v>162</v>
      </c>
      <c r="B168" s="7">
        <v>43382</v>
      </c>
      <c r="C168" s="8">
        <v>2018</v>
      </c>
      <c r="D168" s="9">
        <v>10</v>
      </c>
      <c r="E168" s="9">
        <v>9</v>
      </c>
      <c r="F168" s="21" t="s">
        <v>37</v>
      </c>
      <c r="G168" s="23" t="s">
        <v>34</v>
      </c>
      <c r="H168" s="25" t="s">
        <v>45</v>
      </c>
      <c r="I168" s="11" t="s">
        <v>48</v>
      </c>
      <c r="J168" s="13" t="s">
        <v>66</v>
      </c>
      <c r="K168" s="15" t="s">
        <v>66</v>
      </c>
      <c r="L168" s="17" t="s">
        <v>77</v>
      </c>
      <c r="M168" s="19" t="s">
        <v>80</v>
      </c>
      <c r="N168" s="29">
        <v>118</v>
      </c>
      <c r="O168" s="29">
        <v>11.9</v>
      </c>
      <c r="P168" s="29">
        <v>4.18</v>
      </c>
    </row>
    <row r="169" spans="1:16" x14ac:dyDescent="0.25">
      <c r="A169">
        <v>163</v>
      </c>
      <c r="B169" s="7">
        <v>43377</v>
      </c>
      <c r="C169" s="8">
        <v>2018</v>
      </c>
      <c r="D169" s="9">
        <v>10</v>
      </c>
      <c r="E169" s="9">
        <v>4</v>
      </c>
      <c r="F169" s="21" t="s">
        <v>40</v>
      </c>
      <c r="G169" s="23" t="s">
        <v>33</v>
      </c>
      <c r="H169" s="25" t="s">
        <v>47</v>
      </c>
      <c r="I169" s="11" t="s">
        <v>48</v>
      </c>
      <c r="J169" s="13" t="s">
        <v>59</v>
      </c>
      <c r="K169" s="15" t="s">
        <v>60</v>
      </c>
      <c r="L169" s="17" t="s">
        <v>24</v>
      </c>
      <c r="M169" s="19" t="s">
        <v>73</v>
      </c>
      <c r="N169" s="29">
        <v>660</v>
      </c>
      <c r="O169" s="29">
        <v>21.46</v>
      </c>
      <c r="P169" s="29">
        <v>8.08</v>
      </c>
    </row>
    <row r="170" spans="1:16" x14ac:dyDescent="0.25">
      <c r="A170">
        <v>164</v>
      </c>
      <c r="B170" s="7">
        <v>43433</v>
      </c>
      <c r="C170" s="8">
        <v>2018</v>
      </c>
      <c r="D170" s="9">
        <v>11</v>
      </c>
      <c r="E170" s="9">
        <v>29</v>
      </c>
      <c r="F170" s="21" t="s">
        <v>36</v>
      </c>
      <c r="G170" s="23" t="s">
        <v>33</v>
      </c>
      <c r="H170" s="25" t="s">
        <v>47</v>
      </c>
      <c r="I170" s="11" t="s">
        <v>48</v>
      </c>
      <c r="J170" s="13" t="s">
        <v>61</v>
      </c>
      <c r="K170" s="15" t="s">
        <v>64</v>
      </c>
      <c r="L170" s="17" t="s">
        <v>82</v>
      </c>
      <c r="M170" s="19" t="s">
        <v>84</v>
      </c>
      <c r="N170" s="29">
        <v>715</v>
      </c>
      <c r="O170" s="29">
        <v>96.99</v>
      </c>
      <c r="P170" s="29">
        <v>1.99</v>
      </c>
    </row>
    <row r="171" spans="1:16" x14ac:dyDescent="0.25">
      <c r="A171">
        <v>165</v>
      </c>
      <c r="B171" s="7">
        <v>43442</v>
      </c>
      <c r="C171" s="8">
        <v>2018</v>
      </c>
      <c r="D171" s="9">
        <v>12</v>
      </c>
      <c r="E171" s="9">
        <v>8</v>
      </c>
      <c r="F171" s="21" t="s">
        <v>41</v>
      </c>
      <c r="G171" s="23" t="s">
        <v>34</v>
      </c>
      <c r="H171" s="25" t="s">
        <v>45</v>
      </c>
      <c r="I171" s="11" t="s">
        <v>48</v>
      </c>
      <c r="J171" s="13" t="s">
        <v>68</v>
      </c>
      <c r="K171" s="15" t="s">
        <v>71</v>
      </c>
      <c r="L171" s="17" t="s">
        <v>24</v>
      </c>
      <c r="M171" s="19" t="s">
        <v>72</v>
      </c>
      <c r="N171" s="29">
        <v>551</v>
      </c>
      <c r="O171" s="29">
        <v>51.64</v>
      </c>
      <c r="P171" s="29">
        <v>2.48</v>
      </c>
    </row>
    <row r="172" spans="1:16" x14ac:dyDescent="0.25">
      <c r="A172">
        <v>166</v>
      </c>
      <c r="B172" s="7">
        <v>43415</v>
      </c>
      <c r="C172" s="8">
        <v>2018</v>
      </c>
      <c r="D172" s="9">
        <v>11</v>
      </c>
      <c r="E172" s="9">
        <v>11</v>
      </c>
      <c r="F172" s="21" t="s">
        <v>35</v>
      </c>
      <c r="G172" s="23" t="s">
        <v>34</v>
      </c>
      <c r="H172" s="25" t="s">
        <v>46</v>
      </c>
      <c r="I172" s="11" t="s">
        <v>48</v>
      </c>
      <c r="J172" s="13" t="s">
        <v>55</v>
      </c>
      <c r="K172" s="15" t="s">
        <v>57</v>
      </c>
      <c r="L172" s="17" t="s">
        <v>77</v>
      </c>
      <c r="M172" s="19" t="s">
        <v>81</v>
      </c>
      <c r="N172" s="29">
        <v>14</v>
      </c>
      <c r="O172" s="29">
        <v>35.53</v>
      </c>
      <c r="P172" s="29">
        <v>2.5299999999999998</v>
      </c>
    </row>
    <row r="173" spans="1:16" x14ac:dyDescent="0.25">
      <c r="A173">
        <v>167</v>
      </c>
      <c r="B173" s="7">
        <v>43403</v>
      </c>
      <c r="C173" s="8">
        <v>2018</v>
      </c>
      <c r="D173" s="9">
        <v>10</v>
      </c>
      <c r="E173" s="9">
        <v>30</v>
      </c>
      <c r="F173" s="21" t="s">
        <v>35</v>
      </c>
      <c r="G173" s="23" t="s">
        <v>34</v>
      </c>
      <c r="H173" s="25" t="s">
        <v>45</v>
      </c>
      <c r="I173" s="11" t="s">
        <v>48</v>
      </c>
      <c r="J173" s="13" t="s">
        <v>55</v>
      </c>
      <c r="K173" s="15" t="s">
        <v>58</v>
      </c>
      <c r="L173" s="17" t="s">
        <v>77</v>
      </c>
      <c r="M173" s="19" t="s">
        <v>78</v>
      </c>
      <c r="N173" s="29">
        <v>714</v>
      </c>
      <c r="O173" s="29">
        <v>28.58</v>
      </c>
      <c r="P173" s="29">
        <v>0.43</v>
      </c>
    </row>
    <row r="174" spans="1:16" x14ac:dyDescent="0.25">
      <c r="A174">
        <v>168</v>
      </c>
      <c r="B174" s="7">
        <v>43398</v>
      </c>
      <c r="C174" s="8">
        <v>2018</v>
      </c>
      <c r="D174" s="9">
        <v>10</v>
      </c>
      <c r="E174" s="9">
        <v>25</v>
      </c>
      <c r="F174" s="21" t="s">
        <v>40</v>
      </c>
      <c r="G174" s="23" t="s">
        <v>33</v>
      </c>
      <c r="H174" s="25" t="s">
        <v>46</v>
      </c>
      <c r="I174" s="11" t="s">
        <v>48</v>
      </c>
      <c r="J174" s="13" t="s">
        <v>49</v>
      </c>
      <c r="K174" s="15" t="s">
        <v>52</v>
      </c>
      <c r="L174" s="17" t="s">
        <v>24</v>
      </c>
      <c r="M174" s="19" t="s">
        <v>75</v>
      </c>
      <c r="N174" s="29">
        <v>657</v>
      </c>
      <c r="O174" s="29">
        <v>25.9</v>
      </c>
      <c r="P174" s="29">
        <v>6.05</v>
      </c>
    </row>
    <row r="175" spans="1:16" x14ac:dyDescent="0.25">
      <c r="A175">
        <v>169</v>
      </c>
      <c r="B175" s="7">
        <v>43452</v>
      </c>
      <c r="C175" s="8">
        <v>2018</v>
      </c>
      <c r="D175" s="9">
        <v>12</v>
      </c>
      <c r="E175" s="9">
        <v>18</v>
      </c>
      <c r="F175" s="21" t="s">
        <v>35</v>
      </c>
      <c r="G175" s="23" t="s">
        <v>34</v>
      </c>
      <c r="H175" s="25" t="s">
        <v>45</v>
      </c>
      <c r="I175" s="11" t="s">
        <v>48</v>
      </c>
      <c r="J175" s="13" t="s">
        <v>61</v>
      </c>
      <c r="K175" s="15" t="s">
        <v>64</v>
      </c>
      <c r="L175" s="17" t="s">
        <v>82</v>
      </c>
      <c r="M175" s="19" t="s">
        <v>84</v>
      </c>
      <c r="N175" s="29">
        <v>48</v>
      </c>
      <c r="O175" s="29">
        <v>80.319999999999993</v>
      </c>
      <c r="P175" s="29">
        <v>8.41</v>
      </c>
    </row>
    <row r="176" spans="1:16" x14ac:dyDescent="0.25">
      <c r="A176">
        <v>170</v>
      </c>
      <c r="B176" s="7">
        <v>43393</v>
      </c>
      <c r="C176" s="8">
        <v>2018</v>
      </c>
      <c r="D176" s="9">
        <v>10</v>
      </c>
      <c r="E176" s="9">
        <v>20</v>
      </c>
      <c r="F176" s="21" t="s">
        <v>40</v>
      </c>
      <c r="G176" s="23" t="s">
        <v>34</v>
      </c>
      <c r="H176" s="25" t="s">
        <v>46</v>
      </c>
      <c r="I176" s="11" t="s">
        <v>48</v>
      </c>
      <c r="J176" s="13" t="s">
        <v>67</v>
      </c>
      <c r="K176" s="15" t="s">
        <v>67</v>
      </c>
      <c r="L176" s="17" t="s">
        <v>24</v>
      </c>
      <c r="M176" s="19" t="s">
        <v>76</v>
      </c>
      <c r="N176" s="29">
        <v>24</v>
      </c>
      <c r="O176" s="29">
        <v>75.040000000000006</v>
      </c>
      <c r="P176" s="29">
        <v>4.3</v>
      </c>
    </row>
    <row r="177" spans="1:16" x14ac:dyDescent="0.25">
      <c r="A177">
        <v>171</v>
      </c>
      <c r="B177" s="7">
        <v>43443</v>
      </c>
      <c r="C177" s="8">
        <v>2018</v>
      </c>
      <c r="D177" s="9">
        <v>12</v>
      </c>
      <c r="E177" s="9">
        <v>9</v>
      </c>
      <c r="F177" s="21" t="s">
        <v>37</v>
      </c>
      <c r="G177" s="23" t="s">
        <v>34</v>
      </c>
      <c r="H177" s="25" t="s">
        <v>43</v>
      </c>
      <c r="I177" s="11" t="s">
        <v>48</v>
      </c>
      <c r="J177" s="13" t="s">
        <v>49</v>
      </c>
      <c r="K177" s="15" t="s">
        <v>50</v>
      </c>
      <c r="L177" s="17" t="s">
        <v>82</v>
      </c>
      <c r="M177" s="19" t="s">
        <v>85</v>
      </c>
      <c r="N177" s="29">
        <v>732</v>
      </c>
      <c r="O177" s="29">
        <v>18.7</v>
      </c>
      <c r="P177" s="29">
        <v>6.41</v>
      </c>
    </row>
    <row r="178" spans="1:16" x14ac:dyDescent="0.25">
      <c r="A178">
        <v>172</v>
      </c>
      <c r="B178" s="7">
        <v>43464</v>
      </c>
      <c r="C178" s="8">
        <v>2018</v>
      </c>
      <c r="D178" s="9">
        <v>12</v>
      </c>
      <c r="E178" s="9">
        <v>30</v>
      </c>
      <c r="F178" s="21" t="s">
        <v>39</v>
      </c>
      <c r="G178" s="23" t="s">
        <v>33</v>
      </c>
      <c r="H178" s="25" t="s">
        <v>46</v>
      </c>
      <c r="I178" s="11" t="s">
        <v>48</v>
      </c>
      <c r="J178" s="13" t="s">
        <v>61</v>
      </c>
      <c r="K178" s="15" t="s">
        <v>62</v>
      </c>
      <c r="L178" s="17" t="s">
        <v>77</v>
      </c>
      <c r="M178" s="19" t="s">
        <v>81</v>
      </c>
      <c r="N178" s="29">
        <v>658</v>
      </c>
      <c r="O178" s="29">
        <v>71.599999999999994</v>
      </c>
      <c r="P178" s="29">
        <v>2.27</v>
      </c>
    </row>
    <row r="179" spans="1:16" x14ac:dyDescent="0.25">
      <c r="A179">
        <v>173</v>
      </c>
      <c r="B179" s="7">
        <v>43461</v>
      </c>
      <c r="C179" s="8">
        <v>2018</v>
      </c>
      <c r="D179" s="9">
        <v>12</v>
      </c>
      <c r="E179" s="9">
        <v>27</v>
      </c>
      <c r="F179" s="21" t="s">
        <v>38</v>
      </c>
      <c r="G179" s="23" t="s">
        <v>33</v>
      </c>
      <c r="H179" s="25" t="s">
        <v>43</v>
      </c>
      <c r="I179" s="11" t="s">
        <v>48</v>
      </c>
      <c r="J179" s="13" t="s">
        <v>65</v>
      </c>
      <c r="K179" s="15" t="s">
        <v>65</v>
      </c>
      <c r="L179" s="17" t="s">
        <v>77</v>
      </c>
      <c r="M179" s="19" t="s">
        <v>80</v>
      </c>
      <c r="N179" s="29">
        <v>78</v>
      </c>
      <c r="O179" s="29">
        <v>46.7</v>
      </c>
      <c r="P179" s="29">
        <v>6.42</v>
      </c>
    </row>
    <row r="180" spans="1:16" x14ac:dyDescent="0.25">
      <c r="A180">
        <v>174</v>
      </c>
      <c r="B180" s="7">
        <v>43440</v>
      </c>
      <c r="C180" s="8">
        <v>2018</v>
      </c>
      <c r="D180" s="9">
        <v>12</v>
      </c>
      <c r="E180" s="9">
        <v>6</v>
      </c>
      <c r="F180" s="21" t="s">
        <v>42</v>
      </c>
      <c r="G180" s="23" t="s">
        <v>33</v>
      </c>
      <c r="H180" s="25" t="s">
        <v>45</v>
      </c>
      <c r="I180" s="11" t="s">
        <v>48</v>
      </c>
      <c r="J180" s="13" t="s">
        <v>65</v>
      </c>
      <c r="K180" s="15" t="s">
        <v>65</v>
      </c>
      <c r="L180" s="17" t="s">
        <v>24</v>
      </c>
      <c r="M180" s="19" t="s">
        <v>73</v>
      </c>
      <c r="N180" s="29">
        <v>97</v>
      </c>
      <c r="O180" s="29">
        <v>72.52</v>
      </c>
      <c r="P180" s="29">
        <v>3.66</v>
      </c>
    </row>
    <row r="181" spans="1:16" x14ac:dyDescent="0.25">
      <c r="A181">
        <v>175</v>
      </c>
      <c r="B181" s="7">
        <v>43384</v>
      </c>
      <c r="C181" s="8">
        <v>2018</v>
      </c>
      <c r="D181" s="9">
        <v>10</v>
      </c>
      <c r="E181" s="9">
        <v>11</v>
      </c>
      <c r="F181" s="21" t="s">
        <v>40</v>
      </c>
      <c r="G181" s="23" t="s">
        <v>34</v>
      </c>
      <c r="H181" s="25" t="s">
        <v>43</v>
      </c>
      <c r="I181" s="11" t="s">
        <v>48</v>
      </c>
      <c r="J181" s="13" t="s">
        <v>55</v>
      </c>
      <c r="K181" s="15" t="s">
        <v>56</v>
      </c>
      <c r="L181" s="17" t="s">
        <v>24</v>
      </c>
      <c r="M181" s="19" t="s">
        <v>72</v>
      </c>
      <c r="N181" s="29">
        <v>532</v>
      </c>
      <c r="O181" s="29">
        <v>79.55</v>
      </c>
      <c r="P181" s="29">
        <v>7.25</v>
      </c>
    </row>
    <row r="182" spans="1:16" x14ac:dyDescent="0.25">
      <c r="A182">
        <v>176</v>
      </c>
      <c r="B182" s="7">
        <v>43402</v>
      </c>
      <c r="C182" s="8">
        <v>2018</v>
      </c>
      <c r="D182" s="9">
        <v>10</v>
      </c>
      <c r="E182" s="9">
        <v>29</v>
      </c>
      <c r="F182" s="21" t="s">
        <v>36</v>
      </c>
      <c r="G182" s="23" t="s">
        <v>33</v>
      </c>
      <c r="H182" s="25" t="s">
        <v>46</v>
      </c>
      <c r="I182" s="11" t="s">
        <v>48</v>
      </c>
      <c r="J182" s="13" t="s">
        <v>61</v>
      </c>
      <c r="K182" s="15" t="s">
        <v>64</v>
      </c>
      <c r="L182" s="17" t="s">
        <v>24</v>
      </c>
      <c r="M182" s="19" t="s">
        <v>73</v>
      </c>
      <c r="N182" s="29">
        <v>877</v>
      </c>
      <c r="O182" s="29">
        <v>96.67</v>
      </c>
      <c r="P182" s="29">
        <v>6.67</v>
      </c>
    </row>
    <row r="183" spans="1:16" x14ac:dyDescent="0.25">
      <c r="A183">
        <v>177</v>
      </c>
      <c r="B183" s="7">
        <v>43435</v>
      </c>
      <c r="C183" s="8">
        <v>2018</v>
      </c>
      <c r="D183" s="9">
        <v>12</v>
      </c>
      <c r="E183" s="9">
        <v>1</v>
      </c>
      <c r="F183" s="21" t="s">
        <v>37</v>
      </c>
      <c r="G183" s="23" t="s">
        <v>33</v>
      </c>
      <c r="H183" s="25" t="s">
        <v>44</v>
      </c>
      <c r="I183" s="11" t="s">
        <v>48</v>
      </c>
      <c r="J183" s="13" t="s">
        <v>49</v>
      </c>
      <c r="K183" s="15" t="s">
        <v>54</v>
      </c>
      <c r="L183" s="17" t="s">
        <v>24</v>
      </c>
      <c r="M183" s="19" t="s">
        <v>76</v>
      </c>
      <c r="N183" s="29">
        <v>874</v>
      </c>
      <c r="O183" s="29">
        <v>15.99</v>
      </c>
      <c r="P183" s="29">
        <v>4.08</v>
      </c>
    </row>
    <row r="184" spans="1:16" x14ac:dyDescent="0.25">
      <c r="A184">
        <v>178</v>
      </c>
      <c r="B184" s="7">
        <v>43447</v>
      </c>
      <c r="C184" s="8">
        <v>2018</v>
      </c>
      <c r="D184" s="9">
        <v>12</v>
      </c>
      <c r="E184" s="9">
        <v>13</v>
      </c>
      <c r="F184" s="21" t="s">
        <v>38</v>
      </c>
      <c r="G184" s="23" t="s">
        <v>34</v>
      </c>
      <c r="H184" s="25" t="s">
        <v>47</v>
      </c>
      <c r="I184" s="11" t="s">
        <v>48</v>
      </c>
      <c r="J184" s="13" t="s">
        <v>68</v>
      </c>
      <c r="K184" s="15" t="s">
        <v>69</v>
      </c>
      <c r="L184" s="17" t="s">
        <v>24</v>
      </c>
      <c r="M184" s="19" t="s">
        <v>75</v>
      </c>
      <c r="N184" s="29">
        <v>300</v>
      </c>
      <c r="O184" s="29">
        <v>41.45</v>
      </c>
      <c r="P184" s="29">
        <v>7.25</v>
      </c>
    </row>
    <row r="185" spans="1:16" x14ac:dyDescent="0.25">
      <c r="A185">
        <v>179</v>
      </c>
      <c r="B185" s="7">
        <v>43402</v>
      </c>
      <c r="C185" s="8">
        <v>2018</v>
      </c>
      <c r="D185" s="9">
        <v>10</v>
      </c>
      <c r="E185" s="9">
        <v>29</v>
      </c>
      <c r="F185" s="21" t="s">
        <v>36</v>
      </c>
      <c r="G185" s="23" t="s">
        <v>34</v>
      </c>
      <c r="H185" s="25" t="s">
        <v>47</v>
      </c>
      <c r="I185" s="11" t="s">
        <v>48</v>
      </c>
      <c r="J185" s="13" t="s">
        <v>55</v>
      </c>
      <c r="K185" s="15" t="s">
        <v>57</v>
      </c>
      <c r="L185" s="17" t="s">
        <v>24</v>
      </c>
      <c r="M185" s="19" t="s">
        <v>75</v>
      </c>
      <c r="N185" s="29">
        <v>249</v>
      </c>
      <c r="O185" s="29">
        <v>87.85</v>
      </c>
      <c r="P185" s="29">
        <v>3.89</v>
      </c>
    </row>
    <row r="186" spans="1:16" x14ac:dyDescent="0.25">
      <c r="A186">
        <v>180</v>
      </c>
      <c r="B186" s="7">
        <v>43417</v>
      </c>
      <c r="C186" s="8">
        <v>2018</v>
      </c>
      <c r="D186" s="9">
        <v>11</v>
      </c>
      <c r="E186" s="9">
        <v>13</v>
      </c>
      <c r="F186" s="21" t="s">
        <v>38</v>
      </c>
      <c r="G186" s="23" t="s">
        <v>34</v>
      </c>
      <c r="H186" s="25" t="s">
        <v>46</v>
      </c>
      <c r="I186" s="11" t="s">
        <v>48</v>
      </c>
      <c r="J186" s="13" t="s">
        <v>49</v>
      </c>
      <c r="K186" s="15" t="s">
        <v>51</v>
      </c>
      <c r="L186" s="17" t="s">
        <v>82</v>
      </c>
      <c r="M186" s="19" t="s">
        <v>84</v>
      </c>
      <c r="N186" s="29">
        <v>839</v>
      </c>
      <c r="O186" s="29">
        <v>97.75</v>
      </c>
      <c r="P186" s="29">
        <v>7.42</v>
      </c>
    </row>
    <row r="187" spans="1:16" x14ac:dyDescent="0.25">
      <c r="A187">
        <v>181</v>
      </c>
      <c r="B187" s="7">
        <v>43409</v>
      </c>
      <c r="C187" s="8">
        <v>2018</v>
      </c>
      <c r="D187" s="9">
        <v>11</v>
      </c>
      <c r="E187" s="9">
        <v>5</v>
      </c>
      <c r="F187" s="21" t="s">
        <v>36</v>
      </c>
      <c r="G187" s="23" t="s">
        <v>33</v>
      </c>
      <c r="H187" s="25" t="s">
        <v>47</v>
      </c>
      <c r="I187" s="11" t="s">
        <v>48</v>
      </c>
      <c r="J187" s="13" t="s">
        <v>49</v>
      </c>
      <c r="K187" s="15" t="s">
        <v>52</v>
      </c>
      <c r="L187" s="17" t="s">
        <v>82</v>
      </c>
      <c r="M187" s="19" t="s">
        <v>85</v>
      </c>
      <c r="N187" s="29">
        <v>132</v>
      </c>
      <c r="O187" s="29">
        <v>82.32</v>
      </c>
      <c r="P187" s="29">
        <v>1.83</v>
      </c>
    </row>
    <row r="188" spans="1:16" x14ac:dyDescent="0.25">
      <c r="A188">
        <v>182</v>
      </c>
      <c r="B188" s="7">
        <v>43431</v>
      </c>
      <c r="C188" s="8">
        <v>2018</v>
      </c>
      <c r="D188" s="9">
        <v>11</v>
      </c>
      <c r="E188" s="9">
        <v>27</v>
      </c>
      <c r="F188" s="21" t="s">
        <v>39</v>
      </c>
      <c r="G188" s="23" t="s">
        <v>33</v>
      </c>
      <c r="H188" s="25" t="s">
        <v>47</v>
      </c>
      <c r="I188" s="11" t="s">
        <v>48</v>
      </c>
      <c r="J188" s="13" t="s">
        <v>55</v>
      </c>
      <c r="K188" s="15" t="s">
        <v>58</v>
      </c>
      <c r="L188" s="17" t="s">
        <v>82</v>
      </c>
      <c r="M188" s="19" t="s">
        <v>83</v>
      </c>
      <c r="N188" s="29">
        <v>480</v>
      </c>
      <c r="O188" s="29">
        <v>50.2</v>
      </c>
      <c r="P188" s="29">
        <v>9.92</v>
      </c>
    </row>
    <row r="189" spans="1:16" x14ac:dyDescent="0.25">
      <c r="A189">
        <v>183</v>
      </c>
      <c r="B189" s="7">
        <v>43374</v>
      </c>
      <c r="C189" s="8">
        <v>2018</v>
      </c>
      <c r="D189" s="9">
        <v>10</v>
      </c>
      <c r="E189" s="9">
        <v>1</v>
      </c>
      <c r="F189" s="21" t="s">
        <v>35</v>
      </c>
      <c r="G189" s="23" t="s">
        <v>34</v>
      </c>
      <c r="H189" s="25" t="s">
        <v>45</v>
      </c>
      <c r="I189" s="11" t="s">
        <v>48</v>
      </c>
      <c r="J189" s="13" t="s">
        <v>68</v>
      </c>
      <c r="K189" s="15" t="s">
        <v>69</v>
      </c>
      <c r="L189" s="17" t="s">
        <v>24</v>
      </c>
      <c r="M189" s="19" t="s">
        <v>72</v>
      </c>
      <c r="N189" s="29">
        <v>183</v>
      </c>
      <c r="O189" s="29">
        <v>60.92</v>
      </c>
      <c r="P189" s="29">
        <v>7.99</v>
      </c>
    </row>
    <row r="190" spans="1:16" x14ac:dyDescent="0.25">
      <c r="A190">
        <v>184</v>
      </c>
      <c r="B190" s="7">
        <v>43448</v>
      </c>
      <c r="C190" s="8">
        <v>2018</v>
      </c>
      <c r="D190" s="9">
        <v>12</v>
      </c>
      <c r="E190" s="9">
        <v>14</v>
      </c>
      <c r="F190" s="21" t="s">
        <v>35</v>
      </c>
      <c r="G190" s="23" t="s">
        <v>34</v>
      </c>
      <c r="H190" s="25" t="s">
        <v>46</v>
      </c>
      <c r="I190" s="11" t="s">
        <v>48</v>
      </c>
      <c r="J190" s="13" t="s">
        <v>68</v>
      </c>
      <c r="K190" s="15" t="s">
        <v>69</v>
      </c>
      <c r="L190" s="17" t="s">
        <v>77</v>
      </c>
      <c r="M190" s="19" t="s">
        <v>79</v>
      </c>
      <c r="N190" s="29">
        <v>789</v>
      </c>
      <c r="O190" s="29">
        <v>66.83</v>
      </c>
      <c r="P190" s="29">
        <v>8.85</v>
      </c>
    </row>
    <row r="191" spans="1:16" x14ac:dyDescent="0.25">
      <c r="A191">
        <v>185</v>
      </c>
      <c r="B191" s="7">
        <v>43423</v>
      </c>
      <c r="C191" s="8">
        <v>2018</v>
      </c>
      <c r="D191" s="9">
        <v>11</v>
      </c>
      <c r="E191" s="9">
        <v>19</v>
      </c>
      <c r="F191" s="21" t="s">
        <v>38</v>
      </c>
      <c r="G191" s="23" t="s">
        <v>34</v>
      </c>
      <c r="H191" s="25" t="s">
        <v>44</v>
      </c>
      <c r="I191" s="11" t="s">
        <v>48</v>
      </c>
      <c r="J191" s="13" t="s">
        <v>66</v>
      </c>
      <c r="K191" s="15" t="s">
        <v>66</v>
      </c>
      <c r="L191" s="17" t="s">
        <v>24</v>
      </c>
      <c r="M191" s="19" t="s">
        <v>75</v>
      </c>
      <c r="N191" s="29">
        <v>219</v>
      </c>
      <c r="O191" s="29">
        <v>32.83</v>
      </c>
      <c r="P191" s="29">
        <v>6.18</v>
      </c>
    </row>
    <row r="192" spans="1:16" x14ac:dyDescent="0.25">
      <c r="A192">
        <v>186</v>
      </c>
      <c r="B192" s="7">
        <v>43419</v>
      </c>
      <c r="C192" s="8">
        <v>2018</v>
      </c>
      <c r="D192" s="9">
        <v>11</v>
      </c>
      <c r="E192" s="9">
        <v>15</v>
      </c>
      <c r="F192" s="21" t="s">
        <v>36</v>
      </c>
      <c r="G192" s="23" t="s">
        <v>34</v>
      </c>
      <c r="H192" s="25" t="s">
        <v>44</v>
      </c>
      <c r="I192" s="11" t="s">
        <v>48</v>
      </c>
      <c r="J192" s="13" t="s">
        <v>61</v>
      </c>
      <c r="K192" s="15" t="s">
        <v>62</v>
      </c>
      <c r="L192" s="17" t="s">
        <v>82</v>
      </c>
      <c r="M192" s="19" t="s">
        <v>85</v>
      </c>
      <c r="N192" s="29">
        <v>612</v>
      </c>
      <c r="O192" s="29">
        <v>71.87</v>
      </c>
      <c r="P192" s="29">
        <v>9.16</v>
      </c>
    </row>
    <row r="193" spans="1:16" x14ac:dyDescent="0.25">
      <c r="A193">
        <v>187</v>
      </c>
      <c r="B193" s="7">
        <v>43430</v>
      </c>
      <c r="C193" s="8">
        <v>2018</v>
      </c>
      <c r="D193" s="9">
        <v>11</v>
      </c>
      <c r="E193" s="9">
        <v>26</v>
      </c>
      <c r="F193" s="21" t="s">
        <v>42</v>
      </c>
      <c r="G193" s="23" t="s">
        <v>34</v>
      </c>
      <c r="H193" s="25" t="s">
        <v>45</v>
      </c>
      <c r="I193" s="11" t="s">
        <v>48</v>
      </c>
      <c r="J193" s="13" t="s">
        <v>61</v>
      </c>
      <c r="K193" s="15" t="s">
        <v>63</v>
      </c>
      <c r="L193" s="17" t="s">
        <v>77</v>
      </c>
      <c r="M193" s="19" t="s">
        <v>80</v>
      </c>
      <c r="N193" s="29">
        <v>96</v>
      </c>
      <c r="O193" s="29">
        <v>91.3</v>
      </c>
      <c r="P193" s="29">
        <v>8.1999999999999993</v>
      </c>
    </row>
    <row r="194" spans="1:16" x14ac:dyDescent="0.25">
      <c r="A194">
        <v>188</v>
      </c>
      <c r="B194" s="7">
        <v>43428</v>
      </c>
      <c r="C194" s="8">
        <v>2018</v>
      </c>
      <c r="D194" s="9">
        <v>11</v>
      </c>
      <c r="E194" s="9">
        <v>24</v>
      </c>
      <c r="F194" s="21" t="s">
        <v>35</v>
      </c>
      <c r="G194" s="23" t="s">
        <v>33</v>
      </c>
      <c r="H194" s="25" t="s">
        <v>44</v>
      </c>
      <c r="I194" s="11" t="s">
        <v>48</v>
      </c>
      <c r="J194" s="13" t="s">
        <v>61</v>
      </c>
      <c r="K194" s="15" t="s">
        <v>64</v>
      </c>
      <c r="L194" s="17" t="s">
        <v>24</v>
      </c>
      <c r="M194" s="19" t="s">
        <v>74</v>
      </c>
      <c r="N194" s="29">
        <v>370</v>
      </c>
      <c r="O194" s="29">
        <v>79.09</v>
      </c>
      <c r="P194" s="29">
        <v>9.49</v>
      </c>
    </row>
    <row r="195" spans="1:16" x14ac:dyDescent="0.25">
      <c r="A195">
        <v>189</v>
      </c>
      <c r="B195" s="7">
        <v>43383</v>
      </c>
      <c r="C195" s="8">
        <v>2018</v>
      </c>
      <c r="D195" s="9">
        <v>10</v>
      </c>
      <c r="E195" s="9">
        <v>10</v>
      </c>
      <c r="F195" s="21" t="s">
        <v>42</v>
      </c>
      <c r="G195" s="23" t="s">
        <v>34</v>
      </c>
      <c r="H195" s="25" t="s">
        <v>46</v>
      </c>
      <c r="I195" s="11" t="s">
        <v>48</v>
      </c>
      <c r="J195" s="13" t="s">
        <v>68</v>
      </c>
      <c r="K195" s="15" t="s">
        <v>70</v>
      </c>
      <c r="L195" s="17" t="s">
        <v>77</v>
      </c>
      <c r="M195" s="19" t="s">
        <v>81</v>
      </c>
      <c r="N195" s="29">
        <v>904</v>
      </c>
      <c r="O195" s="29">
        <v>48.39</v>
      </c>
      <c r="P195" s="29">
        <v>3.98</v>
      </c>
    </row>
    <row r="196" spans="1:16" x14ac:dyDescent="0.25">
      <c r="A196">
        <v>190</v>
      </c>
      <c r="B196" s="7">
        <v>43413</v>
      </c>
      <c r="C196" s="8">
        <v>2018</v>
      </c>
      <c r="D196" s="9">
        <v>11</v>
      </c>
      <c r="E196" s="9">
        <v>9</v>
      </c>
      <c r="F196" s="21" t="s">
        <v>37</v>
      </c>
      <c r="G196" s="23" t="s">
        <v>33</v>
      </c>
      <c r="H196" s="25" t="s">
        <v>47</v>
      </c>
      <c r="I196" s="11" t="s">
        <v>48</v>
      </c>
      <c r="J196" s="13" t="s">
        <v>61</v>
      </c>
      <c r="K196" s="15" t="s">
        <v>63</v>
      </c>
      <c r="L196" s="17" t="s">
        <v>24</v>
      </c>
      <c r="M196" s="19" t="s">
        <v>73</v>
      </c>
      <c r="N196" s="29">
        <v>653</v>
      </c>
      <c r="O196" s="29">
        <v>78.150000000000006</v>
      </c>
      <c r="P196" s="29">
        <v>4.95</v>
      </c>
    </row>
    <row r="197" spans="1:16" x14ac:dyDescent="0.25">
      <c r="A197">
        <v>191</v>
      </c>
      <c r="B197" s="7">
        <v>43464</v>
      </c>
      <c r="C197" s="8">
        <v>2018</v>
      </c>
      <c r="D197" s="9">
        <v>12</v>
      </c>
      <c r="E197" s="9">
        <v>30</v>
      </c>
      <c r="F197" s="21" t="s">
        <v>42</v>
      </c>
      <c r="G197" s="23" t="s">
        <v>33</v>
      </c>
      <c r="H197" s="25" t="s">
        <v>46</v>
      </c>
      <c r="I197" s="11" t="s">
        <v>48</v>
      </c>
      <c r="J197" s="13" t="s">
        <v>67</v>
      </c>
      <c r="K197" s="15" t="s">
        <v>67</v>
      </c>
      <c r="L197" s="17" t="s">
        <v>24</v>
      </c>
      <c r="M197" s="19" t="s">
        <v>75</v>
      </c>
      <c r="N197" s="29">
        <v>25</v>
      </c>
      <c r="O197" s="29">
        <v>2.34</v>
      </c>
      <c r="P197" s="29">
        <v>1.37</v>
      </c>
    </row>
    <row r="198" spans="1:16" x14ac:dyDescent="0.25">
      <c r="A198">
        <v>192</v>
      </c>
      <c r="B198" s="7">
        <v>43432</v>
      </c>
      <c r="C198" s="8">
        <v>2018</v>
      </c>
      <c r="D198" s="9">
        <v>11</v>
      </c>
      <c r="E198" s="9">
        <v>28</v>
      </c>
      <c r="F198" s="21" t="s">
        <v>35</v>
      </c>
      <c r="G198" s="23" t="s">
        <v>33</v>
      </c>
      <c r="H198" s="25" t="s">
        <v>46</v>
      </c>
      <c r="I198" s="11" t="s">
        <v>48</v>
      </c>
      <c r="J198" s="13" t="s">
        <v>55</v>
      </c>
      <c r="K198" s="15" t="s">
        <v>57</v>
      </c>
      <c r="L198" s="17" t="s">
        <v>77</v>
      </c>
      <c r="M198" s="19" t="s">
        <v>81</v>
      </c>
      <c r="N198" s="29">
        <v>891</v>
      </c>
      <c r="O198" s="29">
        <v>63.14</v>
      </c>
      <c r="P198" s="29">
        <v>0.97</v>
      </c>
    </row>
    <row r="199" spans="1:16" x14ac:dyDescent="0.25">
      <c r="A199">
        <v>193</v>
      </c>
      <c r="B199" s="7">
        <v>43394</v>
      </c>
      <c r="C199" s="8">
        <v>2018</v>
      </c>
      <c r="D199" s="9">
        <v>10</v>
      </c>
      <c r="E199" s="9">
        <v>21</v>
      </c>
      <c r="F199" s="21" t="s">
        <v>38</v>
      </c>
      <c r="G199" s="23" t="s">
        <v>34</v>
      </c>
      <c r="H199" s="25" t="s">
        <v>44</v>
      </c>
      <c r="I199" s="11" t="s">
        <v>48</v>
      </c>
      <c r="J199" s="13" t="s">
        <v>65</v>
      </c>
      <c r="K199" s="15" t="s">
        <v>65</v>
      </c>
      <c r="L199" s="17" t="s">
        <v>77</v>
      </c>
      <c r="M199" s="19" t="s">
        <v>79</v>
      </c>
      <c r="N199" s="29">
        <v>114</v>
      </c>
      <c r="O199" s="29">
        <v>4.53</v>
      </c>
      <c r="P199" s="29">
        <v>4.62</v>
      </c>
    </row>
    <row r="200" spans="1:16" x14ac:dyDescent="0.25">
      <c r="A200">
        <v>194</v>
      </c>
      <c r="B200" s="7">
        <v>43411</v>
      </c>
      <c r="C200" s="8">
        <v>2018</v>
      </c>
      <c r="D200" s="9">
        <v>11</v>
      </c>
      <c r="E200" s="9">
        <v>7</v>
      </c>
      <c r="F200" s="21" t="s">
        <v>39</v>
      </c>
      <c r="G200" s="23" t="s">
        <v>33</v>
      </c>
      <c r="H200" s="25" t="s">
        <v>44</v>
      </c>
      <c r="I200" s="11" t="s">
        <v>48</v>
      </c>
      <c r="J200" s="13" t="s">
        <v>68</v>
      </c>
      <c r="K200" s="15" t="s">
        <v>69</v>
      </c>
      <c r="L200" s="17" t="s">
        <v>24</v>
      </c>
      <c r="M200" s="19" t="s">
        <v>76</v>
      </c>
      <c r="N200" s="29">
        <v>245</v>
      </c>
      <c r="O200" s="29">
        <v>30.26</v>
      </c>
      <c r="P200" s="29">
        <v>4.54</v>
      </c>
    </row>
    <row r="201" spans="1:16" x14ac:dyDescent="0.25">
      <c r="A201">
        <v>195</v>
      </c>
      <c r="B201" s="7">
        <v>43457</v>
      </c>
      <c r="C201" s="8">
        <v>2018</v>
      </c>
      <c r="D201" s="9">
        <v>12</v>
      </c>
      <c r="E201" s="9">
        <v>23</v>
      </c>
      <c r="F201" s="21" t="s">
        <v>41</v>
      </c>
      <c r="G201" s="23" t="s">
        <v>34</v>
      </c>
      <c r="H201" s="25" t="s">
        <v>43</v>
      </c>
      <c r="I201" s="11" t="s">
        <v>48</v>
      </c>
      <c r="J201" s="13" t="s">
        <v>61</v>
      </c>
      <c r="K201" s="15" t="s">
        <v>63</v>
      </c>
      <c r="L201" s="17" t="s">
        <v>24</v>
      </c>
      <c r="M201" s="19" t="s">
        <v>74</v>
      </c>
      <c r="N201" s="29">
        <v>994</v>
      </c>
      <c r="O201" s="29">
        <v>67.05</v>
      </c>
      <c r="P201" s="29">
        <v>7.8</v>
      </c>
    </row>
    <row r="202" spans="1:16" x14ac:dyDescent="0.25">
      <c r="A202">
        <v>196</v>
      </c>
      <c r="B202" s="7">
        <v>43412</v>
      </c>
      <c r="C202" s="8">
        <v>2018</v>
      </c>
      <c r="D202" s="9">
        <v>11</v>
      </c>
      <c r="E202" s="9">
        <v>8</v>
      </c>
      <c r="F202" s="21" t="s">
        <v>40</v>
      </c>
      <c r="G202" s="23" t="s">
        <v>34</v>
      </c>
      <c r="H202" s="25" t="s">
        <v>44</v>
      </c>
      <c r="I202" s="11" t="s">
        <v>48</v>
      </c>
      <c r="J202" s="13" t="s">
        <v>55</v>
      </c>
      <c r="K202" s="15" t="s">
        <v>57</v>
      </c>
      <c r="L202" s="17" t="s">
        <v>24</v>
      </c>
      <c r="M202" s="19" t="s">
        <v>73</v>
      </c>
      <c r="N202" s="29">
        <v>892</v>
      </c>
      <c r="O202" s="29">
        <v>6.74</v>
      </c>
      <c r="P202" s="29">
        <v>1.1299999999999999</v>
      </c>
    </row>
    <row r="203" spans="1:16" x14ac:dyDescent="0.25">
      <c r="A203">
        <v>197</v>
      </c>
      <c r="B203" s="7">
        <v>43393</v>
      </c>
      <c r="C203" s="8">
        <v>2018</v>
      </c>
      <c r="D203" s="9">
        <v>10</v>
      </c>
      <c r="E203" s="9">
        <v>20</v>
      </c>
      <c r="F203" s="21" t="s">
        <v>38</v>
      </c>
      <c r="G203" s="23" t="s">
        <v>33</v>
      </c>
      <c r="H203" s="25" t="s">
        <v>44</v>
      </c>
      <c r="I203" s="11" t="s">
        <v>48</v>
      </c>
      <c r="J203" s="13" t="s">
        <v>67</v>
      </c>
      <c r="K203" s="15" t="s">
        <v>67</v>
      </c>
      <c r="L203" s="17" t="s">
        <v>24</v>
      </c>
      <c r="M203" s="19" t="s">
        <v>74</v>
      </c>
      <c r="N203" s="29">
        <v>710</v>
      </c>
      <c r="O203" s="29">
        <v>0.93</v>
      </c>
      <c r="P203" s="29">
        <v>2.4500000000000002</v>
      </c>
    </row>
    <row r="204" spans="1:16" x14ac:dyDescent="0.25">
      <c r="A204">
        <v>198</v>
      </c>
      <c r="B204" s="7">
        <v>43390</v>
      </c>
      <c r="C204" s="8">
        <v>2018</v>
      </c>
      <c r="D204" s="9">
        <v>10</v>
      </c>
      <c r="E204" s="9">
        <v>17</v>
      </c>
      <c r="F204" s="21" t="s">
        <v>41</v>
      </c>
      <c r="G204" s="23" t="s">
        <v>34</v>
      </c>
      <c r="H204" s="25" t="s">
        <v>44</v>
      </c>
      <c r="I204" s="11" t="s">
        <v>48</v>
      </c>
      <c r="J204" s="13" t="s">
        <v>66</v>
      </c>
      <c r="K204" s="15" t="s">
        <v>66</v>
      </c>
      <c r="L204" s="17" t="s">
        <v>82</v>
      </c>
      <c r="M204" s="19" t="s">
        <v>85</v>
      </c>
      <c r="N204" s="29">
        <v>318</v>
      </c>
      <c r="O204" s="29">
        <v>0.41</v>
      </c>
      <c r="P204" s="29">
        <v>6.29</v>
      </c>
    </row>
    <row r="205" spans="1:16" x14ac:dyDescent="0.25">
      <c r="A205">
        <v>199</v>
      </c>
      <c r="B205" s="7">
        <v>43413</v>
      </c>
      <c r="C205" s="8">
        <v>2018</v>
      </c>
      <c r="D205" s="9">
        <v>11</v>
      </c>
      <c r="E205" s="9">
        <v>9</v>
      </c>
      <c r="F205" s="21" t="s">
        <v>39</v>
      </c>
      <c r="G205" s="23" t="s">
        <v>33</v>
      </c>
      <c r="H205" s="25" t="s">
        <v>45</v>
      </c>
      <c r="I205" s="11" t="s">
        <v>48</v>
      </c>
      <c r="J205" s="13" t="s">
        <v>65</v>
      </c>
      <c r="K205" s="15" t="s">
        <v>65</v>
      </c>
      <c r="L205" s="17" t="s">
        <v>77</v>
      </c>
      <c r="M205" s="19" t="s">
        <v>79</v>
      </c>
      <c r="N205" s="29">
        <v>236</v>
      </c>
      <c r="O205" s="29">
        <v>92.61</v>
      </c>
      <c r="P205" s="29">
        <v>0.03</v>
      </c>
    </row>
    <row r="206" spans="1:16" x14ac:dyDescent="0.25">
      <c r="A206">
        <v>200</v>
      </c>
      <c r="B206" s="7">
        <v>43398</v>
      </c>
      <c r="C206" s="8">
        <v>2018</v>
      </c>
      <c r="D206" s="9">
        <v>10</v>
      </c>
      <c r="E206" s="9">
        <v>25</v>
      </c>
      <c r="F206" s="21" t="s">
        <v>40</v>
      </c>
      <c r="G206" s="23" t="s">
        <v>34</v>
      </c>
      <c r="H206" s="25" t="s">
        <v>44</v>
      </c>
      <c r="I206" s="11" t="s">
        <v>48</v>
      </c>
      <c r="J206" s="13" t="s">
        <v>61</v>
      </c>
      <c r="K206" s="15" t="s">
        <v>64</v>
      </c>
      <c r="L206" s="17" t="s">
        <v>77</v>
      </c>
      <c r="M206" s="19" t="s">
        <v>79</v>
      </c>
      <c r="N206" s="29">
        <v>714</v>
      </c>
      <c r="O206" s="29">
        <v>47.48</v>
      </c>
      <c r="P206" s="29">
        <v>8.1300000000000008</v>
      </c>
    </row>
    <row r="207" spans="1:16" x14ac:dyDescent="0.25">
      <c r="A207">
        <v>201</v>
      </c>
      <c r="B207" s="7">
        <v>43441</v>
      </c>
      <c r="C207" s="8">
        <v>2018</v>
      </c>
      <c r="D207" s="9">
        <v>12</v>
      </c>
      <c r="E207" s="9">
        <v>7</v>
      </c>
      <c r="F207" s="21" t="s">
        <v>35</v>
      </c>
      <c r="G207" s="23" t="s">
        <v>33</v>
      </c>
      <c r="H207" s="25" t="s">
        <v>43</v>
      </c>
      <c r="I207" s="11" t="s">
        <v>48</v>
      </c>
      <c r="J207" s="13" t="s">
        <v>68</v>
      </c>
      <c r="K207" s="15" t="s">
        <v>70</v>
      </c>
      <c r="L207" s="17" t="s">
        <v>77</v>
      </c>
      <c r="M207" s="19" t="s">
        <v>80</v>
      </c>
      <c r="N207" s="29">
        <v>410</v>
      </c>
      <c r="O207" s="29">
        <v>17.43</v>
      </c>
      <c r="P207" s="29">
        <v>8</v>
      </c>
    </row>
    <row r="208" spans="1:16" x14ac:dyDescent="0.25">
      <c r="A208">
        <v>202</v>
      </c>
      <c r="B208" s="7">
        <v>43418</v>
      </c>
      <c r="C208" s="8">
        <v>2018</v>
      </c>
      <c r="D208" s="9">
        <v>11</v>
      </c>
      <c r="E208" s="9">
        <v>14</v>
      </c>
      <c r="F208" s="21" t="s">
        <v>35</v>
      </c>
      <c r="G208" s="23" t="s">
        <v>34</v>
      </c>
      <c r="H208" s="25" t="s">
        <v>45</v>
      </c>
      <c r="I208" s="11" t="s">
        <v>48</v>
      </c>
      <c r="J208" s="13" t="s">
        <v>55</v>
      </c>
      <c r="K208" s="15" t="s">
        <v>57</v>
      </c>
      <c r="L208" s="17" t="s">
        <v>24</v>
      </c>
      <c r="M208" s="19" t="s">
        <v>76</v>
      </c>
      <c r="N208" s="29">
        <v>510</v>
      </c>
      <c r="O208" s="29">
        <v>59.22</v>
      </c>
      <c r="P208" s="29">
        <v>3.69</v>
      </c>
    </row>
    <row r="209" spans="1:16" x14ac:dyDescent="0.25">
      <c r="A209">
        <v>203</v>
      </c>
      <c r="B209" s="7">
        <v>43398</v>
      </c>
      <c r="C209" s="8">
        <v>2018</v>
      </c>
      <c r="D209" s="9">
        <v>10</v>
      </c>
      <c r="E209" s="9">
        <v>25</v>
      </c>
      <c r="F209" s="21" t="s">
        <v>42</v>
      </c>
      <c r="G209" s="23" t="s">
        <v>33</v>
      </c>
      <c r="H209" s="25" t="s">
        <v>44</v>
      </c>
      <c r="I209" s="11" t="s">
        <v>48</v>
      </c>
      <c r="J209" s="13" t="s">
        <v>59</v>
      </c>
      <c r="K209" s="15" t="s">
        <v>60</v>
      </c>
      <c r="L209" s="17" t="s">
        <v>77</v>
      </c>
      <c r="M209" s="19" t="s">
        <v>79</v>
      </c>
      <c r="N209" s="29">
        <v>423</v>
      </c>
      <c r="O209" s="29">
        <v>45.6</v>
      </c>
      <c r="P209" s="29">
        <v>1.85</v>
      </c>
    </row>
    <row r="210" spans="1:16" x14ac:dyDescent="0.25">
      <c r="A210">
        <v>204</v>
      </c>
      <c r="B210" s="7">
        <v>43436</v>
      </c>
      <c r="C210" s="8">
        <v>2018</v>
      </c>
      <c r="D210" s="9">
        <v>12</v>
      </c>
      <c r="E210" s="9">
        <v>2</v>
      </c>
      <c r="F210" s="21" t="s">
        <v>41</v>
      </c>
      <c r="G210" s="23" t="s">
        <v>34</v>
      </c>
      <c r="H210" s="25" t="s">
        <v>44</v>
      </c>
      <c r="I210" s="11" t="s">
        <v>48</v>
      </c>
      <c r="J210" s="13" t="s">
        <v>49</v>
      </c>
      <c r="K210" s="15" t="s">
        <v>52</v>
      </c>
      <c r="L210" s="17" t="s">
        <v>77</v>
      </c>
      <c r="M210" s="19" t="s">
        <v>78</v>
      </c>
      <c r="N210" s="29">
        <v>196</v>
      </c>
      <c r="O210" s="29">
        <v>86.78</v>
      </c>
      <c r="P210" s="29">
        <v>5.71</v>
      </c>
    </row>
    <row r="211" spans="1:16" x14ac:dyDescent="0.25">
      <c r="A211">
        <v>205</v>
      </c>
      <c r="B211" s="7">
        <v>43425</v>
      </c>
      <c r="C211" s="8">
        <v>2018</v>
      </c>
      <c r="D211" s="9">
        <v>11</v>
      </c>
      <c r="E211" s="9">
        <v>21</v>
      </c>
      <c r="F211" s="21" t="s">
        <v>40</v>
      </c>
      <c r="G211" s="23" t="s">
        <v>34</v>
      </c>
      <c r="H211" s="25" t="s">
        <v>44</v>
      </c>
      <c r="I211" s="11" t="s">
        <v>48</v>
      </c>
      <c r="J211" s="13" t="s">
        <v>61</v>
      </c>
      <c r="K211" s="15" t="s">
        <v>63</v>
      </c>
      <c r="L211" s="17" t="s">
        <v>24</v>
      </c>
      <c r="M211" s="19" t="s">
        <v>76</v>
      </c>
      <c r="N211" s="29">
        <v>512</v>
      </c>
      <c r="O211" s="29">
        <v>3.03</v>
      </c>
      <c r="P211" s="29">
        <v>4.3499999999999996</v>
      </c>
    </row>
    <row r="212" spans="1:16" x14ac:dyDescent="0.25">
      <c r="A212">
        <v>206</v>
      </c>
      <c r="B212" s="7">
        <v>43415</v>
      </c>
      <c r="C212" s="8">
        <v>2018</v>
      </c>
      <c r="D212" s="9">
        <v>11</v>
      </c>
      <c r="E212" s="9">
        <v>11</v>
      </c>
      <c r="F212" s="21" t="s">
        <v>40</v>
      </c>
      <c r="G212" s="23" t="s">
        <v>33</v>
      </c>
      <c r="H212" s="25" t="s">
        <v>45</v>
      </c>
      <c r="I212" s="11" t="s">
        <v>48</v>
      </c>
      <c r="J212" s="13" t="s">
        <v>55</v>
      </c>
      <c r="K212" s="15" t="s">
        <v>57</v>
      </c>
      <c r="L212" s="17" t="s">
        <v>24</v>
      </c>
      <c r="M212" s="19" t="s">
        <v>75</v>
      </c>
      <c r="N212" s="29">
        <v>446</v>
      </c>
      <c r="O212" s="29">
        <v>68.489999999999995</v>
      </c>
      <c r="P212" s="29">
        <v>4.72</v>
      </c>
    </row>
    <row r="213" spans="1:16" x14ac:dyDescent="0.25">
      <c r="A213">
        <v>207</v>
      </c>
      <c r="B213" s="7">
        <v>43397</v>
      </c>
      <c r="C213" s="8">
        <v>2018</v>
      </c>
      <c r="D213" s="9">
        <v>10</v>
      </c>
      <c r="E213" s="9">
        <v>24</v>
      </c>
      <c r="F213" s="21" t="s">
        <v>38</v>
      </c>
      <c r="G213" s="23" t="s">
        <v>33</v>
      </c>
      <c r="H213" s="25" t="s">
        <v>44</v>
      </c>
      <c r="I213" s="11" t="s">
        <v>48</v>
      </c>
      <c r="J213" s="13" t="s">
        <v>61</v>
      </c>
      <c r="K213" s="15" t="s">
        <v>62</v>
      </c>
      <c r="L213" s="17" t="s">
        <v>24</v>
      </c>
      <c r="M213" s="19" t="s">
        <v>75</v>
      </c>
      <c r="N213" s="29">
        <v>47</v>
      </c>
      <c r="O213" s="29">
        <v>65.41</v>
      </c>
      <c r="P213" s="29">
        <v>2.02</v>
      </c>
    </row>
    <row r="214" spans="1:16" x14ac:dyDescent="0.25">
      <c r="A214">
        <v>208</v>
      </c>
      <c r="B214" s="7">
        <v>43464</v>
      </c>
      <c r="C214" s="8">
        <v>2018</v>
      </c>
      <c r="D214" s="9">
        <v>12</v>
      </c>
      <c r="E214" s="9">
        <v>30</v>
      </c>
      <c r="F214" s="21" t="s">
        <v>42</v>
      </c>
      <c r="G214" s="23" t="s">
        <v>33</v>
      </c>
      <c r="H214" s="25" t="s">
        <v>44</v>
      </c>
      <c r="I214" s="11" t="s">
        <v>48</v>
      </c>
      <c r="J214" s="13" t="s">
        <v>67</v>
      </c>
      <c r="K214" s="15" t="s">
        <v>67</v>
      </c>
      <c r="L214" s="17" t="s">
        <v>77</v>
      </c>
      <c r="M214" s="19" t="s">
        <v>80</v>
      </c>
      <c r="N214" s="29">
        <v>548</v>
      </c>
      <c r="O214" s="29">
        <v>22.13</v>
      </c>
      <c r="P214" s="29">
        <v>5.4</v>
      </c>
    </row>
    <row r="215" spans="1:16" x14ac:dyDescent="0.25">
      <c r="A215">
        <v>209</v>
      </c>
      <c r="B215" s="7">
        <v>43439</v>
      </c>
      <c r="C215" s="8">
        <v>2018</v>
      </c>
      <c r="D215" s="9">
        <v>12</v>
      </c>
      <c r="E215" s="9">
        <v>5</v>
      </c>
      <c r="F215" s="21" t="s">
        <v>35</v>
      </c>
      <c r="G215" s="23" t="s">
        <v>34</v>
      </c>
      <c r="H215" s="25" t="s">
        <v>47</v>
      </c>
      <c r="I215" s="11" t="s">
        <v>48</v>
      </c>
      <c r="J215" s="13" t="s">
        <v>68</v>
      </c>
      <c r="K215" s="15" t="s">
        <v>70</v>
      </c>
      <c r="L215" s="17" t="s">
        <v>24</v>
      </c>
      <c r="M215" s="19" t="s">
        <v>72</v>
      </c>
      <c r="N215" s="29">
        <v>662</v>
      </c>
      <c r="O215" s="29">
        <v>20.22</v>
      </c>
      <c r="P215" s="29">
        <v>3.79</v>
      </c>
    </row>
    <row r="216" spans="1:16" x14ac:dyDescent="0.25">
      <c r="A216">
        <v>210</v>
      </c>
      <c r="B216" s="7">
        <v>43411</v>
      </c>
      <c r="C216" s="8">
        <v>2018</v>
      </c>
      <c r="D216" s="9">
        <v>11</v>
      </c>
      <c r="E216" s="9">
        <v>7</v>
      </c>
      <c r="F216" s="21" t="s">
        <v>37</v>
      </c>
      <c r="G216" s="23" t="s">
        <v>34</v>
      </c>
      <c r="H216" s="25" t="s">
        <v>45</v>
      </c>
      <c r="I216" s="11" t="s">
        <v>48</v>
      </c>
      <c r="J216" s="13" t="s">
        <v>61</v>
      </c>
      <c r="K216" s="15" t="s">
        <v>63</v>
      </c>
      <c r="L216" s="17" t="s">
        <v>24</v>
      </c>
      <c r="M216" s="19" t="s">
        <v>74</v>
      </c>
      <c r="N216" s="29">
        <v>301</v>
      </c>
      <c r="O216" s="29">
        <v>11.01</v>
      </c>
      <c r="P216" s="29">
        <v>6.53</v>
      </c>
    </row>
    <row r="217" spans="1:16" x14ac:dyDescent="0.25">
      <c r="A217">
        <v>211</v>
      </c>
      <c r="B217" s="7">
        <v>43424</v>
      </c>
      <c r="C217" s="8">
        <v>2018</v>
      </c>
      <c r="D217" s="9">
        <v>11</v>
      </c>
      <c r="E217" s="9">
        <v>20</v>
      </c>
      <c r="F217" s="21" t="s">
        <v>37</v>
      </c>
      <c r="G217" s="23" t="s">
        <v>34</v>
      </c>
      <c r="H217" s="25" t="s">
        <v>43</v>
      </c>
      <c r="I217" s="11" t="s">
        <v>48</v>
      </c>
      <c r="J217" s="13" t="s">
        <v>67</v>
      </c>
      <c r="K217" s="15" t="s">
        <v>67</v>
      </c>
      <c r="L217" s="17" t="s">
        <v>24</v>
      </c>
      <c r="M217" s="19" t="s">
        <v>73</v>
      </c>
      <c r="N217" s="29">
        <v>362</v>
      </c>
      <c r="O217" s="29">
        <v>10.02</v>
      </c>
      <c r="P217" s="29">
        <v>1.98</v>
      </c>
    </row>
    <row r="218" spans="1:16" x14ac:dyDescent="0.25">
      <c r="A218">
        <v>212</v>
      </c>
      <c r="B218" s="7">
        <v>43421</v>
      </c>
      <c r="C218" s="8">
        <v>2018</v>
      </c>
      <c r="D218" s="9">
        <v>11</v>
      </c>
      <c r="E218" s="9">
        <v>17</v>
      </c>
      <c r="F218" s="21" t="s">
        <v>36</v>
      </c>
      <c r="G218" s="23" t="s">
        <v>33</v>
      </c>
      <c r="H218" s="25" t="s">
        <v>43</v>
      </c>
      <c r="I218" s="11" t="s">
        <v>48</v>
      </c>
      <c r="J218" s="13" t="s">
        <v>49</v>
      </c>
      <c r="K218" s="15" t="s">
        <v>52</v>
      </c>
      <c r="L218" s="17" t="s">
        <v>77</v>
      </c>
      <c r="M218" s="19" t="s">
        <v>81</v>
      </c>
      <c r="N218" s="29">
        <v>723</v>
      </c>
      <c r="O218" s="29">
        <v>45.3</v>
      </c>
      <c r="P218" s="29">
        <v>2.64</v>
      </c>
    </row>
    <row r="219" spans="1:16" x14ac:dyDescent="0.25">
      <c r="A219">
        <v>213</v>
      </c>
      <c r="B219" s="7">
        <v>43457</v>
      </c>
      <c r="C219" s="8">
        <v>2018</v>
      </c>
      <c r="D219" s="9">
        <v>12</v>
      </c>
      <c r="E219" s="9">
        <v>23</v>
      </c>
      <c r="F219" s="21" t="s">
        <v>38</v>
      </c>
      <c r="G219" s="23" t="s">
        <v>33</v>
      </c>
      <c r="H219" s="25" t="s">
        <v>44</v>
      </c>
      <c r="I219" s="11" t="s">
        <v>48</v>
      </c>
      <c r="J219" s="13" t="s">
        <v>55</v>
      </c>
      <c r="K219" s="15" t="s">
        <v>57</v>
      </c>
      <c r="L219" s="17" t="s">
        <v>24</v>
      </c>
      <c r="M219" s="19" t="s">
        <v>73</v>
      </c>
      <c r="N219" s="29">
        <v>570</v>
      </c>
      <c r="O219" s="29">
        <v>99.37</v>
      </c>
      <c r="P219" s="29">
        <v>4.8600000000000003</v>
      </c>
    </row>
    <row r="220" spans="1:16" x14ac:dyDescent="0.25">
      <c r="A220">
        <v>214</v>
      </c>
      <c r="B220" s="7">
        <v>43403</v>
      </c>
      <c r="C220" s="8">
        <v>2018</v>
      </c>
      <c r="D220" s="9">
        <v>10</v>
      </c>
      <c r="E220" s="9">
        <v>30</v>
      </c>
      <c r="F220" s="21" t="s">
        <v>35</v>
      </c>
      <c r="G220" s="23" t="s">
        <v>33</v>
      </c>
      <c r="H220" s="25" t="s">
        <v>47</v>
      </c>
      <c r="I220" s="11" t="s">
        <v>48</v>
      </c>
      <c r="J220" s="13" t="s">
        <v>68</v>
      </c>
      <c r="K220" s="15" t="s">
        <v>69</v>
      </c>
      <c r="L220" s="17" t="s">
        <v>82</v>
      </c>
      <c r="M220" s="19" t="s">
        <v>84</v>
      </c>
      <c r="N220" s="29">
        <v>654</v>
      </c>
      <c r="O220" s="29">
        <v>96.78</v>
      </c>
      <c r="P220" s="29">
        <v>9.64</v>
      </c>
    </row>
    <row r="221" spans="1:16" x14ac:dyDescent="0.25">
      <c r="A221">
        <v>215</v>
      </c>
      <c r="B221" s="7">
        <v>43401</v>
      </c>
      <c r="C221" s="8">
        <v>2018</v>
      </c>
      <c r="D221" s="9">
        <v>10</v>
      </c>
      <c r="E221" s="9">
        <v>28</v>
      </c>
      <c r="F221" s="21" t="s">
        <v>36</v>
      </c>
      <c r="G221" s="23" t="s">
        <v>33</v>
      </c>
      <c r="H221" s="25" t="s">
        <v>47</v>
      </c>
      <c r="I221" s="11" t="s">
        <v>48</v>
      </c>
      <c r="J221" s="13" t="s">
        <v>65</v>
      </c>
      <c r="K221" s="15" t="s">
        <v>65</v>
      </c>
      <c r="L221" s="17" t="s">
        <v>77</v>
      </c>
      <c r="M221" s="19" t="s">
        <v>80</v>
      </c>
      <c r="N221" s="29">
        <v>26</v>
      </c>
      <c r="O221" s="29">
        <v>3.59</v>
      </c>
      <c r="P221" s="29">
        <v>0.61</v>
      </c>
    </row>
    <row r="222" spans="1:16" x14ac:dyDescent="0.25">
      <c r="A222">
        <v>216</v>
      </c>
      <c r="B222" s="7">
        <v>43379</v>
      </c>
      <c r="C222" s="8">
        <v>2018</v>
      </c>
      <c r="D222" s="9">
        <v>10</v>
      </c>
      <c r="E222" s="9">
        <v>6</v>
      </c>
      <c r="F222" s="21" t="s">
        <v>38</v>
      </c>
      <c r="G222" s="23" t="s">
        <v>34</v>
      </c>
      <c r="H222" s="25" t="s">
        <v>44</v>
      </c>
      <c r="I222" s="11" t="s">
        <v>48</v>
      </c>
      <c r="J222" s="13" t="s">
        <v>65</v>
      </c>
      <c r="K222" s="15" t="s">
        <v>65</v>
      </c>
      <c r="L222" s="17" t="s">
        <v>82</v>
      </c>
      <c r="M222" s="19" t="s">
        <v>85</v>
      </c>
      <c r="N222" s="29">
        <v>46</v>
      </c>
      <c r="O222" s="29">
        <v>99.78</v>
      </c>
      <c r="P222" s="29">
        <v>2.72</v>
      </c>
    </row>
    <row r="223" spans="1:16" x14ac:dyDescent="0.25">
      <c r="A223">
        <v>217</v>
      </c>
      <c r="B223" s="7">
        <v>43410</v>
      </c>
      <c r="C223" s="8">
        <v>2018</v>
      </c>
      <c r="D223" s="9">
        <v>11</v>
      </c>
      <c r="E223" s="9">
        <v>6</v>
      </c>
      <c r="F223" s="21" t="s">
        <v>36</v>
      </c>
      <c r="G223" s="23" t="s">
        <v>34</v>
      </c>
      <c r="H223" s="25" t="s">
        <v>46</v>
      </c>
      <c r="I223" s="11" t="s">
        <v>48</v>
      </c>
      <c r="J223" s="13" t="s">
        <v>55</v>
      </c>
      <c r="K223" s="15" t="s">
        <v>56</v>
      </c>
      <c r="L223" s="17" t="s">
        <v>82</v>
      </c>
      <c r="M223" s="19" t="s">
        <v>84</v>
      </c>
      <c r="N223" s="29">
        <v>53</v>
      </c>
      <c r="O223" s="29">
        <v>36.880000000000003</v>
      </c>
      <c r="P223" s="29">
        <v>7.97</v>
      </c>
    </row>
    <row r="224" spans="1:16" x14ac:dyDescent="0.25">
      <c r="A224">
        <v>218</v>
      </c>
      <c r="B224" s="7">
        <v>43427</v>
      </c>
      <c r="C224" s="8">
        <v>2018</v>
      </c>
      <c r="D224" s="9">
        <v>11</v>
      </c>
      <c r="E224" s="9">
        <v>23</v>
      </c>
      <c r="F224" s="21" t="s">
        <v>35</v>
      </c>
      <c r="G224" s="23" t="s">
        <v>33</v>
      </c>
      <c r="H224" s="25" t="s">
        <v>45</v>
      </c>
      <c r="I224" s="11" t="s">
        <v>48</v>
      </c>
      <c r="J224" s="13" t="s">
        <v>55</v>
      </c>
      <c r="K224" s="15" t="s">
        <v>56</v>
      </c>
      <c r="L224" s="17" t="s">
        <v>77</v>
      </c>
      <c r="M224" s="19" t="s">
        <v>78</v>
      </c>
      <c r="N224" s="29">
        <v>256</v>
      </c>
      <c r="O224" s="29">
        <v>91.53</v>
      </c>
      <c r="P224" s="29">
        <v>8.56</v>
      </c>
    </row>
    <row r="225" spans="1:16" x14ac:dyDescent="0.25">
      <c r="A225">
        <v>219</v>
      </c>
      <c r="B225" s="7">
        <v>43419</v>
      </c>
      <c r="C225" s="8">
        <v>2018</v>
      </c>
      <c r="D225" s="9">
        <v>11</v>
      </c>
      <c r="E225" s="9">
        <v>15</v>
      </c>
      <c r="F225" s="21" t="s">
        <v>39</v>
      </c>
      <c r="G225" s="23" t="s">
        <v>33</v>
      </c>
      <c r="H225" s="25" t="s">
        <v>44</v>
      </c>
      <c r="I225" s="11" t="s">
        <v>48</v>
      </c>
      <c r="J225" s="13" t="s">
        <v>68</v>
      </c>
      <c r="K225" s="15" t="s">
        <v>70</v>
      </c>
      <c r="L225" s="17" t="s">
        <v>24</v>
      </c>
      <c r="M225" s="19" t="s">
        <v>76</v>
      </c>
      <c r="N225" s="29">
        <v>626</v>
      </c>
      <c r="O225" s="29">
        <v>95.69</v>
      </c>
      <c r="P225" s="29">
        <v>6.46</v>
      </c>
    </row>
    <row r="226" spans="1:16" x14ac:dyDescent="0.25">
      <c r="A226">
        <v>220</v>
      </c>
      <c r="B226" s="7">
        <v>43435</v>
      </c>
      <c r="C226" s="8">
        <v>2018</v>
      </c>
      <c r="D226" s="9">
        <v>12</v>
      </c>
      <c r="E226" s="9">
        <v>1</v>
      </c>
      <c r="F226" s="21" t="s">
        <v>41</v>
      </c>
      <c r="G226" s="23" t="s">
        <v>34</v>
      </c>
      <c r="H226" s="25" t="s">
        <v>45</v>
      </c>
      <c r="I226" s="11" t="s">
        <v>48</v>
      </c>
      <c r="J226" s="13" t="s">
        <v>49</v>
      </c>
      <c r="K226" s="15" t="s">
        <v>54</v>
      </c>
      <c r="L226" s="17" t="s">
        <v>82</v>
      </c>
      <c r="M226" s="19" t="s">
        <v>83</v>
      </c>
      <c r="N226" s="29">
        <v>300</v>
      </c>
      <c r="O226" s="29">
        <v>69.42</v>
      </c>
      <c r="P226" s="29">
        <v>9.58</v>
      </c>
    </row>
    <row r="227" spans="1:16" x14ac:dyDescent="0.25">
      <c r="A227">
        <v>221</v>
      </c>
      <c r="B227" s="7">
        <v>43405</v>
      </c>
      <c r="C227" s="8">
        <v>2018</v>
      </c>
      <c r="D227" s="9">
        <v>11</v>
      </c>
      <c r="E227" s="9">
        <v>1</v>
      </c>
      <c r="F227" s="21" t="s">
        <v>42</v>
      </c>
      <c r="G227" s="23" t="s">
        <v>34</v>
      </c>
      <c r="H227" s="25" t="s">
        <v>46</v>
      </c>
      <c r="I227" s="11" t="s">
        <v>48</v>
      </c>
      <c r="J227" s="13" t="s">
        <v>65</v>
      </c>
      <c r="K227" s="15" t="s">
        <v>65</v>
      </c>
      <c r="L227" s="17" t="s">
        <v>24</v>
      </c>
      <c r="M227" s="19" t="s">
        <v>73</v>
      </c>
      <c r="N227" s="29">
        <v>232</v>
      </c>
      <c r="O227" s="29">
        <v>99.65</v>
      </c>
      <c r="P227" s="29">
        <v>2.8</v>
      </c>
    </row>
    <row r="228" spans="1:16" x14ac:dyDescent="0.25">
      <c r="A228">
        <v>222</v>
      </c>
      <c r="B228" s="7">
        <v>43402</v>
      </c>
      <c r="C228" s="8">
        <v>2018</v>
      </c>
      <c r="D228" s="9">
        <v>10</v>
      </c>
      <c r="E228" s="9">
        <v>29</v>
      </c>
      <c r="F228" s="21" t="s">
        <v>41</v>
      </c>
      <c r="G228" s="23" t="s">
        <v>34</v>
      </c>
      <c r="H228" s="25" t="s">
        <v>43</v>
      </c>
      <c r="I228" s="11" t="s">
        <v>48</v>
      </c>
      <c r="J228" s="13" t="s">
        <v>49</v>
      </c>
      <c r="K228" s="15" t="s">
        <v>50</v>
      </c>
      <c r="L228" s="17" t="s">
        <v>24</v>
      </c>
      <c r="M228" s="19" t="s">
        <v>73</v>
      </c>
      <c r="N228" s="29">
        <v>642</v>
      </c>
      <c r="O228" s="29">
        <v>37.46</v>
      </c>
      <c r="P228" s="29">
        <v>9.17</v>
      </c>
    </row>
    <row r="229" spans="1:16" x14ac:dyDescent="0.25">
      <c r="A229">
        <v>223</v>
      </c>
      <c r="B229" s="7">
        <v>43391</v>
      </c>
      <c r="C229" s="8">
        <v>2018</v>
      </c>
      <c r="D229" s="9">
        <v>10</v>
      </c>
      <c r="E229" s="9">
        <v>18</v>
      </c>
      <c r="F229" s="21" t="s">
        <v>41</v>
      </c>
      <c r="G229" s="23" t="s">
        <v>34</v>
      </c>
      <c r="H229" s="25" t="s">
        <v>43</v>
      </c>
      <c r="I229" s="11" t="s">
        <v>48</v>
      </c>
      <c r="J229" s="13" t="s">
        <v>49</v>
      </c>
      <c r="K229" s="15" t="s">
        <v>52</v>
      </c>
      <c r="L229" s="17" t="s">
        <v>82</v>
      </c>
      <c r="M229" s="19" t="s">
        <v>83</v>
      </c>
      <c r="N229" s="29">
        <v>265</v>
      </c>
      <c r="O229" s="29">
        <v>96.34</v>
      </c>
      <c r="P229" s="29">
        <v>6.35</v>
      </c>
    </row>
    <row r="230" spans="1:16" x14ac:dyDescent="0.25">
      <c r="A230">
        <v>224</v>
      </c>
      <c r="B230" s="7">
        <v>43451</v>
      </c>
      <c r="C230" s="8">
        <v>2018</v>
      </c>
      <c r="D230" s="9">
        <v>12</v>
      </c>
      <c r="E230" s="9">
        <v>17</v>
      </c>
      <c r="F230" s="21" t="s">
        <v>40</v>
      </c>
      <c r="G230" s="23" t="s">
        <v>33</v>
      </c>
      <c r="H230" s="25" t="s">
        <v>44</v>
      </c>
      <c r="I230" s="11" t="s">
        <v>48</v>
      </c>
      <c r="J230" s="13" t="s">
        <v>66</v>
      </c>
      <c r="K230" s="15" t="s">
        <v>66</v>
      </c>
      <c r="L230" s="17" t="s">
        <v>24</v>
      </c>
      <c r="M230" s="19" t="s">
        <v>75</v>
      </c>
      <c r="N230" s="29">
        <v>985</v>
      </c>
      <c r="O230" s="29">
        <v>70.81</v>
      </c>
      <c r="P230" s="29">
        <v>0.4</v>
      </c>
    </row>
    <row r="231" spans="1:16" x14ac:dyDescent="0.25">
      <c r="A231">
        <v>225</v>
      </c>
      <c r="B231" s="7">
        <v>43430</v>
      </c>
      <c r="C231" s="8">
        <v>2018</v>
      </c>
      <c r="D231" s="9">
        <v>11</v>
      </c>
      <c r="E231" s="9">
        <v>26</v>
      </c>
      <c r="F231" s="21" t="s">
        <v>37</v>
      </c>
      <c r="G231" s="23" t="s">
        <v>33</v>
      </c>
      <c r="H231" s="25" t="s">
        <v>45</v>
      </c>
      <c r="I231" s="11" t="s">
        <v>48</v>
      </c>
      <c r="J231" s="13" t="s">
        <v>66</v>
      </c>
      <c r="K231" s="15" t="s">
        <v>66</v>
      </c>
      <c r="L231" s="17" t="s">
        <v>24</v>
      </c>
      <c r="M231" s="19" t="s">
        <v>73</v>
      </c>
      <c r="N231" s="29">
        <v>824</v>
      </c>
      <c r="O231" s="29">
        <v>72.900000000000006</v>
      </c>
      <c r="P231" s="29">
        <v>9.2200000000000006</v>
      </c>
    </row>
    <row r="232" spans="1:16" x14ac:dyDescent="0.25">
      <c r="A232">
        <v>226</v>
      </c>
      <c r="B232" s="7">
        <v>43378</v>
      </c>
      <c r="C232" s="8">
        <v>2018</v>
      </c>
      <c r="D232" s="9">
        <v>10</v>
      </c>
      <c r="E232" s="9">
        <v>5</v>
      </c>
      <c r="F232" s="21" t="s">
        <v>36</v>
      </c>
      <c r="G232" s="23" t="s">
        <v>33</v>
      </c>
      <c r="H232" s="25" t="s">
        <v>44</v>
      </c>
      <c r="I232" s="11" t="s">
        <v>48</v>
      </c>
      <c r="J232" s="13" t="s">
        <v>59</v>
      </c>
      <c r="K232" s="15" t="s">
        <v>60</v>
      </c>
      <c r="L232" s="17" t="s">
        <v>82</v>
      </c>
      <c r="M232" s="19" t="s">
        <v>84</v>
      </c>
      <c r="N232" s="29">
        <v>209</v>
      </c>
      <c r="O232" s="29">
        <v>94.01</v>
      </c>
      <c r="P232" s="29">
        <v>3.49</v>
      </c>
    </row>
    <row r="233" spans="1:16" x14ac:dyDescent="0.25">
      <c r="A233">
        <v>227</v>
      </c>
      <c r="B233" s="7">
        <v>43414</v>
      </c>
      <c r="C233" s="8">
        <v>2018</v>
      </c>
      <c r="D233" s="9">
        <v>11</v>
      </c>
      <c r="E233" s="9">
        <v>10</v>
      </c>
      <c r="F233" s="21" t="s">
        <v>38</v>
      </c>
      <c r="G233" s="23" t="s">
        <v>34</v>
      </c>
      <c r="H233" s="25" t="s">
        <v>45</v>
      </c>
      <c r="I233" s="11" t="s">
        <v>48</v>
      </c>
      <c r="J233" s="13" t="s">
        <v>67</v>
      </c>
      <c r="K233" s="15" t="s">
        <v>67</v>
      </c>
      <c r="L233" s="17" t="s">
        <v>24</v>
      </c>
      <c r="M233" s="19" t="s">
        <v>75</v>
      </c>
      <c r="N233" s="29">
        <v>928</v>
      </c>
      <c r="O233" s="29">
        <v>48.82</v>
      </c>
      <c r="P233" s="29">
        <v>6.39</v>
      </c>
    </row>
    <row r="234" spans="1:16" x14ac:dyDescent="0.25">
      <c r="A234">
        <v>228</v>
      </c>
      <c r="B234" s="7">
        <v>43422</v>
      </c>
      <c r="C234" s="8">
        <v>2018</v>
      </c>
      <c r="D234" s="9">
        <v>11</v>
      </c>
      <c r="E234" s="9">
        <v>18</v>
      </c>
      <c r="F234" s="21" t="s">
        <v>37</v>
      </c>
      <c r="G234" s="23" t="s">
        <v>34</v>
      </c>
      <c r="H234" s="25" t="s">
        <v>47</v>
      </c>
      <c r="I234" s="11" t="s">
        <v>48</v>
      </c>
      <c r="J234" s="13" t="s">
        <v>59</v>
      </c>
      <c r="K234" s="15" t="s">
        <v>60</v>
      </c>
      <c r="L234" s="17" t="s">
        <v>24</v>
      </c>
      <c r="M234" s="19" t="s">
        <v>75</v>
      </c>
      <c r="N234" s="29">
        <v>389</v>
      </c>
      <c r="O234" s="29">
        <v>60.26</v>
      </c>
      <c r="P234" s="29">
        <v>2.3199999999999998</v>
      </c>
    </row>
    <row r="235" spans="1:16" x14ac:dyDescent="0.25">
      <c r="A235">
        <v>229</v>
      </c>
      <c r="B235" s="7">
        <v>43394</v>
      </c>
      <c r="C235" s="8">
        <v>2018</v>
      </c>
      <c r="D235" s="9">
        <v>10</v>
      </c>
      <c r="E235" s="9">
        <v>21</v>
      </c>
      <c r="F235" s="21" t="s">
        <v>41</v>
      </c>
      <c r="G235" s="23" t="s">
        <v>33</v>
      </c>
      <c r="H235" s="25" t="s">
        <v>43</v>
      </c>
      <c r="I235" s="11" t="s">
        <v>48</v>
      </c>
      <c r="J235" s="13" t="s">
        <v>55</v>
      </c>
      <c r="K235" s="15" t="s">
        <v>58</v>
      </c>
      <c r="L235" s="17" t="s">
        <v>77</v>
      </c>
      <c r="M235" s="19" t="s">
        <v>78</v>
      </c>
      <c r="N235" s="29">
        <v>252</v>
      </c>
      <c r="O235" s="29">
        <v>39.049999999999997</v>
      </c>
      <c r="P235" s="29">
        <v>1.5</v>
      </c>
    </row>
    <row r="236" spans="1:16" x14ac:dyDescent="0.25">
      <c r="A236">
        <v>230</v>
      </c>
      <c r="B236" s="7">
        <v>43383</v>
      </c>
      <c r="C236" s="8">
        <v>2018</v>
      </c>
      <c r="D236" s="9">
        <v>10</v>
      </c>
      <c r="E236" s="9">
        <v>10</v>
      </c>
      <c r="F236" s="21" t="s">
        <v>37</v>
      </c>
      <c r="G236" s="23" t="s">
        <v>34</v>
      </c>
      <c r="H236" s="25" t="s">
        <v>45</v>
      </c>
      <c r="I236" s="11" t="s">
        <v>48</v>
      </c>
      <c r="J236" s="13" t="s">
        <v>67</v>
      </c>
      <c r="K236" s="15" t="s">
        <v>67</v>
      </c>
      <c r="L236" s="17" t="s">
        <v>82</v>
      </c>
      <c r="M236" s="19" t="s">
        <v>85</v>
      </c>
      <c r="N236" s="29">
        <v>866</v>
      </c>
      <c r="O236" s="29">
        <v>43.05</v>
      </c>
      <c r="P236" s="29">
        <v>10</v>
      </c>
    </row>
    <row r="237" spans="1:16" x14ac:dyDescent="0.25">
      <c r="A237">
        <v>231</v>
      </c>
      <c r="B237" s="7">
        <v>43429</v>
      </c>
      <c r="C237" s="8">
        <v>2018</v>
      </c>
      <c r="D237" s="9">
        <v>11</v>
      </c>
      <c r="E237" s="9">
        <v>25</v>
      </c>
      <c r="F237" s="21" t="s">
        <v>38</v>
      </c>
      <c r="G237" s="23" t="s">
        <v>34</v>
      </c>
      <c r="H237" s="25" t="s">
        <v>43</v>
      </c>
      <c r="I237" s="11" t="s">
        <v>48</v>
      </c>
      <c r="J237" s="13" t="s">
        <v>67</v>
      </c>
      <c r="K237" s="15" t="s">
        <v>67</v>
      </c>
      <c r="L237" s="17" t="s">
        <v>24</v>
      </c>
      <c r="M237" s="19" t="s">
        <v>72</v>
      </c>
      <c r="N237" s="29">
        <v>440</v>
      </c>
      <c r="O237" s="29">
        <v>26.48</v>
      </c>
      <c r="P237" s="29">
        <v>1.21</v>
      </c>
    </row>
    <row r="238" spans="1:16" x14ac:dyDescent="0.25">
      <c r="A238">
        <v>232</v>
      </c>
      <c r="B238" s="7">
        <v>43423</v>
      </c>
      <c r="C238" s="8">
        <v>2018</v>
      </c>
      <c r="D238" s="9">
        <v>11</v>
      </c>
      <c r="E238" s="9">
        <v>19</v>
      </c>
      <c r="F238" s="21" t="s">
        <v>37</v>
      </c>
      <c r="G238" s="23" t="s">
        <v>34</v>
      </c>
      <c r="H238" s="25" t="s">
        <v>47</v>
      </c>
      <c r="I238" s="11" t="s">
        <v>48</v>
      </c>
      <c r="J238" s="13" t="s">
        <v>68</v>
      </c>
      <c r="K238" s="15" t="s">
        <v>69</v>
      </c>
      <c r="L238" s="17" t="s">
        <v>24</v>
      </c>
      <c r="M238" s="19" t="s">
        <v>75</v>
      </c>
      <c r="N238" s="29">
        <v>654</v>
      </c>
      <c r="O238" s="29">
        <v>28.23</v>
      </c>
      <c r="P238" s="29">
        <v>7.53</v>
      </c>
    </row>
    <row r="239" spans="1:16" x14ac:dyDescent="0.25">
      <c r="A239">
        <v>233</v>
      </c>
      <c r="B239" s="7">
        <v>43446</v>
      </c>
      <c r="C239" s="8">
        <v>2018</v>
      </c>
      <c r="D239" s="9">
        <v>12</v>
      </c>
      <c r="E239" s="9">
        <v>12</v>
      </c>
      <c r="F239" s="21" t="s">
        <v>36</v>
      </c>
      <c r="G239" s="23" t="s">
        <v>33</v>
      </c>
      <c r="H239" s="25" t="s">
        <v>45</v>
      </c>
      <c r="I239" s="11" t="s">
        <v>48</v>
      </c>
      <c r="J239" s="13" t="s">
        <v>49</v>
      </c>
      <c r="K239" s="15" t="s">
        <v>54</v>
      </c>
      <c r="L239" s="17" t="s">
        <v>82</v>
      </c>
      <c r="M239" s="19" t="s">
        <v>85</v>
      </c>
      <c r="N239" s="29">
        <v>653</v>
      </c>
      <c r="O239" s="29">
        <v>18.61</v>
      </c>
      <c r="P239" s="29">
        <v>9.6199999999999992</v>
      </c>
    </row>
    <row r="240" spans="1:16" x14ac:dyDescent="0.25">
      <c r="A240">
        <v>234</v>
      </c>
      <c r="B240" s="7">
        <v>43433</v>
      </c>
      <c r="C240" s="8">
        <v>2018</v>
      </c>
      <c r="D240" s="9">
        <v>11</v>
      </c>
      <c r="E240" s="9">
        <v>29</v>
      </c>
      <c r="F240" s="21" t="s">
        <v>40</v>
      </c>
      <c r="G240" s="23" t="s">
        <v>33</v>
      </c>
      <c r="H240" s="25" t="s">
        <v>44</v>
      </c>
      <c r="I240" s="11" t="s">
        <v>48</v>
      </c>
      <c r="J240" s="13" t="s">
        <v>49</v>
      </c>
      <c r="K240" s="15" t="s">
        <v>53</v>
      </c>
      <c r="L240" s="17" t="s">
        <v>77</v>
      </c>
      <c r="M240" s="19" t="s">
        <v>80</v>
      </c>
      <c r="N240" s="29">
        <v>808</v>
      </c>
      <c r="O240" s="29">
        <v>98.23</v>
      </c>
      <c r="P240" s="29">
        <v>2.95</v>
      </c>
    </row>
    <row r="241" spans="1:16" x14ac:dyDescent="0.25">
      <c r="A241">
        <v>235</v>
      </c>
      <c r="B241" s="7">
        <v>43457</v>
      </c>
      <c r="C241" s="8">
        <v>2018</v>
      </c>
      <c r="D241" s="9">
        <v>12</v>
      </c>
      <c r="E241" s="9">
        <v>23</v>
      </c>
      <c r="F241" s="21" t="s">
        <v>36</v>
      </c>
      <c r="G241" s="23" t="s">
        <v>34</v>
      </c>
      <c r="H241" s="25" t="s">
        <v>45</v>
      </c>
      <c r="I241" s="11" t="s">
        <v>48</v>
      </c>
      <c r="J241" s="13" t="s">
        <v>49</v>
      </c>
      <c r="K241" s="15" t="s">
        <v>51</v>
      </c>
      <c r="L241" s="17" t="s">
        <v>82</v>
      </c>
      <c r="M241" s="19" t="s">
        <v>84</v>
      </c>
      <c r="N241" s="29">
        <v>738</v>
      </c>
      <c r="O241" s="29">
        <v>97.87</v>
      </c>
      <c r="P241" s="29">
        <v>6.48</v>
      </c>
    </row>
    <row r="242" spans="1:16" x14ac:dyDescent="0.25">
      <c r="A242">
        <v>236</v>
      </c>
      <c r="B242" s="7">
        <v>43439</v>
      </c>
      <c r="C242" s="8">
        <v>2018</v>
      </c>
      <c r="D242" s="9">
        <v>12</v>
      </c>
      <c r="E242" s="9">
        <v>5</v>
      </c>
      <c r="F242" s="21" t="s">
        <v>42</v>
      </c>
      <c r="G242" s="23" t="s">
        <v>34</v>
      </c>
      <c r="H242" s="25" t="s">
        <v>44</v>
      </c>
      <c r="I242" s="11" t="s">
        <v>48</v>
      </c>
      <c r="J242" s="13" t="s">
        <v>61</v>
      </c>
      <c r="K242" s="15" t="s">
        <v>62</v>
      </c>
      <c r="L242" s="17" t="s">
        <v>77</v>
      </c>
      <c r="M242" s="19" t="s">
        <v>79</v>
      </c>
      <c r="N242" s="29">
        <v>520</v>
      </c>
      <c r="O242" s="29">
        <v>91.92</v>
      </c>
      <c r="P242" s="29">
        <v>8.83</v>
      </c>
    </row>
    <row r="243" spans="1:16" x14ac:dyDescent="0.25">
      <c r="A243">
        <v>237</v>
      </c>
      <c r="B243" s="7">
        <v>43443</v>
      </c>
      <c r="C243" s="8">
        <v>2018</v>
      </c>
      <c r="D243" s="9">
        <v>12</v>
      </c>
      <c r="E243" s="9">
        <v>9</v>
      </c>
      <c r="F243" s="21" t="s">
        <v>38</v>
      </c>
      <c r="G243" s="23" t="s">
        <v>33</v>
      </c>
      <c r="H243" s="25" t="s">
        <v>45</v>
      </c>
      <c r="I243" s="11" t="s">
        <v>48</v>
      </c>
      <c r="J243" s="13" t="s">
        <v>68</v>
      </c>
      <c r="K243" s="15" t="s">
        <v>71</v>
      </c>
      <c r="L243" s="17" t="s">
        <v>24</v>
      </c>
      <c r="M243" s="19" t="s">
        <v>72</v>
      </c>
      <c r="N243" s="29">
        <v>104</v>
      </c>
      <c r="O243" s="29">
        <v>88.83</v>
      </c>
      <c r="P243" s="29">
        <v>0.01</v>
      </c>
    </row>
    <row r="244" spans="1:16" x14ac:dyDescent="0.25">
      <c r="A244">
        <v>238</v>
      </c>
      <c r="B244" s="7">
        <v>43387</v>
      </c>
      <c r="C244" s="8">
        <v>2018</v>
      </c>
      <c r="D244" s="9">
        <v>10</v>
      </c>
      <c r="E244" s="9">
        <v>14</v>
      </c>
      <c r="F244" s="21" t="s">
        <v>39</v>
      </c>
      <c r="G244" s="23" t="s">
        <v>33</v>
      </c>
      <c r="H244" s="25" t="s">
        <v>46</v>
      </c>
      <c r="I244" s="11" t="s">
        <v>48</v>
      </c>
      <c r="J244" s="13" t="s">
        <v>61</v>
      </c>
      <c r="K244" s="15" t="s">
        <v>62</v>
      </c>
      <c r="L244" s="17" t="s">
        <v>24</v>
      </c>
      <c r="M244" s="19" t="s">
        <v>76</v>
      </c>
      <c r="N244" s="29">
        <v>509</v>
      </c>
      <c r="O244" s="29">
        <v>49.95</v>
      </c>
      <c r="P244" s="29">
        <v>5.41</v>
      </c>
    </row>
    <row r="245" spans="1:16" x14ac:dyDescent="0.25">
      <c r="A245">
        <v>239</v>
      </c>
      <c r="B245" s="7">
        <v>43399</v>
      </c>
      <c r="C245" s="8">
        <v>2018</v>
      </c>
      <c r="D245" s="9">
        <v>10</v>
      </c>
      <c r="E245" s="9">
        <v>26</v>
      </c>
      <c r="F245" s="21" t="s">
        <v>36</v>
      </c>
      <c r="G245" s="23" t="s">
        <v>33</v>
      </c>
      <c r="H245" s="25" t="s">
        <v>44</v>
      </c>
      <c r="I245" s="11" t="s">
        <v>48</v>
      </c>
      <c r="J245" s="13" t="s">
        <v>49</v>
      </c>
      <c r="K245" s="15" t="s">
        <v>53</v>
      </c>
      <c r="L245" s="17" t="s">
        <v>82</v>
      </c>
      <c r="M245" s="19" t="s">
        <v>84</v>
      </c>
      <c r="N245" s="29">
        <v>558</v>
      </c>
      <c r="O245" s="29">
        <v>10.48</v>
      </c>
      <c r="P245" s="29">
        <v>2.5099999999999998</v>
      </c>
    </row>
    <row r="246" spans="1:16" x14ac:dyDescent="0.25">
      <c r="A246">
        <v>240</v>
      </c>
      <c r="B246" s="7">
        <v>43421</v>
      </c>
      <c r="C246" s="8">
        <v>2018</v>
      </c>
      <c r="D246" s="9">
        <v>11</v>
      </c>
      <c r="E246" s="9">
        <v>17</v>
      </c>
      <c r="F246" s="21" t="s">
        <v>40</v>
      </c>
      <c r="G246" s="23" t="s">
        <v>34</v>
      </c>
      <c r="H246" s="25" t="s">
        <v>46</v>
      </c>
      <c r="I246" s="11" t="s">
        <v>48</v>
      </c>
      <c r="J246" s="13" t="s">
        <v>65</v>
      </c>
      <c r="K246" s="15" t="s">
        <v>65</v>
      </c>
      <c r="L246" s="17" t="s">
        <v>24</v>
      </c>
      <c r="M246" s="19" t="s">
        <v>72</v>
      </c>
      <c r="N246" s="29">
        <v>973</v>
      </c>
      <c r="O246" s="29">
        <v>44.29</v>
      </c>
      <c r="P246" s="29">
        <v>3.56</v>
      </c>
    </row>
    <row r="247" spans="1:16" x14ac:dyDescent="0.25">
      <c r="A247">
        <v>241</v>
      </c>
      <c r="B247" s="7">
        <v>43439</v>
      </c>
      <c r="C247" s="8">
        <v>2018</v>
      </c>
      <c r="D247" s="9">
        <v>12</v>
      </c>
      <c r="E247" s="9">
        <v>5</v>
      </c>
      <c r="F247" s="21" t="s">
        <v>39</v>
      </c>
      <c r="G247" s="23" t="s">
        <v>33</v>
      </c>
      <c r="H247" s="25" t="s">
        <v>47</v>
      </c>
      <c r="I247" s="11" t="s">
        <v>48</v>
      </c>
      <c r="J247" s="13" t="s">
        <v>66</v>
      </c>
      <c r="K247" s="15" t="s">
        <v>66</v>
      </c>
      <c r="L247" s="17" t="s">
        <v>77</v>
      </c>
      <c r="M247" s="19" t="s">
        <v>81</v>
      </c>
      <c r="N247" s="29">
        <v>854</v>
      </c>
      <c r="O247" s="29">
        <v>7.89</v>
      </c>
      <c r="P247" s="29">
        <v>5.24</v>
      </c>
    </row>
    <row r="248" spans="1:16" x14ac:dyDescent="0.25">
      <c r="A248">
        <v>242</v>
      </c>
      <c r="B248" s="7">
        <v>43381</v>
      </c>
      <c r="C248" s="8">
        <v>2018</v>
      </c>
      <c r="D248" s="9">
        <v>10</v>
      </c>
      <c r="E248" s="9">
        <v>8</v>
      </c>
      <c r="F248" s="21" t="s">
        <v>36</v>
      </c>
      <c r="G248" s="23" t="s">
        <v>34</v>
      </c>
      <c r="H248" s="25" t="s">
        <v>44</v>
      </c>
      <c r="I248" s="11" t="s">
        <v>48</v>
      </c>
      <c r="J248" s="13" t="s">
        <v>49</v>
      </c>
      <c r="K248" s="15" t="s">
        <v>52</v>
      </c>
      <c r="L248" s="17" t="s">
        <v>24</v>
      </c>
      <c r="M248" s="19" t="s">
        <v>72</v>
      </c>
      <c r="N248" s="29">
        <v>448</v>
      </c>
      <c r="O248" s="29">
        <v>36.51</v>
      </c>
      <c r="P248" s="29">
        <v>1.89</v>
      </c>
    </row>
    <row r="249" spans="1:16" x14ac:dyDescent="0.25">
      <c r="A249">
        <v>243</v>
      </c>
      <c r="B249" s="7">
        <v>43447</v>
      </c>
      <c r="C249" s="8">
        <v>2018</v>
      </c>
      <c r="D249" s="9">
        <v>12</v>
      </c>
      <c r="E249" s="9">
        <v>13</v>
      </c>
      <c r="F249" s="21" t="s">
        <v>35</v>
      </c>
      <c r="G249" s="23" t="s">
        <v>33</v>
      </c>
      <c r="H249" s="25" t="s">
        <v>47</v>
      </c>
      <c r="I249" s="11" t="s">
        <v>48</v>
      </c>
      <c r="J249" s="13" t="s">
        <v>49</v>
      </c>
      <c r="K249" s="15" t="s">
        <v>54</v>
      </c>
      <c r="L249" s="17" t="s">
        <v>77</v>
      </c>
      <c r="M249" s="19" t="s">
        <v>80</v>
      </c>
      <c r="N249" s="29">
        <v>662</v>
      </c>
      <c r="O249" s="29">
        <v>8.3000000000000007</v>
      </c>
      <c r="P249" s="29">
        <v>4.04</v>
      </c>
    </row>
    <row r="250" spans="1:16" x14ac:dyDescent="0.25">
      <c r="A250">
        <v>244</v>
      </c>
      <c r="B250" s="7">
        <v>43460</v>
      </c>
      <c r="C250" s="8">
        <v>2018</v>
      </c>
      <c r="D250" s="9">
        <v>12</v>
      </c>
      <c r="E250" s="9">
        <v>26</v>
      </c>
      <c r="F250" s="21" t="s">
        <v>36</v>
      </c>
      <c r="G250" s="23" t="s">
        <v>33</v>
      </c>
      <c r="H250" s="25" t="s">
        <v>47</v>
      </c>
      <c r="I250" s="11" t="s">
        <v>48</v>
      </c>
      <c r="J250" s="13" t="s">
        <v>49</v>
      </c>
      <c r="K250" s="15" t="s">
        <v>52</v>
      </c>
      <c r="L250" s="17" t="s">
        <v>24</v>
      </c>
      <c r="M250" s="19" t="s">
        <v>76</v>
      </c>
      <c r="N250" s="29">
        <v>343</v>
      </c>
      <c r="O250" s="29">
        <v>45.71</v>
      </c>
      <c r="P250" s="29">
        <v>1.91</v>
      </c>
    </row>
    <row r="251" spans="1:16" x14ac:dyDescent="0.25">
      <c r="A251">
        <v>245</v>
      </c>
      <c r="B251" s="7">
        <v>43458</v>
      </c>
      <c r="C251" s="8">
        <v>2018</v>
      </c>
      <c r="D251" s="9">
        <v>12</v>
      </c>
      <c r="E251" s="9">
        <v>24</v>
      </c>
      <c r="F251" s="21" t="s">
        <v>38</v>
      </c>
      <c r="G251" s="23" t="s">
        <v>33</v>
      </c>
      <c r="H251" s="25" t="s">
        <v>44</v>
      </c>
      <c r="I251" s="11" t="s">
        <v>48</v>
      </c>
      <c r="J251" s="13" t="s">
        <v>59</v>
      </c>
      <c r="K251" s="15" t="s">
        <v>60</v>
      </c>
      <c r="L251" s="17" t="s">
        <v>24</v>
      </c>
      <c r="M251" s="19" t="s">
        <v>72</v>
      </c>
      <c r="N251" s="29">
        <v>711</v>
      </c>
      <c r="O251" s="29">
        <v>98.49</v>
      </c>
      <c r="P251" s="29">
        <v>4.3600000000000003</v>
      </c>
    </row>
    <row r="252" spans="1:16" x14ac:dyDescent="0.25">
      <c r="A252">
        <v>246</v>
      </c>
      <c r="B252" s="7">
        <v>43409</v>
      </c>
      <c r="C252" s="8">
        <v>2018</v>
      </c>
      <c r="D252" s="9">
        <v>11</v>
      </c>
      <c r="E252" s="9">
        <v>5</v>
      </c>
      <c r="F252" s="21" t="s">
        <v>39</v>
      </c>
      <c r="G252" s="23" t="s">
        <v>34</v>
      </c>
      <c r="H252" s="25" t="s">
        <v>45</v>
      </c>
      <c r="I252" s="11" t="s">
        <v>48</v>
      </c>
      <c r="J252" s="13" t="s">
        <v>61</v>
      </c>
      <c r="K252" s="15" t="s">
        <v>63</v>
      </c>
      <c r="L252" s="17" t="s">
        <v>24</v>
      </c>
      <c r="M252" s="19" t="s">
        <v>72</v>
      </c>
      <c r="N252" s="29">
        <v>709</v>
      </c>
      <c r="O252" s="29">
        <v>47.24</v>
      </c>
      <c r="P252" s="29">
        <v>6.22</v>
      </c>
    </row>
    <row r="253" spans="1:16" x14ac:dyDescent="0.25">
      <c r="A253">
        <v>247</v>
      </c>
      <c r="B253" s="7">
        <v>43420</v>
      </c>
      <c r="C253" s="8">
        <v>2018</v>
      </c>
      <c r="D253" s="9">
        <v>11</v>
      </c>
      <c r="E253" s="9">
        <v>16</v>
      </c>
      <c r="F253" s="21" t="s">
        <v>38</v>
      </c>
      <c r="G253" s="23" t="s">
        <v>34</v>
      </c>
      <c r="H253" s="25" t="s">
        <v>43</v>
      </c>
      <c r="I253" s="11" t="s">
        <v>48</v>
      </c>
      <c r="J253" s="13" t="s">
        <v>65</v>
      </c>
      <c r="K253" s="15" t="s">
        <v>65</v>
      </c>
      <c r="L253" s="17" t="s">
        <v>24</v>
      </c>
      <c r="M253" s="19" t="s">
        <v>72</v>
      </c>
      <c r="N253" s="29">
        <v>88</v>
      </c>
      <c r="O253" s="29">
        <v>78.61</v>
      </c>
      <c r="P253" s="29">
        <v>9.0399999999999991</v>
      </c>
    </row>
    <row r="254" spans="1:16" x14ac:dyDescent="0.25">
      <c r="A254">
        <v>248</v>
      </c>
      <c r="B254" s="7">
        <v>43395</v>
      </c>
      <c r="C254" s="8">
        <v>2018</v>
      </c>
      <c r="D254" s="9">
        <v>10</v>
      </c>
      <c r="E254" s="9">
        <v>22</v>
      </c>
      <c r="F254" s="21" t="s">
        <v>37</v>
      </c>
      <c r="G254" s="23" t="s">
        <v>33</v>
      </c>
      <c r="H254" s="25" t="s">
        <v>47</v>
      </c>
      <c r="I254" s="11" t="s">
        <v>48</v>
      </c>
      <c r="J254" s="13" t="s">
        <v>49</v>
      </c>
      <c r="K254" s="15" t="s">
        <v>53</v>
      </c>
      <c r="L254" s="17" t="s">
        <v>82</v>
      </c>
      <c r="M254" s="19" t="s">
        <v>83</v>
      </c>
      <c r="N254" s="29">
        <v>29</v>
      </c>
      <c r="O254" s="29">
        <v>3.85</v>
      </c>
      <c r="P254" s="29">
        <v>9.06</v>
      </c>
    </row>
    <row r="255" spans="1:16" x14ac:dyDescent="0.25">
      <c r="A255">
        <v>249</v>
      </c>
      <c r="B255" s="7">
        <v>43414</v>
      </c>
      <c r="C255" s="8">
        <v>2018</v>
      </c>
      <c r="D255" s="9">
        <v>11</v>
      </c>
      <c r="E255" s="9">
        <v>10</v>
      </c>
      <c r="F255" s="21" t="s">
        <v>42</v>
      </c>
      <c r="G255" s="23" t="s">
        <v>33</v>
      </c>
      <c r="H255" s="25" t="s">
        <v>46</v>
      </c>
      <c r="I255" s="11" t="s">
        <v>48</v>
      </c>
      <c r="J255" s="13" t="s">
        <v>55</v>
      </c>
      <c r="K255" s="15" t="s">
        <v>58</v>
      </c>
      <c r="L255" s="17" t="s">
        <v>24</v>
      </c>
      <c r="M255" s="19" t="s">
        <v>75</v>
      </c>
      <c r="N255" s="29">
        <v>472</v>
      </c>
      <c r="O255" s="29">
        <v>21.34</v>
      </c>
      <c r="P255" s="29">
        <v>1.89</v>
      </c>
    </row>
    <row r="256" spans="1:16" x14ac:dyDescent="0.25">
      <c r="A256">
        <v>250</v>
      </c>
      <c r="B256" s="7">
        <v>43414</v>
      </c>
      <c r="C256" s="8">
        <v>2018</v>
      </c>
      <c r="D256" s="9">
        <v>11</v>
      </c>
      <c r="E256" s="9">
        <v>10</v>
      </c>
      <c r="F256" s="21" t="s">
        <v>39</v>
      </c>
      <c r="G256" s="23" t="s">
        <v>34</v>
      </c>
      <c r="H256" s="25" t="s">
        <v>43</v>
      </c>
      <c r="I256" s="11" t="s">
        <v>48</v>
      </c>
      <c r="J256" s="13" t="s">
        <v>68</v>
      </c>
      <c r="K256" s="15" t="s">
        <v>71</v>
      </c>
      <c r="L256" s="17" t="s">
        <v>77</v>
      </c>
      <c r="M256" s="19" t="s">
        <v>79</v>
      </c>
      <c r="N256" s="29">
        <v>520</v>
      </c>
      <c r="O256" s="29">
        <v>96.85</v>
      </c>
      <c r="P256" s="29">
        <v>4.8099999999999996</v>
      </c>
    </row>
    <row r="257" spans="1:16" x14ac:dyDescent="0.25">
      <c r="A257">
        <v>251</v>
      </c>
      <c r="B257" s="7">
        <v>43384</v>
      </c>
      <c r="C257" s="8">
        <v>2018</v>
      </c>
      <c r="D257" s="9">
        <v>10</v>
      </c>
      <c r="E257" s="9">
        <v>11</v>
      </c>
      <c r="F257" s="21" t="s">
        <v>38</v>
      </c>
      <c r="G257" s="23" t="s">
        <v>33</v>
      </c>
      <c r="H257" s="25" t="s">
        <v>46</v>
      </c>
      <c r="I257" s="11" t="s">
        <v>48</v>
      </c>
      <c r="J257" s="13" t="s">
        <v>49</v>
      </c>
      <c r="K257" s="15" t="s">
        <v>51</v>
      </c>
      <c r="L257" s="17" t="s">
        <v>24</v>
      </c>
      <c r="M257" s="19" t="s">
        <v>72</v>
      </c>
      <c r="N257" s="29">
        <v>344</v>
      </c>
      <c r="O257" s="29">
        <v>24.98</v>
      </c>
      <c r="P257" s="29">
        <v>2.78</v>
      </c>
    </row>
    <row r="258" spans="1:16" x14ac:dyDescent="0.25">
      <c r="A258">
        <v>252</v>
      </c>
      <c r="B258" s="7">
        <v>43424</v>
      </c>
      <c r="C258" s="8">
        <v>2018</v>
      </c>
      <c r="D258" s="9">
        <v>11</v>
      </c>
      <c r="E258" s="9">
        <v>20</v>
      </c>
      <c r="F258" s="21" t="s">
        <v>42</v>
      </c>
      <c r="G258" s="23" t="s">
        <v>33</v>
      </c>
      <c r="H258" s="25" t="s">
        <v>45</v>
      </c>
      <c r="I258" s="11" t="s">
        <v>48</v>
      </c>
      <c r="J258" s="13" t="s">
        <v>61</v>
      </c>
      <c r="K258" s="15" t="s">
        <v>63</v>
      </c>
      <c r="L258" s="17" t="s">
        <v>24</v>
      </c>
      <c r="M258" s="19" t="s">
        <v>72</v>
      </c>
      <c r="N258" s="29">
        <v>42</v>
      </c>
      <c r="O258" s="29">
        <v>10.71</v>
      </c>
      <c r="P258" s="29">
        <v>4.4400000000000004</v>
      </c>
    </row>
    <row r="259" spans="1:16" x14ac:dyDescent="0.25">
      <c r="A259">
        <v>253</v>
      </c>
      <c r="B259" s="7">
        <v>43452</v>
      </c>
      <c r="C259" s="8">
        <v>2018</v>
      </c>
      <c r="D259" s="9">
        <v>12</v>
      </c>
      <c r="E259" s="9">
        <v>18</v>
      </c>
      <c r="F259" s="21" t="s">
        <v>35</v>
      </c>
      <c r="G259" s="23" t="s">
        <v>33</v>
      </c>
      <c r="H259" s="25" t="s">
        <v>46</v>
      </c>
      <c r="I259" s="11" t="s">
        <v>48</v>
      </c>
      <c r="J259" s="13" t="s">
        <v>55</v>
      </c>
      <c r="K259" s="15" t="s">
        <v>57</v>
      </c>
      <c r="L259" s="17" t="s">
        <v>24</v>
      </c>
      <c r="M259" s="19" t="s">
        <v>74</v>
      </c>
      <c r="N259" s="29">
        <v>894</v>
      </c>
      <c r="O259" s="29">
        <v>58.09</v>
      </c>
      <c r="P259" s="29">
        <v>3.64</v>
      </c>
    </row>
    <row r="260" spans="1:16" x14ac:dyDescent="0.25">
      <c r="A260">
        <v>254</v>
      </c>
      <c r="B260" s="7">
        <v>43423</v>
      </c>
      <c r="C260" s="8">
        <v>2018</v>
      </c>
      <c r="D260" s="9">
        <v>11</v>
      </c>
      <c r="E260" s="9">
        <v>19</v>
      </c>
      <c r="F260" s="21" t="s">
        <v>41</v>
      </c>
      <c r="G260" s="23" t="s">
        <v>33</v>
      </c>
      <c r="H260" s="25" t="s">
        <v>45</v>
      </c>
      <c r="I260" s="11" t="s">
        <v>48</v>
      </c>
      <c r="J260" s="13" t="s">
        <v>49</v>
      </c>
      <c r="K260" s="15" t="s">
        <v>50</v>
      </c>
      <c r="L260" s="17" t="s">
        <v>24</v>
      </c>
      <c r="M260" s="19" t="s">
        <v>74</v>
      </c>
      <c r="N260" s="29">
        <v>202</v>
      </c>
      <c r="O260" s="29">
        <v>62.41</v>
      </c>
      <c r="P260" s="29">
        <v>1.36</v>
      </c>
    </row>
    <row r="261" spans="1:16" x14ac:dyDescent="0.25">
      <c r="A261">
        <v>255</v>
      </c>
      <c r="B261" s="7">
        <v>43414</v>
      </c>
      <c r="C261" s="8">
        <v>2018</v>
      </c>
      <c r="D261" s="9">
        <v>11</v>
      </c>
      <c r="E261" s="9">
        <v>10</v>
      </c>
      <c r="F261" s="21" t="s">
        <v>38</v>
      </c>
      <c r="G261" s="23" t="s">
        <v>33</v>
      </c>
      <c r="H261" s="25" t="s">
        <v>47</v>
      </c>
      <c r="I261" s="11" t="s">
        <v>48</v>
      </c>
      <c r="J261" s="13" t="s">
        <v>55</v>
      </c>
      <c r="K261" s="15" t="s">
        <v>56</v>
      </c>
      <c r="L261" s="17" t="s">
        <v>82</v>
      </c>
      <c r="M261" s="19" t="s">
        <v>85</v>
      </c>
      <c r="N261" s="29">
        <v>298</v>
      </c>
      <c r="O261" s="29">
        <v>43.44</v>
      </c>
      <c r="P261" s="29">
        <v>0.95</v>
      </c>
    </row>
    <row r="262" spans="1:16" x14ac:dyDescent="0.25">
      <c r="A262">
        <v>256</v>
      </c>
      <c r="B262" s="7">
        <v>43460</v>
      </c>
      <c r="C262" s="8">
        <v>2018</v>
      </c>
      <c r="D262" s="9">
        <v>12</v>
      </c>
      <c r="E262" s="9">
        <v>26</v>
      </c>
      <c r="F262" s="21" t="s">
        <v>36</v>
      </c>
      <c r="G262" s="23" t="s">
        <v>34</v>
      </c>
      <c r="H262" s="25" t="s">
        <v>43</v>
      </c>
      <c r="I262" s="11" t="s">
        <v>48</v>
      </c>
      <c r="J262" s="13" t="s">
        <v>59</v>
      </c>
      <c r="K262" s="15" t="s">
        <v>60</v>
      </c>
      <c r="L262" s="17" t="s">
        <v>82</v>
      </c>
      <c r="M262" s="19" t="s">
        <v>85</v>
      </c>
      <c r="N262" s="29">
        <v>79</v>
      </c>
      <c r="O262" s="29">
        <v>50.94</v>
      </c>
      <c r="P262" s="29">
        <v>2.31</v>
      </c>
    </row>
    <row r="263" spans="1:16" x14ac:dyDescent="0.25">
      <c r="A263">
        <v>257</v>
      </c>
      <c r="B263" s="7">
        <v>43425</v>
      </c>
      <c r="C263" s="8">
        <v>2018</v>
      </c>
      <c r="D263" s="9">
        <v>11</v>
      </c>
      <c r="E263" s="9">
        <v>21</v>
      </c>
      <c r="F263" s="21" t="s">
        <v>37</v>
      </c>
      <c r="G263" s="23" t="s">
        <v>34</v>
      </c>
      <c r="H263" s="25" t="s">
        <v>44</v>
      </c>
      <c r="I263" s="11" t="s">
        <v>48</v>
      </c>
      <c r="J263" s="13" t="s">
        <v>61</v>
      </c>
      <c r="K263" s="15" t="s">
        <v>64</v>
      </c>
      <c r="L263" s="17" t="s">
        <v>82</v>
      </c>
      <c r="M263" s="19" t="s">
        <v>85</v>
      </c>
      <c r="N263" s="29">
        <v>472</v>
      </c>
      <c r="O263" s="29">
        <v>15.6</v>
      </c>
      <c r="P263" s="29">
        <v>3.2</v>
      </c>
    </row>
    <row r="264" spans="1:16" x14ac:dyDescent="0.25">
      <c r="A264">
        <v>258</v>
      </c>
      <c r="B264" s="7">
        <v>43402</v>
      </c>
      <c r="C264" s="8">
        <v>2018</v>
      </c>
      <c r="D264" s="9">
        <v>10</v>
      </c>
      <c r="E264" s="9">
        <v>29</v>
      </c>
      <c r="F264" s="21" t="s">
        <v>35</v>
      </c>
      <c r="G264" s="23" t="s">
        <v>34</v>
      </c>
      <c r="H264" s="25" t="s">
        <v>47</v>
      </c>
      <c r="I264" s="11" t="s">
        <v>48</v>
      </c>
      <c r="J264" s="13" t="s">
        <v>61</v>
      </c>
      <c r="K264" s="15" t="s">
        <v>62</v>
      </c>
      <c r="L264" s="17" t="s">
        <v>77</v>
      </c>
      <c r="M264" s="19" t="s">
        <v>79</v>
      </c>
      <c r="N264" s="29">
        <v>154</v>
      </c>
      <c r="O264" s="29">
        <v>71.36</v>
      </c>
      <c r="P264" s="29">
        <v>1.6</v>
      </c>
    </row>
    <row r="265" spans="1:16" x14ac:dyDescent="0.25">
      <c r="A265">
        <v>259</v>
      </c>
      <c r="B265" s="7">
        <v>43458</v>
      </c>
      <c r="C265" s="8">
        <v>2018</v>
      </c>
      <c r="D265" s="9">
        <v>12</v>
      </c>
      <c r="E265" s="9">
        <v>24</v>
      </c>
      <c r="F265" s="21" t="s">
        <v>38</v>
      </c>
      <c r="G265" s="23" t="s">
        <v>34</v>
      </c>
      <c r="H265" s="25" t="s">
        <v>44</v>
      </c>
      <c r="I265" s="11" t="s">
        <v>48</v>
      </c>
      <c r="J265" s="13" t="s">
        <v>59</v>
      </c>
      <c r="K265" s="15" t="s">
        <v>60</v>
      </c>
      <c r="L265" s="17" t="s">
        <v>24</v>
      </c>
      <c r="M265" s="19" t="s">
        <v>75</v>
      </c>
      <c r="N265" s="29">
        <v>233</v>
      </c>
      <c r="O265" s="29">
        <v>60.78</v>
      </c>
      <c r="P265" s="29">
        <v>6.47</v>
      </c>
    </row>
    <row r="266" spans="1:16" x14ac:dyDescent="0.25">
      <c r="A266">
        <v>260</v>
      </c>
      <c r="B266" s="7">
        <v>43455</v>
      </c>
      <c r="C266" s="8">
        <v>2018</v>
      </c>
      <c r="D266" s="9">
        <v>12</v>
      </c>
      <c r="E266" s="9">
        <v>21</v>
      </c>
      <c r="F266" s="21" t="s">
        <v>38</v>
      </c>
      <c r="G266" s="23" t="s">
        <v>34</v>
      </c>
      <c r="H266" s="25" t="s">
        <v>44</v>
      </c>
      <c r="I266" s="11" t="s">
        <v>48</v>
      </c>
      <c r="J266" s="13" t="s">
        <v>55</v>
      </c>
      <c r="K266" s="15" t="s">
        <v>58</v>
      </c>
      <c r="L266" s="17" t="s">
        <v>77</v>
      </c>
      <c r="M266" s="19" t="s">
        <v>81</v>
      </c>
      <c r="N266" s="29">
        <v>41</v>
      </c>
      <c r="O266" s="29">
        <v>81.13</v>
      </c>
      <c r="P266" s="29">
        <v>3.58</v>
      </c>
    </row>
    <row r="267" spans="1:16" x14ac:dyDescent="0.25">
      <c r="A267">
        <v>261</v>
      </c>
      <c r="B267" s="7">
        <v>43429</v>
      </c>
      <c r="C267" s="8">
        <v>2018</v>
      </c>
      <c r="D267" s="9">
        <v>11</v>
      </c>
      <c r="E267" s="9">
        <v>25</v>
      </c>
      <c r="F267" s="21" t="s">
        <v>41</v>
      </c>
      <c r="G267" s="23" t="s">
        <v>33</v>
      </c>
      <c r="H267" s="25" t="s">
        <v>44</v>
      </c>
      <c r="I267" s="11" t="s">
        <v>48</v>
      </c>
      <c r="J267" s="13" t="s">
        <v>68</v>
      </c>
      <c r="K267" s="15" t="s">
        <v>69</v>
      </c>
      <c r="L267" s="17" t="s">
        <v>24</v>
      </c>
      <c r="M267" s="19" t="s">
        <v>72</v>
      </c>
      <c r="N267" s="29">
        <v>572</v>
      </c>
      <c r="O267" s="29">
        <v>73.55</v>
      </c>
      <c r="P267" s="29">
        <v>8.08</v>
      </c>
    </row>
    <row r="268" spans="1:16" x14ac:dyDescent="0.25">
      <c r="A268">
        <v>262</v>
      </c>
      <c r="B268" s="7">
        <v>43380</v>
      </c>
      <c r="C268" s="8">
        <v>2018</v>
      </c>
      <c r="D268" s="9">
        <v>10</v>
      </c>
      <c r="E268" s="9">
        <v>7</v>
      </c>
      <c r="F268" s="21" t="s">
        <v>35</v>
      </c>
      <c r="G268" s="23" t="s">
        <v>34</v>
      </c>
      <c r="H268" s="25" t="s">
        <v>46</v>
      </c>
      <c r="I268" s="11" t="s">
        <v>48</v>
      </c>
      <c r="J268" s="13" t="s">
        <v>65</v>
      </c>
      <c r="K268" s="15" t="s">
        <v>65</v>
      </c>
      <c r="L268" s="17" t="s">
        <v>24</v>
      </c>
      <c r="M268" s="19" t="s">
        <v>76</v>
      </c>
      <c r="N268" s="29">
        <v>491</v>
      </c>
      <c r="O268" s="29">
        <v>50.7</v>
      </c>
      <c r="P268" s="29">
        <v>2.76</v>
      </c>
    </row>
    <row r="269" spans="1:16" x14ac:dyDescent="0.25">
      <c r="A269">
        <v>263</v>
      </c>
      <c r="B269" s="7">
        <v>43387</v>
      </c>
      <c r="C269" s="8">
        <v>2018</v>
      </c>
      <c r="D269" s="9">
        <v>10</v>
      </c>
      <c r="E269" s="9">
        <v>14</v>
      </c>
      <c r="F269" s="21" t="s">
        <v>39</v>
      </c>
      <c r="G269" s="23" t="s">
        <v>34</v>
      </c>
      <c r="H269" s="25" t="s">
        <v>43</v>
      </c>
      <c r="I269" s="11" t="s">
        <v>48</v>
      </c>
      <c r="J269" s="13" t="s">
        <v>55</v>
      </c>
      <c r="K269" s="15" t="s">
        <v>58</v>
      </c>
      <c r="L269" s="17" t="s">
        <v>24</v>
      </c>
      <c r="M269" s="19" t="s">
        <v>74</v>
      </c>
      <c r="N269" s="29">
        <v>706</v>
      </c>
      <c r="O269" s="29">
        <v>19.350000000000001</v>
      </c>
      <c r="P269" s="29">
        <v>4.2</v>
      </c>
    </row>
    <row r="270" spans="1:16" x14ac:dyDescent="0.25">
      <c r="A270">
        <v>264</v>
      </c>
      <c r="B270" s="7">
        <v>43464</v>
      </c>
      <c r="C270" s="8">
        <v>2018</v>
      </c>
      <c r="D270" s="9">
        <v>12</v>
      </c>
      <c r="E270" s="9">
        <v>30</v>
      </c>
      <c r="F270" s="21" t="s">
        <v>40</v>
      </c>
      <c r="G270" s="23" t="s">
        <v>34</v>
      </c>
      <c r="H270" s="25" t="s">
        <v>46</v>
      </c>
      <c r="I270" s="11" t="s">
        <v>48</v>
      </c>
      <c r="J270" s="13" t="s">
        <v>55</v>
      </c>
      <c r="K270" s="15" t="s">
        <v>56</v>
      </c>
      <c r="L270" s="17" t="s">
        <v>24</v>
      </c>
      <c r="M270" s="19" t="s">
        <v>74</v>
      </c>
      <c r="N270" s="29">
        <v>407</v>
      </c>
      <c r="O270" s="29">
        <v>40.049999999999997</v>
      </c>
      <c r="P270" s="29">
        <v>3.18</v>
      </c>
    </row>
    <row r="271" spans="1:16" x14ac:dyDescent="0.25">
      <c r="A271">
        <v>265</v>
      </c>
      <c r="B271" s="7">
        <v>43401</v>
      </c>
      <c r="C271" s="8">
        <v>2018</v>
      </c>
      <c r="D271" s="9">
        <v>10</v>
      </c>
      <c r="E271" s="9">
        <v>28</v>
      </c>
      <c r="F271" s="21" t="s">
        <v>37</v>
      </c>
      <c r="G271" s="23" t="s">
        <v>33</v>
      </c>
      <c r="H271" s="25" t="s">
        <v>46</v>
      </c>
      <c r="I271" s="11" t="s">
        <v>48</v>
      </c>
      <c r="J271" s="13" t="s">
        <v>49</v>
      </c>
      <c r="K271" s="15" t="s">
        <v>50</v>
      </c>
      <c r="L271" s="17" t="s">
        <v>77</v>
      </c>
      <c r="M271" s="19" t="s">
        <v>80</v>
      </c>
      <c r="N271" s="29">
        <v>891</v>
      </c>
      <c r="O271" s="29">
        <v>53.19</v>
      </c>
      <c r="P271" s="29">
        <v>4.0999999999999996</v>
      </c>
    </row>
    <row r="272" spans="1:16" x14ac:dyDescent="0.25">
      <c r="A272">
        <v>266</v>
      </c>
      <c r="B272" s="7">
        <v>43404</v>
      </c>
      <c r="C272" s="8">
        <v>2018</v>
      </c>
      <c r="D272" s="9">
        <v>10</v>
      </c>
      <c r="E272" s="9">
        <v>31</v>
      </c>
      <c r="F272" s="21" t="s">
        <v>36</v>
      </c>
      <c r="G272" s="23" t="s">
        <v>34</v>
      </c>
      <c r="H272" s="25" t="s">
        <v>44</v>
      </c>
      <c r="I272" s="11" t="s">
        <v>48</v>
      </c>
      <c r="J272" s="13" t="s">
        <v>61</v>
      </c>
      <c r="K272" s="15" t="s">
        <v>63</v>
      </c>
      <c r="L272" s="17" t="s">
        <v>24</v>
      </c>
      <c r="M272" s="19" t="s">
        <v>76</v>
      </c>
      <c r="N272" s="29">
        <v>119</v>
      </c>
      <c r="O272" s="29">
        <v>32.700000000000003</v>
      </c>
      <c r="P272" s="29">
        <v>7.0000000000000007E-2</v>
      </c>
    </row>
    <row r="273" spans="1:16" x14ac:dyDescent="0.25">
      <c r="A273">
        <v>267</v>
      </c>
      <c r="B273" s="7">
        <v>43410</v>
      </c>
      <c r="C273" s="8">
        <v>2018</v>
      </c>
      <c r="D273" s="9">
        <v>11</v>
      </c>
      <c r="E273" s="9">
        <v>6</v>
      </c>
      <c r="F273" s="21" t="s">
        <v>37</v>
      </c>
      <c r="G273" s="23" t="s">
        <v>34</v>
      </c>
      <c r="H273" s="25" t="s">
        <v>45</v>
      </c>
      <c r="I273" s="11" t="s">
        <v>48</v>
      </c>
      <c r="J273" s="13" t="s">
        <v>49</v>
      </c>
      <c r="K273" s="15" t="s">
        <v>50</v>
      </c>
      <c r="L273" s="17" t="s">
        <v>77</v>
      </c>
      <c r="M273" s="19" t="s">
        <v>78</v>
      </c>
      <c r="N273" s="29">
        <v>297</v>
      </c>
      <c r="O273" s="29">
        <v>50.98</v>
      </c>
      <c r="P273" s="29">
        <v>3.62</v>
      </c>
    </row>
    <row r="274" spans="1:16" x14ac:dyDescent="0.25">
      <c r="A274">
        <v>268</v>
      </c>
      <c r="B274" s="7">
        <v>43375</v>
      </c>
      <c r="C274" s="8">
        <v>2018</v>
      </c>
      <c r="D274" s="9">
        <v>10</v>
      </c>
      <c r="E274" s="9">
        <v>2</v>
      </c>
      <c r="F274" s="21" t="s">
        <v>40</v>
      </c>
      <c r="G274" s="23" t="s">
        <v>33</v>
      </c>
      <c r="H274" s="25" t="s">
        <v>45</v>
      </c>
      <c r="I274" s="11" t="s">
        <v>48</v>
      </c>
      <c r="J274" s="13" t="s">
        <v>68</v>
      </c>
      <c r="K274" s="15" t="s">
        <v>71</v>
      </c>
      <c r="L274" s="17" t="s">
        <v>77</v>
      </c>
      <c r="M274" s="19" t="s">
        <v>79</v>
      </c>
      <c r="N274" s="29">
        <v>612</v>
      </c>
      <c r="O274" s="29">
        <v>16.43</v>
      </c>
      <c r="P274" s="29">
        <v>3.4</v>
      </c>
    </row>
    <row r="275" spans="1:16" x14ac:dyDescent="0.25">
      <c r="A275">
        <v>269</v>
      </c>
      <c r="B275" s="7">
        <v>43394</v>
      </c>
      <c r="C275" s="8">
        <v>2018</v>
      </c>
      <c r="D275" s="9">
        <v>10</v>
      </c>
      <c r="E275" s="9">
        <v>21</v>
      </c>
      <c r="F275" s="21" t="s">
        <v>38</v>
      </c>
      <c r="G275" s="23" t="s">
        <v>34</v>
      </c>
      <c r="H275" s="25" t="s">
        <v>43</v>
      </c>
      <c r="I275" s="11" t="s">
        <v>48</v>
      </c>
      <c r="J275" s="13" t="s">
        <v>67</v>
      </c>
      <c r="K275" s="15" t="s">
        <v>67</v>
      </c>
      <c r="L275" s="17" t="s">
        <v>77</v>
      </c>
      <c r="M275" s="19" t="s">
        <v>81</v>
      </c>
      <c r="N275" s="29">
        <v>807</v>
      </c>
      <c r="O275" s="29">
        <v>14.75</v>
      </c>
      <c r="P275" s="29">
        <v>9.39</v>
      </c>
    </row>
    <row r="276" spans="1:16" x14ac:dyDescent="0.25">
      <c r="A276">
        <v>270</v>
      </c>
      <c r="B276" s="7">
        <v>43424</v>
      </c>
      <c r="C276" s="8">
        <v>2018</v>
      </c>
      <c r="D276" s="9">
        <v>11</v>
      </c>
      <c r="E276" s="9">
        <v>20</v>
      </c>
      <c r="F276" s="21" t="s">
        <v>38</v>
      </c>
      <c r="G276" s="23" t="s">
        <v>33</v>
      </c>
      <c r="H276" s="25" t="s">
        <v>43</v>
      </c>
      <c r="I276" s="11" t="s">
        <v>48</v>
      </c>
      <c r="J276" s="13" t="s">
        <v>61</v>
      </c>
      <c r="K276" s="15" t="s">
        <v>63</v>
      </c>
      <c r="L276" s="17" t="s">
        <v>24</v>
      </c>
      <c r="M276" s="19" t="s">
        <v>73</v>
      </c>
      <c r="N276" s="29">
        <v>226</v>
      </c>
      <c r="O276" s="29">
        <v>55.53</v>
      </c>
      <c r="P276" s="29">
        <v>2.96</v>
      </c>
    </row>
    <row r="277" spans="1:16" x14ac:dyDescent="0.25">
      <c r="A277">
        <v>271</v>
      </c>
      <c r="B277" s="7">
        <v>43461</v>
      </c>
      <c r="C277" s="8">
        <v>2018</v>
      </c>
      <c r="D277" s="9">
        <v>12</v>
      </c>
      <c r="E277" s="9">
        <v>27</v>
      </c>
      <c r="F277" s="21" t="s">
        <v>39</v>
      </c>
      <c r="G277" s="23" t="s">
        <v>33</v>
      </c>
      <c r="H277" s="25" t="s">
        <v>46</v>
      </c>
      <c r="I277" s="11" t="s">
        <v>48</v>
      </c>
      <c r="J277" s="13" t="s">
        <v>55</v>
      </c>
      <c r="K277" s="15" t="s">
        <v>58</v>
      </c>
      <c r="L277" s="17" t="s">
        <v>24</v>
      </c>
      <c r="M277" s="19" t="s">
        <v>72</v>
      </c>
      <c r="N277" s="29">
        <v>790</v>
      </c>
      <c r="O277" s="29">
        <v>96.16</v>
      </c>
      <c r="P277" s="29">
        <v>4.45</v>
      </c>
    </row>
    <row r="278" spans="1:16" x14ac:dyDescent="0.25">
      <c r="A278">
        <v>272</v>
      </c>
      <c r="B278" s="7">
        <v>43453</v>
      </c>
      <c r="C278" s="8">
        <v>2018</v>
      </c>
      <c r="D278" s="9">
        <v>12</v>
      </c>
      <c r="E278" s="9">
        <v>19</v>
      </c>
      <c r="F278" s="21" t="s">
        <v>41</v>
      </c>
      <c r="G278" s="23" t="s">
        <v>33</v>
      </c>
      <c r="H278" s="25" t="s">
        <v>47</v>
      </c>
      <c r="I278" s="11" t="s">
        <v>48</v>
      </c>
      <c r="J278" s="13" t="s">
        <v>61</v>
      </c>
      <c r="K278" s="15" t="s">
        <v>62</v>
      </c>
      <c r="L278" s="17" t="s">
        <v>24</v>
      </c>
      <c r="M278" s="19" t="s">
        <v>73</v>
      </c>
      <c r="N278" s="29">
        <v>741</v>
      </c>
      <c r="O278" s="29">
        <v>57.47</v>
      </c>
      <c r="P278" s="29">
        <v>0.19</v>
      </c>
    </row>
    <row r="279" spans="1:16" x14ac:dyDescent="0.25">
      <c r="A279">
        <v>273</v>
      </c>
      <c r="B279" s="7">
        <v>43422</v>
      </c>
      <c r="C279" s="8">
        <v>2018</v>
      </c>
      <c r="D279" s="9">
        <v>11</v>
      </c>
      <c r="E279" s="9">
        <v>18</v>
      </c>
      <c r="F279" s="21" t="s">
        <v>35</v>
      </c>
      <c r="G279" s="23" t="s">
        <v>33</v>
      </c>
      <c r="H279" s="25" t="s">
        <v>47</v>
      </c>
      <c r="I279" s="11" t="s">
        <v>48</v>
      </c>
      <c r="J279" s="13" t="s">
        <v>49</v>
      </c>
      <c r="K279" s="15" t="s">
        <v>54</v>
      </c>
      <c r="L279" s="17" t="s">
        <v>82</v>
      </c>
      <c r="M279" s="19" t="s">
        <v>83</v>
      </c>
      <c r="N279" s="29">
        <v>559</v>
      </c>
      <c r="O279" s="29">
        <v>85.7</v>
      </c>
      <c r="P279" s="29">
        <v>1.49</v>
      </c>
    </row>
    <row r="280" spans="1:16" x14ac:dyDescent="0.25">
      <c r="A280">
        <v>274</v>
      </c>
      <c r="B280" s="7">
        <v>43377</v>
      </c>
      <c r="C280" s="8">
        <v>2018</v>
      </c>
      <c r="D280" s="9">
        <v>10</v>
      </c>
      <c r="E280" s="9">
        <v>4</v>
      </c>
      <c r="F280" s="21" t="s">
        <v>40</v>
      </c>
      <c r="G280" s="23" t="s">
        <v>34</v>
      </c>
      <c r="H280" s="25" t="s">
        <v>44</v>
      </c>
      <c r="I280" s="11" t="s">
        <v>48</v>
      </c>
      <c r="J280" s="13" t="s">
        <v>55</v>
      </c>
      <c r="K280" s="15" t="s">
        <v>58</v>
      </c>
      <c r="L280" s="17" t="s">
        <v>77</v>
      </c>
      <c r="M280" s="19" t="s">
        <v>80</v>
      </c>
      <c r="N280" s="29">
        <v>639</v>
      </c>
      <c r="O280" s="29">
        <v>96.24</v>
      </c>
      <c r="P280" s="29">
        <v>6.27</v>
      </c>
    </row>
    <row r="281" spans="1:16" x14ac:dyDescent="0.25">
      <c r="A281">
        <v>275</v>
      </c>
      <c r="B281" s="7">
        <v>43423</v>
      </c>
      <c r="C281" s="8">
        <v>2018</v>
      </c>
      <c r="D281" s="9">
        <v>11</v>
      </c>
      <c r="E281" s="9">
        <v>19</v>
      </c>
      <c r="F281" s="21" t="s">
        <v>40</v>
      </c>
      <c r="G281" s="23" t="s">
        <v>33</v>
      </c>
      <c r="H281" s="25" t="s">
        <v>44</v>
      </c>
      <c r="I281" s="11" t="s">
        <v>48</v>
      </c>
      <c r="J281" s="13" t="s">
        <v>66</v>
      </c>
      <c r="K281" s="15" t="s">
        <v>66</v>
      </c>
      <c r="L281" s="17" t="s">
        <v>77</v>
      </c>
      <c r="M281" s="19" t="s">
        <v>78</v>
      </c>
      <c r="N281" s="29">
        <v>961</v>
      </c>
      <c r="O281" s="29">
        <v>27.94</v>
      </c>
      <c r="P281" s="29">
        <v>0.09</v>
      </c>
    </row>
    <row r="282" spans="1:16" x14ac:dyDescent="0.25">
      <c r="A282">
        <v>276</v>
      </c>
      <c r="B282" s="7">
        <v>43464</v>
      </c>
      <c r="C282" s="8">
        <v>2018</v>
      </c>
      <c r="D282" s="9">
        <v>12</v>
      </c>
      <c r="E282" s="9">
        <v>30</v>
      </c>
      <c r="F282" s="21" t="s">
        <v>39</v>
      </c>
      <c r="G282" s="23" t="s">
        <v>34</v>
      </c>
      <c r="H282" s="25" t="s">
        <v>45</v>
      </c>
      <c r="I282" s="11" t="s">
        <v>48</v>
      </c>
      <c r="J282" s="13" t="s">
        <v>68</v>
      </c>
      <c r="K282" s="15" t="s">
        <v>69</v>
      </c>
      <c r="L282" s="17" t="s">
        <v>82</v>
      </c>
      <c r="M282" s="19" t="s">
        <v>85</v>
      </c>
      <c r="N282" s="29">
        <v>528</v>
      </c>
      <c r="O282" s="29">
        <v>99.61</v>
      </c>
      <c r="P282" s="29">
        <v>7.78</v>
      </c>
    </row>
    <row r="283" spans="1:16" x14ac:dyDescent="0.25">
      <c r="A283">
        <v>277</v>
      </c>
      <c r="B283" s="7">
        <v>43402</v>
      </c>
      <c r="C283" s="8">
        <v>2018</v>
      </c>
      <c r="D283" s="9">
        <v>10</v>
      </c>
      <c r="E283" s="9">
        <v>29</v>
      </c>
      <c r="F283" s="21" t="s">
        <v>36</v>
      </c>
      <c r="G283" s="23" t="s">
        <v>33</v>
      </c>
      <c r="H283" s="25" t="s">
        <v>43</v>
      </c>
      <c r="I283" s="11" t="s">
        <v>48</v>
      </c>
      <c r="J283" s="13" t="s">
        <v>68</v>
      </c>
      <c r="K283" s="15" t="s">
        <v>69</v>
      </c>
      <c r="L283" s="17" t="s">
        <v>24</v>
      </c>
      <c r="M283" s="19" t="s">
        <v>72</v>
      </c>
      <c r="N283" s="29">
        <v>707</v>
      </c>
      <c r="O283" s="29">
        <v>97.66</v>
      </c>
      <c r="P283" s="29">
        <v>9.59</v>
      </c>
    </row>
    <row r="284" spans="1:16" x14ac:dyDescent="0.25">
      <c r="A284">
        <v>278</v>
      </c>
      <c r="B284" s="7">
        <v>43377</v>
      </c>
      <c r="C284" s="8">
        <v>2018</v>
      </c>
      <c r="D284" s="9">
        <v>10</v>
      </c>
      <c r="E284" s="9">
        <v>4</v>
      </c>
      <c r="F284" s="21" t="s">
        <v>36</v>
      </c>
      <c r="G284" s="23" t="s">
        <v>34</v>
      </c>
      <c r="H284" s="25" t="s">
        <v>47</v>
      </c>
      <c r="I284" s="11" t="s">
        <v>48</v>
      </c>
      <c r="J284" s="13" t="s">
        <v>55</v>
      </c>
      <c r="K284" s="15" t="s">
        <v>57</v>
      </c>
      <c r="L284" s="17" t="s">
        <v>24</v>
      </c>
      <c r="M284" s="19" t="s">
        <v>73</v>
      </c>
      <c r="N284" s="29">
        <v>444</v>
      </c>
      <c r="O284" s="29">
        <v>40.06</v>
      </c>
      <c r="P284" s="29">
        <v>2.7</v>
      </c>
    </row>
    <row r="285" spans="1:16" x14ac:dyDescent="0.25">
      <c r="A285">
        <v>279</v>
      </c>
      <c r="B285" s="7">
        <v>43376</v>
      </c>
      <c r="C285" s="8">
        <v>2018</v>
      </c>
      <c r="D285" s="9">
        <v>10</v>
      </c>
      <c r="E285" s="9">
        <v>3</v>
      </c>
      <c r="F285" s="21" t="s">
        <v>40</v>
      </c>
      <c r="G285" s="23" t="s">
        <v>34</v>
      </c>
      <c r="H285" s="25" t="s">
        <v>44</v>
      </c>
      <c r="I285" s="11" t="s">
        <v>48</v>
      </c>
      <c r="J285" s="13" t="s">
        <v>68</v>
      </c>
      <c r="K285" s="15" t="s">
        <v>71</v>
      </c>
      <c r="L285" s="17" t="s">
        <v>24</v>
      </c>
      <c r="M285" s="19" t="s">
        <v>72</v>
      </c>
      <c r="N285" s="29">
        <v>171</v>
      </c>
      <c r="O285" s="29">
        <v>88.49</v>
      </c>
      <c r="P285" s="29">
        <v>2.59</v>
      </c>
    </row>
    <row r="286" spans="1:16" x14ac:dyDescent="0.25">
      <c r="A286">
        <v>280</v>
      </c>
      <c r="B286" s="7">
        <v>43448</v>
      </c>
      <c r="C286" s="8">
        <v>2018</v>
      </c>
      <c r="D286" s="9">
        <v>12</v>
      </c>
      <c r="E286" s="9">
        <v>14</v>
      </c>
      <c r="F286" s="21" t="s">
        <v>42</v>
      </c>
      <c r="G286" s="23" t="s">
        <v>33</v>
      </c>
      <c r="H286" s="25" t="s">
        <v>43</v>
      </c>
      <c r="I286" s="11" t="s">
        <v>48</v>
      </c>
      <c r="J286" s="13" t="s">
        <v>61</v>
      </c>
      <c r="K286" s="15" t="s">
        <v>64</v>
      </c>
      <c r="L286" s="17" t="s">
        <v>24</v>
      </c>
      <c r="M286" s="19" t="s">
        <v>72</v>
      </c>
      <c r="N286" s="29">
        <v>881</v>
      </c>
      <c r="O286" s="29">
        <v>44.31</v>
      </c>
      <c r="P286" s="29">
        <v>9.39</v>
      </c>
    </row>
    <row r="287" spans="1:16" x14ac:dyDescent="0.25">
      <c r="A287">
        <v>281</v>
      </c>
      <c r="B287" s="7">
        <v>43382</v>
      </c>
      <c r="C287" s="8">
        <v>2018</v>
      </c>
      <c r="D287" s="9">
        <v>10</v>
      </c>
      <c r="E287" s="9">
        <v>9</v>
      </c>
      <c r="F287" s="21" t="s">
        <v>40</v>
      </c>
      <c r="G287" s="23" t="s">
        <v>34</v>
      </c>
      <c r="H287" s="25" t="s">
        <v>44</v>
      </c>
      <c r="I287" s="11" t="s">
        <v>48</v>
      </c>
      <c r="J287" s="13" t="s">
        <v>49</v>
      </c>
      <c r="K287" s="15" t="s">
        <v>52</v>
      </c>
      <c r="L287" s="17" t="s">
        <v>82</v>
      </c>
      <c r="M287" s="19" t="s">
        <v>83</v>
      </c>
      <c r="N287" s="29">
        <v>787</v>
      </c>
      <c r="O287" s="29">
        <v>7.39</v>
      </c>
      <c r="P287" s="29">
        <v>3.55</v>
      </c>
    </row>
    <row r="288" spans="1:16" x14ac:dyDescent="0.25">
      <c r="A288">
        <v>282</v>
      </c>
      <c r="B288" s="7">
        <v>43443</v>
      </c>
      <c r="C288" s="8">
        <v>2018</v>
      </c>
      <c r="D288" s="9">
        <v>12</v>
      </c>
      <c r="E288" s="9">
        <v>9</v>
      </c>
      <c r="F288" s="21" t="s">
        <v>37</v>
      </c>
      <c r="G288" s="23" t="s">
        <v>33</v>
      </c>
      <c r="H288" s="25" t="s">
        <v>46</v>
      </c>
      <c r="I288" s="11" t="s">
        <v>48</v>
      </c>
      <c r="J288" s="13" t="s">
        <v>61</v>
      </c>
      <c r="K288" s="15" t="s">
        <v>62</v>
      </c>
      <c r="L288" s="17" t="s">
        <v>24</v>
      </c>
      <c r="M288" s="19" t="s">
        <v>74</v>
      </c>
      <c r="N288" s="29">
        <v>657</v>
      </c>
      <c r="O288" s="29">
        <v>71.599999999999994</v>
      </c>
      <c r="P288" s="29">
        <v>1.3</v>
      </c>
    </row>
    <row r="289" spans="1:16" x14ac:dyDescent="0.25">
      <c r="A289">
        <v>283</v>
      </c>
      <c r="B289" s="7">
        <v>43441</v>
      </c>
      <c r="C289" s="8">
        <v>2018</v>
      </c>
      <c r="D289" s="9">
        <v>12</v>
      </c>
      <c r="E289" s="9">
        <v>7</v>
      </c>
      <c r="F289" s="21" t="s">
        <v>38</v>
      </c>
      <c r="G289" s="23" t="s">
        <v>33</v>
      </c>
      <c r="H289" s="25" t="s">
        <v>47</v>
      </c>
      <c r="I289" s="11" t="s">
        <v>48</v>
      </c>
      <c r="J289" s="13" t="s">
        <v>68</v>
      </c>
      <c r="K289" s="15" t="s">
        <v>69</v>
      </c>
      <c r="L289" s="17" t="s">
        <v>24</v>
      </c>
      <c r="M289" s="19" t="s">
        <v>76</v>
      </c>
      <c r="N289" s="29">
        <v>849</v>
      </c>
      <c r="O289" s="29">
        <v>33.6</v>
      </c>
      <c r="P289" s="29">
        <v>6.78</v>
      </c>
    </row>
    <row r="290" spans="1:16" x14ac:dyDescent="0.25">
      <c r="A290">
        <v>284</v>
      </c>
      <c r="B290" s="7">
        <v>43415</v>
      </c>
      <c r="C290" s="8">
        <v>2018</v>
      </c>
      <c r="D290" s="9">
        <v>11</v>
      </c>
      <c r="E290" s="9">
        <v>11</v>
      </c>
      <c r="F290" s="21" t="s">
        <v>39</v>
      </c>
      <c r="G290" s="23" t="s">
        <v>33</v>
      </c>
      <c r="H290" s="25" t="s">
        <v>46</v>
      </c>
      <c r="I290" s="11" t="s">
        <v>48</v>
      </c>
      <c r="J290" s="13" t="s">
        <v>55</v>
      </c>
      <c r="K290" s="15" t="s">
        <v>56</v>
      </c>
      <c r="L290" s="17" t="s">
        <v>24</v>
      </c>
      <c r="M290" s="19" t="s">
        <v>72</v>
      </c>
      <c r="N290" s="29">
        <v>497</v>
      </c>
      <c r="O290" s="29">
        <v>31</v>
      </c>
      <c r="P290" s="29">
        <v>1.86</v>
      </c>
    </row>
    <row r="291" spans="1:16" x14ac:dyDescent="0.25">
      <c r="A291">
        <v>285</v>
      </c>
      <c r="B291" s="7">
        <v>43401</v>
      </c>
      <c r="C291" s="8">
        <v>2018</v>
      </c>
      <c r="D291" s="9">
        <v>10</v>
      </c>
      <c r="E291" s="9">
        <v>28</v>
      </c>
      <c r="F291" s="21" t="s">
        <v>40</v>
      </c>
      <c r="G291" s="23" t="s">
        <v>34</v>
      </c>
      <c r="H291" s="25" t="s">
        <v>47</v>
      </c>
      <c r="I291" s="11" t="s">
        <v>48</v>
      </c>
      <c r="J291" s="13" t="s">
        <v>55</v>
      </c>
      <c r="K291" s="15" t="s">
        <v>56</v>
      </c>
      <c r="L291" s="17" t="s">
        <v>82</v>
      </c>
      <c r="M291" s="19" t="s">
        <v>85</v>
      </c>
      <c r="N291" s="29">
        <v>526</v>
      </c>
      <c r="O291" s="29">
        <v>8.9499999999999993</v>
      </c>
      <c r="P291" s="29">
        <v>2.42</v>
      </c>
    </row>
    <row r="292" spans="1:16" x14ac:dyDescent="0.25">
      <c r="A292">
        <v>286</v>
      </c>
      <c r="B292" s="7">
        <v>43432</v>
      </c>
      <c r="C292" s="8">
        <v>2018</v>
      </c>
      <c r="D292" s="9">
        <v>11</v>
      </c>
      <c r="E292" s="9">
        <v>28</v>
      </c>
      <c r="F292" s="21" t="s">
        <v>38</v>
      </c>
      <c r="G292" s="23" t="s">
        <v>33</v>
      </c>
      <c r="H292" s="25" t="s">
        <v>45</v>
      </c>
      <c r="I292" s="11" t="s">
        <v>48</v>
      </c>
      <c r="J292" s="13" t="s">
        <v>55</v>
      </c>
      <c r="K292" s="15" t="s">
        <v>56</v>
      </c>
      <c r="L292" s="17" t="s">
        <v>82</v>
      </c>
      <c r="M292" s="19" t="s">
        <v>83</v>
      </c>
      <c r="N292" s="29">
        <v>111</v>
      </c>
      <c r="O292" s="29">
        <v>39.18</v>
      </c>
      <c r="P292" s="29">
        <v>8.06</v>
      </c>
    </row>
    <row r="293" spans="1:16" x14ac:dyDescent="0.25">
      <c r="A293">
        <v>287</v>
      </c>
      <c r="B293" s="7">
        <v>43381</v>
      </c>
      <c r="C293" s="8">
        <v>2018</v>
      </c>
      <c r="D293" s="9">
        <v>10</v>
      </c>
      <c r="E293" s="9">
        <v>8</v>
      </c>
      <c r="F293" s="21" t="s">
        <v>38</v>
      </c>
      <c r="G293" s="23" t="s">
        <v>33</v>
      </c>
      <c r="H293" s="25" t="s">
        <v>46</v>
      </c>
      <c r="I293" s="11" t="s">
        <v>48</v>
      </c>
      <c r="J293" s="13" t="s">
        <v>61</v>
      </c>
      <c r="K293" s="15" t="s">
        <v>64</v>
      </c>
      <c r="L293" s="17" t="s">
        <v>24</v>
      </c>
      <c r="M293" s="19" t="s">
        <v>76</v>
      </c>
      <c r="N293" s="29">
        <v>162</v>
      </c>
      <c r="O293" s="29">
        <v>40.909999999999997</v>
      </c>
      <c r="P293" s="29">
        <v>3.91</v>
      </c>
    </row>
    <row r="294" spans="1:16" x14ac:dyDescent="0.25">
      <c r="A294">
        <v>288</v>
      </c>
      <c r="B294" s="7">
        <v>43441</v>
      </c>
      <c r="C294" s="8">
        <v>2018</v>
      </c>
      <c r="D294" s="9">
        <v>12</v>
      </c>
      <c r="E294" s="9">
        <v>7</v>
      </c>
      <c r="F294" s="21" t="s">
        <v>35</v>
      </c>
      <c r="G294" s="23" t="s">
        <v>33</v>
      </c>
      <c r="H294" s="25" t="s">
        <v>44</v>
      </c>
      <c r="I294" s="11" t="s">
        <v>48</v>
      </c>
      <c r="J294" s="13" t="s">
        <v>49</v>
      </c>
      <c r="K294" s="15" t="s">
        <v>51</v>
      </c>
      <c r="L294" s="17" t="s">
        <v>82</v>
      </c>
      <c r="M294" s="19" t="s">
        <v>84</v>
      </c>
      <c r="N294" s="29">
        <v>427</v>
      </c>
      <c r="O294" s="29">
        <v>29.64</v>
      </c>
      <c r="P294" s="29">
        <v>9.85</v>
      </c>
    </row>
    <row r="295" spans="1:16" x14ac:dyDescent="0.25">
      <c r="A295">
        <v>289</v>
      </c>
      <c r="B295" s="7">
        <v>43463</v>
      </c>
      <c r="C295" s="8">
        <v>2018</v>
      </c>
      <c r="D295" s="9">
        <v>12</v>
      </c>
      <c r="E295" s="9">
        <v>29</v>
      </c>
      <c r="F295" s="21" t="s">
        <v>36</v>
      </c>
      <c r="G295" s="23" t="s">
        <v>34</v>
      </c>
      <c r="H295" s="25" t="s">
        <v>43</v>
      </c>
      <c r="I295" s="11" t="s">
        <v>48</v>
      </c>
      <c r="J295" s="13" t="s">
        <v>49</v>
      </c>
      <c r="K295" s="15" t="s">
        <v>53</v>
      </c>
      <c r="L295" s="17" t="s">
        <v>82</v>
      </c>
      <c r="M295" s="19" t="s">
        <v>85</v>
      </c>
      <c r="N295" s="29">
        <v>957</v>
      </c>
      <c r="O295" s="29">
        <v>2.0099999999999998</v>
      </c>
      <c r="P295" s="29">
        <v>8.85</v>
      </c>
    </row>
    <row r="296" spans="1:16" x14ac:dyDescent="0.25">
      <c r="A296">
        <v>290</v>
      </c>
      <c r="B296" s="7">
        <v>43384</v>
      </c>
      <c r="C296" s="8">
        <v>2018</v>
      </c>
      <c r="D296" s="9">
        <v>10</v>
      </c>
      <c r="E296" s="9">
        <v>11</v>
      </c>
      <c r="F296" s="21" t="s">
        <v>41</v>
      </c>
      <c r="G296" s="23" t="s">
        <v>34</v>
      </c>
      <c r="H296" s="25" t="s">
        <v>46</v>
      </c>
      <c r="I296" s="11" t="s">
        <v>48</v>
      </c>
      <c r="J296" s="13" t="s">
        <v>49</v>
      </c>
      <c r="K296" s="15" t="s">
        <v>50</v>
      </c>
      <c r="L296" s="17" t="s">
        <v>77</v>
      </c>
      <c r="M296" s="19" t="s">
        <v>78</v>
      </c>
      <c r="N296" s="29">
        <v>346</v>
      </c>
      <c r="O296" s="29">
        <v>6.31</v>
      </c>
      <c r="P296" s="29">
        <v>0.66</v>
      </c>
    </row>
    <row r="297" spans="1:16" x14ac:dyDescent="0.25">
      <c r="A297">
        <v>291</v>
      </c>
      <c r="B297" s="7">
        <v>43401</v>
      </c>
      <c r="C297" s="8">
        <v>2018</v>
      </c>
      <c r="D297" s="9">
        <v>10</v>
      </c>
      <c r="E297" s="9">
        <v>28</v>
      </c>
      <c r="F297" s="21" t="s">
        <v>37</v>
      </c>
      <c r="G297" s="23" t="s">
        <v>34</v>
      </c>
      <c r="H297" s="25" t="s">
        <v>47</v>
      </c>
      <c r="I297" s="11" t="s">
        <v>48</v>
      </c>
      <c r="J297" s="13" t="s">
        <v>49</v>
      </c>
      <c r="K297" s="15" t="s">
        <v>50</v>
      </c>
      <c r="L297" s="17" t="s">
        <v>77</v>
      </c>
      <c r="M297" s="19" t="s">
        <v>79</v>
      </c>
      <c r="N297" s="29">
        <v>608</v>
      </c>
      <c r="O297" s="29">
        <v>89.28</v>
      </c>
      <c r="P297" s="29">
        <v>8.2100000000000009</v>
      </c>
    </row>
    <row r="298" spans="1:16" x14ac:dyDescent="0.25">
      <c r="A298">
        <v>292</v>
      </c>
      <c r="B298" s="7">
        <v>43454</v>
      </c>
      <c r="C298" s="8">
        <v>2018</v>
      </c>
      <c r="D298" s="9">
        <v>12</v>
      </c>
      <c r="E298" s="9">
        <v>20</v>
      </c>
      <c r="F298" s="21" t="s">
        <v>38</v>
      </c>
      <c r="G298" s="23" t="s">
        <v>34</v>
      </c>
      <c r="H298" s="25" t="s">
        <v>43</v>
      </c>
      <c r="I298" s="11" t="s">
        <v>48</v>
      </c>
      <c r="J298" s="13" t="s">
        <v>65</v>
      </c>
      <c r="K298" s="15" t="s">
        <v>65</v>
      </c>
      <c r="L298" s="17" t="s">
        <v>77</v>
      </c>
      <c r="M298" s="19" t="s">
        <v>79</v>
      </c>
      <c r="N298" s="29">
        <v>17</v>
      </c>
      <c r="O298" s="29">
        <v>93.59</v>
      </c>
      <c r="P298" s="29">
        <v>7.15</v>
      </c>
    </row>
    <row r="299" spans="1:16" x14ac:dyDescent="0.25">
      <c r="A299">
        <v>293</v>
      </c>
      <c r="B299" s="7">
        <v>43449</v>
      </c>
      <c r="C299" s="8">
        <v>2018</v>
      </c>
      <c r="D299" s="9">
        <v>12</v>
      </c>
      <c r="E299" s="9">
        <v>15</v>
      </c>
      <c r="F299" s="21" t="s">
        <v>40</v>
      </c>
      <c r="G299" s="23" t="s">
        <v>33</v>
      </c>
      <c r="H299" s="25" t="s">
        <v>45</v>
      </c>
      <c r="I299" s="11" t="s">
        <v>48</v>
      </c>
      <c r="J299" s="13" t="s">
        <v>61</v>
      </c>
      <c r="K299" s="15" t="s">
        <v>62</v>
      </c>
      <c r="L299" s="17" t="s">
        <v>82</v>
      </c>
      <c r="M299" s="19" t="s">
        <v>83</v>
      </c>
      <c r="N299" s="29">
        <v>236</v>
      </c>
      <c r="O299" s="29">
        <v>23.44</v>
      </c>
      <c r="P299" s="29">
        <v>7.38</v>
      </c>
    </row>
    <row r="300" spans="1:16" x14ac:dyDescent="0.25">
      <c r="A300">
        <v>294</v>
      </c>
      <c r="B300" s="7">
        <v>43400</v>
      </c>
      <c r="C300" s="8">
        <v>2018</v>
      </c>
      <c r="D300" s="9">
        <v>10</v>
      </c>
      <c r="E300" s="9">
        <v>27</v>
      </c>
      <c r="F300" s="21" t="s">
        <v>41</v>
      </c>
      <c r="G300" s="23" t="s">
        <v>33</v>
      </c>
      <c r="H300" s="25" t="s">
        <v>44</v>
      </c>
      <c r="I300" s="11" t="s">
        <v>48</v>
      </c>
      <c r="J300" s="13" t="s">
        <v>68</v>
      </c>
      <c r="K300" s="15" t="s">
        <v>71</v>
      </c>
      <c r="L300" s="17" t="s">
        <v>24</v>
      </c>
      <c r="M300" s="19" t="s">
        <v>75</v>
      </c>
      <c r="N300" s="29">
        <v>755</v>
      </c>
      <c r="O300" s="29">
        <v>23.49</v>
      </c>
      <c r="P300" s="29">
        <v>3.08</v>
      </c>
    </row>
    <row r="301" spans="1:16" x14ac:dyDescent="0.25">
      <c r="A301">
        <v>295</v>
      </c>
      <c r="B301" s="7">
        <v>43447</v>
      </c>
      <c r="C301" s="8">
        <v>2018</v>
      </c>
      <c r="D301" s="9">
        <v>12</v>
      </c>
      <c r="E301" s="9">
        <v>13</v>
      </c>
      <c r="F301" s="21" t="s">
        <v>39</v>
      </c>
      <c r="G301" s="23" t="s">
        <v>33</v>
      </c>
      <c r="H301" s="25" t="s">
        <v>46</v>
      </c>
      <c r="I301" s="11" t="s">
        <v>48</v>
      </c>
      <c r="J301" s="13" t="s">
        <v>49</v>
      </c>
      <c r="K301" s="15" t="s">
        <v>51</v>
      </c>
      <c r="L301" s="17" t="s">
        <v>77</v>
      </c>
      <c r="M301" s="19" t="s">
        <v>80</v>
      </c>
      <c r="N301" s="29">
        <v>573</v>
      </c>
      <c r="O301" s="29">
        <v>46.92</v>
      </c>
      <c r="P301" s="29">
        <v>1.54</v>
      </c>
    </row>
    <row r="302" spans="1:16" x14ac:dyDescent="0.25">
      <c r="A302">
        <v>296</v>
      </c>
      <c r="B302" s="7">
        <v>43424</v>
      </c>
      <c r="C302" s="8">
        <v>2018</v>
      </c>
      <c r="D302" s="9">
        <v>11</v>
      </c>
      <c r="E302" s="9">
        <v>20</v>
      </c>
      <c r="F302" s="21" t="s">
        <v>41</v>
      </c>
      <c r="G302" s="23" t="s">
        <v>33</v>
      </c>
      <c r="H302" s="25" t="s">
        <v>43</v>
      </c>
      <c r="I302" s="11" t="s">
        <v>48</v>
      </c>
      <c r="J302" s="13" t="s">
        <v>68</v>
      </c>
      <c r="K302" s="15" t="s">
        <v>69</v>
      </c>
      <c r="L302" s="17" t="s">
        <v>77</v>
      </c>
      <c r="M302" s="19" t="s">
        <v>79</v>
      </c>
      <c r="N302" s="29">
        <v>124</v>
      </c>
      <c r="O302" s="29">
        <v>3.77</v>
      </c>
      <c r="P302" s="29">
        <v>3.1</v>
      </c>
    </row>
    <row r="303" spans="1:16" x14ac:dyDescent="0.25">
      <c r="A303">
        <v>297</v>
      </c>
      <c r="B303" s="7">
        <v>43417</v>
      </c>
      <c r="C303" s="8">
        <v>2018</v>
      </c>
      <c r="D303" s="9">
        <v>11</v>
      </c>
      <c r="E303" s="9">
        <v>13</v>
      </c>
      <c r="F303" s="21" t="s">
        <v>37</v>
      </c>
      <c r="G303" s="23" t="s">
        <v>33</v>
      </c>
      <c r="H303" s="25" t="s">
        <v>47</v>
      </c>
      <c r="I303" s="11" t="s">
        <v>48</v>
      </c>
      <c r="J303" s="13" t="s">
        <v>59</v>
      </c>
      <c r="K303" s="15" t="s">
        <v>60</v>
      </c>
      <c r="L303" s="17" t="s">
        <v>24</v>
      </c>
      <c r="M303" s="19" t="s">
        <v>74</v>
      </c>
      <c r="N303" s="29">
        <v>225</v>
      </c>
      <c r="O303" s="29">
        <v>75.5</v>
      </c>
      <c r="P303" s="29">
        <v>2</v>
      </c>
    </row>
    <row r="304" spans="1:16" x14ac:dyDescent="0.25">
      <c r="A304">
        <v>298</v>
      </c>
      <c r="B304" s="7">
        <v>43438</v>
      </c>
      <c r="C304" s="8">
        <v>2018</v>
      </c>
      <c r="D304" s="9">
        <v>12</v>
      </c>
      <c r="E304" s="9">
        <v>4</v>
      </c>
      <c r="F304" s="21" t="s">
        <v>37</v>
      </c>
      <c r="G304" s="23" t="s">
        <v>34</v>
      </c>
      <c r="H304" s="25" t="s">
        <v>46</v>
      </c>
      <c r="I304" s="11" t="s">
        <v>48</v>
      </c>
      <c r="J304" s="13" t="s">
        <v>55</v>
      </c>
      <c r="K304" s="15" t="s">
        <v>58</v>
      </c>
      <c r="L304" s="17" t="s">
        <v>77</v>
      </c>
      <c r="M304" s="19" t="s">
        <v>78</v>
      </c>
      <c r="N304" s="29">
        <v>362</v>
      </c>
      <c r="O304" s="29">
        <v>24.27</v>
      </c>
      <c r="P304" s="29">
        <v>8.49</v>
      </c>
    </row>
    <row r="305" spans="1:16" x14ac:dyDescent="0.25">
      <c r="A305">
        <v>299</v>
      </c>
      <c r="B305" s="7">
        <v>43384</v>
      </c>
      <c r="C305" s="8">
        <v>2018</v>
      </c>
      <c r="D305" s="9">
        <v>10</v>
      </c>
      <c r="E305" s="9">
        <v>11</v>
      </c>
      <c r="F305" s="21" t="s">
        <v>42</v>
      </c>
      <c r="G305" s="23" t="s">
        <v>33</v>
      </c>
      <c r="H305" s="25" t="s">
        <v>46</v>
      </c>
      <c r="I305" s="11" t="s">
        <v>48</v>
      </c>
      <c r="J305" s="13" t="s">
        <v>49</v>
      </c>
      <c r="K305" s="15" t="s">
        <v>51</v>
      </c>
      <c r="L305" s="17" t="s">
        <v>77</v>
      </c>
      <c r="M305" s="19" t="s">
        <v>79</v>
      </c>
      <c r="N305" s="29">
        <v>89</v>
      </c>
      <c r="O305" s="29">
        <v>5.84</v>
      </c>
      <c r="P305" s="29">
        <v>7.07</v>
      </c>
    </row>
    <row r="306" spans="1:16" x14ac:dyDescent="0.25">
      <c r="A306">
        <v>300</v>
      </c>
      <c r="B306" s="7">
        <v>43377</v>
      </c>
      <c r="C306" s="8">
        <v>2018</v>
      </c>
      <c r="D306" s="9">
        <v>10</v>
      </c>
      <c r="E306" s="9">
        <v>4</v>
      </c>
      <c r="F306" s="21" t="s">
        <v>42</v>
      </c>
      <c r="G306" s="23" t="s">
        <v>34</v>
      </c>
      <c r="H306" s="25" t="s">
        <v>46</v>
      </c>
      <c r="I306" s="11" t="s">
        <v>48</v>
      </c>
      <c r="J306" s="13" t="s">
        <v>67</v>
      </c>
      <c r="K306" s="15" t="s">
        <v>67</v>
      </c>
      <c r="L306" s="17" t="s">
        <v>82</v>
      </c>
      <c r="M306" s="19" t="s">
        <v>85</v>
      </c>
      <c r="N306" s="29">
        <v>840</v>
      </c>
      <c r="O306" s="29">
        <v>45.25</v>
      </c>
      <c r="P306" s="29">
        <v>7.47</v>
      </c>
    </row>
    <row r="307" spans="1:16" x14ac:dyDescent="0.25">
      <c r="A307">
        <v>301</v>
      </c>
      <c r="B307" s="7">
        <v>43437</v>
      </c>
      <c r="C307" s="8">
        <v>2018</v>
      </c>
      <c r="D307" s="9">
        <v>12</v>
      </c>
      <c r="E307" s="9">
        <v>3</v>
      </c>
      <c r="F307" s="21" t="s">
        <v>40</v>
      </c>
      <c r="G307" s="23" t="s">
        <v>33</v>
      </c>
      <c r="H307" s="25" t="s">
        <v>46</v>
      </c>
      <c r="I307" s="11" t="s">
        <v>48</v>
      </c>
      <c r="J307" s="13" t="s">
        <v>55</v>
      </c>
      <c r="K307" s="15" t="s">
        <v>58</v>
      </c>
      <c r="L307" s="17" t="s">
        <v>77</v>
      </c>
      <c r="M307" s="19" t="s">
        <v>79</v>
      </c>
      <c r="N307" s="29">
        <v>764</v>
      </c>
      <c r="O307" s="29">
        <v>14.37</v>
      </c>
      <c r="P307" s="29">
        <v>1.26</v>
      </c>
    </row>
    <row r="308" spans="1:16" x14ac:dyDescent="0.25">
      <c r="A308">
        <v>302</v>
      </c>
      <c r="B308" s="7">
        <v>43432</v>
      </c>
      <c r="C308" s="8">
        <v>2018</v>
      </c>
      <c r="D308" s="9">
        <v>11</v>
      </c>
      <c r="E308" s="9">
        <v>28</v>
      </c>
      <c r="F308" s="21" t="s">
        <v>35</v>
      </c>
      <c r="G308" s="23" t="s">
        <v>34</v>
      </c>
      <c r="H308" s="25" t="s">
        <v>44</v>
      </c>
      <c r="I308" s="11" t="s">
        <v>48</v>
      </c>
      <c r="J308" s="13" t="s">
        <v>55</v>
      </c>
      <c r="K308" s="15" t="s">
        <v>57</v>
      </c>
      <c r="L308" s="17" t="s">
        <v>82</v>
      </c>
      <c r="M308" s="19" t="s">
        <v>85</v>
      </c>
      <c r="N308" s="29">
        <v>548</v>
      </c>
      <c r="O308" s="29">
        <v>34.56</v>
      </c>
      <c r="P308" s="29">
        <v>7.16</v>
      </c>
    </row>
    <row r="309" spans="1:16" x14ac:dyDescent="0.25">
      <c r="A309">
        <v>303</v>
      </c>
      <c r="B309" s="7">
        <v>43397</v>
      </c>
      <c r="C309" s="8">
        <v>2018</v>
      </c>
      <c r="D309" s="9">
        <v>10</v>
      </c>
      <c r="E309" s="9">
        <v>24</v>
      </c>
      <c r="F309" s="21" t="s">
        <v>37</v>
      </c>
      <c r="G309" s="23" t="s">
        <v>34</v>
      </c>
      <c r="H309" s="25" t="s">
        <v>45</v>
      </c>
      <c r="I309" s="11" t="s">
        <v>48</v>
      </c>
      <c r="J309" s="13" t="s">
        <v>67</v>
      </c>
      <c r="K309" s="15" t="s">
        <v>67</v>
      </c>
      <c r="L309" s="17" t="s">
        <v>82</v>
      </c>
      <c r="M309" s="19" t="s">
        <v>84</v>
      </c>
      <c r="N309" s="29">
        <v>533</v>
      </c>
      <c r="O309" s="29">
        <v>15.42</v>
      </c>
      <c r="P309" s="29">
        <v>9.0399999999999991</v>
      </c>
    </row>
    <row r="310" spans="1:16" x14ac:dyDescent="0.25">
      <c r="A310">
        <v>304</v>
      </c>
      <c r="B310" s="7">
        <v>43428</v>
      </c>
      <c r="C310" s="8">
        <v>2018</v>
      </c>
      <c r="D310" s="9">
        <v>11</v>
      </c>
      <c r="E310" s="9">
        <v>24</v>
      </c>
      <c r="F310" s="21" t="s">
        <v>40</v>
      </c>
      <c r="G310" s="23" t="s">
        <v>34</v>
      </c>
      <c r="H310" s="25" t="s">
        <v>43</v>
      </c>
      <c r="I310" s="11" t="s">
        <v>48</v>
      </c>
      <c r="J310" s="13" t="s">
        <v>55</v>
      </c>
      <c r="K310" s="15" t="s">
        <v>57</v>
      </c>
      <c r="L310" s="17" t="s">
        <v>82</v>
      </c>
      <c r="M310" s="19" t="s">
        <v>84</v>
      </c>
      <c r="N310" s="29">
        <v>903</v>
      </c>
      <c r="O310" s="29">
        <v>50.73</v>
      </c>
      <c r="P310" s="29">
        <v>4.55</v>
      </c>
    </row>
    <row r="311" spans="1:16" x14ac:dyDescent="0.25">
      <c r="A311">
        <v>305</v>
      </c>
      <c r="B311" s="7">
        <v>43459</v>
      </c>
      <c r="C311" s="8">
        <v>2018</v>
      </c>
      <c r="D311" s="9">
        <v>12</v>
      </c>
      <c r="E311" s="9">
        <v>25</v>
      </c>
      <c r="F311" s="21" t="s">
        <v>36</v>
      </c>
      <c r="G311" s="23" t="s">
        <v>33</v>
      </c>
      <c r="H311" s="25" t="s">
        <v>47</v>
      </c>
      <c r="I311" s="11" t="s">
        <v>48</v>
      </c>
      <c r="J311" s="13" t="s">
        <v>55</v>
      </c>
      <c r="K311" s="15" t="s">
        <v>58</v>
      </c>
      <c r="L311" s="17" t="s">
        <v>24</v>
      </c>
      <c r="M311" s="19" t="s">
        <v>72</v>
      </c>
      <c r="N311" s="29">
        <v>352</v>
      </c>
      <c r="O311" s="29">
        <v>90.01</v>
      </c>
      <c r="P311" s="29">
        <v>3.59</v>
      </c>
    </row>
    <row r="312" spans="1:16" x14ac:dyDescent="0.25">
      <c r="A312">
        <v>306</v>
      </c>
      <c r="B312" s="7">
        <v>43460</v>
      </c>
      <c r="C312" s="8">
        <v>2018</v>
      </c>
      <c r="D312" s="9">
        <v>12</v>
      </c>
      <c r="E312" s="9">
        <v>26</v>
      </c>
      <c r="F312" s="21" t="s">
        <v>42</v>
      </c>
      <c r="G312" s="23" t="s">
        <v>33</v>
      </c>
      <c r="H312" s="25" t="s">
        <v>47</v>
      </c>
      <c r="I312" s="11" t="s">
        <v>48</v>
      </c>
      <c r="J312" s="13" t="s">
        <v>49</v>
      </c>
      <c r="K312" s="15" t="s">
        <v>51</v>
      </c>
      <c r="L312" s="17" t="s">
        <v>82</v>
      </c>
      <c r="M312" s="19" t="s">
        <v>84</v>
      </c>
      <c r="N312" s="29">
        <v>127</v>
      </c>
      <c r="O312" s="29">
        <v>93.05</v>
      </c>
      <c r="P312" s="29">
        <v>3</v>
      </c>
    </row>
    <row r="313" spans="1:16" x14ac:dyDescent="0.25">
      <c r="A313">
        <v>307</v>
      </c>
      <c r="B313" s="7">
        <v>43450</v>
      </c>
      <c r="C313" s="8">
        <v>2018</v>
      </c>
      <c r="D313" s="9">
        <v>12</v>
      </c>
      <c r="E313" s="9">
        <v>16</v>
      </c>
      <c r="F313" s="21" t="s">
        <v>36</v>
      </c>
      <c r="G313" s="23" t="s">
        <v>34</v>
      </c>
      <c r="H313" s="25" t="s">
        <v>44</v>
      </c>
      <c r="I313" s="11" t="s">
        <v>48</v>
      </c>
      <c r="J313" s="13" t="s">
        <v>49</v>
      </c>
      <c r="K313" s="15" t="s">
        <v>50</v>
      </c>
      <c r="L313" s="17" t="s">
        <v>77</v>
      </c>
      <c r="M313" s="19" t="s">
        <v>78</v>
      </c>
      <c r="N313" s="29">
        <v>25</v>
      </c>
      <c r="O313" s="29">
        <v>56.59</v>
      </c>
      <c r="P313" s="29">
        <v>6.68</v>
      </c>
    </row>
    <row r="314" spans="1:16" x14ac:dyDescent="0.25">
      <c r="A314">
        <v>308</v>
      </c>
      <c r="B314" s="7">
        <v>43416</v>
      </c>
      <c r="C314" s="8">
        <v>2018</v>
      </c>
      <c r="D314" s="9">
        <v>11</v>
      </c>
      <c r="E314" s="9">
        <v>12</v>
      </c>
      <c r="F314" s="21" t="s">
        <v>35</v>
      </c>
      <c r="G314" s="23" t="s">
        <v>33</v>
      </c>
      <c r="H314" s="25" t="s">
        <v>46</v>
      </c>
      <c r="I314" s="11" t="s">
        <v>48</v>
      </c>
      <c r="J314" s="13" t="s">
        <v>68</v>
      </c>
      <c r="K314" s="15" t="s">
        <v>70</v>
      </c>
      <c r="L314" s="17" t="s">
        <v>77</v>
      </c>
      <c r="M314" s="19" t="s">
        <v>80</v>
      </c>
      <c r="N314" s="29">
        <v>203</v>
      </c>
      <c r="O314" s="29">
        <v>85.55</v>
      </c>
      <c r="P314" s="29">
        <v>5.44</v>
      </c>
    </row>
    <row r="315" spans="1:16" x14ac:dyDescent="0.25">
      <c r="A315">
        <v>309</v>
      </c>
      <c r="B315" s="7">
        <v>43377</v>
      </c>
      <c r="C315" s="8">
        <v>2018</v>
      </c>
      <c r="D315" s="9">
        <v>10</v>
      </c>
      <c r="E315" s="9">
        <v>4</v>
      </c>
      <c r="F315" s="21" t="s">
        <v>38</v>
      </c>
      <c r="G315" s="23" t="s">
        <v>34</v>
      </c>
      <c r="H315" s="25" t="s">
        <v>45</v>
      </c>
      <c r="I315" s="11" t="s">
        <v>48</v>
      </c>
      <c r="J315" s="13" t="s">
        <v>61</v>
      </c>
      <c r="K315" s="15" t="s">
        <v>63</v>
      </c>
      <c r="L315" s="17" t="s">
        <v>77</v>
      </c>
      <c r="M315" s="19" t="s">
        <v>80</v>
      </c>
      <c r="N315" s="29">
        <v>782</v>
      </c>
      <c r="O315" s="29">
        <v>79.88</v>
      </c>
      <c r="P315" s="29">
        <v>2.48</v>
      </c>
    </row>
    <row r="316" spans="1:16" x14ac:dyDescent="0.25">
      <c r="A316">
        <v>310</v>
      </c>
      <c r="B316" s="7">
        <v>43442</v>
      </c>
      <c r="C316" s="8">
        <v>2018</v>
      </c>
      <c r="D316" s="9">
        <v>12</v>
      </c>
      <c r="E316" s="9">
        <v>8</v>
      </c>
      <c r="F316" s="21" t="s">
        <v>40</v>
      </c>
      <c r="G316" s="23" t="s">
        <v>33</v>
      </c>
      <c r="H316" s="25" t="s">
        <v>44</v>
      </c>
      <c r="I316" s="11" t="s">
        <v>48</v>
      </c>
      <c r="J316" s="13" t="s">
        <v>61</v>
      </c>
      <c r="K316" s="15" t="s">
        <v>62</v>
      </c>
      <c r="L316" s="17" t="s">
        <v>82</v>
      </c>
      <c r="M316" s="19" t="s">
        <v>84</v>
      </c>
      <c r="N316" s="29">
        <v>807</v>
      </c>
      <c r="O316" s="29">
        <v>5.29</v>
      </c>
      <c r="P316" s="29">
        <v>0.61</v>
      </c>
    </row>
    <row r="317" spans="1:16" x14ac:dyDescent="0.25">
      <c r="A317">
        <v>311</v>
      </c>
      <c r="B317" s="7">
        <v>43384</v>
      </c>
      <c r="C317" s="8">
        <v>2018</v>
      </c>
      <c r="D317" s="9">
        <v>10</v>
      </c>
      <c r="E317" s="9">
        <v>11</v>
      </c>
      <c r="F317" s="21" t="s">
        <v>40</v>
      </c>
      <c r="G317" s="23" t="s">
        <v>33</v>
      </c>
      <c r="H317" s="25" t="s">
        <v>43</v>
      </c>
      <c r="I317" s="11" t="s">
        <v>48</v>
      </c>
      <c r="J317" s="13" t="s">
        <v>55</v>
      </c>
      <c r="K317" s="15" t="s">
        <v>58</v>
      </c>
      <c r="L317" s="17" t="s">
        <v>82</v>
      </c>
      <c r="M317" s="19" t="s">
        <v>84</v>
      </c>
      <c r="N317" s="29">
        <v>466</v>
      </c>
      <c r="O317" s="29">
        <v>60.17</v>
      </c>
      <c r="P317" s="29">
        <v>7</v>
      </c>
    </row>
    <row r="318" spans="1:16" x14ac:dyDescent="0.25">
      <c r="A318">
        <v>312</v>
      </c>
      <c r="B318" s="7">
        <v>43414</v>
      </c>
      <c r="C318" s="8">
        <v>2018</v>
      </c>
      <c r="D318" s="9">
        <v>11</v>
      </c>
      <c r="E318" s="9">
        <v>10</v>
      </c>
      <c r="F318" s="21" t="s">
        <v>36</v>
      </c>
      <c r="G318" s="23" t="s">
        <v>34</v>
      </c>
      <c r="H318" s="25" t="s">
        <v>47</v>
      </c>
      <c r="I318" s="11" t="s">
        <v>48</v>
      </c>
      <c r="J318" s="13" t="s">
        <v>67</v>
      </c>
      <c r="K318" s="15" t="s">
        <v>67</v>
      </c>
      <c r="L318" s="17" t="s">
        <v>24</v>
      </c>
      <c r="M318" s="19" t="s">
        <v>72</v>
      </c>
      <c r="N318" s="29">
        <v>195</v>
      </c>
      <c r="O318" s="29">
        <v>68.28</v>
      </c>
      <c r="P318" s="29">
        <v>1.4</v>
      </c>
    </row>
    <row r="319" spans="1:16" x14ac:dyDescent="0.25">
      <c r="A319">
        <v>313</v>
      </c>
      <c r="B319" s="7">
        <v>43404</v>
      </c>
      <c r="C319" s="8">
        <v>2018</v>
      </c>
      <c r="D319" s="9">
        <v>10</v>
      </c>
      <c r="E319" s="9">
        <v>31</v>
      </c>
      <c r="F319" s="21" t="s">
        <v>41</v>
      </c>
      <c r="G319" s="23" t="s">
        <v>34</v>
      </c>
      <c r="H319" s="25" t="s">
        <v>44</v>
      </c>
      <c r="I319" s="11" t="s">
        <v>48</v>
      </c>
      <c r="J319" s="13" t="s">
        <v>55</v>
      </c>
      <c r="K319" s="15" t="s">
        <v>58</v>
      </c>
      <c r="L319" s="17" t="s">
        <v>77</v>
      </c>
      <c r="M319" s="19" t="s">
        <v>79</v>
      </c>
      <c r="N319" s="29">
        <v>68</v>
      </c>
      <c r="O319" s="29">
        <v>67.23</v>
      </c>
      <c r="P319" s="29">
        <v>5.76</v>
      </c>
    </row>
    <row r="320" spans="1:16" x14ac:dyDescent="0.25">
      <c r="A320">
        <v>314</v>
      </c>
      <c r="B320" s="7">
        <v>43420</v>
      </c>
      <c r="C320" s="8">
        <v>2018</v>
      </c>
      <c r="D320" s="9">
        <v>11</v>
      </c>
      <c r="E320" s="9">
        <v>16</v>
      </c>
      <c r="F320" s="21" t="s">
        <v>38</v>
      </c>
      <c r="G320" s="23" t="s">
        <v>33</v>
      </c>
      <c r="H320" s="25" t="s">
        <v>46</v>
      </c>
      <c r="I320" s="11" t="s">
        <v>48</v>
      </c>
      <c r="J320" s="13" t="s">
        <v>55</v>
      </c>
      <c r="K320" s="15" t="s">
        <v>56</v>
      </c>
      <c r="L320" s="17" t="s">
        <v>24</v>
      </c>
      <c r="M320" s="19" t="s">
        <v>75</v>
      </c>
      <c r="N320" s="29">
        <v>693</v>
      </c>
      <c r="O320" s="29">
        <v>27.65</v>
      </c>
      <c r="P320" s="29">
        <v>2.37</v>
      </c>
    </row>
    <row r="321" spans="1:16" x14ac:dyDescent="0.25">
      <c r="A321">
        <v>315</v>
      </c>
      <c r="B321" s="7">
        <v>43394</v>
      </c>
      <c r="C321" s="8">
        <v>2018</v>
      </c>
      <c r="D321" s="9">
        <v>10</v>
      </c>
      <c r="E321" s="9">
        <v>21</v>
      </c>
      <c r="F321" s="21" t="s">
        <v>37</v>
      </c>
      <c r="G321" s="23" t="s">
        <v>34</v>
      </c>
      <c r="H321" s="25" t="s">
        <v>46</v>
      </c>
      <c r="I321" s="11" t="s">
        <v>48</v>
      </c>
      <c r="J321" s="13" t="s">
        <v>59</v>
      </c>
      <c r="K321" s="15" t="s">
        <v>60</v>
      </c>
      <c r="L321" s="17" t="s">
        <v>82</v>
      </c>
      <c r="M321" s="19" t="s">
        <v>85</v>
      </c>
      <c r="N321" s="29">
        <v>438</v>
      </c>
      <c r="O321" s="29">
        <v>3.64</v>
      </c>
      <c r="P321" s="29">
        <v>2.79</v>
      </c>
    </row>
    <row r="322" spans="1:16" x14ac:dyDescent="0.25">
      <c r="A322">
        <v>316</v>
      </c>
      <c r="B322" s="7">
        <v>43380</v>
      </c>
      <c r="C322" s="8">
        <v>2018</v>
      </c>
      <c r="D322" s="9">
        <v>10</v>
      </c>
      <c r="E322" s="9">
        <v>7</v>
      </c>
      <c r="F322" s="21" t="s">
        <v>35</v>
      </c>
      <c r="G322" s="23" t="s">
        <v>33</v>
      </c>
      <c r="H322" s="25" t="s">
        <v>47</v>
      </c>
      <c r="I322" s="11" t="s">
        <v>48</v>
      </c>
      <c r="J322" s="13" t="s">
        <v>61</v>
      </c>
      <c r="K322" s="15" t="s">
        <v>63</v>
      </c>
      <c r="L322" s="17" t="s">
        <v>77</v>
      </c>
      <c r="M322" s="19" t="s">
        <v>78</v>
      </c>
      <c r="N322" s="29">
        <v>989</v>
      </c>
      <c r="O322" s="29">
        <v>20.29</v>
      </c>
      <c r="P322" s="29">
        <v>2</v>
      </c>
    </row>
    <row r="323" spans="1:16" x14ac:dyDescent="0.25">
      <c r="A323">
        <v>317</v>
      </c>
      <c r="B323" s="7">
        <v>43434</v>
      </c>
      <c r="C323" s="8">
        <v>2018</v>
      </c>
      <c r="D323" s="9">
        <v>11</v>
      </c>
      <c r="E323" s="9">
        <v>30</v>
      </c>
      <c r="F323" s="21" t="s">
        <v>42</v>
      </c>
      <c r="G323" s="23" t="s">
        <v>34</v>
      </c>
      <c r="H323" s="25" t="s">
        <v>43</v>
      </c>
      <c r="I323" s="11" t="s">
        <v>48</v>
      </c>
      <c r="J323" s="13" t="s">
        <v>68</v>
      </c>
      <c r="K323" s="15" t="s">
        <v>69</v>
      </c>
      <c r="L323" s="17" t="s">
        <v>24</v>
      </c>
      <c r="M323" s="19" t="s">
        <v>75</v>
      </c>
      <c r="N323" s="29">
        <v>46</v>
      </c>
      <c r="O323" s="29">
        <v>44.19</v>
      </c>
      <c r="P323" s="29">
        <v>6.67</v>
      </c>
    </row>
    <row r="324" spans="1:16" x14ac:dyDescent="0.25">
      <c r="A324">
        <v>318</v>
      </c>
      <c r="B324" s="7">
        <v>43413</v>
      </c>
      <c r="C324" s="8">
        <v>2018</v>
      </c>
      <c r="D324" s="9">
        <v>11</v>
      </c>
      <c r="E324" s="9">
        <v>9</v>
      </c>
      <c r="F324" s="21" t="s">
        <v>35</v>
      </c>
      <c r="G324" s="23" t="s">
        <v>34</v>
      </c>
      <c r="H324" s="25" t="s">
        <v>43</v>
      </c>
      <c r="I324" s="11" t="s">
        <v>48</v>
      </c>
      <c r="J324" s="13" t="s">
        <v>49</v>
      </c>
      <c r="K324" s="15" t="s">
        <v>52</v>
      </c>
      <c r="L324" s="17" t="s">
        <v>77</v>
      </c>
      <c r="M324" s="19" t="s">
        <v>78</v>
      </c>
      <c r="N324" s="29">
        <v>207</v>
      </c>
      <c r="O324" s="29">
        <v>64.400000000000006</v>
      </c>
      <c r="P324" s="29">
        <v>0.86</v>
      </c>
    </row>
    <row r="325" spans="1:16" x14ac:dyDescent="0.25">
      <c r="A325">
        <v>319</v>
      </c>
      <c r="B325" s="7">
        <v>43390</v>
      </c>
      <c r="C325" s="8">
        <v>2018</v>
      </c>
      <c r="D325" s="9">
        <v>10</v>
      </c>
      <c r="E325" s="9">
        <v>17</v>
      </c>
      <c r="F325" s="21" t="s">
        <v>39</v>
      </c>
      <c r="G325" s="23" t="s">
        <v>34</v>
      </c>
      <c r="H325" s="25" t="s">
        <v>47</v>
      </c>
      <c r="I325" s="11" t="s">
        <v>48</v>
      </c>
      <c r="J325" s="13" t="s">
        <v>59</v>
      </c>
      <c r="K325" s="15" t="s">
        <v>60</v>
      </c>
      <c r="L325" s="17" t="s">
        <v>82</v>
      </c>
      <c r="M325" s="19" t="s">
        <v>85</v>
      </c>
      <c r="N325" s="29">
        <v>408</v>
      </c>
      <c r="O325" s="29">
        <v>6.51</v>
      </c>
      <c r="P325" s="29">
        <v>4.9000000000000004</v>
      </c>
    </row>
    <row r="326" spans="1:16" x14ac:dyDescent="0.25">
      <c r="A326">
        <v>320</v>
      </c>
      <c r="B326" s="7">
        <v>43432</v>
      </c>
      <c r="C326" s="8">
        <v>2018</v>
      </c>
      <c r="D326" s="9">
        <v>11</v>
      </c>
      <c r="E326" s="9">
        <v>28</v>
      </c>
      <c r="F326" s="21" t="s">
        <v>40</v>
      </c>
      <c r="G326" s="23" t="s">
        <v>33</v>
      </c>
      <c r="H326" s="25" t="s">
        <v>45</v>
      </c>
      <c r="I326" s="11" t="s">
        <v>48</v>
      </c>
      <c r="J326" s="13" t="s">
        <v>49</v>
      </c>
      <c r="K326" s="15" t="s">
        <v>53</v>
      </c>
      <c r="L326" s="17" t="s">
        <v>24</v>
      </c>
      <c r="M326" s="19" t="s">
        <v>72</v>
      </c>
      <c r="N326" s="29">
        <v>31</v>
      </c>
      <c r="O326" s="29">
        <v>36.46</v>
      </c>
      <c r="P326" s="29">
        <v>4.03</v>
      </c>
    </row>
    <row r="327" spans="1:16" x14ac:dyDescent="0.25">
      <c r="A327">
        <v>321</v>
      </c>
      <c r="B327" s="7">
        <v>43410</v>
      </c>
      <c r="C327" s="8">
        <v>2018</v>
      </c>
      <c r="D327" s="9">
        <v>11</v>
      </c>
      <c r="E327" s="9">
        <v>6</v>
      </c>
      <c r="F327" s="21" t="s">
        <v>42</v>
      </c>
      <c r="G327" s="23" t="s">
        <v>34</v>
      </c>
      <c r="H327" s="25" t="s">
        <v>43</v>
      </c>
      <c r="I327" s="11" t="s">
        <v>48</v>
      </c>
      <c r="J327" s="13" t="s">
        <v>61</v>
      </c>
      <c r="K327" s="15" t="s">
        <v>63</v>
      </c>
      <c r="L327" s="17" t="s">
        <v>77</v>
      </c>
      <c r="M327" s="19" t="s">
        <v>80</v>
      </c>
      <c r="N327" s="29">
        <v>412</v>
      </c>
      <c r="O327" s="29">
        <v>96.72</v>
      </c>
      <c r="P327" s="29">
        <v>8.3699999999999992</v>
      </c>
    </row>
    <row r="328" spans="1:16" x14ac:dyDescent="0.25">
      <c r="A328">
        <v>322</v>
      </c>
      <c r="B328" s="7">
        <v>43463</v>
      </c>
      <c r="C328" s="8">
        <v>2018</v>
      </c>
      <c r="D328" s="9">
        <v>12</v>
      </c>
      <c r="E328" s="9">
        <v>29</v>
      </c>
      <c r="F328" s="21" t="s">
        <v>36</v>
      </c>
      <c r="G328" s="23" t="s">
        <v>33</v>
      </c>
      <c r="H328" s="25" t="s">
        <v>43</v>
      </c>
      <c r="I328" s="11" t="s">
        <v>48</v>
      </c>
      <c r="J328" s="13" t="s">
        <v>59</v>
      </c>
      <c r="K328" s="15" t="s">
        <v>60</v>
      </c>
      <c r="L328" s="17" t="s">
        <v>24</v>
      </c>
      <c r="M328" s="19" t="s">
        <v>76</v>
      </c>
      <c r="N328" s="29">
        <v>718</v>
      </c>
      <c r="O328" s="29">
        <v>99.1</v>
      </c>
      <c r="P328" s="29">
        <v>2.6</v>
      </c>
    </row>
    <row r="329" spans="1:16" x14ac:dyDescent="0.25">
      <c r="A329">
        <v>323</v>
      </c>
      <c r="B329" s="7">
        <v>43374</v>
      </c>
      <c r="C329" s="8">
        <v>2018</v>
      </c>
      <c r="D329" s="9">
        <v>10</v>
      </c>
      <c r="E329" s="9">
        <v>1</v>
      </c>
      <c r="F329" s="21" t="s">
        <v>41</v>
      </c>
      <c r="G329" s="23" t="s">
        <v>34</v>
      </c>
      <c r="H329" s="25" t="s">
        <v>45</v>
      </c>
      <c r="I329" s="11" t="s">
        <v>48</v>
      </c>
      <c r="J329" s="13" t="s">
        <v>49</v>
      </c>
      <c r="K329" s="15" t="s">
        <v>52</v>
      </c>
      <c r="L329" s="17" t="s">
        <v>77</v>
      </c>
      <c r="M329" s="19" t="s">
        <v>79</v>
      </c>
      <c r="N329" s="29">
        <v>918</v>
      </c>
      <c r="O329" s="29">
        <v>27.27</v>
      </c>
      <c r="P329" s="29">
        <v>0.2</v>
      </c>
    </row>
    <row r="330" spans="1:16" x14ac:dyDescent="0.25">
      <c r="A330">
        <v>324</v>
      </c>
      <c r="B330" s="7">
        <v>43379</v>
      </c>
      <c r="C330" s="8">
        <v>2018</v>
      </c>
      <c r="D330" s="9">
        <v>10</v>
      </c>
      <c r="E330" s="9">
        <v>6</v>
      </c>
      <c r="F330" s="21" t="s">
        <v>35</v>
      </c>
      <c r="G330" s="23" t="s">
        <v>34</v>
      </c>
      <c r="H330" s="25" t="s">
        <v>45</v>
      </c>
      <c r="I330" s="11" t="s">
        <v>48</v>
      </c>
      <c r="J330" s="13" t="s">
        <v>61</v>
      </c>
      <c r="K330" s="15" t="s">
        <v>63</v>
      </c>
      <c r="L330" s="17" t="s">
        <v>82</v>
      </c>
      <c r="M330" s="19" t="s">
        <v>84</v>
      </c>
      <c r="N330" s="29">
        <v>689</v>
      </c>
      <c r="O330" s="29">
        <v>95.36</v>
      </c>
      <c r="P330" s="29">
        <v>7.06</v>
      </c>
    </row>
    <row r="331" spans="1:16" x14ac:dyDescent="0.25">
      <c r="A331">
        <v>325</v>
      </c>
      <c r="B331" s="7">
        <v>43384</v>
      </c>
      <c r="C331" s="8">
        <v>2018</v>
      </c>
      <c r="D331" s="9">
        <v>10</v>
      </c>
      <c r="E331" s="9">
        <v>11</v>
      </c>
      <c r="F331" s="21" t="s">
        <v>36</v>
      </c>
      <c r="G331" s="23" t="s">
        <v>34</v>
      </c>
      <c r="H331" s="25" t="s">
        <v>43</v>
      </c>
      <c r="I331" s="11" t="s">
        <v>48</v>
      </c>
      <c r="J331" s="13" t="s">
        <v>59</v>
      </c>
      <c r="K331" s="15" t="s">
        <v>60</v>
      </c>
      <c r="L331" s="17" t="s">
        <v>77</v>
      </c>
      <c r="M331" s="19" t="s">
        <v>80</v>
      </c>
      <c r="N331" s="29">
        <v>650</v>
      </c>
      <c r="O331" s="29">
        <v>4.84</v>
      </c>
      <c r="P331" s="29">
        <v>0.03</v>
      </c>
    </row>
    <row r="332" spans="1:16" x14ac:dyDescent="0.25">
      <c r="A332">
        <v>326</v>
      </c>
      <c r="B332" s="7">
        <v>43386</v>
      </c>
      <c r="C332" s="8">
        <v>2018</v>
      </c>
      <c r="D332" s="9">
        <v>10</v>
      </c>
      <c r="E332" s="9">
        <v>13</v>
      </c>
      <c r="F332" s="21" t="s">
        <v>38</v>
      </c>
      <c r="G332" s="23" t="s">
        <v>33</v>
      </c>
      <c r="H332" s="25" t="s">
        <v>46</v>
      </c>
      <c r="I332" s="11" t="s">
        <v>48</v>
      </c>
      <c r="J332" s="13" t="s">
        <v>61</v>
      </c>
      <c r="K332" s="15" t="s">
        <v>64</v>
      </c>
      <c r="L332" s="17" t="s">
        <v>82</v>
      </c>
      <c r="M332" s="19" t="s">
        <v>85</v>
      </c>
      <c r="N332" s="29">
        <v>135</v>
      </c>
      <c r="O332" s="29">
        <v>27.16</v>
      </c>
      <c r="P332" s="29">
        <v>3.36</v>
      </c>
    </row>
    <row r="333" spans="1:16" x14ac:dyDescent="0.25">
      <c r="A333">
        <v>327</v>
      </c>
      <c r="B333" s="7">
        <v>43450</v>
      </c>
      <c r="C333" s="8">
        <v>2018</v>
      </c>
      <c r="D333" s="9">
        <v>12</v>
      </c>
      <c r="E333" s="9">
        <v>16</v>
      </c>
      <c r="F333" s="21" t="s">
        <v>39</v>
      </c>
      <c r="G333" s="23" t="s">
        <v>33</v>
      </c>
      <c r="H333" s="25" t="s">
        <v>43</v>
      </c>
      <c r="I333" s="11" t="s">
        <v>48</v>
      </c>
      <c r="J333" s="13" t="s">
        <v>55</v>
      </c>
      <c r="K333" s="15" t="s">
        <v>57</v>
      </c>
      <c r="L333" s="17" t="s">
        <v>82</v>
      </c>
      <c r="M333" s="19" t="s">
        <v>84</v>
      </c>
      <c r="N333" s="29">
        <v>427</v>
      </c>
      <c r="O333" s="29">
        <v>43.49</v>
      </c>
      <c r="P333" s="29">
        <v>7.27</v>
      </c>
    </row>
    <row r="334" spans="1:16" x14ac:dyDescent="0.25">
      <c r="A334">
        <v>328</v>
      </c>
      <c r="B334" s="7">
        <v>43392</v>
      </c>
      <c r="C334" s="8">
        <v>2018</v>
      </c>
      <c r="D334" s="9">
        <v>10</v>
      </c>
      <c r="E334" s="9">
        <v>19</v>
      </c>
      <c r="F334" s="21" t="s">
        <v>35</v>
      </c>
      <c r="G334" s="23" t="s">
        <v>34</v>
      </c>
      <c r="H334" s="25" t="s">
        <v>46</v>
      </c>
      <c r="I334" s="11" t="s">
        <v>48</v>
      </c>
      <c r="J334" s="13" t="s">
        <v>49</v>
      </c>
      <c r="K334" s="15" t="s">
        <v>52</v>
      </c>
      <c r="L334" s="17" t="s">
        <v>77</v>
      </c>
      <c r="M334" s="19" t="s">
        <v>80</v>
      </c>
      <c r="N334" s="29">
        <v>472</v>
      </c>
      <c r="O334" s="29">
        <v>58.1</v>
      </c>
      <c r="P334" s="29">
        <v>2.87</v>
      </c>
    </row>
    <row r="335" spans="1:16" x14ac:dyDescent="0.25">
      <c r="A335">
        <v>329</v>
      </c>
      <c r="B335" s="7">
        <v>43391</v>
      </c>
      <c r="C335" s="8">
        <v>2018</v>
      </c>
      <c r="D335" s="9">
        <v>10</v>
      </c>
      <c r="E335" s="9">
        <v>18</v>
      </c>
      <c r="F335" s="21" t="s">
        <v>39</v>
      </c>
      <c r="G335" s="23" t="s">
        <v>33</v>
      </c>
      <c r="H335" s="25" t="s">
        <v>43</v>
      </c>
      <c r="I335" s="11" t="s">
        <v>48</v>
      </c>
      <c r="J335" s="13" t="s">
        <v>67</v>
      </c>
      <c r="K335" s="15" t="s">
        <v>67</v>
      </c>
      <c r="L335" s="17" t="s">
        <v>82</v>
      </c>
      <c r="M335" s="19" t="s">
        <v>85</v>
      </c>
      <c r="N335" s="29">
        <v>535</v>
      </c>
      <c r="O335" s="29">
        <v>76.34</v>
      </c>
      <c r="P335" s="29">
        <v>6.05</v>
      </c>
    </row>
    <row r="336" spans="1:16" x14ac:dyDescent="0.25">
      <c r="A336">
        <v>330</v>
      </c>
      <c r="B336" s="7">
        <v>43447</v>
      </c>
      <c r="C336" s="8">
        <v>2018</v>
      </c>
      <c r="D336" s="9">
        <v>12</v>
      </c>
      <c r="E336" s="9">
        <v>13</v>
      </c>
      <c r="F336" s="21" t="s">
        <v>36</v>
      </c>
      <c r="G336" s="23" t="s">
        <v>34</v>
      </c>
      <c r="H336" s="25" t="s">
        <v>43</v>
      </c>
      <c r="I336" s="11" t="s">
        <v>48</v>
      </c>
      <c r="J336" s="13" t="s">
        <v>55</v>
      </c>
      <c r="K336" s="15" t="s">
        <v>56</v>
      </c>
      <c r="L336" s="17" t="s">
        <v>24</v>
      </c>
      <c r="M336" s="19" t="s">
        <v>72</v>
      </c>
      <c r="N336" s="29">
        <v>276</v>
      </c>
      <c r="O336" s="29">
        <v>8.6999999999999993</v>
      </c>
      <c r="P336" s="29">
        <v>7.97</v>
      </c>
    </row>
    <row r="337" spans="1:16" x14ac:dyDescent="0.25">
      <c r="A337">
        <v>331</v>
      </c>
      <c r="B337" s="7">
        <v>43374</v>
      </c>
      <c r="C337" s="8">
        <v>2018</v>
      </c>
      <c r="D337" s="9">
        <v>10</v>
      </c>
      <c r="E337" s="9">
        <v>1</v>
      </c>
      <c r="F337" s="21" t="s">
        <v>37</v>
      </c>
      <c r="G337" s="23" t="s">
        <v>33</v>
      </c>
      <c r="H337" s="25" t="s">
        <v>43</v>
      </c>
      <c r="I337" s="11" t="s">
        <v>48</v>
      </c>
      <c r="J337" s="13" t="s">
        <v>49</v>
      </c>
      <c r="K337" s="15" t="s">
        <v>51</v>
      </c>
      <c r="L337" s="17" t="s">
        <v>82</v>
      </c>
      <c r="M337" s="19" t="s">
        <v>83</v>
      </c>
      <c r="N337" s="29">
        <v>469</v>
      </c>
      <c r="O337" s="29">
        <v>97.67</v>
      </c>
      <c r="P337" s="29">
        <v>0.26</v>
      </c>
    </row>
    <row r="338" spans="1:16" x14ac:dyDescent="0.25">
      <c r="A338">
        <v>332</v>
      </c>
      <c r="B338" s="7">
        <v>43465</v>
      </c>
      <c r="C338" s="8">
        <v>2018</v>
      </c>
      <c r="D338" s="9">
        <v>12</v>
      </c>
      <c r="E338" s="9">
        <v>31</v>
      </c>
      <c r="F338" s="21" t="s">
        <v>37</v>
      </c>
      <c r="G338" s="23" t="s">
        <v>34</v>
      </c>
      <c r="H338" s="25" t="s">
        <v>47</v>
      </c>
      <c r="I338" s="11" t="s">
        <v>48</v>
      </c>
      <c r="J338" s="13" t="s">
        <v>55</v>
      </c>
      <c r="K338" s="15" t="s">
        <v>56</v>
      </c>
      <c r="L338" s="17" t="s">
        <v>82</v>
      </c>
      <c r="M338" s="19" t="s">
        <v>83</v>
      </c>
      <c r="N338" s="29">
        <v>356</v>
      </c>
      <c r="O338" s="29">
        <v>38.17</v>
      </c>
      <c r="P338" s="29">
        <v>6.42</v>
      </c>
    </row>
    <row r="339" spans="1:16" x14ac:dyDescent="0.25">
      <c r="A339">
        <v>333</v>
      </c>
      <c r="B339" s="7">
        <v>43427</v>
      </c>
      <c r="C339" s="8">
        <v>2018</v>
      </c>
      <c r="D339" s="9">
        <v>11</v>
      </c>
      <c r="E339" s="9">
        <v>23</v>
      </c>
      <c r="F339" s="21" t="s">
        <v>40</v>
      </c>
      <c r="G339" s="23" t="s">
        <v>33</v>
      </c>
      <c r="H339" s="25" t="s">
        <v>45</v>
      </c>
      <c r="I339" s="11" t="s">
        <v>48</v>
      </c>
      <c r="J339" s="13" t="s">
        <v>49</v>
      </c>
      <c r="K339" s="15" t="s">
        <v>50</v>
      </c>
      <c r="L339" s="17" t="s">
        <v>24</v>
      </c>
      <c r="M339" s="19" t="s">
        <v>74</v>
      </c>
      <c r="N339" s="29">
        <v>824</v>
      </c>
      <c r="O339" s="29">
        <v>0.56999999999999995</v>
      </c>
      <c r="P339" s="29">
        <v>9.7200000000000006</v>
      </c>
    </row>
    <row r="340" spans="1:16" x14ac:dyDescent="0.25">
      <c r="A340">
        <v>334</v>
      </c>
      <c r="B340" s="7">
        <v>43379</v>
      </c>
      <c r="C340" s="8">
        <v>2018</v>
      </c>
      <c r="D340" s="9">
        <v>10</v>
      </c>
      <c r="E340" s="9">
        <v>6</v>
      </c>
      <c r="F340" s="21" t="s">
        <v>36</v>
      </c>
      <c r="G340" s="23" t="s">
        <v>34</v>
      </c>
      <c r="H340" s="25" t="s">
        <v>45</v>
      </c>
      <c r="I340" s="11" t="s">
        <v>48</v>
      </c>
      <c r="J340" s="13" t="s">
        <v>49</v>
      </c>
      <c r="K340" s="15" t="s">
        <v>52</v>
      </c>
      <c r="L340" s="17" t="s">
        <v>77</v>
      </c>
      <c r="M340" s="19" t="s">
        <v>78</v>
      </c>
      <c r="N340" s="29">
        <v>128</v>
      </c>
      <c r="O340" s="29">
        <v>26.99</v>
      </c>
      <c r="P340" s="29">
        <v>0.6</v>
      </c>
    </row>
    <row r="341" spans="1:16" x14ac:dyDescent="0.25">
      <c r="A341">
        <v>335</v>
      </c>
      <c r="B341" s="7">
        <v>43416</v>
      </c>
      <c r="C341" s="8">
        <v>2018</v>
      </c>
      <c r="D341" s="9">
        <v>11</v>
      </c>
      <c r="E341" s="9">
        <v>12</v>
      </c>
      <c r="F341" s="21" t="s">
        <v>40</v>
      </c>
      <c r="G341" s="23" t="s">
        <v>33</v>
      </c>
      <c r="H341" s="25" t="s">
        <v>44</v>
      </c>
      <c r="I341" s="11" t="s">
        <v>48</v>
      </c>
      <c r="J341" s="13" t="s">
        <v>49</v>
      </c>
      <c r="K341" s="15" t="s">
        <v>53</v>
      </c>
      <c r="L341" s="17" t="s">
        <v>77</v>
      </c>
      <c r="M341" s="19" t="s">
        <v>79</v>
      </c>
      <c r="N341" s="29">
        <v>98</v>
      </c>
      <c r="O341" s="29">
        <v>74.31</v>
      </c>
      <c r="P341" s="29">
        <v>9.49</v>
      </c>
    </row>
    <row r="342" spans="1:16" x14ac:dyDescent="0.25">
      <c r="A342">
        <v>336</v>
      </c>
      <c r="B342" s="7">
        <v>43422</v>
      </c>
      <c r="C342" s="8">
        <v>2018</v>
      </c>
      <c r="D342" s="9">
        <v>11</v>
      </c>
      <c r="E342" s="9">
        <v>18</v>
      </c>
      <c r="F342" s="21" t="s">
        <v>39</v>
      </c>
      <c r="G342" s="23" t="s">
        <v>33</v>
      </c>
      <c r="H342" s="25" t="s">
        <v>46</v>
      </c>
      <c r="I342" s="11" t="s">
        <v>48</v>
      </c>
      <c r="J342" s="13" t="s">
        <v>49</v>
      </c>
      <c r="K342" s="15" t="s">
        <v>51</v>
      </c>
      <c r="L342" s="17" t="s">
        <v>24</v>
      </c>
      <c r="M342" s="19" t="s">
        <v>74</v>
      </c>
      <c r="N342" s="29">
        <v>319</v>
      </c>
      <c r="O342" s="29">
        <v>33.44</v>
      </c>
      <c r="P342" s="29">
        <v>9.19</v>
      </c>
    </row>
    <row r="343" spans="1:16" x14ac:dyDescent="0.25">
      <c r="A343">
        <v>337</v>
      </c>
      <c r="B343" s="7">
        <v>43443</v>
      </c>
      <c r="C343" s="8">
        <v>2018</v>
      </c>
      <c r="D343" s="9">
        <v>12</v>
      </c>
      <c r="E343" s="9">
        <v>9</v>
      </c>
      <c r="F343" s="21" t="s">
        <v>41</v>
      </c>
      <c r="G343" s="23" t="s">
        <v>34</v>
      </c>
      <c r="H343" s="25" t="s">
        <v>45</v>
      </c>
      <c r="I343" s="11" t="s">
        <v>48</v>
      </c>
      <c r="J343" s="13" t="s">
        <v>68</v>
      </c>
      <c r="K343" s="15" t="s">
        <v>69</v>
      </c>
      <c r="L343" s="17" t="s">
        <v>82</v>
      </c>
      <c r="M343" s="19" t="s">
        <v>83</v>
      </c>
      <c r="N343" s="29">
        <v>298</v>
      </c>
      <c r="O343" s="29">
        <v>23.21</v>
      </c>
      <c r="P343" s="29">
        <v>1.57</v>
      </c>
    </row>
    <row r="344" spans="1:16" x14ac:dyDescent="0.25">
      <c r="A344">
        <v>338</v>
      </c>
      <c r="B344" s="7">
        <v>43410</v>
      </c>
      <c r="C344" s="8">
        <v>2018</v>
      </c>
      <c r="D344" s="9">
        <v>11</v>
      </c>
      <c r="E344" s="9">
        <v>6</v>
      </c>
      <c r="F344" s="21" t="s">
        <v>42</v>
      </c>
      <c r="G344" s="23" t="s">
        <v>33</v>
      </c>
      <c r="H344" s="25" t="s">
        <v>47</v>
      </c>
      <c r="I344" s="11" t="s">
        <v>48</v>
      </c>
      <c r="J344" s="13" t="s">
        <v>65</v>
      </c>
      <c r="K344" s="15" t="s">
        <v>65</v>
      </c>
      <c r="L344" s="17" t="s">
        <v>82</v>
      </c>
      <c r="M344" s="19" t="s">
        <v>83</v>
      </c>
      <c r="N344" s="29">
        <v>433</v>
      </c>
      <c r="O344" s="29">
        <v>63.55</v>
      </c>
      <c r="P344" s="29">
        <v>5.28</v>
      </c>
    </row>
    <row r="345" spans="1:16" x14ac:dyDescent="0.25">
      <c r="A345">
        <v>339</v>
      </c>
      <c r="B345" s="7">
        <v>43385</v>
      </c>
      <c r="C345" s="8">
        <v>2018</v>
      </c>
      <c r="D345" s="9">
        <v>10</v>
      </c>
      <c r="E345" s="9">
        <v>12</v>
      </c>
      <c r="F345" s="21" t="s">
        <v>37</v>
      </c>
      <c r="G345" s="23" t="s">
        <v>33</v>
      </c>
      <c r="H345" s="25" t="s">
        <v>44</v>
      </c>
      <c r="I345" s="11" t="s">
        <v>48</v>
      </c>
      <c r="J345" s="13" t="s">
        <v>59</v>
      </c>
      <c r="K345" s="15" t="s">
        <v>60</v>
      </c>
      <c r="L345" s="17" t="s">
        <v>82</v>
      </c>
      <c r="M345" s="19" t="s">
        <v>84</v>
      </c>
      <c r="N345" s="29">
        <v>563</v>
      </c>
      <c r="O345" s="29">
        <v>89.83</v>
      </c>
      <c r="P345" s="29">
        <v>7.35</v>
      </c>
    </row>
    <row r="346" spans="1:16" x14ac:dyDescent="0.25">
      <c r="A346">
        <v>340</v>
      </c>
      <c r="B346" s="7">
        <v>43440</v>
      </c>
      <c r="C346" s="8">
        <v>2018</v>
      </c>
      <c r="D346" s="9">
        <v>12</v>
      </c>
      <c r="E346" s="9">
        <v>6</v>
      </c>
      <c r="F346" s="21" t="s">
        <v>41</v>
      </c>
      <c r="G346" s="23" t="s">
        <v>33</v>
      </c>
      <c r="H346" s="25" t="s">
        <v>43</v>
      </c>
      <c r="I346" s="11" t="s">
        <v>48</v>
      </c>
      <c r="J346" s="13" t="s">
        <v>61</v>
      </c>
      <c r="K346" s="15" t="s">
        <v>64</v>
      </c>
      <c r="L346" s="17" t="s">
        <v>24</v>
      </c>
      <c r="M346" s="19" t="s">
        <v>75</v>
      </c>
      <c r="N346" s="29">
        <v>187</v>
      </c>
      <c r="O346" s="29">
        <v>76.930000000000007</v>
      </c>
      <c r="P346" s="29">
        <v>8.76</v>
      </c>
    </row>
    <row r="347" spans="1:16" x14ac:dyDescent="0.25">
      <c r="A347">
        <v>341</v>
      </c>
      <c r="B347" s="7">
        <v>43423</v>
      </c>
      <c r="C347" s="8">
        <v>2018</v>
      </c>
      <c r="D347" s="9">
        <v>11</v>
      </c>
      <c r="E347" s="9">
        <v>19</v>
      </c>
      <c r="F347" s="21" t="s">
        <v>41</v>
      </c>
      <c r="G347" s="23" t="s">
        <v>33</v>
      </c>
      <c r="H347" s="25" t="s">
        <v>43</v>
      </c>
      <c r="I347" s="11" t="s">
        <v>48</v>
      </c>
      <c r="J347" s="13" t="s">
        <v>49</v>
      </c>
      <c r="K347" s="15" t="s">
        <v>50</v>
      </c>
      <c r="L347" s="17" t="s">
        <v>82</v>
      </c>
      <c r="M347" s="19" t="s">
        <v>83</v>
      </c>
      <c r="N347" s="29">
        <v>869</v>
      </c>
      <c r="O347" s="29">
        <v>92.37</v>
      </c>
      <c r="P347" s="29">
        <v>5.53</v>
      </c>
    </row>
    <row r="348" spans="1:16" x14ac:dyDescent="0.25">
      <c r="A348">
        <v>342</v>
      </c>
      <c r="B348" s="7">
        <v>43454</v>
      </c>
      <c r="C348" s="8">
        <v>2018</v>
      </c>
      <c r="D348" s="9">
        <v>12</v>
      </c>
      <c r="E348" s="9">
        <v>20</v>
      </c>
      <c r="F348" s="21" t="s">
        <v>38</v>
      </c>
      <c r="G348" s="23" t="s">
        <v>33</v>
      </c>
      <c r="H348" s="25" t="s">
        <v>47</v>
      </c>
      <c r="I348" s="11" t="s">
        <v>48</v>
      </c>
      <c r="J348" s="13" t="s">
        <v>61</v>
      </c>
      <c r="K348" s="15" t="s">
        <v>63</v>
      </c>
      <c r="L348" s="17" t="s">
        <v>82</v>
      </c>
      <c r="M348" s="19" t="s">
        <v>83</v>
      </c>
      <c r="N348" s="29">
        <v>880</v>
      </c>
      <c r="O348" s="29">
        <v>48.71</v>
      </c>
      <c r="P348" s="29">
        <v>2.3199999999999998</v>
      </c>
    </row>
    <row r="349" spans="1:16" x14ac:dyDescent="0.25">
      <c r="A349">
        <v>343</v>
      </c>
      <c r="B349" s="7">
        <v>43410</v>
      </c>
      <c r="C349" s="8">
        <v>2018</v>
      </c>
      <c r="D349" s="9">
        <v>11</v>
      </c>
      <c r="E349" s="9">
        <v>6</v>
      </c>
      <c r="F349" s="21" t="s">
        <v>36</v>
      </c>
      <c r="G349" s="23" t="s">
        <v>34</v>
      </c>
      <c r="H349" s="25" t="s">
        <v>43</v>
      </c>
      <c r="I349" s="11" t="s">
        <v>48</v>
      </c>
      <c r="J349" s="13" t="s">
        <v>49</v>
      </c>
      <c r="K349" s="15" t="s">
        <v>53</v>
      </c>
      <c r="L349" s="17" t="s">
        <v>77</v>
      </c>
      <c r="M349" s="19" t="s">
        <v>79</v>
      </c>
      <c r="N349" s="29">
        <v>960</v>
      </c>
      <c r="O349" s="29">
        <v>73.930000000000007</v>
      </c>
      <c r="P349" s="29">
        <v>2.86</v>
      </c>
    </row>
    <row r="350" spans="1:16" x14ac:dyDescent="0.25">
      <c r="A350">
        <v>344</v>
      </c>
      <c r="B350" s="7">
        <v>43375</v>
      </c>
      <c r="C350" s="8">
        <v>2018</v>
      </c>
      <c r="D350" s="9">
        <v>10</v>
      </c>
      <c r="E350" s="9">
        <v>2</v>
      </c>
      <c r="F350" s="21" t="s">
        <v>35</v>
      </c>
      <c r="G350" s="23" t="s">
        <v>33</v>
      </c>
      <c r="H350" s="25" t="s">
        <v>44</v>
      </c>
      <c r="I350" s="11" t="s">
        <v>48</v>
      </c>
      <c r="J350" s="13" t="s">
        <v>49</v>
      </c>
      <c r="K350" s="15" t="s">
        <v>53</v>
      </c>
      <c r="L350" s="17" t="s">
        <v>82</v>
      </c>
      <c r="M350" s="19" t="s">
        <v>83</v>
      </c>
      <c r="N350" s="29">
        <v>850</v>
      </c>
      <c r="O350" s="29">
        <v>64.3</v>
      </c>
      <c r="P350" s="29">
        <v>1.64</v>
      </c>
    </row>
    <row r="351" spans="1:16" x14ac:dyDescent="0.25">
      <c r="A351">
        <v>345</v>
      </c>
      <c r="B351" s="7">
        <v>43388</v>
      </c>
      <c r="C351" s="8">
        <v>2018</v>
      </c>
      <c r="D351" s="9">
        <v>10</v>
      </c>
      <c r="E351" s="9">
        <v>15</v>
      </c>
      <c r="F351" s="21" t="s">
        <v>41</v>
      </c>
      <c r="G351" s="23" t="s">
        <v>34</v>
      </c>
      <c r="H351" s="25" t="s">
        <v>46</v>
      </c>
      <c r="I351" s="11" t="s">
        <v>48</v>
      </c>
      <c r="J351" s="13" t="s">
        <v>61</v>
      </c>
      <c r="K351" s="15" t="s">
        <v>63</v>
      </c>
      <c r="L351" s="17" t="s">
        <v>82</v>
      </c>
      <c r="M351" s="19" t="s">
        <v>85</v>
      </c>
      <c r="N351" s="29">
        <v>120</v>
      </c>
      <c r="O351" s="29">
        <v>25.98</v>
      </c>
      <c r="P351" s="29">
        <v>8.0500000000000007</v>
      </c>
    </row>
    <row r="352" spans="1:16" x14ac:dyDescent="0.25">
      <c r="A352">
        <v>346</v>
      </c>
      <c r="B352" s="7">
        <v>43392</v>
      </c>
      <c r="C352" s="8">
        <v>2018</v>
      </c>
      <c r="D352" s="9">
        <v>10</v>
      </c>
      <c r="E352" s="9">
        <v>19</v>
      </c>
      <c r="F352" s="21" t="s">
        <v>41</v>
      </c>
      <c r="G352" s="23" t="s">
        <v>33</v>
      </c>
      <c r="H352" s="25" t="s">
        <v>47</v>
      </c>
      <c r="I352" s="11" t="s">
        <v>48</v>
      </c>
      <c r="J352" s="13" t="s">
        <v>55</v>
      </c>
      <c r="K352" s="15" t="s">
        <v>58</v>
      </c>
      <c r="L352" s="17" t="s">
        <v>77</v>
      </c>
      <c r="M352" s="19" t="s">
        <v>79</v>
      </c>
      <c r="N352" s="29">
        <v>110</v>
      </c>
      <c r="O352" s="29">
        <v>88.7</v>
      </c>
      <c r="P352" s="29">
        <v>5.3</v>
      </c>
    </row>
    <row r="353" spans="1:16" x14ac:dyDescent="0.25">
      <c r="A353">
        <v>347</v>
      </c>
      <c r="B353" s="7">
        <v>43425</v>
      </c>
      <c r="C353" s="8">
        <v>2018</v>
      </c>
      <c r="D353" s="9">
        <v>11</v>
      </c>
      <c r="E353" s="9">
        <v>21</v>
      </c>
      <c r="F353" s="21" t="s">
        <v>39</v>
      </c>
      <c r="G353" s="23" t="s">
        <v>33</v>
      </c>
      <c r="H353" s="25" t="s">
        <v>43</v>
      </c>
      <c r="I353" s="11" t="s">
        <v>48</v>
      </c>
      <c r="J353" s="13" t="s">
        <v>67</v>
      </c>
      <c r="K353" s="15" t="s">
        <v>67</v>
      </c>
      <c r="L353" s="17" t="s">
        <v>24</v>
      </c>
      <c r="M353" s="19" t="s">
        <v>75</v>
      </c>
      <c r="N353" s="29">
        <v>233</v>
      </c>
      <c r="O353" s="29">
        <v>77.98</v>
      </c>
      <c r="P353" s="29">
        <v>3.56</v>
      </c>
    </row>
    <row r="354" spans="1:16" x14ac:dyDescent="0.25">
      <c r="A354">
        <v>348</v>
      </c>
      <c r="B354" s="7">
        <v>43407</v>
      </c>
      <c r="C354" s="8">
        <v>2018</v>
      </c>
      <c r="D354" s="9">
        <v>11</v>
      </c>
      <c r="E354" s="9">
        <v>3</v>
      </c>
      <c r="F354" s="21" t="s">
        <v>42</v>
      </c>
      <c r="G354" s="23" t="s">
        <v>34</v>
      </c>
      <c r="H354" s="25" t="s">
        <v>44</v>
      </c>
      <c r="I354" s="11" t="s">
        <v>48</v>
      </c>
      <c r="J354" s="13" t="s">
        <v>55</v>
      </c>
      <c r="K354" s="15" t="s">
        <v>58</v>
      </c>
      <c r="L354" s="17" t="s">
        <v>82</v>
      </c>
      <c r="M354" s="19" t="s">
        <v>85</v>
      </c>
      <c r="N354" s="29">
        <v>211</v>
      </c>
      <c r="O354" s="29">
        <v>70.98</v>
      </c>
      <c r="P354" s="29">
        <v>1.45</v>
      </c>
    </row>
    <row r="355" spans="1:16" x14ac:dyDescent="0.25">
      <c r="A355">
        <v>349</v>
      </c>
      <c r="B355" s="7">
        <v>43401</v>
      </c>
      <c r="C355" s="8">
        <v>2018</v>
      </c>
      <c r="D355" s="9">
        <v>10</v>
      </c>
      <c r="E355" s="9">
        <v>28</v>
      </c>
      <c r="F355" s="21" t="s">
        <v>38</v>
      </c>
      <c r="G355" s="23" t="s">
        <v>34</v>
      </c>
      <c r="H355" s="25" t="s">
        <v>46</v>
      </c>
      <c r="I355" s="11" t="s">
        <v>48</v>
      </c>
      <c r="J355" s="13" t="s">
        <v>55</v>
      </c>
      <c r="K355" s="15" t="s">
        <v>57</v>
      </c>
      <c r="L355" s="17" t="s">
        <v>24</v>
      </c>
      <c r="M355" s="19" t="s">
        <v>75</v>
      </c>
      <c r="N355" s="29">
        <v>507</v>
      </c>
      <c r="O355" s="29">
        <v>36.46</v>
      </c>
      <c r="P355" s="29">
        <v>1.71</v>
      </c>
    </row>
    <row r="356" spans="1:16" x14ac:dyDescent="0.25">
      <c r="A356">
        <v>350</v>
      </c>
      <c r="B356" s="7">
        <v>43379</v>
      </c>
      <c r="C356" s="8">
        <v>2018</v>
      </c>
      <c r="D356" s="9">
        <v>10</v>
      </c>
      <c r="E356" s="9">
        <v>6</v>
      </c>
      <c r="F356" s="21" t="s">
        <v>35</v>
      </c>
      <c r="G356" s="23" t="s">
        <v>33</v>
      </c>
      <c r="H356" s="25" t="s">
        <v>47</v>
      </c>
      <c r="I356" s="11" t="s">
        <v>48</v>
      </c>
      <c r="J356" s="13" t="s">
        <v>68</v>
      </c>
      <c r="K356" s="15" t="s">
        <v>70</v>
      </c>
      <c r="L356" s="17" t="s">
        <v>77</v>
      </c>
      <c r="M356" s="19" t="s">
        <v>80</v>
      </c>
      <c r="N356" s="29">
        <v>196</v>
      </c>
      <c r="O356" s="29">
        <v>33.200000000000003</v>
      </c>
      <c r="P356" s="29">
        <v>2.13</v>
      </c>
    </row>
    <row r="357" spans="1:16" x14ac:dyDescent="0.25">
      <c r="A357">
        <v>351</v>
      </c>
      <c r="B357" s="7">
        <v>43433</v>
      </c>
      <c r="C357" s="8">
        <v>2018</v>
      </c>
      <c r="D357" s="9">
        <v>11</v>
      </c>
      <c r="E357" s="9">
        <v>29</v>
      </c>
      <c r="F357" s="21" t="s">
        <v>42</v>
      </c>
      <c r="G357" s="23" t="s">
        <v>33</v>
      </c>
      <c r="H357" s="25" t="s">
        <v>47</v>
      </c>
      <c r="I357" s="11" t="s">
        <v>48</v>
      </c>
      <c r="J357" s="13" t="s">
        <v>55</v>
      </c>
      <c r="K357" s="15" t="s">
        <v>56</v>
      </c>
      <c r="L357" s="17" t="s">
        <v>24</v>
      </c>
      <c r="M357" s="19" t="s">
        <v>72</v>
      </c>
      <c r="N357" s="29">
        <v>254</v>
      </c>
      <c r="O357" s="29">
        <v>26.15</v>
      </c>
      <c r="P357" s="29">
        <v>0.45</v>
      </c>
    </row>
    <row r="358" spans="1:16" x14ac:dyDescent="0.25">
      <c r="A358">
        <v>352</v>
      </c>
      <c r="B358" s="7">
        <v>43422</v>
      </c>
      <c r="C358" s="8">
        <v>2018</v>
      </c>
      <c r="D358" s="9">
        <v>11</v>
      </c>
      <c r="E358" s="9">
        <v>18</v>
      </c>
      <c r="F358" s="21" t="s">
        <v>38</v>
      </c>
      <c r="G358" s="23" t="s">
        <v>34</v>
      </c>
      <c r="H358" s="25" t="s">
        <v>47</v>
      </c>
      <c r="I358" s="11" t="s">
        <v>48</v>
      </c>
      <c r="J358" s="13" t="s">
        <v>55</v>
      </c>
      <c r="K358" s="15" t="s">
        <v>57</v>
      </c>
      <c r="L358" s="17" t="s">
        <v>24</v>
      </c>
      <c r="M358" s="19" t="s">
        <v>76</v>
      </c>
      <c r="N358" s="29">
        <v>988</v>
      </c>
      <c r="O358" s="29">
        <v>49.35</v>
      </c>
      <c r="P358" s="29">
        <v>7.55</v>
      </c>
    </row>
    <row r="359" spans="1:16" x14ac:dyDescent="0.25">
      <c r="A359">
        <v>353</v>
      </c>
      <c r="B359" s="7">
        <v>43451</v>
      </c>
      <c r="C359" s="8">
        <v>2018</v>
      </c>
      <c r="D359" s="9">
        <v>12</v>
      </c>
      <c r="E359" s="9">
        <v>17</v>
      </c>
      <c r="F359" s="21" t="s">
        <v>42</v>
      </c>
      <c r="G359" s="23" t="s">
        <v>34</v>
      </c>
      <c r="H359" s="25" t="s">
        <v>44</v>
      </c>
      <c r="I359" s="11" t="s">
        <v>48</v>
      </c>
      <c r="J359" s="13" t="s">
        <v>59</v>
      </c>
      <c r="K359" s="15" t="s">
        <v>60</v>
      </c>
      <c r="L359" s="17" t="s">
        <v>24</v>
      </c>
      <c r="M359" s="19" t="s">
        <v>74</v>
      </c>
      <c r="N359" s="29">
        <v>463</v>
      </c>
      <c r="O359" s="29">
        <v>35.69</v>
      </c>
      <c r="P359" s="29">
        <v>5.26</v>
      </c>
    </row>
    <row r="360" spans="1:16" x14ac:dyDescent="0.25">
      <c r="A360">
        <v>354</v>
      </c>
      <c r="B360" s="7">
        <v>43460</v>
      </c>
      <c r="C360" s="8">
        <v>2018</v>
      </c>
      <c r="D360" s="9">
        <v>12</v>
      </c>
      <c r="E360" s="9">
        <v>26</v>
      </c>
      <c r="F360" s="21" t="s">
        <v>42</v>
      </c>
      <c r="G360" s="23" t="s">
        <v>34</v>
      </c>
      <c r="H360" s="25" t="s">
        <v>45</v>
      </c>
      <c r="I360" s="11" t="s">
        <v>48</v>
      </c>
      <c r="J360" s="13" t="s">
        <v>55</v>
      </c>
      <c r="K360" s="15" t="s">
        <v>58</v>
      </c>
      <c r="L360" s="17" t="s">
        <v>24</v>
      </c>
      <c r="M360" s="19" t="s">
        <v>74</v>
      </c>
      <c r="N360" s="29">
        <v>675</v>
      </c>
      <c r="O360" s="29">
        <v>36.229999999999997</v>
      </c>
      <c r="P360" s="29">
        <v>9.59</v>
      </c>
    </row>
    <row r="361" spans="1:16" x14ac:dyDescent="0.25">
      <c r="A361">
        <v>355</v>
      </c>
      <c r="B361" s="7">
        <v>43405</v>
      </c>
      <c r="C361" s="8">
        <v>2018</v>
      </c>
      <c r="D361" s="9">
        <v>11</v>
      </c>
      <c r="E361" s="9">
        <v>1</v>
      </c>
      <c r="F361" s="21" t="s">
        <v>37</v>
      </c>
      <c r="G361" s="23" t="s">
        <v>33</v>
      </c>
      <c r="H361" s="25" t="s">
        <v>43</v>
      </c>
      <c r="I361" s="11" t="s">
        <v>48</v>
      </c>
      <c r="J361" s="13" t="s">
        <v>68</v>
      </c>
      <c r="K361" s="15" t="s">
        <v>69</v>
      </c>
      <c r="L361" s="17" t="s">
        <v>24</v>
      </c>
      <c r="M361" s="19" t="s">
        <v>75</v>
      </c>
      <c r="N361" s="29">
        <v>416</v>
      </c>
      <c r="O361" s="29">
        <v>40.17</v>
      </c>
      <c r="P361" s="29">
        <v>4.08</v>
      </c>
    </row>
    <row r="362" spans="1:16" x14ac:dyDescent="0.25">
      <c r="A362">
        <v>356</v>
      </c>
      <c r="B362" s="7">
        <v>43458</v>
      </c>
      <c r="C362" s="8">
        <v>2018</v>
      </c>
      <c r="D362" s="9">
        <v>12</v>
      </c>
      <c r="E362" s="9">
        <v>24</v>
      </c>
      <c r="F362" s="21" t="s">
        <v>36</v>
      </c>
      <c r="G362" s="23" t="s">
        <v>33</v>
      </c>
      <c r="H362" s="25" t="s">
        <v>45</v>
      </c>
      <c r="I362" s="11" t="s">
        <v>48</v>
      </c>
      <c r="J362" s="13" t="s">
        <v>55</v>
      </c>
      <c r="K362" s="15" t="s">
        <v>58</v>
      </c>
      <c r="L362" s="17" t="s">
        <v>24</v>
      </c>
      <c r="M362" s="19" t="s">
        <v>74</v>
      </c>
      <c r="N362" s="29">
        <v>208</v>
      </c>
      <c r="O362" s="29">
        <v>79.44</v>
      </c>
      <c r="P362" s="29">
        <v>7.39</v>
      </c>
    </row>
    <row r="363" spans="1:16" x14ac:dyDescent="0.25">
      <c r="A363">
        <v>357</v>
      </c>
      <c r="B363" s="7">
        <v>43426</v>
      </c>
      <c r="C363" s="8">
        <v>2018</v>
      </c>
      <c r="D363" s="9">
        <v>11</v>
      </c>
      <c r="E363" s="9">
        <v>22</v>
      </c>
      <c r="F363" s="21" t="s">
        <v>42</v>
      </c>
      <c r="G363" s="23" t="s">
        <v>33</v>
      </c>
      <c r="H363" s="25" t="s">
        <v>43</v>
      </c>
      <c r="I363" s="11" t="s">
        <v>48</v>
      </c>
      <c r="J363" s="13" t="s">
        <v>49</v>
      </c>
      <c r="K363" s="15" t="s">
        <v>51</v>
      </c>
      <c r="L363" s="17" t="s">
        <v>82</v>
      </c>
      <c r="M363" s="19" t="s">
        <v>83</v>
      </c>
      <c r="N363" s="29">
        <v>265</v>
      </c>
      <c r="O363" s="29">
        <v>25.89</v>
      </c>
      <c r="P363" s="29">
        <v>3.4</v>
      </c>
    </row>
    <row r="364" spans="1:16" x14ac:dyDescent="0.25">
      <c r="A364">
        <v>358</v>
      </c>
      <c r="B364" s="7">
        <v>43410</v>
      </c>
      <c r="C364" s="8">
        <v>2018</v>
      </c>
      <c r="D364" s="9">
        <v>11</v>
      </c>
      <c r="E364" s="9">
        <v>6</v>
      </c>
      <c r="F364" s="21" t="s">
        <v>40</v>
      </c>
      <c r="G364" s="23" t="s">
        <v>34</v>
      </c>
      <c r="H364" s="25" t="s">
        <v>46</v>
      </c>
      <c r="I364" s="11" t="s">
        <v>48</v>
      </c>
      <c r="J364" s="13" t="s">
        <v>49</v>
      </c>
      <c r="K364" s="15" t="s">
        <v>50</v>
      </c>
      <c r="L364" s="17" t="s">
        <v>77</v>
      </c>
      <c r="M364" s="19" t="s">
        <v>81</v>
      </c>
      <c r="N364" s="29">
        <v>765</v>
      </c>
      <c r="O364" s="29">
        <v>22.87</v>
      </c>
      <c r="P364" s="29">
        <v>3.86</v>
      </c>
    </row>
    <row r="365" spans="1:16" x14ac:dyDescent="0.25">
      <c r="A365">
        <v>359</v>
      </c>
      <c r="B365" s="7">
        <v>43398</v>
      </c>
      <c r="C365" s="8">
        <v>2018</v>
      </c>
      <c r="D365" s="9">
        <v>10</v>
      </c>
      <c r="E365" s="9">
        <v>25</v>
      </c>
      <c r="F365" s="21" t="s">
        <v>37</v>
      </c>
      <c r="G365" s="23" t="s">
        <v>34</v>
      </c>
      <c r="H365" s="25" t="s">
        <v>43</v>
      </c>
      <c r="I365" s="11" t="s">
        <v>48</v>
      </c>
      <c r="J365" s="13" t="s">
        <v>65</v>
      </c>
      <c r="K365" s="15" t="s">
        <v>65</v>
      </c>
      <c r="L365" s="17" t="s">
        <v>82</v>
      </c>
      <c r="M365" s="19" t="s">
        <v>85</v>
      </c>
      <c r="N365" s="29">
        <v>559</v>
      </c>
      <c r="O365" s="29">
        <v>42.39</v>
      </c>
      <c r="P365" s="29">
        <v>1.7</v>
      </c>
    </row>
    <row r="366" spans="1:16" x14ac:dyDescent="0.25">
      <c r="A366">
        <v>360</v>
      </c>
      <c r="B366" s="7">
        <v>43390</v>
      </c>
      <c r="C366" s="8">
        <v>2018</v>
      </c>
      <c r="D366" s="9">
        <v>10</v>
      </c>
      <c r="E366" s="9">
        <v>17</v>
      </c>
      <c r="F366" s="21" t="s">
        <v>36</v>
      </c>
      <c r="G366" s="23" t="s">
        <v>34</v>
      </c>
      <c r="H366" s="25" t="s">
        <v>44</v>
      </c>
      <c r="I366" s="11" t="s">
        <v>48</v>
      </c>
      <c r="J366" s="13" t="s">
        <v>61</v>
      </c>
      <c r="K366" s="15" t="s">
        <v>63</v>
      </c>
      <c r="L366" s="17" t="s">
        <v>77</v>
      </c>
      <c r="M366" s="19" t="s">
        <v>80</v>
      </c>
      <c r="N366" s="29">
        <v>336</v>
      </c>
      <c r="O366" s="29">
        <v>23.97</v>
      </c>
      <c r="P366" s="29">
        <v>2.36</v>
      </c>
    </row>
    <row r="367" spans="1:16" x14ac:dyDescent="0.25">
      <c r="A367">
        <v>361</v>
      </c>
      <c r="B367" s="7">
        <v>43394</v>
      </c>
      <c r="C367" s="8">
        <v>2018</v>
      </c>
      <c r="D367" s="9">
        <v>10</v>
      </c>
      <c r="E367" s="9">
        <v>21</v>
      </c>
      <c r="F367" s="21" t="s">
        <v>37</v>
      </c>
      <c r="G367" s="23" t="s">
        <v>33</v>
      </c>
      <c r="H367" s="25" t="s">
        <v>43</v>
      </c>
      <c r="I367" s="11" t="s">
        <v>48</v>
      </c>
      <c r="J367" s="13" t="s">
        <v>61</v>
      </c>
      <c r="K367" s="15" t="s">
        <v>64</v>
      </c>
      <c r="L367" s="17" t="s">
        <v>77</v>
      </c>
      <c r="M367" s="19" t="s">
        <v>81</v>
      </c>
      <c r="N367" s="29">
        <v>323</v>
      </c>
      <c r="O367" s="29">
        <v>57.17</v>
      </c>
      <c r="P367" s="29">
        <v>6.66</v>
      </c>
    </row>
    <row r="368" spans="1:16" x14ac:dyDescent="0.25">
      <c r="A368">
        <v>362</v>
      </c>
      <c r="B368" s="7">
        <v>43438</v>
      </c>
      <c r="C368" s="8">
        <v>2018</v>
      </c>
      <c r="D368" s="9">
        <v>12</v>
      </c>
      <c r="E368" s="9">
        <v>4</v>
      </c>
      <c r="F368" s="21" t="s">
        <v>35</v>
      </c>
      <c r="G368" s="23" t="s">
        <v>34</v>
      </c>
      <c r="H368" s="25" t="s">
        <v>45</v>
      </c>
      <c r="I368" s="11" t="s">
        <v>48</v>
      </c>
      <c r="J368" s="13" t="s">
        <v>61</v>
      </c>
      <c r="K368" s="15" t="s">
        <v>62</v>
      </c>
      <c r="L368" s="17" t="s">
        <v>82</v>
      </c>
      <c r="M368" s="19" t="s">
        <v>84</v>
      </c>
      <c r="N368" s="29">
        <v>431</v>
      </c>
      <c r="O368" s="29">
        <v>66.3</v>
      </c>
      <c r="P368" s="29">
        <v>6.94</v>
      </c>
    </row>
    <row r="369" spans="1:16" x14ac:dyDescent="0.25">
      <c r="A369">
        <v>363</v>
      </c>
      <c r="B369" s="7">
        <v>43461</v>
      </c>
      <c r="C369" s="8">
        <v>2018</v>
      </c>
      <c r="D369" s="9">
        <v>12</v>
      </c>
      <c r="E369" s="9">
        <v>27</v>
      </c>
      <c r="F369" s="21" t="s">
        <v>41</v>
      </c>
      <c r="G369" s="23" t="s">
        <v>33</v>
      </c>
      <c r="H369" s="25" t="s">
        <v>44</v>
      </c>
      <c r="I369" s="11" t="s">
        <v>48</v>
      </c>
      <c r="J369" s="13" t="s">
        <v>49</v>
      </c>
      <c r="K369" s="15" t="s">
        <v>50</v>
      </c>
      <c r="L369" s="17" t="s">
        <v>82</v>
      </c>
      <c r="M369" s="19" t="s">
        <v>83</v>
      </c>
      <c r="N369" s="29">
        <v>891</v>
      </c>
      <c r="O369" s="29">
        <v>7.02</v>
      </c>
      <c r="P369" s="29">
        <v>1.39</v>
      </c>
    </row>
    <row r="370" spans="1:16" x14ac:dyDescent="0.25">
      <c r="A370">
        <v>364</v>
      </c>
      <c r="B370" s="7">
        <v>43427</v>
      </c>
      <c r="C370" s="8">
        <v>2018</v>
      </c>
      <c r="D370" s="9">
        <v>11</v>
      </c>
      <c r="E370" s="9">
        <v>23</v>
      </c>
      <c r="F370" s="21" t="s">
        <v>39</v>
      </c>
      <c r="G370" s="23" t="s">
        <v>34</v>
      </c>
      <c r="H370" s="25" t="s">
        <v>47</v>
      </c>
      <c r="I370" s="11" t="s">
        <v>48</v>
      </c>
      <c r="J370" s="13" t="s">
        <v>55</v>
      </c>
      <c r="K370" s="15" t="s">
        <v>58</v>
      </c>
      <c r="L370" s="17" t="s">
        <v>24</v>
      </c>
      <c r="M370" s="19" t="s">
        <v>76</v>
      </c>
      <c r="N370" s="29">
        <v>501</v>
      </c>
      <c r="O370" s="29">
        <v>43.56</v>
      </c>
      <c r="P370" s="29">
        <v>9.8000000000000007</v>
      </c>
    </row>
    <row r="371" spans="1:16" x14ac:dyDescent="0.25">
      <c r="A371">
        <v>365</v>
      </c>
      <c r="B371" s="7">
        <v>43389</v>
      </c>
      <c r="C371" s="8">
        <v>2018</v>
      </c>
      <c r="D371" s="9">
        <v>10</v>
      </c>
      <c r="E371" s="9">
        <v>16</v>
      </c>
      <c r="F371" s="21" t="s">
        <v>42</v>
      </c>
      <c r="G371" s="23" t="s">
        <v>33</v>
      </c>
      <c r="H371" s="25" t="s">
        <v>46</v>
      </c>
      <c r="I371" s="11" t="s">
        <v>48</v>
      </c>
      <c r="J371" s="13" t="s">
        <v>61</v>
      </c>
      <c r="K371" s="15" t="s">
        <v>64</v>
      </c>
      <c r="L371" s="17" t="s">
        <v>77</v>
      </c>
      <c r="M371" s="19" t="s">
        <v>80</v>
      </c>
      <c r="N371" s="29">
        <v>780</v>
      </c>
      <c r="O371" s="29">
        <v>93.32</v>
      </c>
      <c r="P371" s="29">
        <v>6.85</v>
      </c>
    </row>
    <row r="372" spans="1:16" x14ac:dyDescent="0.25">
      <c r="A372">
        <v>366</v>
      </c>
      <c r="B372" s="7">
        <v>43379</v>
      </c>
      <c r="C372" s="8">
        <v>2018</v>
      </c>
      <c r="D372" s="9">
        <v>10</v>
      </c>
      <c r="E372" s="9">
        <v>6</v>
      </c>
      <c r="F372" s="21" t="s">
        <v>37</v>
      </c>
      <c r="G372" s="23" t="s">
        <v>34</v>
      </c>
      <c r="H372" s="25" t="s">
        <v>46</v>
      </c>
      <c r="I372" s="11" t="s">
        <v>48</v>
      </c>
      <c r="J372" s="13" t="s">
        <v>49</v>
      </c>
      <c r="K372" s="15" t="s">
        <v>54</v>
      </c>
      <c r="L372" s="17" t="s">
        <v>24</v>
      </c>
      <c r="M372" s="19" t="s">
        <v>75</v>
      </c>
      <c r="N372" s="29">
        <v>827</v>
      </c>
      <c r="O372" s="29">
        <v>72.760000000000005</v>
      </c>
      <c r="P372" s="29">
        <v>0.12</v>
      </c>
    </row>
    <row r="373" spans="1:16" x14ac:dyDescent="0.25">
      <c r="A373">
        <v>367</v>
      </c>
      <c r="B373" s="7">
        <v>43454</v>
      </c>
      <c r="C373" s="8">
        <v>2018</v>
      </c>
      <c r="D373" s="9">
        <v>12</v>
      </c>
      <c r="E373" s="9">
        <v>20</v>
      </c>
      <c r="F373" s="21" t="s">
        <v>35</v>
      </c>
      <c r="G373" s="23" t="s">
        <v>34</v>
      </c>
      <c r="H373" s="25" t="s">
        <v>46</v>
      </c>
      <c r="I373" s="11" t="s">
        <v>48</v>
      </c>
      <c r="J373" s="13" t="s">
        <v>61</v>
      </c>
      <c r="K373" s="15" t="s">
        <v>62</v>
      </c>
      <c r="L373" s="17" t="s">
        <v>82</v>
      </c>
      <c r="M373" s="19" t="s">
        <v>83</v>
      </c>
      <c r="N373" s="29">
        <v>874</v>
      </c>
      <c r="O373" s="29">
        <v>44.91</v>
      </c>
      <c r="P373" s="29">
        <v>1.1000000000000001</v>
      </c>
    </row>
    <row r="374" spans="1:16" x14ac:dyDescent="0.25">
      <c r="A374">
        <v>368</v>
      </c>
      <c r="B374" s="7">
        <v>43451</v>
      </c>
      <c r="C374" s="8">
        <v>2018</v>
      </c>
      <c r="D374" s="9">
        <v>12</v>
      </c>
      <c r="E374" s="9">
        <v>17</v>
      </c>
      <c r="F374" s="21" t="s">
        <v>36</v>
      </c>
      <c r="G374" s="23" t="s">
        <v>33</v>
      </c>
      <c r="H374" s="25" t="s">
        <v>46</v>
      </c>
      <c r="I374" s="11" t="s">
        <v>48</v>
      </c>
      <c r="J374" s="13" t="s">
        <v>65</v>
      </c>
      <c r="K374" s="15" t="s">
        <v>65</v>
      </c>
      <c r="L374" s="17" t="s">
        <v>82</v>
      </c>
      <c r="M374" s="19" t="s">
        <v>83</v>
      </c>
      <c r="N374" s="29">
        <v>760</v>
      </c>
      <c r="O374" s="29">
        <v>91.07</v>
      </c>
      <c r="P374" s="29">
        <v>2.79</v>
      </c>
    </row>
    <row r="375" spans="1:16" x14ac:dyDescent="0.25">
      <c r="A375">
        <v>369</v>
      </c>
      <c r="B375" s="7">
        <v>43441</v>
      </c>
      <c r="C375" s="8">
        <v>2018</v>
      </c>
      <c r="D375" s="9">
        <v>12</v>
      </c>
      <c r="E375" s="9">
        <v>7</v>
      </c>
      <c r="F375" s="21" t="s">
        <v>42</v>
      </c>
      <c r="G375" s="23" t="s">
        <v>34</v>
      </c>
      <c r="H375" s="25" t="s">
        <v>43</v>
      </c>
      <c r="I375" s="11" t="s">
        <v>48</v>
      </c>
      <c r="J375" s="13" t="s">
        <v>66</v>
      </c>
      <c r="K375" s="15" t="s">
        <v>66</v>
      </c>
      <c r="L375" s="17" t="s">
        <v>77</v>
      </c>
      <c r="M375" s="19" t="s">
        <v>80</v>
      </c>
      <c r="N375" s="29">
        <v>971</v>
      </c>
      <c r="O375" s="29">
        <v>6</v>
      </c>
      <c r="P375" s="29">
        <v>5.67</v>
      </c>
    </row>
    <row r="376" spans="1:16" x14ac:dyDescent="0.25">
      <c r="A376">
        <v>370</v>
      </c>
      <c r="B376" s="7">
        <v>43448</v>
      </c>
      <c r="C376" s="8">
        <v>2018</v>
      </c>
      <c r="D376" s="9">
        <v>12</v>
      </c>
      <c r="E376" s="9">
        <v>14</v>
      </c>
      <c r="F376" s="21" t="s">
        <v>39</v>
      </c>
      <c r="G376" s="23" t="s">
        <v>34</v>
      </c>
      <c r="H376" s="25" t="s">
        <v>44</v>
      </c>
      <c r="I376" s="11" t="s">
        <v>48</v>
      </c>
      <c r="J376" s="13" t="s">
        <v>49</v>
      </c>
      <c r="K376" s="15" t="s">
        <v>54</v>
      </c>
      <c r="L376" s="17" t="s">
        <v>82</v>
      </c>
      <c r="M376" s="19" t="s">
        <v>83</v>
      </c>
      <c r="N376" s="29">
        <v>640</v>
      </c>
      <c r="O376" s="29">
        <v>80.709999999999994</v>
      </c>
      <c r="P376" s="29">
        <v>6.18</v>
      </c>
    </row>
    <row r="377" spans="1:16" x14ac:dyDescent="0.25">
      <c r="A377">
        <v>371</v>
      </c>
      <c r="B377" s="7">
        <v>43433</v>
      </c>
      <c r="C377" s="8">
        <v>2018</v>
      </c>
      <c r="D377" s="9">
        <v>11</v>
      </c>
      <c r="E377" s="9">
        <v>29</v>
      </c>
      <c r="F377" s="21" t="s">
        <v>36</v>
      </c>
      <c r="G377" s="23" t="s">
        <v>33</v>
      </c>
      <c r="H377" s="25" t="s">
        <v>45</v>
      </c>
      <c r="I377" s="11" t="s">
        <v>48</v>
      </c>
      <c r="J377" s="13" t="s">
        <v>49</v>
      </c>
      <c r="K377" s="15" t="s">
        <v>51</v>
      </c>
      <c r="L377" s="17" t="s">
        <v>24</v>
      </c>
      <c r="M377" s="19" t="s">
        <v>72</v>
      </c>
      <c r="N377" s="29">
        <v>927</v>
      </c>
      <c r="O377" s="29">
        <v>3.61</v>
      </c>
      <c r="P377" s="29">
        <v>4.3</v>
      </c>
    </row>
    <row r="378" spans="1:16" x14ac:dyDescent="0.25">
      <c r="A378">
        <v>372</v>
      </c>
      <c r="B378" s="7">
        <v>43391</v>
      </c>
      <c r="C378" s="8">
        <v>2018</v>
      </c>
      <c r="D378" s="9">
        <v>10</v>
      </c>
      <c r="E378" s="9">
        <v>18</v>
      </c>
      <c r="F378" s="21" t="s">
        <v>41</v>
      </c>
      <c r="G378" s="23" t="s">
        <v>34</v>
      </c>
      <c r="H378" s="25" t="s">
        <v>46</v>
      </c>
      <c r="I378" s="11" t="s">
        <v>48</v>
      </c>
      <c r="J378" s="13" t="s">
        <v>55</v>
      </c>
      <c r="K378" s="15" t="s">
        <v>57</v>
      </c>
      <c r="L378" s="17" t="s">
        <v>24</v>
      </c>
      <c r="M378" s="19" t="s">
        <v>75</v>
      </c>
      <c r="N378" s="29">
        <v>778</v>
      </c>
      <c r="O378" s="29">
        <v>12.15</v>
      </c>
      <c r="P378" s="29">
        <v>2.5499999999999998</v>
      </c>
    </row>
    <row r="379" spans="1:16" x14ac:dyDescent="0.25">
      <c r="A379">
        <v>373</v>
      </c>
      <c r="B379" s="7">
        <v>43424</v>
      </c>
      <c r="C379" s="8">
        <v>2018</v>
      </c>
      <c r="D379" s="9">
        <v>11</v>
      </c>
      <c r="E379" s="9">
        <v>20</v>
      </c>
      <c r="F379" s="21" t="s">
        <v>40</v>
      </c>
      <c r="G379" s="23" t="s">
        <v>33</v>
      </c>
      <c r="H379" s="25" t="s">
        <v>43</v>
      </c>
      <c r="I379" s="11" t="s">
        <v>48</v>
      </c>
      <c r="J379" s="13" t="s">
        <v>49</v>
      </c>
      <c r="K379" s="15" t="s">
        <v>53</v>
      </c>
      <c r="L379" s="17" t="s">
        <v>82</v>
      </c>
      <c r="M379" s="19" t="s">
        <v>85</v>
      </c>
      <c r="N379" s="29">
        <v>581</v>
      </c>
      <c r="O379" s="29">
        <v>94.79</v>
      </c>
      <c r="P379" s="29">
        <v>3.62</v>
      </c>
    </row>
    <row r="380" spans="1:16" x14ac:dyDescent="0.25">
      <c r="A380">
        <v>374</v>
      </c>
      <c r="B380" s="7">
        <v>43428</v>
      </c>
      <c r="C380" s="8">
        <v>2018</v>
      </c>
      <c r="D380" s="9">
        <v>11</v>
      </c>
      <c r="E380" s="9">
        <v>24</v>
      </c>
      <c r="F380" s="21" t="s">
        <v>38</v>
      </c>
      <c r="G380" s="23" t="s">
        <v>33</v>
      </c>
      <c r="H380" s="25" t="s">
        <v>45</v>
      </c>
      <c r="I380" s="11" t="s">
        <v>48</v>
      </c>
      <c r="J380" s="13" t="s">
        <v>49</v>
      </c>
      <c r="K380" s="15" t="s">
        <v>50</v>
      </c>
      <c r="L380" s="17" t="s">
        <v>82</v>
      </c>
      <c r="M380" s="19" t="s">
        <v>83</v>
      </c>
      <c r="N380" s="29">
        <v>801</v>
      </c>
      <c r="O380" s="29">
        <v>37.04</v>
      </c>
      <c r="P380" s="29">
        <v>4.3099999999999996</v>
      </c>
    </row>
    <row r="381" spans="1:16" x14ac:dyDescent="0.25">
      <c r="A381">
        <v>375</v>
      </c>
      <c r="B381" s="7">
        <v>43380</v>
      </c>
      <c r="C381" s="8">
        <v>2018</v>
      </c>
      <c r="D381" s="9">
        <v>10</v>
      </c>
      <c r="E381" s="9">
        <v>7</v>
      </c>
      <c r="F381" s="21" t="s">
        <v>37</v>
      </c>
      <c r="G381" s="23" t="s">
        <v>33</v>
      </c>
      <c r="H381" s="25" t="s">
        <v>43</v>
      </c>
      <c r="I381" s="11" t="s">
        <v>48</v>
      </c>
      <c r="J381" s="13" t="s">
        <v>49</v>
      </c>
      <c r="K381" s="15" t="s">
        <v>51</v>
      </c>
      <c r="L381" s="17" t="s">
        <v>24</v>
      </c>
      <c r="M381" s="19" t="s">
        <v>72</v>
      </c>
      <c r="N381" s="29">
        <v>170</v>
      </c>
      <c r="O381" s="29">
        <v>75.72</v>
      </c>
      <c r="P381" s="29">
        <v>8.82</v>
      </c>
    </row>
    <row r="382" spans="1:16" x14ac:dyDescent="0.25">
      <c r="A382">
        <v>376</v>
      </c>
      <c r="B382" s="7">
        <v>43443</v>
      </c>
      <c r="C382" s="8">
        <v>2018</v>
      </c>
      <c r="D382" s="9">
        <v>12</v>
      </c>
      <c r="E382" s="9">
        <v>9</v>
      </c>
      <c r="F382" s="21" t="s">
        <v>35</v>
      </c>
      <c r="G382" s="23" t="s">
        <v>34</v>
      </c>
      <c r="H382" s="25" t="s">
        <v>46</v>
      </c>
      <c r="I382" s="11" t="s">
        <v>48</v>
      </c>
      <c r="J382" s="13" t="s">
        <v>49</v>
      </c>
      <c r="K382" s="15" t="s">
        <v>52</v>
      </c>
      <c r="L382" s="17" t="s">
        <v>24</v>
      </c>
      <c r="M382" s="19" t="s">
        <v>75</v>
      </c>
      <c r="N382" s="29">
        <v>368</v>
      </c>
      <c r="O382" s="29">
        <v>74.78</v>
      </c>
      <c r="P382" s="29">
        <v>3.37</v>
      </c>
    </row>
    <row r="383" spans="1:16" x14ac:dyDescent="0.25">
      <c r="A383">
        <v>377</v>
      </c>
      <c r="B383" s="7">
        <v>43393</v>
      </c>
      <c r="C383" s="8">
        <v>2018</v>
      </c>
      <c r="D383" s="9">
        <v>10</v>
      </c>
      <c r="E383" s="9">
        <v>20</v>
      </c>
      <c r="F383" s="21" t="s">
        <v>37</v>
      </c>
      <c r="G383" s="23" t="s">
        <v>34</v>
      </c>
      <c r="H383" s="25" t="s">
        <v>45</v>
      </c>
      <c r="I383" s="11" t="s">
        <v>48</v>
      </c>
      <c r="J383" s="13" t="s">
        <v>49</v>
      </c>
      <c r="K383" s="15" t="s">
        <v>54</v>
      </c>
      <c r="L383" s="17" t="s">
        <v>24</v>
      </c>
      <c r="M383" s="19" t="s">
        <v>73</v>
      </c>
      <c r="N383" s="29">
        <v>930</v>
      </c>
      <c r="O383" s="29">
        <v>17.82</v>
      </c>
      <c r="P383" s="29">
        <v>6.02</v>
      </c>
    </row>
    <row r="384" spans="1:16" x14ac:dyDescent="0.25">
      <c r="A384">
        <v>378</v>
      </c>
      <c r="B384" s="7">
        <v>43460</v>
      </c>
      <c r="C384" s="8">
        <v>2018</v>
      </c>
      <c r="D384" s="9">
        <v>12</v>
      </c>
      <c r="E384" s="9">
        <v>26</v>
      </c>
      <c r="F384" s="21" t="s">
        <v>35</v>
      </c>
      <c r="G384" s="23" t="s">
        <v>33</v>
      </c>
      <c r="H384" s="25" t="s">
        <v>43</v>
      </c>
      <c r="I384" s="11" t="s">
        <v>48</v>
      </c>
      <c r="J384" s="13" t="s">
        <v>59</v>
      </c>
      <c r="K384" s="15" t="s">
        <v>60</v>
      </c>
      <c r="L384" s="17" t="s">
        <v>24</v>
      </c>
      <c r="M384" s="19" t="s">
        <v>72</v>
      </c>
      <c r="N384" s="29">
        <v>984</v>
      </c>
      <c r="O384" s="29">
        <v>86.41</v>
      </c>
      <c r="P384" s="29">
        <v>9.99</v>
      </c>
    </row>
    <row r="385" spans="1:16" x14ac:dyDescent="0.25">
      <c r="A385">
        <v>379</v>
      </c>
      <c r="B385" s="7">
        <v>43378</v>
      </c>
      <c r="C385" s="8">
        <v>2018</v>
      </c>
      <c r="D385" s="9">
        <v>10</v>
      </c>
      <c r="E385" s="9">
        <v>5</v>
      </c>
      <c r="F385" s="21" t="s">
        <v>40</v>
      </c>
      <c r="G385" s="23" t="s">
        <v>34</v>
      </c>
      <c r="H385" s="25" t="s">
        <v>47</v>
      </c>
      <c r="I385" s="11" t="s">
        <v>48</v>
      </c>
      <c r="J385" s="13" t="s">
        <v>49</v>
      </c>
      <c r="K385" s="15" t="s">
        <v>52</v>
      </c>
      <c r="L385" s="17" t="s">
        <v>77</v>
      </c>
      <c r="M385" s="19" t="s">
        <v>81</v>
      </c>
      <c r="N385" s="29">
        <v>235</v>
      </c>
      <c r="O385" s="29">
        <v>73.430000000000007</v>
      </c>
      <c r="P385" s="29">
        <v>6.31</v>
      </c>
    </row>
    <row r="386" spans="1:16" x14ac:dyDescent="0.25">
      <c r="A386">
        <v>380</v>
      </c>
      <c r="B386" s="7">
        <v>43419</v>
      </c>
      <c r="C386" s="8">
        <v>2018</v>
      </c>
      <c r="D386" s="9">
        <v>11</v>
      </c>
      <c r="E386" s="9">
        <v>15</v>
      </c>
      <c r="F386" s="21" t="s">
        <v>38</v>
      </c>
      <c r="G386" s="23" t="s">
        <v>34</v>
      </c>
      <c r="H386" s="25" t="s">
        <v>43</v>
      </c>
      <c r="I386" s="11" t="s">
        <v>48</v>
      </c>
      <c r="J386" s="13" t="s">
        <v>49</v>
      </c>
      <c r="K386" s="15" t="s">
        <v>54</v>
      </c>
      <c r="L386" s="17" t="s">
        <v>24</v>
      </c>
      <c r="M386" s="19" t="s">
        <v>75</v>
      </c>
      <c r="N386" s="29">
        <v>659</v>
      </c>
      <c r="O386" s="29">
        <v>52.31</v>
      </c>
      <c r="P386" s="29">
        <v>5.23</v>
      </c>
    </row>
    <row r="387" spans="1:16" x14ac:dyDescent="0.25">
      <c r="A387">
        <v>381</v>
      </c>
      <c r="B387" s="7">
        <v>43421</v>
      </c>
      <c r="C387" s="8">
        <v>2018</v>
      </c>
      <c r="D387" s="9">
        <v>11</v>
      </c>
      <c r="E387" s="9">
        <v>17</v>
      </c>
      <c r="F387" s="21" t="s">
        <v>38</v>
      </c>
      <c r="G387" s="23" t="s">
        <v>34</v>
      </c>
      <c r="H387" s="25" t="s">
        <v>47</v>
      </c>
      <c r="I387" s="11" t="s">
        <v>48</v>
      </c>
      <c r="J387" s="13" t="s">
        <v>68</v>
      </c>
      <c r="K387" s="15" t="s">
        <v>69</v>
      </c>
      <c r="L387" s="17" t="s">
        <v>77</v>
      </c>
      <c r="M387" s="19" t="s">
        <v>81</v>
      </c>
      <c r="N387" s="29">
        <v>20</v>
      </c>
      <c r="O387" s="29">
        <v>82.33</v>
      </c>
      <c r="P387" s="29">
        <v>1.53</v>
      </c>
    </row>
    <row r="388" spans="1:16" x14ac:dyDescent="0.25">
      <c r="A388">
        <v>382</v>
      </c>
      <c r="B388" s="7">
        <v>43413</v>
      </c>
      <c r="C388" s="8">
        <v>2018</v>
      </c>
      <c r="D388" s="9">
        <v>11</v>
      </c>
      <c r="E388" s="9">
        <v>9</v>
      </c>
      <c r="F388" s="21" t="s">
        <v>37</v>
      </c>
      <c r="G388" s="23" t="s">
        <v>33</v>
      </c>
      <c r="H388" s="25" t="s">
        <v>47</v>
      </c>
      <c r="I388" s="11" t="s">
        <v>48</v>
      </c>
      <c r="J388" s="13" t="s">
        <v>67</v>
      </c>
      <c r="K388" s="15" t="s">
        <v>67</v>
      </c>
      <c r="L388" s="17" t="s">
        <v>24</v>
      </c>
      <c r="M388" s="19" t="s">
        <v>76</v>
      </c>
      <c r="N388" s="29">
        <v>93</v>
      </c>
      <c r="O388" s="29">
        <v>81.2</v>
      </c>
      <c r="P388" s="29">
        <v>0.66</v>
      </c>
    </row>
    <row r="389" spans="1:16" x14ac:dyDescent="0.25">
      <c r="A389">
        <v>383</v>
      </c>
      <c r="B389" s="7">
        <v>43455</v>
      </c>
      <c r="C389" s="8">
        <v>2018</v>
      </c>
      <c r="D389" s="9">
        <v>12</v>
      </c>
      <c r="E389" s="9">
        <v>21</v>
      </c>
      <c r="F389" s="21" t="s">
        <v>42</v>
      </c>
      <c r="G389" s="23" t="s">
        <v>34</v>
      </c>
      <c r="H389" s="25" t="s">
        <v>47</v>
      </c>
      <c r="I389" s="11" t="s">
        <v>48</v>
      </c>
      <c r="J389" s="13" t="s">
        <v>55</v>
      </c>
      <c r="K389" s="15" t="s">
        <v>56</v>
      </c>
      <c r="L389" s="17" t="s">
        <v>77</v>
      </c>
      <c r="M389" s="19" t="s">
        <v>78</v>
      </c>
      <c r="N389" s="29">
        <v>141</v>
      </c>
      <c r="O389" s="29">
        <v>39.700000000000003</v>
      </c>
      <c r="P389" s="29">
        <v>6.82</v>
      </c>
    </row>
    <row r="390" spans="1:16" x14ac:dyDescent="0.25">
      <c r="A390">
        <v>384</v>
      </c>
      <c r="B390" s="7">
        <v>43454</v>
      </c>
      <c r="C390" s="8">
        <v>2018</v>
      </c>
      <c r="D390" s="9">
        <v>12</v>
      </c>
      <c r="E390" s="9">
        <v>20</v>
      </c>
      <c r="F390" s="21" t="s">
        <v>39</v>
      </c>
      <c r="G390" s="23" t="s">
        <v>34</v>
      </c>
      <c r="H390" s="25" t="s">
        <v>47</v>
      </c>
      <c r="I390" s="11" t="s">
        <v>48</v>
      </c>
      <c r="J390" s="13" t="s">
        <v>61</v>
      </c>
      <c r="K390" s="15" t="s">
        <v>62</v>
      </c>
      <c r="L390" s="17" t="s">
        <v>24</v>
      </c>
      <c r="M390" s="19" t="s">
        <v>75</v>
      </c>
      <c r="N390" s="29">
        <v>603</v>
      </c>
      <c r="O390" s="29">
        <v>14.37</v>
      </c>
      <c r="P390" s="29">
        <v>0.33</v>
      </c>
    </row>
    <row r="391" spans="1:16" x14ac:dyDescent="0.25">
      <c r="A391">
        <v>385</v>
      </c>
      <c r="B391" s="7">
        <v>43403</v>
      </c>
      <c r="C391" s="8">
        <v>2018</v>
      </c>
      <c r="D391" s="9">
        <v>10</v>
      </c>
      <c r="E391" s="9">
        <v>30</v>
      </c>
      <c r="F391" s="21" t="s">
        <v>42</v>
      </c>
      <c r="G391" s="23" t="s">
        <v>34</v>
      </c>
      <c r="H391" s="25" t="s">
        <v>47</v>
      </c>
      <c r="I391" s="11" t="s">
        <v>48</v>
      </c>
      <c r="J391" s="13" t="s">
        <v>61</v>
      </c>
      <c r="K391" s="15" t="s">
        <v>62</v>
      </c>
      <c r="L391" s="17" t="s">
        <v>77</v>
      </c>
      <c r="M391" s="19" t="s">
        <v>78</v>
      </c>
      <c r="N391" s="29">
        <v>130</v>
      </c>
      <c r="O391" s="29">
        <v>44.41</v>
      </c>
      <c r="P391" s="29">
        <v>4.13</v>
      </c>
    </row>
    <row r="392" spans="1:16" x14ac:dyDescent="0.25">
      <c r="A392">
        <v>386</v>
      </c>
      <c r="B392" s="7">
        <v>43441</v>
      </c>
      <c r="C392" s="8">
        <v>2018</v>
      </c>
      <c r="D392" s="9">
        <v>12</v>
      </c>
      <c r="E392" s="9">
        <v>7</v>
      </c>
      <c r="F392" s="21" t="s">
        <v>41</v>
      </c>
      <c r="G392" s="23" t="s">
        <v>33</v>
      </c>
      <c r="H392" s="25" t="s">
        <v>43</v>
      </c>
      <c r="I392" s="11" t="s">
        <v>48</v>
      </c>
      <c r="J392" s="13" t="s">
        <v>68</v>
      </c>
      <c r="K392" s="15" t="s">
        <v>70</v>
      </c>
      <c r="L392" s="17" t="s">
        <v>77</v>
      </c>
      <c r="M392" s="19" t="s">
        <v>81</v>
      </c>
      <c r="N392" s="29">
        <v>245</v>
      </c>
      <c r="O392" s="29">
        <v>61.83</v>
      </c>
      <c r="P392" s="29">
        <v>3.5</v>
      </c>
    </row>
    <row r="393" spans="1:16" x14ac:dyDescent="0.25">
      <c r="A393">
        <v>387</v>
      </c>
      <c r="B393" s="7">
        <v>43443</v>
      </c>
      <c r="C393" s="8">
        <v>2018</v>
      </c>
      <c r="D393" s="9">
        <v>12</v>
      </c>
      <c r="E393" s="9">
        <v>9</v>
      </c>
      <c r="F393" s="21" t="s">
        <v>35</v>
      </c>
      <c r="G393" s="23" t="s">
        <v>33</v>
      </c>
      <c r="H393" s="25" t="s">
        <v>44</v>
      </c>
      <c r="I393" s="11" t="s">
        <v>48</v>
      </c>
      <c r="J393" s="13" t="s">
        <v>49</v>
      </c>
      <c r="K393" s="15" t="s">
        <v>50</v>
      </c>
      <c r="L393" s="17" t="s">
        <v>82</v>
      </c>
      <c r="M393" s="19" t="s">
        <v>83</v>
      </c>
      <c r="N393" s="29">
        <v>290</v>
      </c>
      <c r="O393" s="29">
        <v>24.84</v>
      </c>
      <c r="P393" s="29">
        <v>9.57</v>
      </c>
    </row>
    <row r="394" spans="1:16" x14ac:dyDescent="0.25">
      <c r="A394">
        <v>388</v>
      </c>
      <c r="B394" s="7">
        <v>43377</v>
      </c>
      <c r="C394" s="8">
        <v>2018</v>
      </c>
      <c r="D394" s="9">
        <v>10</v>
      </c>
      <c r="E394" s="9">
        <v>4</v>
      </c>
      <c r="F394" s="21" t="s">
        <v>39</v>
      </c>
      <c r="G394" s="23" t="s">
        <v>34</v>
      </c>
      <c r="H394" s="25" t="s">
        <v>47</v>
      </c>
      <c r="I394" s="11" t="s">
        <v>48</v>
      </c>
      <c r="J394" s="13" t="s">
        <v>49</v>
      </c>
      <c r="K394" s="15" t="s">
        <v>52</v>
      </c>
      <c r="L394" s="17" t="s">
        <v>24</v>
      </c>
      <c r="M394" s="19" t="s">
        <v>75</v>
      </c>
      <c r="N394" s="29">
        <v>940</v>
      </c>
      <c r="O394" s="29">
        <v>94.61</v>
      </c>
      <c r="P394" s="29">
        <v>6.52</v>
      </c>
    </row>
    <row r="395" spans="1:16" x14ac:dyDescent="0.25">
      <c r="A395">
        <v>389</v>
      </c>
      <c r="B395" s="7">
        <v>43458</v>
      </c>
      <c r="C395" s="8">
        <v>2018</v>
      </c>
      <c r="D395" s="9">
        <v>12</v>
      </c>
      <c r="E395" s="9">
        <v>24</v>
      </c>
      <c r="F395" s="21" t="s">
        <v>36</v>
      </c>
      <c r="G395" s="23" t="s">
        <v>33</v>
      </c>
      <c r="H395" s="25" t="s">
        <v>45</v>
      </c>
      <c r="I395" s="11" t="s">
        <v>48</v>
      </c>
      <c r="J395" s="13" t="s">
        <v>55</v>
      </c>
      <c r="K395" s="15" t="s">
        <v>56</v>
      </c>
      <c r="L395" s="17" t="s">
        <v>77</v>
      </c>
      <c r="M395" s="19" t="s">
        <v>80</v>
      </c>
      <c r="N395" s="29">
        <v>161</v>
      </c>
      <c r="O395" s="29">
        <v>51.82</v>
      </c>
      <c r="P395" s="29">
        <v>9.27</v>
      </c>
    </row>
    <row r="396" spans="1:16" x14ac:dyDescent="0.25">
      <c r="A396">
        <v>390</v>
      </c>
      <c r="B396" s="7">
        <v>43418</v>
      </c>
      <c r="C396" s="8">
        <v>2018</v>
      </c>
      <c r="D396" s="9">
        <v>11</v>
      </c>
      <c r="E396" s="9">
        <v>14</v>
      </c>
      <c r="F396" s="21" t="s">
        <v>37</v>
      </c>
      <c r="G396" s="23" t="s">
        <v>34</v>
      </c>
      <c r="H396" s="25" t="s">
        <v>45</v>
      </c>
      <c r="I396" s="11" t="s">
        <v>48</v>
      </c>
      <c r="J396" s="13" t="s">
        <v>68</v>
      </c>
      <c r="K396" s="15" t="s">
        <v>69</v>
      </c>
      <c r="L396" s="17" t="s">
        <v>77</v>
      </c>
      <c r="M396" s="19" t="s">
        <v>80</v>
      </c>
      <c r="N396" s="29">
        <v>88</v>
      </c>
      <c r="O396" s="29">
        <v>48.22</v>
      </c>
      <c r="P396" s="29">
        <v>8.4</v>
      </c>
    </row>
    <row r="397" spans="1:16" x14ac:dyDescent="0.25">
      <c r="A397">
        <v>391</v>
      </c>
      <c r="B397" s="7">
        <v>43462</v>
      </c>
      <c r="C397" s="8">
        <v>2018</v>
      </c>
      <c r="D397" s="9">
        <v>12</v>
      </c>
      <c r="E397" s="9">
        <v>28</v>
      </c>
      <c r="F397" s="21" t="s">
        <v>38</v>
      </c>
      <c r="G397" s="23" t="s">
        <v>33</v>
      </c>
      <c r="H397" s="25" t="s">
        <v>47</v>
      </c>
      <c r="I397" s="11" t="s">
        <v>48</v>
      </c>
      <c r="J397" s="13" t="s">
        <v>55</v>
      </c>
      <c r="K397" s="15" t="s">
        <v>57</v>
      </c>
      <c r="L397" s="17" t="s">
        <v>24</v>
      </c>
      <c r="M397" s="19" t="s">
        <v>73</v>
      </c>
      <c r="N397" s="29">
        <v>821</v>
      </c>
      <c r="O397" s="29">
        <v>48.01</v>
      </c>
      <c r="P397" s="29">
        <v>1.52</v>
      </c>
    </row>
    <row r="398" spans="1:16" x14ac:dyDescent="0.25">
      <c r="A398">
        <v>392</v>
      </c>
      <c r="B398" s="7">
        <v>43415</v>
      </c>
      <c r="C398" s="8">
        <v>2018</v>
      </c>
      <c r="D398" s="9">
        <v>11</v>
      </c>
      <c r="E398" s="9">
        <v>11</v>
      </c>
      <c r="F398" s="21" t="s">
        <v>37</v>
      </c>
      <c r="G398" s="23" t="s">
        <v>33</v>
      </c>
      <c r="H398" s="25" t="s">
        <v>44</v>
      </c>
      <c r="I398" s="11" t="s">
        <v>48</v>
      </c>
      <c r="J398" s="13" t="s">
        <v>61</v>
      </c>
      <c r="K398" s="15" t="s">
        <v>62</v>
      </c>
      <c r="L398" s="17" t="s">
        <v>82</v>
      </c>
      <c r="M398" s="19" t="s">
        <v>85</v>
      </c>
      <c r="N398" s="29">
        <v>40</v>
      </c>
      <c r="O398" s="29">
        <v>88.97</v>
      </c>
      <c r="P398" s="29">
        <v>6.77</v>
      </c>
    </row>
    <row r="399" spans="1:16" x14ac:dyDescent="0.25">
      <c r="A399">
        <v>393</v>
      </c>
      <c r="B399" s="7">
        <v>43456</v>
      </c>
      <c r="C399" s="8">
        <v>2018</v>
      </c>
      <c r="D399" s="9">
        <v>12</v>
      </c>
      <c r="E399" s="9">
        <v>22</v>
      </c>
      <c r="F399" s="21" t="s">
        <v>36</v>
      </c>
      <c r="G399" s="23" t="s">
        <v>34</v>
      </c>
      <c r="H399" s="25" t="s">
        <v>45</v>
      </c>
      <c r="I399" s="11" t="s">
        <v>48</v>
      </c>
      <c r="J399" s="13" t="s">
        <v>59</v>
      </c>
      <c r="K399" s="15" t="s">
        <v>60</v>
      </c>
      <c r="L399" s="17" t="s">
        <v>82</v>
      </c>
      <c r="M399" s="19" t="s">
        <v>83</v>
      </c>
      <c r="N399" s="29">
        <v>100</v>
      </c>
      <c r="O399" s="29">
        <v>70.959999999999994</v>
      </c>
      <c r="P399" s="29">
        <v>7.59</v>
      </c>
    </row>
    <row r="400" spans="1:16" x14ac:dyDescent="0.25">
      <c r="A400">
        <v>394</v>
      </c>
      <c r="B400" s="7">
        <v>43435</v>
      </c>
      <c r="C400" s="8">
        <v>2018</v>
      </c>
      <c r="D400" s="9">
        <v>12</v>
      </c>
      <c r="E400" s="9">
        <v>1</v>
      </c>
      <c r="F400" s="21" t="s">
        <v>41</v>
      </c>
      <c r="G400" s="23" t="s">
        <v>33</v>
      </c>
      <c r="H400" s="25" t="s">
        <v>45</v>
      </c>
      <c r="I400" s="11" t="s">
        <v>48</v>
      </c>
      <c r="J400" s="13" t="s">
        <v>59</v>
      </c>
      <c r="K400" s="15" t="s">
        <v>60</v>
      </c>
      <c r="L400" s="17" t="s">
        <v>24</v>
      </c>
      <c r="M400" s="19" t="s">
        <v>75</v>
      </c>
      <c r="N400" s="29">
        <v>492</v>
      </c>
      <c r="O400" s="29">
        <v>16.72</v>
      </c>
      <c r="P400" s="29">
        <v>7.71</v>
      </c>
    </row>
    <row r="401" spans="1:16" x14ac:dyDescent="0.25">
      <c r="A401">
        <v>395</v>
      </c>
      <c r="B401" s="7">
        <v>43452</v>
      </c>
      <c r="C401" s="8">
        <v>2018</v>
      </c>
      <c r="D401" s="9">
        <v>12</v>
      </c>
      <c r="E401" s="9">
        <v>18</v>
      </c>
      <c r="F401" s="21" t="s">
        <v>40</v>
      </c>
      <c r="G401" s="23" t="s">
        <v>34</v>
      </c>
      <c r="H401" s="25" t="s">
        <v>44</v>
      </c>
      <c r="I401" s="11" t="s">
        <v>48</v>
      </c>
      <c r="J401" s="13" t="s">
        <v>49</v>
      </c>
      <c r="K401" s="15" t="s">
        <v>54</v>
      </c>
      <c r="L401" s="17" t="s">
        <v>24</v>
      </c>
      <c r="M401" s="19" t="s">
        <v>72</v>
      </c>
      <c r="N401" s="29">
        <v>43</v>
      </c>
      <c r="O401" s="29">
        <v>77.06</v>
      </c>
      <c r="P401" s="29">
        <v>5.36</v>
      </c>
    </row>
    <row r="402" spans="1:16" x14ac:dyDescent="0.25">
      <c r="A402">
        <v>396</v>
      </c>
      <c r="B402" s="7">
        <v>43386</v>
      </c>
      <c r="C402" s="8">
        <v>2018</v>
      </c>
      <c r="D402" s="9">
        <v>10</v>
      </c>
      <c r="E402" s="9">
        <v>13</v>
      </c>
      <c r="F402" s="21" t="s">
        <v>38</v>
      </c>
      <c r="G402" s="23" t="s">
        <v>34</v>
      </c>
      <c r="H402" s="25" t="s">
        <v>46</v>
      </c>
      <c r="I402" s="11" t="s">
        <v>48</v>
      </c>
      <c r="J402" s="13" t="s">
        <v>67</v>
      </c>
      <c r="K402" s="15" t="s">
        <v>67</v>
      </c>
      <c r="L402" s="17" t="s">
        <v>24</v>
      </c>
      <c r="M402" s="19" t="s">
        <v>73</v>
      </c>
      <c r="N402" s="29">
        <v>986</v>
      </c>
      <c r="O402" s="29">
        <v>66.73</v>
      </c>
      <c r="P402" s="29">
        <v>9.15</v>
      </c>
    </row>
    <row r="403" spans="1:16" x14ac:dyDescent="0.25">
      <c r="A403">
        <v>397</v>
      </c>
      <c r="B403" s="7">
        <v>43387</v>
      </c>
      <c r="C403" s="8">
        <v>2018</v>
      </c>
      <c r="D403" s="9">
        <v>10</v>
      </c>
      <c r="E403" s="9">
        <v>14</v>
      </c>
      <c r="F403" s="21" t="s">
        <v>39</v>
      </c>
      <c r="G403" s="23" t="s">
        <v>33</v>
      </c>
      <c r="H403" s="25" t="s">
        <v>43</v>
      </c>
      <c r="I403" s="11" t="s">
        <v>48</v>
      </c>
      <c r="J403" s="13" t="s">
        <v>61</v>
      </c>
      <c r="K403" s="15" t="s">
        <v>62</v>
      </c>
      <c r="L403" s="17" t="s">
        <v>24</v>
      </c>
      <c r="M403" s="19" t="s">
        <v>73</v>
      </c>
      <c r="N403" s="29">
        <v>986</v>
      </c>
      <c r="O403" s="29">
        <v>55.02</v>
      </c>
      <c r="P403" s="29">
        <v>0.57999999999999996</v>
      </c>
    </row>
    <row r="404" spans="1:16" x14ac:dyDescent="0.25">
      <c r="A404">
        <v>398</v>
      </c>
      <c r="B404" s="7">
        <v>43442</v>
      </c>
      <c r="C404" s="8">
        <v>2018</v>
      </c>
      <c r="D404" s="9">
        <v>12</v>
      </c>
      <c r="E404" s="9">
        <v>8</v>
      </c>
      <c r="F404" s="21" t="s">
        <v>39</v>
      </c>
      <c r="G404" s="23" t="s">
        <v>34</v>
      </c>
      <c r="H404" s="25" t="s">
        <v>45</v>
      </c>
      <c r="I404" s="11" t="s">
        <v>48</v>
      </c>
      <c r="J404" s="13" t="s">
        <v>55</v>
      </c>
      <c r="K404" s="15" t="s">
        <v>57</v>
      </c>
      <c r="L404" s="17" t="s">
        <v>24</v>
      </c>
      <c r="M404" s="19" t="s">
        <v>73</v>
      </c>
      <c r="N404" s="29">
        <v>977</v>
      </c>
      <c r="O404" s="29">
        <v>36.32</v>
      </c>
      <c r="P404" s="29">
        <v>5.44</v>
      </c>
    </row>
    <row r="405" spans="1:16" x14ac:dyDescent="0.25">
      <c r="A405">
        <v>399</v>
      </c>
      <c r="B405" s="7">
        <v>43446</v>
      </c>
      <c r="C405" s="8">
        <v>2018</v>
      </c>
      <c r="D405" s="9">
        <v>12</v>
      </c>
      <c r="E405" s="9">
        <v>12</v>
      </c>
      <c r="F405" s="21" t="s">
        <v>36</v>
      </c>
      <c r="G405" s="23" t="s">
        <v>33</v>
      </c>
      <c r="H405" s="25" t="s">
        <v>46</v>
      </c>
      <c r="I405" s="11" t="s">
        <v>48</v>
      </c>
      <c r="J405" s="13" t="s">
        <v>55</v>
      </c>
      <c r="K405" s="15" t="s">
        <v>56</v>
      </c>
      <c r="L405" s="17" t="s">
        <v>77</v>
      </c>
      <c r="M405" s="19" t="s">
        <v>79</v>
      </c>
      <c r="N405" s="29">
        <v>712</v>
      </c>
      <c r="O405" s="29">
        <v>10.35</v>
      </c>
      <c r="P405" s="29">
        <v>9.93</v>
      </c>
    </row>
    <row r="406" spans="1:16" x14ac:dyDescent="0.25">
      <c r="A406">
        <v>400</v>
      </c>
      <c r="B406" s="7">
        <v>43394</v>
      </c>
      <c r="C406" s="8">
        <v>2018</v>
      </c>
      <c r="D406" s="9">
        <v>10</v>
      </c>
      <c r="E406" s="9">
        <v>21</v>
      </c>
      <c r="F406" s="21" t="s">
        <v>36</v>
      </c>
      <c r="G406" s="23" t="s">
        <v>34</v>
      </c>
      <c r="H406" s="25" t="s">
        <v>44</v>
      </c>
      <c r="I406" s="11" t="s">
        <v>48</v>
      </c>
      <c r="J406" s="13" t="s">
        <v>59</v>
      </c>
      <c r="K406" s="15" t="s">
        <v>60</v>
      </c>
      <c r="L406" s="17" t="s">
        <v>82</v>
      </c>
      <c r="M406" s="19" t="s">
        <v>85</v>
      </c>
      <c r="N406" s="29">
        <v>584</v>
      </c>
      <c r="O406" s="29">
        <v>0.85</v>
      </c>
      <c r="P406" s="29">
        <v>5.63</v>
      </c>
    </row>
    <row r="407" spans="1:16" x14ac:dyDescent="0.25">
      <c r="A407">
        <v>401</v>
      </c>
      <c r="B407" s="7">
        <v>43462</v>
      </c>
      <c r="C407" s="8">
        <v>2018</v>
      </c>
      <c r="D407" s="9">
        <v>12</v>
      </c>
      <c r="E407" s="9">
        <v>28</v>
      </c>
      <c r="F407" s="21" t="s">
        <v>38</v>
      </c>
      <c r="G407" s="23" t="s">
        <v>34</v>
      </c>
      <c r="H407" s="25" t="s">
        <v>44</v>
      </c>
      <c r="I407" s="11" t="s">
        <v>48</v>
      </c>
      <c r="J407" s="13" t="s">
        <v>59</v>
      </c>
      <c r="K407" s="15" t="s">
        <v>60</v>
      </c>
      <c r="L407" s="17" t="s">
        <v>77</v>
      </c>
      <c r="M407" s="19" t="s">
        <v>79</v>
      </c>
      <c r="N407" s="29">
        <v>765</v>
      </c>
      <c r="O407" s="29">
        <v>13.74</v>
      </c>
      <c r="P407" s="29">
        <v>0.36</v>
      </c>
    </row>
    <row r="408" spans="1:16" x14ac:dyDescent="0.25">
      <c r="A408">
        <v>402</v>
      </c>
      <c r="B408" s="7">
        <v>43375</v>
      </c>
      <c r="C408" s="8">
        <v>2018</v>
      </c>
      <c r="D408" s="9">
        <v>10</v>
      </c>
      <c r="E408" s="9">
        <v>2</v>
      </c>
      <c r="F408" s="21" t="s">
        <v>36</v>
      </c>
      <c r="G408" s="23" t="s">
        <v>34</v>
      </c>
      <c r="H408" s="25" t="s">
        <v>45</v>
      </c>
      <c r="I408" s="11" t="s">
        <v>48</v>
      </c>
      <c r="J408" s="13" t="s">
        <v>61</v>
      </c>
      <c r="K408" s="15" t="s">
        <v>64</v>
      </c>
      <c r="L408" s="17" t="s">
        <v>24</v>
      </c>
      <c r="M408" s="19" t="s">
        <v>72</v>
      </c>
      <c r="N408" s="29">
        <v>212</v>
      </c>
      <c r="O408" s="29">
        <v>68.59</v>
      </c>
      <c r="P408" s="29">
        <v>3.61</v>
      </c>
    </row>
    <row r="409" spans="1:16" x14ac:dyDescent="0.25">
      <c r="A409">
        <v>403</v>
      </c>
      <c r="B409" s="7">
        <v>43399</v>
      </c>
      <c r="C409" s="8">
        <v>2018</v>
      </c>
      <c r="D409" s="9">
        <v>10</v>
      </c>
      <c r="E409" s="9">
        <v>26</v>
      </c>
      <c r="F409" s="21" t="s">
        <v>36</v>
      </c>
      <c r="G409" s="23" t="s">
        <v>33</v>
      </c>
      <c r="H409" s="25" t="s">
        <v>46</v>
      </c>
      <c r="I409" s="11" t="s">
        <v>48</v>
      </c>
      <c r="J409" s="13" t="s">
        <v>55</v>
      </c>
      <c r="K409" s="15" t="s">
        <v>57</v>
      </c>
      <c r="L409" s="17" t="s">
        <v>24</v>
      </c>
      <c r="M409" s="19" t="s">
        <v>72</v>
      </c>
      <c r="N409" s="29">
        <v>666</v>
      </c>
      <c r="O409" s="29">
        <v>76.790000000000006</v>
      </c>
      <c r="P409" s="29">
        <v>3.16</v>
      </c>
    </row>
    <row r="410" spans="1:16" x14ac:dyDescent="0.25">
      <c r="A410">
        <v>404</v>
      </c>
      <c r="B410" s="7">
        <v>43412</v>
      </c>
      <c r="C410" s="8">
        <v>2018</v>
      </c>
      <c r="D410" s="9">
        <v>11</v>
      </c>
      <c r="E410" s="9">
        <v>8</v>
      </c>
      <c r="F410" s="21" t="s">
        <v>36</v>
      </c>
      <c r="G410" s="23" t="s">
        <v>34</v>
      </c>
      <c r="H410" s="25" t="s">
        <v>44</v>
      </c>
      <c r="I410" s="11" t="s">
        <v>48</v>
      </c>
      <c r="J410" s="13" t="s">
        <v>61</v>
      </c>
      <c r="K410" s="15" t="s">
        <v>64</v>
      </c>
      <c r="L410" s="17" t="s">
        <v>77</v>
      </c>
      <c r="M410" s="19" t="s">
        <v>81</v>
      </c>
      <c r="N410" s="29">
        <v>829</v>
      </c>
      <c r="O410" s="29">
        <v>2.84</v>
      </c>
      <c r="P410" s="29">
        <v>5.64</v>
      </c>
    </row>
    <row r="411" spans="1:16" x14ac:dyDescent="0.25">
      <c r="A411">
        <v>405</v>
      </c>
      <c r="B411" s="7">
        <v>43380</v>
      </c>
      <c r="C411" s="8">
        <v>2018</v>
      </c>
      <c r="D411" s="9">
        <v>10</v>
      </c>
      <c r="E411" s="9">
        <v>7</v>
      </c>
      <c r="F411" s="21" t="s">
        <v>42</v>
      </c>
      <c r="G411" s="23" t="s">
        <v>34</v>
      </c>
      <c r="H411" s="25" t="s">
        <v>43</v>
      </c>
      <c r="I411" s="11" t="s">
        <v>48</v>
      </c>
      <c r="J411" s="13" t="s">
        <v>61</v>
      </c>
      <c r="K411" s="15" t="s">
        <v>63</v>
      </c>
      <c r="L411" s="17" t="s">
        <v>77</v>
      </c>
      <c r="M411" s="19" t="s">
        <v>79</v>
      </c>
      <c r="N411" s="29">
        <v>712</v>
      </c>
      <c r="O411" s="29">
        <v>97.05</v>
      </c>
      <c r="P411" s="29">
        <v>6.28</v>
      </c>
    </row>
    <row r="412" spans="1:16" x14ac:dyDescent="0.25">
      <c r="A412">
        <v>406</v>
      </c>
      <c r="B412" s="7">
        <v>43446</v>
      </c>
      <c r="C412" s="8">
        <v>2018</v>
      </c>
      <c r="D412" s="9">
        <v>12</v>
      </c>
      <c r="E412" s="9">
        <v>12</v>
      </c>
      <c r="F412" s="21" t="s">
        <v>42</v>
      </c>
      <c r="G412" s="23" t="s">
        <v>34</v>
      </c>
      <c r="H412" s="25" t="s">
        <v>44</v>
      </c>
      <c r="I412" s="11" t="s">
        <v>48</v>
      </c>
      <c r="J412" s="13" t="s">
        <v>49</v>
      </c>
      <c r="K412" s="15" t="s">
        <v>54</v>
      </c>
      <c r="L412" s="17" t="s">
        <v>24</v>
      </c>
      <c r="M412" s="19" t="s">
        <v>72</v>
      </c>
      <c r="N412" s="29">
        <v>986</v>
      </c>
      <c r="O412" s="29">
        <v>98.78</v>
      </c>
      <c r="P412" s="29">
        <v>2.73</v>
      </c>
    </row>
    <row r="413" spans="1:16" x14ac:dyDescent="0.25">
      <c r="A413">
        <v>407</v>
      </c>
      <c r="B413" s="7">
        <v>43464</v>
      </c>
      <c r="C413" s="8">
        <v>2018</v>
      </c>
      <c r="D413" s="9">
        <v>12</v>
      </c>
      <c r="E413" s="9">
        <v>30</v>
      </c>
      <c r="F413" s="21" t="s">
        <v>36</v>
      </c>
      <c r="G413" s="23" t="s">
        <v>33</v>
      </c>
      <c r="H413" s="25" t="s">
        <v>44</v>
      </c>
      <c r="I413" s="11" t="s">
        <v>48</v>
      </c>
      <c r="J413" s="13" t="s">
        <v>49</v>
      </c>
      <c r="K413" s="15" t="s">
        <v>52</v>
      </c>
      <c r="L413" s="17" t="s">
        <v>24</v>
      </c>
      <c r="M413" s="19" t="s">
        <v>76</v>
      </c>
      <c r="N413" s="29">
        <v>456</v>
      </c>
      <c r="O413" s="29">
        <v>85.78</v>
      </c>
      <c r="P413" s="29">
        <v>4.01</v>
      </c>
    </row>
    <row r="414" spans="1:16" x14ac:dyDescent="0.25">
      <c r="A414">
        <v>408</v>
      </c>
      <c r="B414" s="7">
        <v>43457</v>
      </c>
      <c r="C414" s="8">
        <v>2018</v>
      </c>
      <c r="D414" s="9">
        <v>12</v>
      </c>
      <c r="E414" s="9">
        <v>23</v>
      </c>
      <c r="F414" s="21" t="s">
        <v>40</v>
      </c>
      <c r="G414" s="23" t="s">
        <v>34</v>
      </c>
      <c r="H414" s="25" t="s">
        <v>46</v>
      </c>
      <c r="I414" s="11" t="s">
        <v>48</v>
      </c>
      <c r="J414" s="13" t="s">
        <v>55</v>
      </c>
      <c r="K414" s="15" t="s">
        <v>58</v>
      </c>
      <c r="L414" s="17" t="s">
        <v>77</v>
      </c>
      <c r="M414" s="19" t="s">
        <v>81</v>
      </c>
      <c r="N414" s="29">
        <v>292</v>
      </c>
      <c r="O414" s="29">
        <v>70.42</v>
      </c>
      <c r="P414" s="29">
        <v>1.82</v>
      </c>
    </row>
    <row r="415" spans="1:16" x14ac:dyDescent="0.25">
      <c r="A415">
        <v>409</v>
      </c>
      <c r="B415" s="7">
        <v>43456</v>
      </c>
      <c r="C415" s="8">
        <v>2018</v>
      </c>
      <c r="D415" s="9">
        <v>12</v>
      </c>
      <c r="E415" s="9">
        <v>22</v>
      </c>
      <c r="F415" s="21" t="s">
        <v>38</v>
      </c>
      <c r="G415" s="23" t="s">
        <v>33</v>
      </c>
      <c r="H415" s="25" t="s">
        <v>47</v>
      </c>
      <c r="I415" s="11" t="s">
        <v>48</v>
      </c>
      <c r="J415" s="13" t="s">
        <v>49</v>
      </c>
      <c r="K415" s="15" t="s">
        <v>53</v>
      </c>
      <c r="L415" s="17" t="s">
        <v>82</v>
      </c>
      <c r="M415" s="19" t="s">
        <v>84</v>
      </c>
      <c r="N415" s="29">
        <v>293</v>
      </c>
      <c r="O415" s="29">
        <v>6.48</v>
      </c>
      <c r="P415" s="29">
        <v>4.3</v>
      </c>
    </row>
    <row r="416" spans="1:16" x14ac:dyDescent="0.25">
      <c r="A416">
        <v>410</v>
      </c>
      <c r="B416" s="7">
        <v>43403</v>
      </c>
      <c r="C416" s="8">
        <v>2018</v>
      </c>
      <c r="D416" s="9">
        <v>10</v>
      </c>
      <c r="E416" s="9">
        <v>30</v>
      </c>
      <c r="F416" s="21" t="s">
        <v>41</v>
      </c>
      <c r="G416" s="23" t="s">
        <v>33</v>
      </c>
      <c r="H416" s="25" t="s">
        <v>45</v>
      </c>
      <c r="I416" s="11" t="s">
        <v>48</v>
      </c>
      <c r="J416" s="13" t="s">
        <v>68</v>
      </c>
      <c r="K416" s="15" t="s">
        <v>71</v>
      </c>
      <c r="L416" s="17" t="s">
        <v>24</v>
      </c>
      <c r="M416" s="19" t="s">
        <v>72</v>
      </c>
      <c r="N416" s="29">
        <v>346</v>
      </c>
      <c r="O416" s="29">
        <v>40.54</v>
      </c>
      <c r="P416" s="29">
        <v>8.98</v>
      </c>
    </row>
    <row r="417" spans="1:16" x14ac:dyDescent="0.25">
      <c r="A417">
        <v>411</v>
      </c>
      <c r="B417" s="7">
        <v>43453</v>
      </c>
      <c r="C417" s="8">
        <v>2018</v>
      </c>
      <c r="D417" s="9">
        <v>12</v>
      </c>
      <c r="E417" s="9">
        <v>19</v>
      </c>
      <c r="F417" s="21" t="s">
        <v>36</v>
      </c>
      <c r="G417" s="23" t="s">
        <v>33</v>
      </c>
      <c r="H417" s="25" t="s">
        <v>45</v>
      </c>
      <c r="I417" s="11" t="s">
        <v>48</v>
      </c>
      <c r="J417" s="13" t="s">
        <v>67</v>
      </c>
      <c r="K417" s="15" t="s">
        <v>67</v>
      </c>
      <c r="L417" s="17" t="s">
        <v>77</v>
      </c>
      <c r="M417" s="19" t="s">
        <v>78</v>
      </c>
      <c r="N417" s="29">
        <v>972</v>
      </c>
      <c r="O417" s="29">
        <v>23.62</v>
      </c>
      <c r="P417" s="29">
        <v>2.17</v>
      </c>
    </row>
    <row r="418" spans="1:16" x14ac:dyDescent="0.25">
      <c r="A418">
        <v>412</v>
      </c>
      <c r="B418" s="7">
        <v>43400</v>
      </c>
      <c r="C418" s="8">
        <v>2018</v>
      </c>
      <c r="D418" s="9">
        <v>10</v>
      </c>
      <c r="E418" s="9">
        <v>27</v>
      </c>
      <c r="F418" s="21" t="s">
        <v>40</v>
      </c>
      <c r="G418" s="23" t="s">
        <v>33</v>
      </c>
      <c r="H418" s="25" t="s">
        <v>44</v>
      </c>
      <c r="I418" s="11" t="s">
        <v>48</v>
      </c>
      <c r="J418" s="13" t="s">
        <v>55</v>
      </c>
      <c r="K418" s="15" t="s">
        <v>57</v>
      </c>
      <c r="L418" s="17" t="s">
        <v>24</v>
      </c>
      <c r="M418" s="19" t="s">
        <v>73</v>
      </c>
      <c r="N418" s="29">
        <v>248</v>
      </c>
      <c r="O418" s="29">
        <v>41.56</v>
      </c>
      <c r="P418" s="29">
        <v>7.06</v>
      </c>
    </row>
    <row r="419" spans="1:16" x14ac:dyDescent="0.25">
      <c r="A419">
        <v>413</v>
      </c>
      <c r="B419" s="7">
        <v>43450</v>
      </c>
      <c r="C419" s="8">
        <v>2018</v>
      </c>
      <c r="D419" s="9">
        <v>12</v>
      </c>
      <c r="E419" s="9">
        <v>16</v>
      </c>
      <c r="F419" s="21" t="s">
        <v>37</v>
      </c>
      <c r="G419" s="23" t="s">
        <v>33</v>
      </c>
      <c r="H419" s="25" t="s">
        <v>43</v>
      </c>
      <c r="I419" s="11" t="s">
        <v>48</v>
      </c>
      <c r="J419" s="13" t="s">
        <v>68</v>
      </c>
      <c r="K419" s="15" t="s">
        <v>69</v>
      </c>
      <c r="L419" s="17" t="s">
        <v>24</v>
      </c>
      <c r="M419" s="19" t="s">
        <v>74</v>
      </c>
      <c r="N419" s="29">
        <v>156</v>
      </c>
      <c r="O419" s="29">
        <v>93.2</v>
      </c>
      <c r="P419" s="29">
        <v>3.68</v>
      </c>
    </row>
    <row r="420" spans="1:16" x14ac:dyDescent="0.25">
      <c r="A420">
        <v>414</v>
      </c>
      <c r="B420" s="7">
        <v>43394</v>
      </c>
      <c r="C420" s="8">
        <v>2018</v>
      </c>
      <c r="D420" s="9">
        <v>10</v>
      </c>
      <c r="E420" s="9">
        <v>21</v>
      </c>
      <c r="F420" s="21" t="s">
        <v>37</v>
      </c>
      <c r="G420" s="23" t="s">
        <v>33</v>
      </c>
      <c r="H420" s="25" t="s">
        <v>44</v>
      </c>
      <c r="I420" s="11" t="s">
        <v>48</v>
      </c>
      <c r="J420" s="13" t="s">
        <v>55</v>
      </c>
      <c r="K420" s="15" t="s">
        <v>56</v>
      </c>
      <c r="L420" s="17" t="s">
        <v>77</v>
      </c>
      <c r="M420" s="19" t="s">
        <v>79</v>
      </c>
      <c r="N420" s="29">
        <v>142</v>
      </c>
      <c r="O420" s="29">
        <v>62.98</v>
      </c>
      <c r="P420" s="29">
        <v>1.07</v>
      </c>
    </row>
    <row r="421" spans="1:16" x14ac:dyDescent="0.25">
      <c r="A421">
        <v>415</v>
      </c>
      <c r="B421" s="7">
        <v>43409</v>
      </c>
      <c r="C421" s="8">
        <v>2018</v>
      </c>
      <c r="D421" s="9">
        <v>11</v>
      </c>
      <c r="E421" s="9">
        <v>5</v>
      </c>
      <c r="F421" s="21" t="s">
        <v>35</v>
      </c>
      <c r="G421" s="23" t="s">
        <v>34</v>
      </c>
      <c r="H421" s="25" t="s">
        <v>43</v>
      </c>
      <c r="I421" s="11" t="s">
        <v>48</v>
      </c>
      <c r="J421" s="13" t="s">
        <v>55</v>
      </c>
      <c r="K421" s="15" t="s">
        <v>56</v>
      </c>
      <c r="L421" s="17" t="s">
        <v>24</v>
      </c>
      <c r="M421" s="19" t="s">
        <v>72</v>
      </c>
      <c r="N421" s="29">
        <v>200</v>
      </c>
      <c r="O421" s="29">
        <v>44.51</v>
      </c>
      <c r="P421" s="29">
        <v>4.3099999999999996</v>
      </c>
    </row>
    <row r="422" spans="1:16" x14ac:dyDescent="0.25">
      <c r="A422">
        <v>416</v>
      </c>
      <c r="B422" s="7">
        <v>43374</v>
      </c>
      <c r="C422" s="8">
        <v>2018</v>
      </c>
      <c r="D422" s="9">
        <v>10</v>
      </c>
      <c r="E422" s="9">
        <v>1</v>
      </c>
      <c r="F422" s="21" t="s">
        <v>39</v>
      </c>
      <c r="G422" s="23" t="s">
        <v>33</v>
      </c>
      <c r="H422" s="25" t="s">
        <v>44</v>
      </c>
      <c r="I422" s="11" t="s">
        <v>48</v>
      </c>
      <c r="J422" s="13" t="s">
        <v>65</v>
      </c>
      <c r="K422" s="15" t="s">
        <v>65</v>
      </c>
      <c r="L422" s="17" t="s">
        <v>24</v>
      </c>
      <c r="M422" s="19" t="s">
        <v>75</v>
      </c>
      <c r="N422" s="29">
        <v>523</v>
      </c>
      <c r="O422" s="29">
        <v>41.5</v>
      </c>
      <c r="P422" s="29">
        <v>3.51</v>
      </c>
    </row>
    <row r="423" spans="1:16" x14ac:dyDescent="0.25">
      <c r="A423">
        <v>417</v>
      </c>
      <c r="B423" s="7">
        <v>43442</v>
      </c>
      <c r="C423" s="8">
        <v>2018</v>
      </c>
      <c r="D423" s="9">
        <v>12</v>
      </c>
      <c r="E423" s="9">
        <v>8</v>
      </c>
      <c r="F423" s="21" t="s">
        <v>40</v>
      </c>
      <c r="G423" s="23" t="s">
        <v>33</v>
      </c>
      <c r="H423" s="25" t="s">
        <v>44</v>
      </c>
      <c r="I423" s="11" t="s">
        <v>48</v>
      </c>
      <c r="J423" s="13" t="s">
        <v>68</v>
      </c>
      <c r="K423" s="15" t="s">
        <v>71</v>
      </c>
      <c r="L423" s="17" t="s">
        <v>24</v>
      </c>
      <c r="M423" s="19" t="s">
        <v>74</v>
      </c>
      <c r="N423" s="29">
        <v>102</v>
      </c>
      <c r="O423" s="29">
        <v>68.08</v>
      </c>
      <c r="P423" s="29">
        <v>8.58</v>
      </c>
    </row>
    <row r="424" spans="1:16" x14ac:dyDescent="0.25">
      <c r="A424">
        <v>418</v>
      </c>
      <c r="B424" s="7">
        <v>43436</v>
      </c>
      <c r="C424" s="8">
        <v>2018</v>
      </c>
      <c r="D424" s="9">
        <v>12</v>
      </c>
      <c r="E424" s="9">
        <v>2</v>
      </c>
      <c r="F424" s="21" t="s">
        <v>40</v>
      </c>
      <c r="G424" s="23" t="s">
        <v>34</v>
      </c>
      <c r="H424" s="25" t="s">
        <v>47</v>
      </c>
      <c r="I424" s="11" t="s">
        <v>48</v>
      </c>
      <c r="J424" s="13" t="s">
        <v>68</v>
      </c>
      <c r="K424" s="15" t="s">
        <v>70</v>
      </c>
      <c r="L424" s="17" t="s">
        <v>82</v>
      </c>
      <c r="M424" s="19" t="s">
        <v>83</v>
      </c>
      <c r="N424" s="29">
        <v>493</v>
      </c>
      <c r="O424" s="29">
        <v>91.1</v>
      </c>
      <c r="P424" s="29">
        <v>7.2</v>
      </c>
    </row>
    <row r="425" spans="1:16" x14ac:dyDescent="0.25">
      <c r="A425">
        <v>419</v>
      </c>
      <c r="B425" s="7">
        <v>43392</v>
      </c>
      <c r="C425" s="8">
        <v>2018</v>
      </c>
      <c r="D425" s="9">
        <v>10</v>
      </c>
      <c r="E425" s="9">
        <v>19</v>
      </c>
      <c r="F425" s="21" t="s">
        <v>37</v>
      </c>
      <c r="G425" s="23" t="s">
        <v>33</v>
      </c>
      <c r="H425" s="25" t="s">
        <v>46</v>
      </c>
      <c r="I425" s="11" t="s">
        <v>48</v>
      </c>
      <c r="J425" s="13" t="s">
        <v>68</v>
      </c>
      <c r="K425" s="15" t="s">
        <v>70</v>
      </c>
      <c r="L425" s="17" t="s">
        <v>77</v>
      </c>
      <c r="M425" s="19" t="s">
        <v>81</v>
      </c>
      <c r="N425" s="29">
        <v>503</v>
      </c>
      <c r="O425" s="29">
        <v>6.98</v>
      </c>
      <c r="P425" s="29">
        <v>7.75</v>
      </c>
    </row>
    <row r="426" spans="1:16" x14ac:dyDescent="0.25">
      <c r="A426">
        <v>420</v>
      </c>
      <c r="B426" s="7">
        <v>43387</v>
      </c>
      <c r="C426" s="8">
        <v>2018</v>
      </c>
      <c r="D426" s="9">
        <v>10</v>
      </c>
      <c r="E426" s="9">
        <v>14</v>
      </c>
      <c r="F426" s="21" t="s">
        <v>42</v>
      </c>
      <c r="G426" s="23" t="s">
        <v>34</v>
      </c>
      <c r="H426" s="25" t="s">
        <v>45</v>
      </c>
      <c r="I426" s="11" t="s">
        <v>48</v>
      </c>
      <c r="J426" s="13" t="s">
        <v>65</v>
      </c>
      <c r="K426" s="15" t="s">
        <v>65</v>
      </c>
      <c r="L426" s="17" t="s">
        <v>82</v>
      </c>
      <c r="M426" s="19" t="s">
        <v>83</v>
      </c>
      <c r="N426" s="29">
        <v>670</v>
      </c>
      <c r="O426" s="29">
        <v>26.3</v>
      </c>
      <c r="P426" s="29">
        <v>8.9700000000000006</v>
      </c>
    </row>
    <row r="427" spans="1:16" x14ac:dyDescent="0.25">
      <c r="A427">
        <v>421</v>
      </c>
      <c r="B427" s="7">
        <v>43389</v>
      </c>
      <c r="C427" s="8">
        <v>2018</v>
      </c>
      <c r="D427" s="9">
        <v>10</v>
      </c>
      <c r="E427" s="9">
        <v>16</v>
      </c>
      <c r="F427" s="21" t="s">
        <v>36</v>
      </c>
      <c r="G427" s="23" t="s">
        <v>33</v>
      </c>
      <c r="H427" s="25" t="s">
        <v>47</v>
      </c>
      <c r="I427" s="11" t="s">
        <v>48</v>
      </c>
      <c r="J427" s="13" t="s">
        <v>49</v>
      </c>
      <c r="K427" s="15" t="s">
        <v>50</v>
      </c>
      <c r="L427" s="17" t="s">
        <v>82</v>
      </c>
      <c r="M427" s="19" t="s">
        <v>85</v>
      </c>
      <c r="N427" s="29">
        <v>125</v>
      </c>
      <c r="O427" s="29">
        <v>39.869999999999997</v>
      </c>
      <c r="P427" s="29">
        <v>2.2000000000000002</v>
      </c>
    </row>
    <row r="428" spans="1:16" x14ac:dyDescent="0.25">
      <c r="A428">
        <v>422</v>
      </c>
      <c r="B428" s="7">
        <v>43410</v>
      </c>
      <c r="C428" s="8">
        <v>2018</v>
      </c>
      <c r="D428" s="9">
        <v>11</v>
      </c>
      <c r="E428" s="9">
        <v>6</v>
      </c>
      <c r="F428" s="21" t="s">
        <v>42</v>
      </c>
      <c r="G428" s="23" t="s">
        <v>33</v>
      </c>
      <c r="H428" s="25" t="s">
        <v>43</v>
      </c>
      <c r="I428" s="11" t="s">
        <v>48</v>
      </c>
      <c r="J428" s="13" t="s">
        <v>68</v>
      </c>
      <c r="K428" s="15" t="s">
        <v>70</v>
      </c>
      <c r="L428" s="17" t="s">
        <v>82</v>
      </c>
      <c r="M428" s="19" t="s">
        <v>85</v>
      </c>
      <c r="N428" s="29">
        <v>440</v>
      </c>
      <c r="O428" s="29">
        <v>9.5299999999999994</v>
      </c>
      <c r="P428" s="29">
        <v>8.24</v>
      </c>
    </row>
    <row r="429" spans="1:16" x14ac:dyDescent="0.25">
      <c r="A429">
        <v>423</v>
      </c>
      <c r="B429" s="7">
        <v>43402</v>
      </c>
      <c r="C429" s="8">
        <v>2018</v>
      </c>
      <c r="D429" s="9">
        <v>10</v>
      </c>
      <c r="E429" s="9">
        <v>29</v>
      </c>
      <c r="F429" s="21" t="s">
        <v>36</v>
      </c>
      <c r="G429" s="23" t="s">
        <v>33</v>
      </c>
      <c r="H429" s="25" t="s">
        <v>45</v>
      </c>
      <c r="I429" s="11" t="s">
        <v>48</v>
      </c>
      <c r="J429" s="13" t="s">
        <v>49</v>
      </c>
      <c r="K429" s="15" t="s">
        <v>52</v>
      </c>
      <c r="L429" s="17" t="s">
        <v>82</v>
      </c>
      <c r="M429" s="19" t="s">
        <v>85</v>
      </c>
      <c r="N429" s="29">
        <v>290</v>
      </c>
      <c r="O429" s="29">
        <v>94.29</v>
      </c>
      <c r="P429" s="29">
        <v>5.08</v>
      </c>
    </row>
    <row r="430" spans="1:16" x14ac:dyDescent="0.25">
      <c r="A430">
        <v>424</v>
      </c>
      <c r="B430" s="7">
        <v>43440</v>
      </c>
      <c r="C430" s="8">
        <v>2018</v>
      </c>
      <c r="D430" s="9">
        <v>12</v>
      </c>
      <c r="E430" s="9">
        <v>6</v>
      </c>
      <c r="F430" s="21" t="s">
        <v>36</v>
      </c>
      <c r="G430" s="23" t="s">
        <v>34</v>
      </c>
      <c r="H430" s="25" t="s">
        <v>47</v>
      </c>
      <c r="I430" s="11" t="s">
        <v>48</v>
      </c>
      <c r="J430" s="13" t="s">
        <v>49</v>
      </c>
      <c r="K430" s="15" t="s">
        <v>53</v>
      </c>
      <c r="L430" s="17" t="s">
        <v>82</v>
      </c>
      <c r="M430" s="19" t="s">
        <v>84</v>
      </c>
      <c r="N430" s="29">
        <v>194</v>
      </c>
      <c r="O430" s="29">
        <v>46.51</v>
      </c>
      <c r="P430" s="29">
        <v>3.69</v>
      </c>
    </row>
    <row r="431" spans="1:16" x14ac:dyDescent="0.25">
      <c r="A431">
        <v>425</v>
      </c>
      <c r="B431" s="7">
        <v>43376</v>
      </c>
      <c r="C431" s="8">
        <v>2018</v>
      </c>
      <c r="D431" s="9">
        <v>10</v>
      </c>
      <c r="E431" s="9">
        <v>3</v>
      </c>
      <c r="F431" s="21" t="s">
        <v>36</v>
      </c>
      <c r="G431" s="23" t="s">
        <v>33</v>
      </c>
      <c r="H431" s="25" t="s">
        <v>45</v>
      </c>
      <c r="I431" s="11" t="s">
        <v>48</v>
      </c>
      <c r="J431" s="13" t="s">
        <v>61</v>
      </c>
      <c r="K431" s="15" t="s">
        <v>64</v>
      </c>
      <c r="L431" s="17" t="s">
        <v>77</v>
      </c>
      <c r="M431" s="19" t="s">
        <v>80</v>
      </c>
      <c r="N431" s="29">
        <v>494</v>
      </c>
      <c r="O431" s="29">
        <v>10.09</v>
      </c>
      <c r="P431" s="29">
        <v>0.3</v>
      </c>
    </row>
    <row r="432" spans="1:16" x14ac:dyDescent="0.25">
      <c r="A432">
        <v>426</v>
      </c>
      <c r="B432" s="7">
        <v>43389</v>
      </c>
      <c r="C432" s="8">
        <v>2018</v>
      </c>
      <c r="D432" s="9">
        <v>10</v>
      </c>
      <c r="E432" s="9">
        <v>16</v>
      </c>
      <c r="F432" s="21" t="s">
        <v>39</v>
      </c>
      <c r="G432" s="23" t="s">
        <v>33</v>
      </c>
      <c r="H432" s="25" t="s">
        <v>45</v>
      </c>
      <c r="I432" s="11" t="s">
        <v>48</v>
      </c>
      <c r="J432" s="13" t="s">
        <v>59</v>
      </c>
      <c r="K432" s="15" t="s">
        <v>60</v>
      </c>
      <c r="L432" s="17" t="s">
        <v>77</v>
      </c>
      <c r="M432" s="19" t="s">
        <v>79</v>
      </c>
      <c r="N432" s="29">
        <v>845</v>
      </c>
      <c r="O432" s="29">
        <v>73.489999999999995</v>
      </c>
      <c r="P432" s="29">
        <v>9.69</v>
      </c>
    </row>
    <row r="433" spans="1:16" x14ac:dyDescent="0.25">
      <c r="A433">
        <v>427</v>
      </c>
      <c r="B433" s="7">
        <v>43392</v>
      </c>
      <c r="C433" s="8">
        <v>2018</v>
      </c>
      <c r="D433" s="9">
        <v>10</v>
      </c>
      <c r="E433" s="9">
        <v>19</v>
      </c>
      <c r="F433" s="21" t="s">
        <v>38</v>
      </c>
      <c r="G433" s="23" t="s">
        <v>34</v>
      </c>
      <c r="H433" s="25" t="s">
        <v>43</v>
      </c>
      <c r="I433" s="11" t="s">
        <v>48</v>
      </c>
      <c r="J433" s="13" t="s">
        <v>55</v>
      </c>
      <c r="K433" s="15" t="s">
        <v>56</v>
      </c>
      <c r="L433" s="17" t="s">
        <v>24</v>
      </c>
      <c r="M433" s="19" t="s">
        <v>75</v>
      </c>
      <c r="N433" s="29">
        <v>398</v>
      </c>
      <c r="O433" s="29">
        <v>74.86</v>
      </c>
      <c r="P433" s="29">
        <v>2.38</v>
      </c>
    </row>
    <row r="434" spans="1:16" x14ac:dyDescent="0.25">
      <c r="A434">
        <v>428</v>
      </c>
      <c r="B434" s="7">
        <v>43463</v>
      </c>
      <c r="C434" s="8">
        <v>2018</v>
      </c>
      <c r="D434" s="9">
        <v>12</v>
      </c>
      <c r="E434" s="9">
        <v>29</v>
      </c>
      <c r="F434" s="21" t="s">
        <v>40</v>
      </c>
      <c r="G434" s="23" t="s">
        <v>33</v>
      </c>
      <c r="H434" s="25" t="s">
        <v>46</v>
      </c>
      <c r="I434" s="11" t="s">
        <v>48</v>
      </c>
      <c r="J434" s="13" t="s">
        <v>61</v>
      </c>
      <c r="K434" s="15" t="s">
        <v>64</v>
      </c>
      <c r="L434" s="17" t="s">
        <v>77</v>
      </c>
      <c r="M434" s="19" t="s">
        <v>78</v>
      </c>
      <c r="N434" s="29">
        <v>369</v>
      </c>
      <c r="O434" s="29">
        <v>55.07</v>
      </c>
      <c r="P434" s="29">
        <v>0.05</v>
      </c>
    </row>
    <row r="435" spans="1:16" x14ac:dyDescent="0.25">
      <c r="A435">
        <v>429</v>
      </c>
      <c r="B435" s="7">
        <v>43452</v>
      </c>
      <c r="C435" s="8">
        <v>2018</v>
      </c>
      <c r="D435" s="9">
        <v>12</v>
      </c>
      <c r="E435" s="9">
        <v>18</v>
      </c>
      <c r="F435" s="21" t="s">
        <v>37</v>
      </c>
      <c r="G435" s="23" t="s">
        <v>34</v>
      </c>
      <c r="H435" s="25" t="s">
        <v>44</v>
      </c>
      <c r="I435" s="11" t="s">
        <v>48</v>
      </c>
      <c r="J435" s="13" t="s">
        <v>68</v>
      </c>
      <c r="K435" s="15" t="s">
        <v>71</v>
      </c>
      <c r="L435" s="17" t="s">
        <v>24</v>
      </c>
      <c r="M435" s="19" t="s">
        <v>74</v>
      </c>
      <c r="N435" s="29">
        <v>348</v>
      </c>
      <c r="O435" s="29">
        <v>0.91</v>
      </c>
      <c r="P435" s="29">
        <v>5.86</v>
      </c>
    </row>
    <row r="436" spans="1:16" x14ac:dyDescent="0.25">
      <c r="A436">
        <v>430</v>
      </c>
      <c r="B436" s="7">
        <v>43412</v>
      </c>
      <c r="C436" s="8">
        <v>2018</v>
      </c>
      <c r="D436" s="9">
        <v>11</v>
      </c>
      <c r="E436" s="9">
        <v>8</v>
      </c>
      <c r="F436" s="21" t="s">
        <v>39</v>
      </c>
      <c r="G436" s="23" t="s">
        <v>34</v>
      </c>
      <c r="H436" s="25" t="s">
        <v>45</v>
      </c>
      <c r="I436" s="11" t="s">
        <v>48</v>
      </c>
      <c r="J436" s="13" t="s">
        <v>67</v>
      </c>
      <c r="K436" s="15" t="s">
        <v>67</v>
      </c>
      <c r="L436" s="17" t="s">
        <v>82</v>
      </c>
      <c r="M436" s="19" t="s">
        <v>84</v>
      </c>
      <c r="N436" s="29">
        <v>896</v>
      </c>
      <c r="O436" s="29">
        <v>59.18</v>
      </c>
      <c r="P436" s="29">
        <v>8.6199999999999992</v>
      </c>
    </row>
    <row r="437" spans="1:16" x14ac:dyDescent="0.25">
      <c r="A437">
        <v>431</v>
      </c>
      <c r="B437" s="7">
        <v>43386</v>
      </c>
      <c r="C437" s="8">
        <v>2018</v>
      </c>
      <c r="D437" s="9">
        <v>10</v>
      </c>
      <c r="E437" s="9">
        <v>13</v>
      </c>
      <c r="F437" s="21" t="s">
        <v>35</v>
      </c>
      <c r="G437" s="23" t="s">
        <v>33</v>
      </c>
      <c r="H437" s="25" t="s">
        <v>45</v>
      </c>
      <c r="I437" s="11" t="s">
        <v>48</v>
      </c>
      <c r="J437" s="13" t="s">
        <v>68</v>
      </c>
      <c r="K437" s="15" t="s">
        <v>70</v>
      </c>
      <c r="L437" s="17" t="s">
        <v>77</v>
      </c>
      <c r="M437" s="19" t="s">
        <v>81</v>
      </c>
      <c r="N437" s="29">
        <v>398</v>
      </c>
      <c r="O437" s="29">
        <v>11.58</v>
      </c>
      <c r="P437" s="29">
        <v>7.7</v>
      </c>
    </row>
    <row r="438" spans="1:16" x14ac:dyDescent="0.25">
      <c r="A438">
        <v>432</v>
      </c>
      <c r="B438" s="7">
        <v>43438</v>
      </c>
      <c r="C438" s="8">
        <v>2018</v>
      </c>
      <c r="D438" s="9">
        <v>12</v>
      </c>
      <c r="E438" s="9">
        <v>4</v>
      </c>
      <c r="F438" s="21" t="s">
        <v>38</v>
      </c>
      <c r="G438" s="23" t="s">
        <v>33</v>
      </c>
      <c r="H438" s="25" t="s">
        <v>45</v>
      </c>
      <c r="I438" s="11" t="s">
        <v>48</v>
      </c>
      <c r="J438" s="13" t="s">
        <v>61</v>
      </c>
      <c r="K438" s="15" t="s">
        <v>62</v>
      </c>
      <c r="L438" s="17" t="s">
        <v>24</v>
      </c>
      <c r="M438" s="19" t="s">
        <v>76</v>
      </c>
      <c r="N438" s="29">
        <v>823</v>
      </c>
      <c r="O438" s="29">
        <v>18.47</v>
      </c>
      <c r="P438" s="29">
        <v>5.67</v>
      </c>
    </row>
    <row r="439" spans="1:16" x14ac:dyDescent="0.25">
      <c r="A439">
        <v>433</v>
      </c>
      <c r="B439" s="7">
        <v>43456</v>
      </c>
      <c r="C439" s="8">
        <v>2018</v>
      </c>
      <c r="D439" s="9">
        <v>12</v>
      </c>
      <c r="E439" s="9">
        <v>22</v>
      </c>
      <c r="F439" s="21" t="s">
        <v>37</v>
      </c>
      <c r="G439" s="23" t="s">
        <v>33</v>
      </c>
      <c r="H439" s="25" t="s">
        <v>45</v>
      </c>
      <c r="I439" s="11" t="s">
        <v>48</v>
      </c>
      <c r="J439" s="13" t="s">
        <v>61</v>
      </c>
      <c r="K439" s="15" t="s">
        <v>64</v>
      </c>
      <c r="L439" s="17" t="s">
        <v>77</v>
      </c>
      <c r="M439" s="19" t="s">
        <v>81</v>
      </c>
      <c r="N439" s="29">
        <v>320</v>
      </c>
      <c r="O439" s="29">
        <v>27.72</v>
      </c>
      <c r="P439" s="29">
        <v>6.16</v>
      </c>
    </row>
    <row r="440" spans="1:16" x14ac:dyDescent="0.25">
      <c r="A440">
        <v>434</v>
      </c>
      <c r="B440" s="7">
        <v>43402</v>
      </c>
      <c r="C440" s="8">
        <v>2018</v>
      </c>
      <c r="D440" s="9">
        <v>10</v>
      </c>
      <c r="E440" s="9">
        <v>29</v>
      </c>
      <c r="F440" s="21" t="s">
        <v>35</v>
      </c>
      <c r="G440" s="23" t="s">
        <v>33</v>
      </c>
      <c r="H440" s="25" t="s">
        <v>44</v>
      </c>
      <c r="I440" s="11" t="s">
        <v>48</v>
      </c>
      <c r="J440" s="13" t="s">
        <v>49</v>
      </c>
      <c r="K440" s="15" t="s">
        <v>54</v>
      </c>
      <c r="L440" s="17" t="s">
        <v>82</v>
      </c>
      <c r="M440" s="19" t="s">
        <v>84</v>
      </c>
      <c r="N440" s="29">
        <v>130</v>
      </c>
      <c r="O440" s="29">
        <v>4.28</v>
      </c>
      <c r="P440" s="29">
        <v>6.42</v>
      </c>
    </row>
    <row r="441" spans="1:16" x14ac:dyDescent="0.25">
      <c r="A441">
        <v>435</v>
      </c>
      <c r="B441" s="7">
        <v>43442</v>
      </c>
      <c r="C441" s="8">
        <v>2018</v>
      </c>
      <c r="D441" s="9">
        <v>12</v>
      </c>
      <c r="E441" s="9">
        <v>8</v>
      </c>
      <c r="F441" s="21" t="s">
        <v>41</v>
      </c>
      <c r="G441" s="23" t="s">
        <v>34</v>
      </c>
      <c r="H441" s="25" t="s">
        <v>43</v>
      </c>
      <c r="I441" s="11" t="s">
        <v>48</v>
      </c>
      <c r="J441" s="13" t="s">
        <v>49</v>
      </c>
      <c r="K441" s="15" t="s">
        <v>53</v>
      </c>
      <c r="L441" s="17" t="s">
        <v>24</v>
      </c>
      <c r="M441" s="19" t="s">
        <v>76</v>
      </c>
      <c r="N441" s="29">
        <v>462</v>
      </c>
      <c r="O441" s="29">
        <v>5.46</v>
      </c>
      <c r="P441" s="29">
        <v>1.71</v>
      </c>
    </row>
    <row r="442" spans="1:16" x14ac:dyDescent="0.25">
      <c r="A442">
        <v>436</v>
      </c>
      <c r="B442" s="7">
        <v>43457</v>
      </c>
      <c r="C442" s="8">
        <v>2018</v>
      </c>
      <c r="D442" s="9">
        <v>12</v>
      </c>
      <c r="E442" s="9">
        <v>23</v>
      </c>
      <c r="F442" s="21" t="s">
        <v>37</v>
      </c>
      <c r="G442" s="23" t="s">
        <v>33</v>
      </c>
      <c r="H442" s="25" t="s">
        <v>44</v>
      </c>
      <c r="I442" s="11" t="s">
        <v>48</v>
      </c>
      <c r="J442" s="13" t="s">
        <v>68</v>
      </c>
      <c r="K442" s="15" t="s">
        <v>70</v>
      </c>
      <c r="L442" s="17" t="s">
        <v>24</v>
      </c>
      <c r="M442" s="19" t="s">
        <v>74</v>
      </c>
      <c r="N442" s="29">
        <v>873</v>
      </c>
      <c r="O442" s="29">
        <v>89.4</v>
      </c>
      <c r="P442" s="29">
        <v>0.64</v>
      </c>
    </row>
    <row r="443" spans="1:16" x14ac:dyDescent="0.25">
      <c r="A443">
        <v>437</v>
      </c>
      <c r="B443" s="7">
        <v>43390</v>
      </c>
      <c r="C443" s="8">
        <v>2018</v>
      </c>
      <c r="D443" s="9">
        <v>10</v>
      </c>
      <c r="E443" s="9">
        <v>17</v>
      </c>
      <c r="F443" s="21" t="s">
        <v>40</v>
      </c>
      <c r="G443" s="23" t="s">
        <v>34</v>
      </c>
      <c r="H443" s="25" t="s">
        <v>45</v>
      </c>
      <c r="I443" s="11" t="s">
        <v>48</v>
      </c>
      <c r="J443" s="13" t="s">
        <v>55</v>
      </c>
      <c r="K443" s="15" t="s">
        <v>58</v>
      </c>
      <c r="L443" s="17" t="s">
        <v>82</v>
      </c>
      <c r="M443" s="19" t="s">
        <v>83</v>
      </c>
      <c r="N443" s="29">
        <v>889</v>
      </c>
      <c r="O443" s="29">
        <v>58.55</v>
      </c>
      <c r="P443" s="29">
        <v>1.56</v>
      </c>
    </row>
    <row r="444" spans="1:16" x14ac:dyDescent="0.25">
      <c r="A444">
        <v>438</v>
      </c>
      <c r="B444" s="7">
        <v>43420</v>
      </c>
      <c r="C444" s="8">
        <v>2018</v>
      </c>
      <c r="D444" s="9">
        <v>11</v>
      </c>
      <c r="E444" s="9">
        <v>16</v>
      </c>
      <c r="F444" s="21" t="s">
        <v>40</v>
      </c>
      <c r="G444" s="23" t="s">
        <v>33</v>
      </c>
      <c r="H444" s="25" t="s">
        <v>43</v>
      </c>
      <c r="I444" s="11" t="s">
        <v>48</v>
      </c>
      <c r="J444" s="13" t="s">
        <v>49</v>
      </c>
      <c r="K444" s="15" t="s">
        <v>51</v>
      </c>
      <c r="L444" s="17" t="s">
        <v>82</v>
      </c>
      <c r="M444" s="19" t="s">
        <v>83</v>
      </c>
      <c r="N444" s="29">
        <v>419</v>
      </c>
      <c r="O444" s="29">
        <v>93.52</v>
      </c>
      <c r="P444" s="29">
        <v>2.04</v>
      </c>
    </row>
    <row r="445" spans="1:16" x14ac:dyDescent="0.25">
      <c r="A445">
        <v>439</v>
      </c>
      <c r="B445" s="7">
        <v>43437</v>
      </c>
      <c r="C445" s="8">
        <v>2018</v>
      </c>
      <c r="D445" s="9">
        <v>12</v>
      </c>
      <c r="E445" s="9">
        <v>3</v>
      </c>
      <c r="F445" s="21" t="s">
        <v>35</v>
      </c>
      <c r="G445" s="23" t="s">
        <v>33</v>
      </c>
      <c r="H445" s="25" t="s">
        <v>46</v>
      </c>
      <c r="I445" s="11" t="s">
        <v>48</v>
      </c>
      <c r="J445" s="13" t="s">
        <v>68</v>
      </c>
      <c r="K445" s="15" t="s">
        <v>71</v>
      </c>
      <c r="L445" s="17" t="s">
        <v>77</v>
      </c>
      <c r="M445" s="19" t="s">
        <v>81</v>
      </c>
      <c r="N445" s="29">
        <v>823</v>
      </c>
      <c r="O445" s="29">
        <v>14.64</v>
      </c>
      <c r="P445" s="29">
        <v>4.0599999999999996</v>
      </c>
    </row>
    <row r="446" spans="1:16" x14ac:dyDescent="0.25">
      <c r="A446">
        <v>440</v>
      </c>
      <c r="B446" s="7">
        <v>43405</v>
      </c>
      <c r="C446" s="8">
        <v>2018</v>
      </c>
      <c r="D446" s="9">
        <v>11</v>
      </c>
      <c r="E446" s="9">
        <v>1</v>
      </c>
      <c r="F446" s="21" t="s">
        <v>40</v>
      </c>
      <c r="G446" s="23" t="s">
        <v>34</v>
      </c>
      <c r="H446" s="25" t="s">
        <v>44</v>
      </c>
      <c r="I446" s="11" t="s">
        <v>48</v>
      </c>
      <c r="J446" s="13" t="s">
        <v>65</v>
      </c>
      <c r="K446" s="15" t="s">
        <v>65</v>
      </c>
      <c r="L446" s="17" t="s">
        <v>82</v>
      </c>
      <c r="M446" s="19" t="s">
        <v>83</v>
      </c>
      <c r="N446" s="29">
        <v>673</v>
      </c>
      <c r="O446" s="29">
        <v>30.24</v>
      </c>
      <c r="P446" s="29">
        <v>1.22</v>
      </c>
    </row>
    <row r="447" spans="1:16" x14ac:dyDescent="0.25">
      <c r="A447">
        <v>441</v>
      </c>
      <c r="B447" s="7">
        <v>43381</v>
      </c>
      <c r="C447" s="8">
        <v>2018</v>
      </c>
      <c r="D447" s="9">
        <v>10</v>
      </c>
      <c r="E447" s="9">
        <v>8</v>
      </c>
      <c r="F447" s="21" t="s">
        <v>35</v>
      </c>
      <c r="G447" s="23" t="s">
        <v>34</v>
      </c>
      <c r="H447" s="25" t="s">
        <v>45</v>
      </c>
      <c r="I447" s="11" t="s">
        <v>48</v>
      </c>
      <c r="J447" s="13" t="s">
        <v>67</v>
      </c>
      <c r="K447" s="15" t="s">
        <v>67</v>
      </c>
      <c r="L447" s="17" t="s">
        <v>82</v>
      </c>
      <c r="M447" s="19" t="s">
        <v>84</v>
      </c>
      <c r="N447" s="29">
        <v>707</v>
      </c>
      <c r="O447" s="29">
        <v>65.63</v>
      </c>
      <c r="P447" s="29">
        <v>1.4</v>
      </c>
    </row>
    <row r="448" spans="1:16" x14ac:dyDescent="0.25">
      <c r="A448">
        <v>442</v>
      </c>
      <c r="B448" s="7">
        <v>43458</v>
      </c>
      <c r="C448" s="8">
        <v>2018</v>
      </c>
      <c r="D448" s="9">
        <v>12</v>
      </c>
      <c r="E448" s="9">
        <v>24</v>
      </c>
      <c r="F448" s="21" t="s">
        <v>38</v>
      </c>
      <c r="G448" s="23" t="s">
        <v>33</v>
      </c>
      <c r="H448" s="25" t="s">
        <v>47</v>
      </c>
      <c r="I448" s="11" t="s">
        <v>48</v>
      </c>
      <c r="J448" s="13" t="s">
        <v>49</v>
      </c>
      <c r="K448" s="15" t="s">
        <v>54</v>
      </c>
      <c r="L448" s="17" t="s">
        <v>24</v>
      </c>
      <c r="M448" s="19" t="s">
        <v>72</v>
      </c>
      <c r="N448" s="29">
        <v>820</v>
      </c>
      <c r="O448" s="29">
        <v>4.42</v>
      </c>
      <c r="P448" s="29">
        <v>1.91</v>
      </c>
    </row>
    <row r="449" spans="1:16" x14ac:dyDescent="0.25">
      <c r="A449">
        <v>443</v>
      </c>
      <c r="B449" s="7">
        <v>43420</v>
      </c>
      <c r="C449" s="8">
        <v>2018</v>
      </c>
      <c r="D449" s="9">
        <v>11</v>
      </c>
      <c r="E449" s="9">
        <v>16</v>
      </c>
      <c r="F449" s="21" t="s">
        <v>38</v>
      </c>
      <c r="G449" s="23" t="s">
        <v>33</v>
      </c>
      <c r="H449" s="25" t="s">
        <v>46</v>
      </c>
      <c r="I449" s="11" t="s">
        <v>48</v>
      </c>
      <c r="J449" s="13" t="s">
        <v>49</v>
      </c>
      <c r="K449" s="15" t="s">
        <v>50</v>
      </c>
      <c r="L449" s="17" t="s">
        <v>24</v>
      </c>
      <c r="M449" s="19" t="s">
        <v>76</v>
      </c>
      <c r="N449" s="29">
        <v>985</v>
      </c>
      <c r="O449" s="29">
        <v>47.34</v>
      </c>
      <c r="P449" s="29">
        <v>5.58</v>
      </c>
    </row>
    <row r="450" spans="1:16" x14ac:dyDescent="0.25">
      <c r="A450">
        <v>444</v>
      </c>
      <c r="B450" s="7">
        <v>43438</v>
      </c>
      <c r="C450" s="8">
        <v>2018</v>
      </c>
      <c r="D450" s="9">
        <v>12</v>
      </c>
      <c r="E450" s="9">
        <v>4</v>
      </c>
      <c r="F450" s="21" t="s">
        <v>37</v>
      </c>
      <c r="G450" s="23" t="s">
        <v>34</v>
      </c>
      <c r="H450" s="25" t="s">
        <v>46</v>
      </c>
      <c r="I450" s="11" t="s">
        <v>48</v>
      </c>
      <c r="J450" s="13" t="s">
        <v>55</v>
      </c>
      <c r="K450" s="15" t="s">
        <v>57</v>
      </c>
      <c r="L450" s="17" t="s">
        <v>82</v>
      </c>
      <c r="M450" s="19" t="s">
        <v>83</v>
      </c>
      <c r="N450" s="29">
        <v>83</v>
      </c>
      <c r="O450" s="29">
        <v>97.16</v>
      </c>
      <c r="P450" s="29">
        <v>0.66</v>
      </c>
    </row>
    <row r="451" spans="1:16" x14ac:dyDescent="0.25">
      <c r="A451">
        <v>445</v>
      </c>
      <c r="B451" s="7">
        <v>43447</v>
      </c>
      <c r="C451" s="8">
        <v>2018</v>
      </c>
      <c r="D451" s="9">
        <v>12</v>
      </c>
      <c r="E451" s="9">
        <v>13</v>
      </c>
      <c r="F451" s="21" t="s">
        <v>37</v>
      </c>
      <c r="G451" s="23" t="s">
        <v>34</v>
      </c>
      <c r="H451" s="25" t="s">
        <v>45</v>
      </c>
      <c r="I451" s="11" t="s">
        <v>48</v>
      </c>
      <c r="J451" s="13" t="s">
        <v>49</v>
      </c>
      <c r="K451" s="15" t="s">
        <v>54</v>
      </c>
      <c r="L451" s="17" t="s">
        <v>82</v>
      </c>
      <c r="M451" s="19" t="s">
        <v>84</v>
      </c>
      <c r="N451" s="29">
        <v>454</v>
      </c>
      <c r="O451" s="29">
        <v>61.66</v>
      </c>
      <c r="P451" s="29">
        <v>7.7</v>
      </c>
    </row>
    <row r="452" spans="1:16" x14ac:dyDescent="0.25">
      <c r="A452">
        <v>446</v>
      </c>
      <c r="B452" s="7">
        <v>43439</v>
      </c>
      <c r="C452" s="8">
        <v>2018</v>
      </c>
      <c r="D452" s="9">
        <v>12</v>
      </c>
      <c r="E452" s="9">
        <v>5</v>
      </c>
      <c r="F452" s="21" t="s">
        <v>39</v>
      </c>
      <c r="G452" s="23" t="s">
        <v>34</v>
      </c>
      <c r="H452" s="25" t="s">
        <v>44</v>
      </c>
      <c r="I452" s="11" t="s">
        <v>48</v>
      </c>
      <c r="J452" s="13" t="s">
        <v>49</v>
      </c>
      <c r="K452" s="15" t="s">
        <v>50</v>
      </c>
      <c r="L452" s="17" t="s">
        <v>77</v>
      </c>
      <c r="M452" s="19" t="s">
        <v>78</v>
      </c>
      <c r="N452" s="29">
        <v>270</v>
      </c>
      <c r="O452" s="29">
        <v>29.7</v>
      </c>
      <c r="P452" s="29">
        <v>1.19</v>
      </c>
    </row>
    <row r="453" spans="1:16" x14ac:dyDescent="0.25">
      <c r="A453">
        <v>447</v>
      </c>
      <c r="B453" s="7">
        <v>43435</v>
      </c>
      <c r="C453" s="8">
        <v>2018</v>
      </c>
      <c r="D453" s="9">
        <v>12</v>
      </c>
      <c r="E453" s="9">
        <v>1</v>
      </c>
      <c r="F453" s="21" t="s">
        <v>39</v>
      </c>
      <c r="G453" s="23" t="s">
        <v>33</v>
      </c>
      <c r="H453" s="25" t="s">
        <v>46</v>
      </c>
      <c r="I453" s="11" t="s">
        <v>48</v>
      </c>
      <c r="J453" s="13" t="s">
        <v>61</v>
      </c>
      <c r="K453" s="15" t="s">
        <v>64</v>
      </c>
      <c r="L453" s="17" t="s">
        <v>24</v>
      </c>
      <c r="M453" s="19" t="s">
        <v>75</v>
      </c>
      <c r="N453" s="29">
        <v>630</v>
      </c>
      <c r="O453" s="29">
        <v>21.28</v>
      </c>
      <c r="P453" s="29">
        <v>4.68</v>
      </c>
    </row>
    <row r="454" spans="1:16" x14ac:dyDescent="0.25">
      <c r="A454">
        <v>448</v>
      </c>
      <c r="B454" s="7">
        <v>43415</v>
      </c>
      <c r="C454" s="8">
        <v>2018</v>
      </c>
      <c r="D454" s="9">
        <v>11</v>
      </c>
      <c r="E454" s="9">
        <v>11</v>
      </c>
      <c r="F454" s="21" t="s">
        <v>36</v>
      </c>
      <c r="G454" s="23" t="s">
        <v>34</v>
      </c>
      <c r="H454" s="25" t="s">
        <v>46</v>
      </c>
      <c r="I454" s="11" t="s">
        <v>48</v>
      </c>
      <c r="J454" s="13" t="s">
        <v>61</v>
      </c>
      <c r="K454" s="15" t="s">
        <v>63</v>
      </c>
      <c r="L454" s="17" t="s">
        <v>24</v>
      </c>
      <c r="M454" s="19" t="s">
        <v>74</v>
      </c>
      <c r="N454" s="29">
        <v>478</v>
      </c>
      <c r="O454" s="29">
        <v>63.89</v>
      </c>
      <c r="P454" s="29">
        <v>8.58</v>
      </c>
    </row>
    <row r="455" spans="1:16" x14ac:dyDescent="0.25">
      <c r="A455">
        <v>449</v>
      </c>
      <c r="B455" s="7">
        <v>43429</v>
      </c>
      <c r="C455" s="8">
        <v>2018</v>
      </c>
      <c r="D455" s="9">
        <v>11</v>
      </c>
      <c r="E455" s="9">
        <v>25</v>
      </c>
      <c r="F455" s="21" t="s">
        <v>38</v>
      </c>
      <c r="G455" s="23" t="s">
        <v>34</v>
      </c>
      <c r="H455" s="25" t="s">
        <v>43</v>
      </c>
      <c r="I455" s="11" t="s">
        <v>48</v>
      </c>
      <c r="J455" s="13" t="s">
        <v>59</v>
      </c>
      <c r="K455" s="15" t="s">
        <v>60</v>
      </c>
      <c r="L455" s="17" t="s">
        <v>24</v>
      </c>
      <c r="M455" s="19" t="s">
        <v>72</v>
      </c>
      <c r="N455" s="29">
        <v>49</v>
      </c>
      <c r="O455" s="29">
        <v>71.22</v>
      </c>
      <c r="P455" s="29">
        <v>7.79</v>
      </c>
    </row>
    <row r="456" spans="1:16" x14ac:dyDescent="0.25">
      <c r="A456">
        <v>450</v>
      </c>
      <c r="B456" s="7">
        <v>43442</v>
      </c>
      <c r="C456" s="8">
        <v>2018</v>
      </c>
      <c r="D456" s="9">
        <v>12</v>
      </c>
      <c r="E456" s="9">
        <v>8</v>
      </c>
      <c r="F456" s="21" t="s">
        <v>40</v>
      </c>
      <c r="G456" s="23" t="s">
        <v>33</v>
      </c>
      <c r="H456" s="25" t="s">
        <v>45</v>
      </c>
      <c r="I456" s="11" t="s">
        <v>48</v>
      </c>
      <c r="J456" s="13" t="s">
        <v>49</v>
      </c>
      <c r="K456" s="15" t="s">
        <v>51</v>
      </c>
      <c r="L456" s="17" t="s">
        <v>82</v>
      </c>
      <c r="M456" s="19" t="s">
        <v>85</v>
      </c>
      <c r="N456" s="29">
        <v>98</v>
      </c>
      <c r="O456" s="29">
        <v>20.79</v>
      </c>
      <c r="P456" s="29">
        <v>1.8</v>
      </c>
    </row>
    <row r="457" spans="1:16" x14ac:dyDescent="0.25">
      <c r="A457">
        <v>451</v>
      </c>
      <c r="B457" s="7">
        <v>43440</v>
      </c>
      <c r="C457" s="8">
        <v>2018</v>
      </c>
      <c r="D457" s="9">
        <v>12</v>
      </c>
      <c r="E457" s="9">
        <v>6</v>
      </c>
      <c r="F457" s="21" t="s">
        <v>36</v>
      </c>
      <c r="G457" s="23" t="s">
        <v>34</v>
      </c>
      <c r="H457" s="25" t="s">
        <v>43</v>
      </c>
      <c r="I457" s="11" t="s">
        <v>48</v>
      </c>
      <c r="J457" s="13" t="s">
        <v>67</v>
      </c>
      <c r="K457" s="15" t="s">
        <v>67</v>
      </c>
      <c r="L457" s="17" t="s">
        <v>77</v>
      </c>
      <c r="M457" s="19" t="s">
        <v>81</v>
      </c>
      <c r="N457" s="29">
        <v>880</v>
      </c>
      <c r="O457" s="29">
        <v>77.14</v>
      </c>
      <c r="P457" s="29">
        <v>2.58</v>
      </c>
    </row>
    <row r="458" spans="1:16" x14ac:dyDescent="0.25">
      <c r="A458">
        <v>452</v>
      </c>
      <c r="B458" s="7">
        <v>43440</v>
      </c>
      <c r="C458" s="8">
        <v>2018</v>
      </c>
      <c r="D458" s="9">
        <v>12</v>
      </c>
      <c r="E458" s="9">
        <v>6</v>
      </c>
      <c r="F458" s="21" t="s">
        <v>41</v>
      </c>
      <c r="G458" s="23" t="s">
        <v>33</v>
      </c>
      <c r="H458" s="25" t="s">
        <v>45</v>
      </c>
      <c r="I458" s="11" t="s">
        <v>48</v>
      </c>
      <c r="J458" s="13" t="s">
        <v>59</v>
      </c>
      <c r="K458" s="15" t="s">
        <v>60</v>
      </c>
      <c r="L458" s="17" t="s">
        <v>24</v>
      </c>
      <c r="M458" s="19" t="s">
        <v>72</v>
      </c>
      <c r="N458" s="29">
        <v>85</v>
      </c>
      <c r="O458" s="29">
        <v>38.630000000000003</v>
      </c>
      <c r="P458" s="29">
        <v>8.18</v>
      </c>
    </row>
    <row r="459" spans="1:16" x14ac:dyDescent="0.25">
      <c r="A459">
        <v>453</v>
      </c>
      <c r="B459" s="7">
        <v>43460</v>
      </c>
      <c r="C459" s="8">
        <v>2018</v>
      </c>
      <c r="D459" s="9">
        <v>12</v>
      </c>
      <c r="E459" s="9">
        <v>26</v>
      </c>
      <c r="F459" s="21" t="s">
        <v>37</v>
      </c>
      <c r="G459" s="23" t="s">
        <v>33</v>
      </c>
      <c r="H459" s="25" t="s">
        <v>44</v>
      </c>
      <c r="I459" s="11" t="s">
        <v>48</v>
      </c>
      <c r="J459" s="13" t="s">
        <v>65</v>
      </c>
      <c r="K459" s="15" t="s">
        <v>65</v>
      </c>
      <c r="L459" s="17" t="s">
        <v>82</v>
      </c>
      <c r="M459" s="19" t="s">
        <v>84</v>
      </c>
      <c r="N459" s="29">
        <v>504</v>
      </c>
      <c r="O459" s="29">
        <v>33.78</v>
      </c>
      <c r="P459" s="29">
        <v>8.9600000000000009</v>
      </c>
    </row>
    <row r="460" spans="1:16" x14ac:dyDescent="0.25">
      <c r="A460">
        <v>454</v>
      </c>
      <c r="B460" s="7">
        <v>43414</v>
      </c>
      <c r="C460" s="8">
        <v>2018</v>
      </c>
      <c r="D460" s="9">
        <v>11</v>
      </c>
      <c r="E460" s="9">
        <v>10</v>
      </c>
      <c r="F460" s="21" t="s">
        <v>40</v>
      </c>
      <c r="G460" s="23" t="s">
        <v>34</v>
      </c>
      <c r="H460" s="25" t="s">
        <v>43</v>
      </c>
      <c r="I460" s="11" t="s">
        <v>48</v>
      </c>
      <c r="J460" s="13" t="s">
        <v>68</v>
      </c>
      <c r="K460" s="15" t="s">
        <v>70</v>
      </c>
      <c r="L460" s="17" t="s">
        <v>24</v>
      </c>
      <c r="M460" s="19" t="s">
        <v>74</v>
      </c>
      <c r="N460" s="29">
        <v>908</v>
      </c>
      <c r="O460" s="29">
        <v>79.27</v>
      </c>
      <c r="P460" s="29">
        <v>3.96</v>
      </c>
    </row>
    <row r="461" spans="1:16" x14ac:dyDescent="0.25">
      <c r="A461">
        <v>455</v>
      </c>
      <c r="B461" s="7">
        <v>43432</v>
      </c>
      <c r="C461" s="8">
        <v>2018</v>
      </c>
      <c r="D461" s="9">
        <v>11</v>
      </c>
      <c r="E461" s="9">
        <v>28</v>
      </c>
      <c r="F461" s="21" t="s">
        <v>37</v>
      </c>
      <c r="G461" s="23" t="s">
        <v>33</v>
      </c>
      <c r="H461" s="25" t="s">
        <v>44</v>
      </c>
      <c r="I461" s="11" t="s">
        <v>48</v>
      </c>
      <c r="J461" s="13" t="s">
        <v>55</v>
      </c>
      <c r="K461" s="15" t="s">
        <v>57</v>
      </c>
      <c r="L461" s="17" t="s">
        <v>24</v>
      </c>
      <c r="M461" s="19" t="s">
        <v>74</v>
      </c>
      <c r="N461" s="29">
        <v>544</v>
      </c>
      <c r="O461" s="29">
        <v>19.68</v>
      </c>
      <c r="P461" s="29">
        <v>4.3099999999999996</v>
      </c>
    </row>
    <row r="462" spans="1:16" x14ac:dyDescent="0.25">
      <c r="A462">
        <v>456</v>
      </c>
      <c r="B462" s="7">
        <v>43386</v>
      </c>
      <c r="C462" s="8">
        <v>2018</v>
      </c>
      <c r="D462" s="9">
        <v>10</v>
      </c>
      <c r="E462" s="9">
        <v>13</v>
      </c>
      <c r="F462" s="21" t="s">
        <v>39</v>
      </c>
      <c r="G462" s="23" t="s">
        <v>34</v>
      </c>
      <c r="H462" s="25" t="s">
        <v>46</v>
      </c>
      <c r="I462" s="11" t="s">
        <v>48</v>
      </c>
      <c r="J462" s="13" t="s">
        <v>68</v>
      </c>
      <c r="K462" s="15" t="s">
        <v>70</v>
      </c>
      <c r="L462" s="17" t="s">
        <v>24</v>
      </c>
      <c r="M462" s="19" t="s">
        <v>72</v>
      </c>
      <c r="N462" s="29">
        <v>456</v>
      </c>
      <c r="O462" s="29">
        <v>64.510000000000005</v>
      </c>
      <c r="P462" s="29">
        <v>3.15</v>
      </c>
    </row>
    <row r="463" spans="1:16" x14ac:dyDescent="0.25">
      <c r="A463">
        <v>457</v>
      </c>
      <c r="B463" s="7">
        <v>43445</v>
      </c>
      <c r="C463" s="8">
        <v>2018</v>
      </c>
      <c r="D463" s="9">
        <v>12</v>
      </c>
      <c r="E463" s="9">
        <v>11</v>
      </c>
      <c r="F463" s="21" t="s">
        <v>39</v>
      </c>
      <c r="G463" s="23" t="s">
        <v>34</v>
      </c>
      <c r="H463" s="25" t="s">
        <v>43</v>
      </c>
      <c r="I463" s="11" t="s">
        <v>48</v>
      </c>
      <c r="J463" s="13" t="s">
        <v>61</v>
      </c>
      <c r="K463" s="15" t="s">
        <v>63</v>
      </c>
      <c r="L463" s="17" t="s">
        <v>82</v>
      </c>
      <c r="M463" s="19" t="s">
        <v>85</v>
      </c>
      <c r="N463" s="29">
        <v>943</v>
      </c>
      <c r="O463" s="29">
        <v>61.13</v>
      </c>
      <c r="P463" s="29">
        <v>4.96</v>
      </c>
    </row>
    <row r="464" spans="1:16" x14ac:dyDescent="0.25">
      <c r="A464">
        <v>458</v>
      </c>
      <c r="B464" s="7">
        <v>43441</v>
      </c>
      <c r="C464" s="8">
        <v>2018</v>
      </c>
      <c r="D464" s="9">
        <v>12</v>
      </c>
      <c r="E464" s="9">
        <v>7</v>
      </c>
      <c r="F464" s="21" t="s">
        <v>41</v>
      </c>
      <c r="G464" s="23" t="s">
        <v>34</v>
      </c>
      <c r="H464" s="25" t="s">
        <v>45</v>
      </c>
      <c r="I464" s="11" t="s">
        <v>48</v>
      </c>
      <c r="J464" s="13" t="s">
        <v>67</v>
      </c>
      <c r="K464" s="15" t="s">
        <v>67</v>
      </c>
      <c r="L464" s="17" t="s">
        <v>24</v>
      </c>
      <c r="M464" s="19" t="s">
        <v>72</v>
      </c>
      <c r="N464" s="29">
        <v>862</v>
      </c>
      <c r="O464" s="29">
        <v>80.14</v>
      </c>
      <c r="P464" s="29">
        <v>4.68</v>
      </c>
    </row>
    <row r="465" spans="1:16" x14ac:dyDescent="0.25">
      <c r="A465">
        <v>459</v>
      </c>
      <c r="B465" s="7">
        <v>43412</v>
      </c>
      <c r="C465" s="8">
        <v>2018</v>
      </c>
      <c r="D465" s="9">
        <v>11</v>
      </c>
      <c r="E465" s="9">
        <v>8</v>
      </c>
      <c r="F465" s="21" t="s">
        <v>41</v>
      </c>
      <c r="G465" s="23" t="s">
        <v>34</v>
      </c>
      <c r="H465" s="25" t="s">
        <v>46</v>
      </c>
      <c r="I465" s="11" t="s">
        <v>48</v>
      </c>
      <c r="J465" s="13" t="s">
        <v>68</v>
      </c>
      <c r="K465" s="15" t="s">
        <v>69</v>
      </c>
      <c r="L465" s="17" t="s">
        <v>24</v>
      </c>
      <c r="M465" s="19" t="s">
        <v>74</v>
      </c>
      <c r="N465" s="29">
        <v>15</v>
      </c>
      <c r="O465" s="29">
        <v>38.840000000000003</v>
      </c>
      <c r="P465" s="29">
        <v>7.47</v>
      </c>
    </row>
    <row r="466" spans="1:16" x14ac:dyDescent="0.25">
      <c r="A466">
        <v>460</v>
      </c>
      <c r="B466" s="7">
        <v>43377</v>
      </c>
      <c r="C466" s="8">
        <v>2018</v>
      </c>
      <c r="D466" s="9">
        <v>10</v>
      </c>
      <c r="E466" s="9">
        <v>4</v>
      </c>
      <c r="F466" s="21" t="s">
        <v>36</v>
      </c>
      <c r="G466" s="23" t="s">
        <v>34</v>
      </c>
      <c r="H466" s="25" t="s">
        <v>43</v>
      </c>
      <c r="I466" s="11" t="s">
        <v>48</v>
      </c>
      <c r="J466" s="13" t="s">
        <v>61</v>
      </c>
      <c r="K466" s="15" t="s">
        <v>63</v>
      </c>
      <c r="L466" s="17" t="s">
        <v>77</v>
      </c>
      <c r="M466" s="19" t="s">
        <v>79</v>
      </c>
      <c r="N466" s="29">
        <v>26</v>
      </c>
      <c r="O466" s="29">
        <v>63.48</v>
      </c>
      <c r="P466" s="29">
        <v>8.7100000000000009</v>
      </c>
    </row>
    <row r="467" spans="1:16" x14ac:dyDescent="0.25">
      <c r="A467">
        <v>461</v>
      </c>
      <c r="B467" s="7">
        <v>43401</v>
      </c>
      <c r="C467" s="8">
        <v>2018</v>
      </c>
      <c r="D467" s="9">
        <v>10</v>
      </c>
      <c r="E467" s="9">
        <v>28</v>
      </c>
      <c r="F467" s="21" t="s">
        <v>36</v>
      </c>
      <c r="G467" s="23" t="s">
        <v>33</v>
      </c>
      <c r="H467" s="25" t="s">
        <v>47</v>
      </c>
      <c r="I467" s="11" t="s">
        <v>48</v>
      </c>
      <c r="J467" s="13" t="s">
        <v>59</v>
      </c>
      <c r="K467" s="15" t="s">
        <v>60</v>
      </c>
      <c r="L467" s="17" t="s">
        <v>82</v>
      </c>
      <c r="M467" s="19" t="s">
        <v>84</v>
      </c>
      <c r="N467" s="29">
        <v>852</v>
      </c>
      <c r="O467" s="29">
        <v>78.56</v>
      </c>
      <c r="P467" s="29">
        <v>0.54</v>
      </c>
    </row>
    <row r="468" spans="1:16" x14ac:dyDescent="0.25">
      <c r="A468">
        <v>462</v>
      </c>
      <c r="B468" s="7">
        <v>43443</v>
      </c>
      <c r="C468" s="8">
        <v>2018</v>
      </c>
      <c r="D468" s="9">
        <v>12</v>
      </c>
      <c r="E468" s="9">
        <v>9</v>
      </c>
      <c r="F468" s="21" t="s">
        <v>39</v>
      </c>
      <c r="G468" s="23" t="s">
        <v>33</v>
      </c>
      <c r="H468" s="25" t="s">
        <v>47</v>
      </c>
      <c r="I468" s="11" t="s">
        <v>48</v>
      </c>
      <c r="J468" s="13" t="s">
        <v>67</v>
      </c>
      <c r="K468" s="15" t="s">
        <v>67</v>
      </c>
      <c r="L468" s="17" t="s">
        <v>82</v>
      </c>
      <c r="M468" s="19" t="s">
        <v>84</v>
      </c>
      <c r="N468" s="29">
        <v>919</v>
      </c>
      <c r="O468" s="29">
        <v>2.39</v>
      </c>
      <c r="P468" s="29">
        <v>6.06</v>
      </c>
    </row>
    <row r="469" spans="1:16" x14ac:dyDescent="0.25">
      <c r="A469">
        <v>463</v>
      </c>
      <c r="B469" s="7">
        <v>43395</v>
      </c>
      <c r="C469" s="8">
        <v>2018</v>
      </c>
      <c r="D469" s="9">
        <v>10</v>
      </c>
      <c r="E469" s="9">
        <v>22</v>
      </c>
      <c r="F469" s="21" t="s">
        <v>40</v>
      </c>
      <c r="G469" s="23" t="s">
        <v>34</v>
      </c>
      <c r="H469" s="25" t="s">
        <v>47</v>
      </c>
      <c r="I469" s="11" t="s">
        <v>48</v>
      </c>
      <c r="J469" s="13" t="s">
        <v>65</v>
      </c>
      <c r="K469" s="15" t="s">
        <v>65</v>
      </c>
      <c r="L469" s="17" t="s">
        <v>24</v>
      </c>
      <c r="M469" s="19" t="s">
        <v>75</v>
      </c>
      <c r="N469" s="29">
        <v>225</v>
      </c>
      <c r="O469" s="29">
        <v>88.83</v>
      </c>
      <c r="P469" s="29">
        <v>1.84</v>
      </c>
    </row>
    <row r="470" spans="1:16" x14ac:dyDescent="0.25">
      <c r="A470">
        <v>464</v>
      </c>
      <c r="B470" s="7">
        <v>43443</v>
      </c>
      <c r="C470" s="8">
        <v>2018</v>
      </c>
      <c r="D470" s="9">
        <v>12</v>
      </c>
      <c r="E470" s="9">
        <v>9</v>
      </c>
      <c r="F470" s="21" t="s">
        <v>40</v>
      </c>
      <c r="G470" s="23" t="s">
        <v>33</v>
      </c>
      <c r="H470" s="25" t="s">
        <v>44</v>
      </c>
      <c r="I470" s="11" t="s">
        <v>48</v>
      </c>
      <c r="J470" s="13" t="s">
        <v>61</v>
      </c>
      <c r="K470" s="15" t="s">
        <v>62</v>
      </c>
      <c r="L470" s="17" t="s">
        <v>24</v>
      </c>
      <c r="M470" s="19" t="s">
        <v>75</v>
      </c>
      <c r="N470" s="29">
        <v>681</v>
      </c>
      <c r="O470" s="29">
        <v>65.5</v>
      </c>
      <c r="P470" s="29">
        <v>8.9700000000000006</v>
      </c>
    </row>
    <row r="471" spans="1:16" x14ac:dyDescent="0.25">
      <c r="A471">
        <v>465</v>
      </c>
      <c r="B471" s="7">
        <v>43457</v>
      </c>
      <c r="C471" s="8">
        <v>2018</v>
      </c>
      <c r="D471" s="9">
        <v>12</v>
      </c>
      <c r="E471" s="9">
        <v>23</v>
      </c>
      <c r="F471" s="21" t="s">
        <v>39</v>
      </c>
      <c r="G471" s="23" t="s">
        <v>34</v>
      </c>
      <c r="H471" s="25" t="s">
        <v>47</v>
      </c>
      <c r="I471" s="11" t="s">
        <v>48</v>
      </c>
      <c r="J471" s="13" t="s">
        <v>68</v>
      </c>
      <c r="K471" s="15" t="s">
        <v>71</v>
      </c>
      <c r="L471" s="17" t="s">
        <v>24</v>
      </c>
      <c r="M471" s="19" t="s">
        <v>74</v>
      </c>
      <c r="N471" s="29">
        <v>463</v>
      </c>
      <c r="O471" s="29">
        <v>49.96</v>
      </c>
      <c r="P471" s="29">
        <v>4.21</v>
      </c>
    </row>
    <row r="472" spans="1:16" x14ac:dyDescent="0.25">
      <c r="A472">
        <v>466</v>
      </c>
      <c r="B472" s="7">
        <v>43460</v>
      </c>
      <c r="C472" s="8">
        <v>2018</v>
      </c>
      <c r="D472" s="9">
        <v>12</v>
      </c>
      <c r="E472" s="9">
        <v>26</v>
      </c>
      <c r="F472" s="21" t="s">
        <v>39</v>
      </c>
      <c r="G472" s="23" t="s">
        <v>34</v>
      </c>
      <c r="H472" s="25" t="s">
        <v>46</v>
      </c>
      <c r="I472" s="11" t="s">
        <v>48</v>
      </c>
      <c r="J472" s="13" t="s">
        <v>61</v>
      </c>
      <c r="K472" s="15" t="s">
        <v>64</v>
      </c>
      <c r="L472" s="17" t="s">
        <v>77</v>
      </c>
      <c r="M472" s="19" t="s">
        <v>79</v>
      </c>
      <c r="N472" s="29">
        <v>581</v>
      </c>
      <c r="O472" s="29">
        <v>92.85</v>
      </c>
      <c r="P472" s="29">
        <v>3.38</v>
      </c>
    </row>
    <row r="473" spans="1:16" x14ac:dyDescent="0.25">
      <c r="A473">
        <v>467</v>
      </c>
      <c r="B473" s="7">
        <v>43408</v>
      </c>
      <c r="C473" s="8">
        <v>2018</v>
      </c>
      <c r="D473" s="9">
        <v>11</v>
      </c>
      <c r="E473" s="9">
        <v>4</v>
      </c>
      <c r="F473" s="21" t="s">
        <v>36</v>
      </c>
      <c r="G473" s="23" t="s">
        <v>33</v>
      </c>
      <c r="H473" s="25" t="s">
        <v>44</v>
      </c>
      <c r="I473" s="11" t="s">
        <v>48</v>
      </c>
      <c r="J473" s="13" t="s">
        <v>68</v>
      </c>
      <c r="K473" s="15" t="s">
        <v>71</v>
      </c>
      <c r="L473" s="17" t="s">
        <v>24</v>
      </c>
      <c r="M473" s="19" t="s">
        <v>76</v>
      </c>
      <c r="N473" s="29">
        <v>853</v>
      </c>
      <c r="O473" s="29">
        <v>45.27</v>
      </c>
      <c r="P473" s="29">
        <v>7.0000000000000007E-2</v>
      </c>
    </row>
    <row r="474" spans="1:16" x14ac:dyDescent="0.25">
      <c r="A474">
        <v>468</v>
      </c>
      <c r="B474" s="7">
        <v>43444</v>
      </c>
      <c r="C474" s="8">
        <v>2018</v>
      </c>
      <c r="D474" s="9">
        <v>12</v>
      </c>
      <c r="E474" s="9">
        <v>10</v>
      </c>
      <c r="F474" s="21" t="s">
        <v>35</v>
      </c>
      <c r="G474" s="23" t="s">
        <v>33</v>
      </c>
      <c r="H474" s="25" t="s">
        <v>46</v>
      </c>
      <c r="I474" s="11" t="s">
        <v>48</v>
      </c>
      <c r="J474" s="13" t="s">
        <v>49</v>
      </c>
      <c r="K474" s="15" t="s">
        <v>54</v>
      </c>
      <c r="L474" s="17" t="s">
        <v>82</v>
      </c>
      <c r="M474" s="19" t="s">
        <v>85</v>
      </c>
      <c r="N474" s="29">
        <v>137</v>
      </c>
      <c r="O474" s="29">
        <v>88.85</v>
      </c>
      <c r="P474" s="29">
        <v>8.42</v>
      </c>
    </row>
    <row r="475" spans="1:16" x14ac:dyDescent="0.25">
      <c r="A475">
        <v>469</v>
      </c>
      <c r="B475" s="7">
        <v>43408</v>
      </c>
      <c r="C475" s="8">
        <v>2018</v>
      </c>
      <c r="D475" s="9">
        <v>11</v>
      </c>
      <c r="E475" s="9">
        <v>4</v>
      </c>
      <c r="F475" s="21" t="s">
        <v>36</v>
      </c>
      <c r="G475" s="23" t="s">
        <v>33</v>
      </c>
      <c r="H475" s="25" t="s">
        <v>45</v>
      </c>
      <c r="I475" s="11" t="s">
        <v>48</v>
      </c>
      <c r="J475" s="13" t="s">
        <v>49</v>
      </c>
      <c r="K475" s="15" t="s">
        <v>52</v>
      </c>
      <c r="L475" s="17" t="s">
        <v>24</v>
      </c>
      <c r="M475" s="19" t="s">
        <v>72</v>
      </c>
      <c r="N475" s="29">
        <v>815</v>
      </c>
      <c r="O475" s="29">
        <v>7.11</v>
      </c>
      <c r="P475" s="29">
        <v>1.44</v>
      </c>
    </row>
    <row r="476" spans="1:16" x14ac:dyDescent="0.25">
      <c r="A476">
        <v>470</v>
      </c>
      <c r="B476" s="7">
        <v>43379</v>
      </c>
      <c r="C476" s="8">
        <v>2018</v>
      </c>
      <c r="D476" s="9">
        <v>10</v>
      </c>
      <c r="E476" s="9">
        <v>6</v>
      </c>
      <c r="F476" s="21" t="s">
        <v>35</v>
      </c>
      <c r="G476" s="23" t="s">
        <v>34</v>
      </c>
      <c r="H476" s="25" t="s">
        <v>44</v>
      </c>
      <c r="I476" s="11" t="s">
        <v>48</v>
      </c>
      <c r="J476" s="13" t="s">
        <v>55</v>
      </c>
      <c r="K476" s="15" t="s">
        <v>57</v>
      </c>
      <c r="L476" s="17" t="s">
        <v>77</v>
      </c>
      <c r="M476" s="19" t="s">
        <v>78</v>
      </c>
      <c r="N476" s="29">
        <v>998</v>
      </c>
      <c r="O476" s="29">
        <v>67.709999999999994</v>
      </c>
      <c r="P476" s="29">
        <v>5.78</v>
      </c>
    </row>
    <row r="477" spans="1:16" x14ac:dyDescent="0.25">
      <c r="A477">
        <v>471</v>
      </c>
      <c r="B477" s="7">
        <v>43417</v>
      </c>
      <c r="C477" s="8">
        <v>2018</v>
      </c>
      <c r="D477" s="9">
        <v>11</v>
      </c>
      <c r="E477" s="9">
        <v>13</v>
      </c>
      <c r="F477" s="21" t="s">
        <v>36</v>
      </c>
      <c r="G477" s="23" t="s">
        <v>34</v>
      </c>
      <c r="H477" s="25" t="s">
        <v>47</v>
      </c>
      <c r="I477" s="11" t="s">
        <v>48</v>
      </c>
      <c r="J477" s="13" t="s">
        <v>49</v>
      </c>
      <c r="K477" s="15" t="s">
        <v>50</v>
      </c>
      <c r="L477" s="17" t="s">
        <v>24</v>
      </c>
      <c r="M477" s="19" t="s">
        <v>74</v>
      </c>
      <c r="N477" s="29">
        <v>418</v>
      </c>
      <c r="O477" s="29">
        <v>40.590000000000003</v>
      </c>
      <c r="P477" s="29">
        <v>2.83</v>
      </c>
    </row>
    <row r="478" spans="1:16" x14ac:dyDescent="0.25">
      <c r="A478">
        <v>472</v>
      </c>
      <c r="B478" s="7">
        <v>43437</v>
      </c>
      <c r="C478" s="8">
        <v>2018</v>
      </c>
      <c r="D478" s="9">
        <v>12</v>
      </c>
      <c r="E478" s="9">
        <v>3</v>
      </c>
      <c r="F478" s="21" t="s">
        <v>41</v>
      </c>
      <c r="G478" s="23" t="s">
        <v>34</v>
      </c>
      <c r="H478" s="25" t="s">
        <v>45</v>
      </c>
      <c r="I478" s="11" t="s">
        <v>48</v>
      </c>
      <c r="J478" s="13" t="s">
        <v>49</v>
      </c>
      <c r="K478" s="15" t="s">
        <v>52</v>
      </c>
      <c r="L478" s="17" t="s">
        <v>82</v>
      </c>
      <c r="M478" s="19" t="s">
        <v>84</v>
      </c>
      <c r="N478" s="29">
        <v>378</v>
      </c>
      <c r="O478" s="29">
        <v>12.41</v>
      </c>
      <c r="P478" s="29">
        <v>5.37</v>
      </c>
    </row>
    <row r="479" spans="1:16" x14ac:dyDescent="0.25">
      <c r="A479">
        <v>473</v>
      </c>
      <c r="B479" s="7">
        <v>43418</v>
      </c>
      <c r="C479" s="8">
        <v>2018</v>
      </c>
      <c r="D479" s="9">
        <v>11</v>
      </c>
      <c r="E479" s="9">
        <v>14</v>
      </c>
      <c r="F479" s="21" t="s">
        <v>37</v>
      </c>
      <c r="G479" s="23" t="s">
        <v>33</v>
      </c>
      <c r="H479" s="25" t="s">
        <v>44</v>
      </c>
      <c r="I479" s="11" t="s">
        <v>48</v>
      </c>
      <c r="J479" s="13" t="s">
        <v>67</v>
      </c>
      <c r="K479" s="15" t="s">
        <v>67</v>
      </c>
      <c r="L479" s="17" t="s">
        <v>24</v>
      </c>
      <c r="M479" s="19" t="s">
        <v>76</v>
      </c>
      <c r="N479" s="29">
        <v>745</v>
      </c>
      <c r="O479" s="29">
        <v>83.39</v>
      </c>
      <c r="P479" s="29">
        <v>7.81</v>
      </c>
    </row>
    <row r="480" spans="1:16" x14ac:dyDescent="0.25">
      <c r="A480">
        <v>474</v>
      </c>
      <c r="B480" s="7">
        <v>43434</v>
      </c>
      <c r="C480" s="8">
        <v>2018</v>
      </c>
      <c r="D480" s="9">
        <v>11</v>
      </c>
      <c r="E480" s="9">
        <v>30</v>
      </c>
      <c r="F480" s="21" t="s">
        <v>40</v>
      </c>
      <c r="G480" s="23" t="s">
        <v>34</v>
      </c>
      <c r="H480" s="25" t="s">
        <v>45</v>
      </c>
      <c r="I480" s="11" t="s">
        <v>48</v>
      </c>
      <c r="J480" s="13" t="s">
        <v>55</v>
      </c>
      <c r="K480" s="15" t="s">
        <v>57</v>
      </c>
      <c r="L480" s="17" t="s">
        <v>24</v>
      </c>
      <c r="M480" s="19" t="s">
        <v>75</v>
      </c>
      <c r="N480" s="29">
        <v>831</v>
      </c>
      <c r="O480" s="29">
        <v>77.56</v>
      </c>
      <c r="P480" s="29">
        <v>2.4300000000000002</v>
      </c>
    </row>
    <row r="481" spans="1:16" x14ac:dyDescent="0.25">
      <c r="A481">
        <v>475</v>
      </c>
      <c r="B481" s="7">
        <v>43438</v>
      </c>
      <c r="C481" s="8">
        <v>2018</v>
      </c>
      <c r="D481" s="9">
        <v>12</v>
      </c>
      <c r="E481" s="9">
        <v>4</v>
      </c>
      <c r="F481" s="21" t="s">
        <v>42</v>
      </c>
      <c r="G481" s="23" t="s">
        <v>33</v>
      </c>
      <c r="H481" s="25" t="s">
        <v>43</v>
      </c>
      <c r="I481" s="11" t="s">
        <v>48</v>
      </c>
      <c r="J481" s="13" t="s">
        <v>49</v>
      </c>
      <c r="K481" s="15" t="s">
        <v>51</v>
      </c>
      <c r="L481" s="17" t="s">
        <v>77</v>
      </c>
      <c r="M481" s="19" t="s">
        <v>80</v>
      </c>
      <c r="N481" s="29">
        <v>576</v>
      </c>
      <c r="O481" s="29">
        <v>65.94</v>
      </c>
      <c r="P481" s="29">
        <v>0.18</v>
      </c>
    </row>
    <row r="482" spans="1:16" x14ac:dyDescent="0.25">
      <c r="A482">
        <v>476</v>
      </c>
      <c r="B482" s="7">
        <v>43419</v>
      </c>
      <c r="C482" s="8">
        <v>2018</v>
      </c>
      <c r="D482" s="9">
        <v>11</v>
      </c>
      <c r="E482" s="9">
        <v>15</v>
      </c>
      <c r="F482" s="21" t="s">
        <v>41</v>
      </c>
      <c r="G482" s="23" t="s">
        <v>33</v>
      </c>
      <c r="H482" s="25" t="s">
        <v>47</v>
      </c>
      <c r="I482" s="11" t="s">
        <v>48</v>
      </c>
      <c r="J482" s="13" t="s">
        <v>67</v>
      </c>
      <c r="K482" s="15" t="s">
        <v>67</v>
      </c>
      <c r="L482" s="17" t="s">
        <v>77</v>
      </c>
      <c r="M482" s="19" t="s">
        <v>80</v>
      </c>
      <c r="N482" s="29">
        <v>362</v>
      </c>
      <c r="O482" s="29">
        <v>79.19</v>
      </c>
      <c r="P482" s="29">
        <v>2.64</v>
      </c>
    </row>
    <row r="483" spans="1:16" x14ac:dyDescent="0.25">
      <c r="A483">
        <v>477</v>
      </c>
      <c r="B483" s="7">
        <v>43410</v>
      </c>
      <c r="C483" s="8">
        <v>2018</v>
      </c>
      <c r="D483" s="9">
        <v>11</v>
      </c>
      <c r="E483" s="9">
        <v>6</v>
      </c>
      <c r="F483" s="21" t="s">
        <v>39</v>
      </c>
      <c r="G483" s="23" t="s">
        <v>34</v>
      </c>
      <c r="H483" s="25" t="s">
        <v>47</v>
      </c>
      <c r="I483" s="11" t="s">
        <v>48</v>
      </c>
      <c r="J483" s="13" t="s">
        <v>68</v>
      </c>
      <c r="K483" s="15" t="s">
        <v>70</v>
      </c>
      <c r="L483" s="17" t="s">
        <v>24</v>
      </c>
      <c r="M483" s="19" t="s">
        <v>73</v>
      </c>
      <c r="N483" s="29">
        <v>616</v>
      </c>
      <c r="O483" s="29">
        <v>67.260000000000005</v>
      </c>
      <c r="P483" s="29">
        <v>8.82</v>
      </c>
    </row>
    <row r="484" spans="1:16" x14ac:dyDescent="0.25">
      <c r="A484">
        <v>478</v>
      </c>
      <c r="B484" s="7">
        <v>43463</v>
      </c>
      <c r="C484" s="8">
        <v>2018</v>
      </c>
      <c r="D484" s="9">
        <v>12</v>
      </c>
      <c r="E484" s="9">
        <v>29</v>
      </c>
      <c r="F484" s="21" t="s">
        <v>37</v>
      </c>
      <c r="G484" s="23" t="s">
        <v>33</v>
      </c>
      <c r="H484" s="25" t="s">
        <v>45</v>
      </c>
      <c r="I484" s="11" t="s">
        <v>48</v>
      </c>
      <c r="J484" s="13" t="s">
        <v>68</v>
      </c>
      <c r="K484" s="15" t="s">
        <v>69</v>
      </c>
      <c r="L484" s="17" t="s">
        <v>24</v>
      </c>
      <c r="M484" s="19" t="s">
        <v>74</v>
      </c>
      <c r="N484" s="29">
        <v>586</v>
      </c>
      <c r="O484" s="29">
        <v>6.36</v>
      </c>
      <c r="P484" s="29">
        <v>9.8699999999999992</v>
      </c>
    </row>
    <row r="485" spans="1:16" x14ac:dyDescent="0.25">
      <c r="A485">
        <v>479</v>
      </c>
      <c r="B485" s="7">
        <v>43422</v>
      </c>
      <c r="C485" s="8">
        <v>2018</v>
      </c>
      <c r="D485" s="9">
        <v>11</v>
      </c>
      <c r="E485" s="9">
        <v>18</v>
      </c>
      <c r="F485" s="21" t="s">
        <v>39</v>
      </c>
      <c r="G485" s="23" t="s">
        <v>34</v>
      </c>
      <c r="H485" s="25" t="s">
        <v>43</v>
      </c>
      <c r="I485" s="11" t="s">
        <v>48</v>
      </c>
      <c r="J485" s="13" t="s">
        <v>49</v>
      </c>
      <c r="K485" s="15" t="s">
        <v>53</v>
      </c>
      <c r="L485" s="17" t="s">
        <v>77</v>
      </c>
      <c r="M485" s="19" t="s">
        <v>78</v>
      </c>
      <c r="N485" s="29">
        <v>276</v>
      </c>
      <c r="O485" s="29">
        <v>40.42</v>
      </c>
      <c r="P485" s="29">
        <v>9.7899999999999991</v>
      </c>
    </row>
    <row r="486" spans="1:16" x14ac:dyDescent="0.25">
      <c r="A486">
        <v>480</v>
      </c>
      <c r="B486" s="7">
        <v>43462</v>
      </c>
      <c r="C486" s="8">
        <v>2018</v>
      </c>
      <c r="D486" s="9">
        <v>12</v>
      </c>
      <c r="E486" s="9">
        <v>28</v>
      </c>
      <c r="F486" s="21" t="s">
        <v>38</v>
      </c>
      <c r="G486" s="23" t="s">
        <v>33</v>
      </c>
      <c r="H486" s="25" t="s">
        <v>43</v>
      </c>
      <c r="I486" s="11" t="s">
        <v>48</v>
      </c>
      <c r="J486" s="13" t="s">
        <v>65</v>
      </c>
      <c r="K486" s="15" t="s">
        <v>65</v>
      </c>
      <c r="L486" s="17" t="s">
        <v>77</v>
      </c>
      <c r="M486" s="19" t="s">
        <v>81</v>
      </c>
      <c r="N486" s="29">
        <v>613</v>
      </c>
      <c r="O486" s="29">
        <v>52.56</v>
      </c>
      <c r="P486" s="29">
        <v>1.8</v>
      </c>
    </row>
    <row r="487" spans="1:16" x14ac:dyDescent="0.25">
      <c r="A487">
        <v>481</v>
      </c>
      <c r="B487" s="7">
        <v>43394</v>
      </c>
      <c r="C487" s="8">
        <v>2018</v>
      </c>
      <c r="D487" s="9">
        <v>10</v>
      </c>
      <c r="E487" s="9">
        <v>21</v>
      </c>
      <c r="F487" s="21" t="s">
        <v>39</v>
      </c>
      <c r="G487" s="23" t="s">
        <v>33</v>
      </c>
      <c r="H487" s="25" t="s">
        <v>43</v>
      </c>
      <c r="I487" s="11" t="s">
        <v>48</v>
      </c>
      <c r="J487" s="13" t="s">
        <v>59</v>
      </c>
      <c r="K487" s="15" t="s">
        <v>60</v>
      </c>
      <c r="L487" s="17" t="s">
        <v>24</v>
      </c>
      <c r="M487" s="19" t="s">
        <v>75</v>
      </c>
      <c r="N487" s="29">
        <v>705</v>
      </c>
      <c r="O487" s="29">
        <v>16.86</v>
      </c>
      <c r="P487" s="29">
        <v>3.44</v>
      </c>
    </row>
    <row r="488" spans="1:16" x14ac:dyDescent="0.25">
      <c r="A488">
        <v>482</v>
      </c>
      <c r="B488" s="7">
        <v>43383</v>
      </c>
      <c r="C488" s="8">
        <v>2018</v>
      </c>
      <c r="D488" s="9">
        <v>10</v>
      </c>
      <c r="E488" s="9">
        <v>10</v>
      </c>
      <c r="F488" s="21" t="s">
        <v>38</v>
      </c>
      <c r="G488" s="23" t="s">
        <v>34</v>
      </c>
      <c r="H488" s="25" t="s">
        <v>46</v>
      </c>
      <c r="I488" s="11" t="s">
        <v>48</v>
      </c>
      <c r="J488" s="13" t="s">
        <v>68</v>
      </c>
      <c r="K488" s="15" t="s">
        <v>69</v>
      </c>
      <c r="L488" s="17" t="s">
        <v>77</v>
      </c>
      <c r="M488" s="19" t="s">
        <v>80</v>
      </c>
      <c r="N488" s="29">
        <v>620</v>
      </c>
      <c r="O488" s="29">
        <v>7.79</v>
      </c>
      <c r="P488" s="29">
        <v>9.34</v>
      </c>
    </row>
    <row r="489" spans="1:16" x14ac:dyDescent="0.25">
      <c r="A489">
        <v>483</v>
      </c>
      <c r="B489" s="7">
        <v>43456</v>
      </c>
      <c r="C489" s="8">
        <v>2018</v>
      </c>
      <c r="D489" s="9">
        <v>12</v>
      </c>
      <c r="E489" s="9">
        <v>22</v>
      </c>
      <c r="F489" s="21" t="s">
        <v>35</v>
      </c>
      <c r="G489" s="23" t="s">
        <v>33</v>
      </c>
      <c r="H489" s="25" t="s">
        <v>46</v>
      </c>
      <c r="I489" s="11" t="s">
        <v>48</v>
      </c>
      <c r="J489" s="13" t="s">
        <v>68</v>
      </c>
      <c r="K489" s="15" t="s">
        <v>69</v>
      </c>
      <c r="L489" s="17" t="s">
        <v>77</v>
      </c>
      <c r="M489" s="19" t="s">
        <v>81</v>
      </c>
      <c r="N489" s="29">
        <v>110</v>
      </c>
      <c r="O489" s="29">
        <v>9.44</v>
      </c>
      <c r="P489" s="29">
        <v>4.38</v>
      </c>
    </row>
    <row r="490" spans="1:16" x14ac:dyDescent="0.25">
      <c r="A490">
        <v>484</v>
      </c>
      <c r="B490" s="7">
        <v>43446</v>
      </c>
      <c r="C490" s="8">
        <v>2018</v>
      </c>
      <c r="D490" s="9">
        <v>12</v>
      </c>
      <c r="E490" s="9">
        <v>12</v>
      </c>
      <c r="F490" s="21" t="s">
        <v>41</v>
      </c>
      <c r="G490" s="23" t="s">
        <v>34</v>
      </c>
      <c r="H490" s="25" t="s">
        <v>46</v>
      </c>
      <c r="I490" s="11" t="s">
        <v>48</v>
      </c>
      <c r="J490" s="13" t="s">
        <v>55</v>
      </c>
      <c r="K490" s="15" t="s">
        <v>57</v>
      </c>
      <c r="L490" s="17" t="s">
        <v>77</v>
      </c>
      <c r="M490" s="19" t="s">
        <v>79</v>
      </c>
      <c r="N490" s="29">
        <v>415</v>
      </c>
      <c r="O490" s="29">
        <v>45.66</v>
      </c>
      <c r="P490" s="29">
        <v>5.85</v>
      </c>
    </row>
    <row r="491" spans="1:16" x14ac:dyDescent="0.25">
      <c r="A491">
        <v>485</v>
      </c>
      <c r="B491" s="7">
        <v>43383</v>
      </c>
      <c r="C491" s="8">
        <v>2018</v>
      </c>
      <c r="D491" s="9">
        <v>10</v>
      </c>
      <c r="E491" s="9">
        <v>10</v>
      </c>
      <c r="F491" s="21" t="s">
        <v>39</v>
      </c>
      <c r="G491" s="23" t="s">
        <v>34</v>
      </c>
      <c r="H491" s="25" t="s">
        <v>44</v>
      </c>
      <c r="I491" s="11" t="s">
        <v>48</v>
      </c>
      <c r="J491" s="13" t="s">
        <v>49</v>
      </c>
      <c r="K491" s="15" t="s">
        <v>52</v>
      </c>
      <c r="L491" s="17" t="s">
        <v>82</v>
      </c>
      <c r="M491" s="19" t="s">
        <v>84</v>
      </c>
      <c r="N491" s="29">
        <v>361</v>
      </c>
      <c r="O491" s="29">
        <v>17.09</v>
      </c>
      <c r="P491" s="29">
        <v>2.7</v>
      </c>
    </row>
    <row r="492" spans="1:16" x14ac:dyDescent="0.25">
      <c r="A492">
        <v>486</v>
      </c>
      <c r="B492" s="7">
        <v>43392</v>
      </c>
      <c r="C492" s="8">
        <v>2018</v>
      </c>
      <c r="D492" s="9">
        <v>10</v>
      </c>
      <c r="E492" s="9">
        <v>19</v>
      </c>
      <c r="F492" s="21" t="s">
        <v>37</v>
      </c>
      <c r="G492" s="23" t="s">
        <v>34</v>
      </c>
      <c r="H492" s="25" t="s">
        <v>46</v>
      </c>
      <c r="I492" s="11" t="s">
        <v>48</v>
      </c>
      <c r="J492" s="13" t="s">
        <v>49</v>
      </c>
      <c r="K492" s="15" t="s">
        <v>50</v>
      </c>
      <c r="L492" s="17" t="s">
        <v>82</v>
      </c>
      <c r="M492" s="19" t="s">
        <v>83</v>
      </c>
      <c r="N492" s="29">
        <v>281</v>
      </c>
      <c r="O492" s="29">
        <v>42.86</v>
      </c>
      <c r="P492" s="29">
        <v>1.52</v>
      </c>
    </row>
    <row r="493" spans="1:16" x14ac:dyDescent="0.25">
      <c r="A493">
        <v>487</v>
      </c>
      <c r="B493" s="7">
        <v>43397</v>
      </c>
      <c r="C493" s="8">
        <v>2018</v>
      </c>
      <c r="D493" s="9">
        <v>10</v>
      </c>
      <c r="E493" s="9">
        <v>24</v>
      </c>
      <c r="F493" s="21" t="s">
        <v>38</v>
      </c>
      <c r="G493" s="23" t="s">
        <v>34</v>
      </c>
      <c r="H493" s="25" t="s">
        <v>44</v>
      </c>
      <c r="I493" s="11" t="s">
        <v>48</v>
      </c>
      <c r="J493" s="13" t="s">
        <v>49</v>
      </c>
      <c r="K493" s="15" t="s">
        <v>54</v>
      </c>
      <c r="L493" s="17" t="s">
        <v>82</v>
      </c>
      <c r="M493" s="19" t="s">
        <v>85</v>
      </c>
      <c r="N493" s="29">
        <v>938</v>
      </c>
      <c r="O493" s="29">
        <v>40.32</v>
      </c>
      <c r="P493" s="29">
        <v>3.19</v>
      </c>
    </row>
    <row r="494" spans="1:16" x14ac:dyDescent="0.25">
      <c r="A494">
        <v>488</v>
      </c>
      <c r="B494" s="7">
        <v>43388</v>
      </c>
      <c r="C494" s="8">
        <v>2018</v>
      </c>
      <c r="D494" s="9">
        <v>10</v>
      </c>
      <c r="E494" s="9">
        <v>15</v>
      </c>
      <c r="F494" s="21" t="s">
        <v>40</v>
      </c>
      <c r="G494" s="23" t="s">
        <v>33</v>
      </c>
      <c r="H494" s="25" t="s">
        <v>47</v>
      </c>
      <c r="I494" s="11" t="s">
        <v>48</v>
      </c>
      <c r="J494" s="13" t="s">
        <v>61</v>
      </c>
      <c r="K494" s="15" t="s">
        <v>64</v>
      </c>
      <c r="L494" s="17" t="s">
        <v>24</v>
      </c>
      <c r="M494" s="19" t="s">
        <v>72</v>
      </c>
      <c r="N494" s="29">
        <v>998</v>
      </c>
      <c r="O494" s="29">
        <v>79.819999999999993</v>
      </c>
      <c r="P494" s="29">
        <v>9.8800000000000008</v>
      </c>
    </row>
    <row r="495" spans="1:16" x14ac:dyDescent="0.25">
      <c r="A495">
        <v>489</v>
      </c>
      <c r="B495" s="7">
        <v>43385</v>
      </c>
      <c r="C495" s="8">
        <v>2018</v>
      </c>
      <c r="D495" s="9">
        <v>10</v>
      </c>
      <c r="E495" s="9">
        <v>12</v>
      </c>
      <c r="F495" s="21" t="s">
        <v>40</v>
      </c>
      <c r="G495" s="23" t="s">
        <v>34</v>
      </c>
      <c r="H495" s="25" t="s">
        <v>45</v>
      </c>
      <c r="I495" s="11" t="s">
        <v>48</v>
      </c>
      <c r="J495" s="13" t="s">
        <v>59</v>
      </c>
      <c r="K495" s="15" t="s">
        <v>60</v>
      </c>
      <c r="L495" s="17" t="s">
        <v>24</v>
      </c>
      <c r="M495" s="19" t="s">
        <v>73</v>
      </c>
      <c r="N495" s="29">
        <v>881</v>
      </c>
      <c r="O495" s="29">
        <v>65.53</v>
      </c>
      <c r="P495" s="29">
        <v>9.64</v>
      </c>
    </row>
    <row r="496" spans="1:16" x14ac:dyDescent="0.25">
      <c r="A496">
        <v>490</v>
      </c>
      <c r="B496" s="7">
        <v>43452</v>
      </c>
      <c r="C496" s="8">
        <v>2018</v>
      </c>
      <c r="D496" s="9">
        <v>12</v>
      </c>
      <c r="E496" s="9">
        <v>18</v>
      </c>
      <c r="F496" s="21" t="s">
        <v>39</v>
      </c>
      <c r="G496" s="23" t="s">
        <v>33</v>
      </c>
      <c r="H496" s="25" t="s">
        <v>46</v>
      </c>
      <c r="I496" s="11" t="s">
        <v>48</v>
      </c>
      <c r="J496" s="13" t="s">
        <v>49</v>
      </c>
      <c r="K496" s="15" t="s">
        <v>51</v>
      </c>
      <c r="L496" s="17" t="s">
        <v>77</v>
      </c>
      <c r="M496" s="19" t="s">
        <v>79</v>
      </c>
      <c r="N496" s="29">
        <v>626</v>
      </c>
      <c r="O496" s="29">
        <v>87.32</v>
      </c>
      <c r="P496" s="29">
        <v>0.08</v>
      </c>
    </row>
    <row r="497" spans="1:16" x14ac:dyDescent="0.25">
      <c r="A497">
        <v>491</v>
      </c>
      <c r="B497" s="7">
        <v>43420</v>
      </c>
      <c r="C497" s="8">
        <v>2018</v>
      </c>
      <c r="D497" s="9">
        <v>11</v>
      </c>
      <c r="E497" s="9">
        <v>16</v>
      </c>
      <c r="F497" s="21" t="s">
        <v>35</v>
      </c>
      <c r="G497" s="23" t="s">
        <v>34</v>
      </c>
      <c r="H497" s="25" t="s">
        <v>43</v>
      </c>
      <c r="I497" s="11" t="s">
        <v>48</v>
      </c>
      <c r="J497" s="13" t="s">
        <v>49</v>
      </c>
      <c r="K497" s="15" t="s">
        <v>51</v>
      </c>
      <c r="L497" s="17" t="s">
        <v>24</v>
      </c>
      <c r="M497" s="19" t="s">
        <v>75</v>
      </c>
      <c r="N497" s="29">
        <v>322</v>
      </c>
      <c r="O497" s="29">
        <v>93.11</v>
      </c>
      <c r="P497" s="29">
        <v>8.5299999999999994</v>
      </c>
    </row>
    <row r="498" spans="1:16" x14ac:dyDescent="0.25">
      <c r="A498">
        <v>492</v>
      </c>
      <c r="B498" s="7">
        <v>43422</v>
      </c>
      <c r="C498" s="8">
        <v>2018</v>
      </c>
      <c r="D498" s="9">
        <v>11</v>
      </c>
      <c r="E498" s="9">
        <v>18</v>
      </c>
      <c r="F498" s="21" t="s">
        <v>42</v>
      </c>
      <c r="G498" s="23" t="s">
        <v>33</v>
      </c>
      <c r="H498" s="25" t="s">
        <v>46</v>
      </c>
      <c r="I498" s="11" t="s">
        <v>48</v>
      </c>
      <c r="J498" s="13" t="s">
        <v>67</v>
      </c>
      <c r="K498" s="15" t="s">
        <v>67</v>
      </c>
      <c r="L498" s="17" t="s">
        <v>24</v>
      </c>
      <c r="M498" s="19" t="s">
        <v>75</v>
      </c>
      <c r="N498" s="29">
        <v>174</v>
      </c>
      <c r="O498" s="29">
        <v>69.81</v>
      </c>
      <c r="P498" s="29">
        <v>5.86</v>
      </c>
    </row>
    <row r="499" spans="1:16" x14ac:dyDescent="0.25">
      <c r="A499">
        <v>493</v>
      </c>
      <c r="B499" s="7">
        <v>43459</v>
      </c>
      <c r="C499" s="8">
        <v>2018</v>
      </c>
      <c r="D499" s="9">
        <v>12</v>
      </c>
      <c r="E499" s="9">
        <v>25</v>
      </c>
      <c r="F499" s="21" t="s">
        <v>39</v>
      </c>
      <c r="G499" s="23" t="s">
        <v>34</v>
      </c>
      <c r="H499" s="25" t="s">
        <v>44</v>
      </c>
      <c r="I499" s="11" t="s">
        <v>48</v>
      </c>
      <c r="J499" s="13" t="s">
        <v>61</v>
      </c>
      <c r="K499" s="15" t="s">
        <v>64</v>
      </c>
      <c r="L499" s="17" t="s">
        <v>82</v>
      </c>
      <c r="M499" s="19" t="s">
        <v>83</v>
      </c>
      <c r="N499" s="29">
        <v>21</v>
      </c>
      <c r="O499" s="29">
        <v>1</v>
      </c>
      <c r="P499" s="29">
        <v>1.02</v>
      </c>
    </row>
    <row r="500" spans="1:16" x14ac:dyDescent="0.25">
      <c r="A500">
        <v>494</v>
      </c>
      <c r="B500" s="7">
        <v>43448</v>
      </c>
      <c r="C500" s="8">
        <v>2018</v>
      </c>
      <c r="D500" s="9">
        <v>12</v>
      </c>
      <c r="E500" s="9">
        <v>14</v>
      </c>
      <c r="F500" s="21" t="s">
        <v>38</v>
      </c>
      <c r="G500" s="23" t="s">
        <v>33</v>
      </c>
      <c r="H500" s="25" t="s">
        <v>47</v>
      </c>
      <c r="I500" s="11" t="s">
        <v>48</v>
      </c>
      <c r="J500" s="13" t="s">
        <v>49</v>
      </c>
      <c r="K500" s="15" t="s">
        <v>54</v>
      </c>
      <c r="L500" s="17" t="s">
        <v>24</v>
      </c>
      <c r="M500" s="19" t="s">
        <v>72</v>
      </c>
      <c r="N500" s="29">
        <v>14</v>
      </c>
      <c r="O500" s="29">
        <v>24.46</v>
      </c>
      <c r="P500" s="29">
        <v>5.71</v>
      </c>
    </row>
    <row r="501" spans="1:16" x14ac:dyDescent="0.25">
      <c r="A501">
        <v>495</v>
      </c>
      <c r="B501" s="7">
        <v>43391</v>
      </c>
      <c r="C501" s="8">
        <v>2018</v>
      </c>
      <c r="D501" s="9">
        <v>10</v>
      </c>
      <c r="E501" s="9">
        <v>18</v>
      </c>
      <c r="F501" s="21" t="s">
        <v>42</v>
      </c>
      <c r="G501" s="23" t="s">
        <v>33</v>
      </c>
      <c r="H501" s="25" t="s">
        <v>44</v>
      </c>
      <c r="I501" s="11" t="s">
        <v>48</v>
      </c>
      <c r="J501" s="13" t="s">
        <v>65</v>
      </c>
      <c r="K501" s="15" t="s">
        <v>65</v>
      </c>
      <c r="L501" s="17" t="s">
        <v>82</v>
      </c>
      <c r="M501" s="19" t="s">
        <v>83</v>
      </c>
      <c r="N501" s="29">
        <v>686</v>
      </c>
      <c r="O501" s="29">
        <v>61.91</v>
      </c>
      <c r="P501" s="29">
        <v>0.97</v>
      </c>
    </row>
    <row r="502" spans="1:16" x14ac:dyDescent="0.25">
      <c r="A502">
        <v>496</v>
      </c>
      <c r="B502" s="7">
        <v>43408</v>
      </c>
      <c r="C502" s="8">
        <v>2018</v>
      </c>
      <c r="D502" s="9">
        <v>11</v>
      </c>
      <c r="E502" s="9">
        <v>4</v>
      </c>
      <c r="F502" s="21" t="s">
        <v>42</v>
      </c>
      <c r="G502" s="23" t="s">
        <v>34</v>
      </c>
      <c r="H502" s="25" t="s">
        <v>43</v>
      </c>
      <c r="I502" s="11" t="s">
        <v>48</v>
      </c>
      <c r="J502" s="13" t="s">
        <v>55</v>
      </c>
      <c r="K502" s="15" t="s">
        <v>57</v>
      </c>
      <c r="L502" s="17" t="s">
        <v>82</v>
      </c>
      <c r="M502" s="19" t="s">
        <v>85</v>
      </c>
      <c r="N502" s="29">
        <v>615</v>
      </c>
      <c r="O502" s="29">
        <v>57.56</v>
      </c>
      <c r="P502" s="29">
        <v>3.87</v>
      </c>
    </row>
    <row r="503" spans="1:16" x14ac:dyDescent="0.25">
      <c r="A503">
        <v>497</v>
      </c>
      <c r="B503" s="7">
        <v>43453</v>
      </c>
      <c r="C503" s="8">
        <v>2018</v>
      </c>
      <c r="D503" s="9">
        <v>12</v>
      </c>
      <c r="E503" s="9">
        <v>19</v>
      </c>
      <c r="F503" s="21" t="s">
        <v>41</v>
      </c>
      <c r="G503" s="23" t="s">
        <v>34</v>
      </c>
      <c r="H503" s="25" t="s">
        <v>45</v>
      </c>
      <c r="I503" s="11" t="s">
        <v>48</v>
      </c>
      <c r="J503" s="13" t="s">
        <v>61</v>
      </c>
      <c r="K503" s="15" t="s">
        <v>64</v>
      </c>
      <c r="L503" s="17" t="s">
        <v>24</v>
      </c>
      <c r="M503" s="19" t="s">
        <v>75</v>
      </c>
      <c r="N503" s="29">
        <v>147</v>
      </c>
      <c r="O503" s="29">
        <v>57.64</v>
      </c>
      <c r="P503" s="29">
        <v>9.73</v>
      </c>
    </row>
    <row r="504" spans="1:16" x14ac:dyDescent="0.25">
      <c r="A504">
        <v>498</v>
      </c>
      <c r="B504" s="7">
        <v>43441</v>
      </c>
      <c r="C504" s="8">
        <v>2018</v>
      </c>
      <c r="D504" s="9">
        <v>12</v>
      </c>
      <c r="E504" s="9">
        <v>7</v>
      </c>
      <c r="F504" s="21" t="s">
        <v>38</v>
      </c>
      <c r="G504" s="23" t="s">
        <v>34</v>
      </c>
      <c r="H504" s="25" t="s">
        <v>43</v>
      </c>
      <c r="I504" s="11" t="s">
        <v>48</v>
      </c>
      <c r="J504" s="13" t="s">
        <v>49</v>
      </c>
      <c r="K504" s="15" t="s">
        <v>51</v>
      </c>
      <c r="L504" s="17" t="s">
        <v>82</v>
      </c>
      <c r="M504" s="19" t="s">
        <v>84</v>
      </c>
      <c r="N504" s="29">
        <v>896</v>
      </c>
      <c r="O504" s="29">
        <v>75.28</v>
      </c>
      <c r="P504" s="29">
        <v>4.53</v>
      </c>
    </row>
    <row r="505" spans="1:16" x14ac:dyDescent="0.25">
      <c r="A505">
        <v>499</v>
      </c>
      <c r="B505" s="7">
        <v>43402</v>
      </c>
      <c r="C505" s="8">
        <v>2018</v>
      </c>
      <c r="D505" s="9">
        <v>10</v>
      </c>
      <c r="E505" s="9">
        <v>29</v>
      </c>
      <c r="F505" s="21" t="s">
        <v>41</v>
      </c>
      <c r="G505" s="23" t="s">
        <v>33</v>
      </c>
      <c r="H505" s="25" t="s">
        <v>43</v>
      </c>
      <c r="I505" s="11" t="s">
        <v>48</v>
      </c>
      <c r="J505" s="13" t="s">
        <v>49</v>
      </c>
      <c r="K505" s="15" t="s">
        <v>53</v>
      </c>
      <c r="L505" s="17" t="s">
        <v>77</v>
      </c>
      <c r="M505" s="19" t="s">
        <v>80</v>
      </c>
      <c r="N505" s="29">
        <v>402</v>
      </c>
      <c r="O505" s="29">
        <v>89.07</v>
      </c>
      <c r="P505" s="29">
        <v>8.2200000000000006</v>
      </c>
    </row>
    <row r="506" spans="1:16" x14ac:dyDescent="0.25">
      <c r="A506">
        <v>500</v>
      </c>
      <c r="B506" s="7">
        <v>43441</v>
      </c>
      <c r="C506" s="8">
        <v>2018</v>
      </c>
      <c r="D506" s="9">
        <v>12</v>
      </c>
      <c r="E506" s="9">
        <v>7</v>
      </c>
      <c r="F506" s="21" t="s">
        <v>39</v>
      </c>
      <c r="G506" s="23" t="s">
        <v>34</v>
      </c>
      <c r="H506" s="25" t="s">
        <v>47</v>
      </c>
      <c r="I506" s="11" t="s">
        <v>48</v>
      </c>
      <c r="J506" s="13" t="s">
        <v>49</v>
      </c>
      <c r="K506" s="15" t="s">
        <v>54</v>
      </c>
      <c r="L506" s="17" t="s">
        <v>82</v>
      </c>
      <c r="M506" s="19" t="s">
        <v>84</v>
      </c>
      <c r="N506" s="29">
        <v>502</v>
      </c>
      <c r="O506" s="29">
        <v>0.24</v>
      </c>
      <c r="P506" s="29">
        <v>0.23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0" sqref="C10"/>
    </sheetView>
  </sheetViews>
  <sheetFormatPr baseColWidth="10" defaultRowHeight="15.75" x14ac:dyDescent="0.25"/>
  <cols>
    <col min="1" max="1" width="22.125" bestFit="1" customWidth="1"/>
    <col min="2" max="3" width="12.625" bestFit="1" customWidth="1"/>
    <col min="4" max="4" width="15.625" bestFit="1" customWidth="1"/>
  </cols>
  <sheetData>
    <row r="1" spans="1:4" ht="18.75" x14ac:dyDescent="0.3">
      <c r="A1" s="3" t="s">
        <v>121</v>
      </c>
      <c r="B1" s="3" t="s">
        <v>123</v>
      </c>
      <c r="C1" s="3" t="s">
        <v>122</v>
      </c>
      <c r="D1" s="3" t="s">
        <v>124</v>
      </c>
    </row>
    <row r="2" spans="1:4" x14ac:dyDescent="0.25">
      <c r="A2" t="s">
        <v>8</v>
      </c>
      <c r="B2" s="6" t="s">
        <v>12</v>
      </c>
      <c r="C2" s="6" t="s">
        <v>98</v>
      </c>
      <c r="D2" s="7">
        <v>43449</v>
      </c>
    </row>
    <row r="3" spans="1:4" x14ac:dyDescent="0.25">
      <c r="A3" t="s">
        <v>103</v>
      </c>
      <c r="B3" s="8" t="s">
        <v>105</v>
      </c>
      <c r="C3" s="8" t="s">
        <v>108</v>
      </c>
      <c r="D3" s="8">
        <v>2018</v>
      </c>
    </row>
    <row r="4" spans="1:4" x14ac:dyDescent="0.25">
      <c r="A4" t="s">
        <v>104</v>
      </c>
      <c r="B4" s="8" t="s">
        <v>106</v>
      </c>
      <c r="C4" s="8" t="s">
        <v>109</v>
      </c>
      <c r="D4" s="9">
        <v>12</v>
      </c>
    </row>
    <row r="5" spans="1:4" x14ac:dyDescent="0.25">
      <c r="A5" t="s">
        <v>107</v>
      </c>
      <c r="B5" s="8" t="s">
        <v>113</v>
      </c>
      <c r="C5" s="8" t="s">
        <v>110</v>
      </c>
      <c r="D5" s="9">
        <v>15</v>
      </c>
    </row>
    <row r="6" spans="1:4" x14ac:dyDescent="0.25">
      <c r="A6" t="s">
        <v>5</v>
      </c>
      <c r="B6" s="20" t="s">
        <v>13</v>
      </c>
      <c r="C6" s="20" t="s">
        <v>31</v>
      </c>
      <c r="D6" s="21" t="s">
        <v>41</v>
      </c>
    </row>
    <row r="7" spans="1:4" x14ac:dyDescent="0.25">
      <c r="A7" t="s">
        <v>6</v>
      </c>
      <c r="B7" s="22" t="s">
        <v>14</v>
      </c>
      <c r="C7" s="22" t="s">
        <v>32</v>
      </c>
      <c r="D7" s="23" t="s">
        <v>33</v>
      </c>
    </row>
    <row r="8" spans="1:4" x14ac:dyDescent="0.25">
      <c r="A8" t="s">
        <v>7</v>
      </c>
      <c r="B8" s="24" t="s">
        <v>15</v>
      </c>
      <c r="C8" s="24" t="s">
        <v>30</v>
      </c>
      <c r="D8" s="25" t="s">
        <v>43</v>
      </c>
    </row>
    <row r="9" spans="1:4" x14ac:dyDescent="0.25">
      <c r="A9" s="1" t="s">
        <v>0</v>
      </c>
      <c r="B9" s="10" t="s">
        <v>16</v>
      </c>
      <c r="C9" s="10" t="s">
        <v>25</v>
      </c>
      <c r="D9" s="11" t="s">
        <v>48</v>
      </c>
    </row>
    <row r="10" spans="1:4" x14ac:dyDescent="0.25">
      <c r="A10" s="1" t="s">
        <v>1</v>
      </c>
      <c r="B10" s="12" t="s">
        <v>17</v>
      </c>
      <c r="C10" s="12" t="s">
        <v>26</v>
      </c>
      <c r="D10" s="13" t="s">
        <v>61</v>
      </c>
    </row>
    <row r="11" spans="1:4" x14ac:dyDescent="0.25">
      <c r="A11" s="1" t="s">
        <v>2</v>
      </c>
      <c r="B11" s="14" t="s">
        <v>18</v>
      </c>
      <c r="C11" s="14" t="s">
        <v>27</v>
      </c>
      <c r="D11" s="15" t="s">
        <v>64</v>
      </c>
    </row>
    <row r="12" spans="1:4" x14ac:dyDescent="0.25">
      <c r="A12" s="1" t="s">
        <v>3</v>
      </c>
      <c r="B12" s="16" t="s">
        <v>19</v>
      </c>
      <c r="C12" s="16" t="s">
        <v>28</v>
      </c>
      <c r="D12" s="17" t="s">
        <v>24</v>
      </c>
    </row>
    <row r="13" spans="1:4" x14ac:dyDescent="0.25">
      <c r="A13" s="1" t="s">
        <v>4</v>
      </c>
      <c r="B13" s="18" t="s">
        <v>20</v>
      </c>
      <c r="C13" s="18" t="s">
        <v>29</v>
      </c>
      <c r="D13" s="19" t="s">
        <v>72</v>
      </c>
    </row>
    <row r="14" spans="1:4" x14ac:dyDescent="0.25">
      <c r="A14" s="1" t="s">
        <v>9</v>
      </c>
      <c r="B14" s="29" t="s">
        <v>21</v>
      </c>
      <c r="C14" s="29" t="s">
        <v>86</v>
      </c>
      <c r="D14" s="29">
        <v>354</v>
      </c>
    </row>
    <row r="15" spans="1:4" x14ac:dyDescent="0.25">
      <c r="A15" s="1" t="s">
        <v>10</v>
      </c>
      <c r="B15" s="29" t="s">
        <v>22</v>
      </c>
      <c r="C15" s="29" t="s">
        <v>87</v>
      </c>
      <c r="D15" s="29">
        <v>23.95</v>
      </c>
    </row>
    <row r="16" spans="1:4" x14ac:dyDescent="0.25">
      <c r="A16" s="1" t="s">
        <v>11</v>
      </c>
      <c r="B16" s="29" t="s">
        <v>23</v>
      </c>
      <c r="C16" s="29" t="s">
        <v>88</v>
      </c>
      <c r="D16" s="29">
        <v>2.82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505"/>
  <sheetViews>
    <sheetView topLeftCell="A4" workbookViewId="0">
      <pane xSplit="2" ySplit="2" topLeftCell="C6" activePane="bottomRight" state="frozen"/>
      <selection activeCell="A4" sqref="A4"/>
      <selection pane="topRight" activeCell="C4" sqref="C4"/>
      <selection pane="bottomLeft" activeCell="A6" sqref="A6"/>
      <selection pane="bottomRight" activeCell="B23" sqref="B23"/>
    </sheetView>
  </sheetViews>
  <sheetFormatPr baseColWidth="10" defaultRowHeight="15.75" x14ac:dyDescent="0.25"/>
  <cols>
    <col min="1" max="1" width="8.375" bestFit="1" customWidth="1"/>
    <col min="2" max="2" width="11.625" bestFit="1" customWidth="1"/>
    <col min="3" max="4" width="13.125" bestFit="1" customWidth="1"/>
    <col min="5" max="5" width="13.125" customWidth="1"/>
    <col min="9" max="9" width="23.625" bestFit="1" customWidth="1"/>
    <col min="10" max="11" width="22.375" bestFit="1" customWidth="1"/>
    <col min="12" max="12" width="21.5" bestFit="1" customWidth="1"/>
    <col min="13" max="13" width="22.375" bestFit="1" customWidth="1"/>
  </cols>
  <sheetData>
    <row r="4" spans="1:19" x14ac:dyDescent="0.25">
      <c r="A4" t="s">
        <v>101</v>
      </c>
      <c r="B4" t="s">
        <v>8</v>
      </c>
      <c r="C4" t="s">
        <v>103</v>
      </c>
      <c r="D4" t="s">
        <v>104</v>
      </c>
      <c r="E4" t="s">
        <v>107</v>
      </c>
      <c r="F4" t="s">
        <v>5</v>
      </c>
      <c r="G4" t="s">
        <v>6</v>
      </c>
      <c r="H4" t="s">
        <v>7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9</v>
      </c>
      <c r="O4" s="1" t="s">
        <v>10</v>
      </c>
      <c r="P4" s="1" t="s">
        <v>11</v>
      </c>
    </row>
    <row r="5" spans="1:19" x14ac:dyDescent="0.25">
      <c r="A5" t="s">
        <v>102</v>
      </c>
      <c r="B5" t="s">
        <v>12</v>
      </c>
      <c r="C5" t="s">
        <v>105</v>
      </c>
      <c r="D5" t="s">
        <v>106</v>
      </c>
      <c r="E5" t="s">
        <v>113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20</v>
      </c>
      <c r="N5" t="s">
        <v>21</v>
      </c>
      <c r="O5" t="s">
        <v>22</v>
      </c>
      <c r="P5" t="s">
        <v>23</v>
      </c>
      <c r="R5" t="s">
        <v>99</v>
      </c>
      <c r="S5" t="s">
        <v>100</v>
      </c>
    </row>
    <row r="6" spans="1:19" x14ac:dyDescent="0.25">
      <c r="A6">
        <v>1</v>
      </c>
      <c r="B6" s="2">
        <f t="shared" ref="B6:B69" ca="1" si="0">INDEX(arr_random_ts1,INT(RAND()*items_ts1)+1)</f>
        <v>43414</v>
      </c>
      <c r="C6">
        <f ca="1">YEAR(B6)</f>
        <v>2018</v>
      </c>
      <c r="D6" s="4">
        <f ca="1">MONTH(B6)</f>
        <v>11</v>
      </c>
      <c r="E6" s="4">
        <f ca="1">DAY(B6)</f>
        <v>10</v>
      </c>
      <c r="F6" s="2" t="str">
        <f t="shared" ref="F6:F69" ca="1" si="1">INDEX(arr_random_f1,INT(RAND()*items_f1)+1)</f>
        <v>Harry</v>
      </c>
      <c r="G6" s="2" t="str">
        <f t="shared" ref="G6:G69" ca="1" si="2">INDEX(arr_random_f2,INT(RAND()*items_f2)+1)</f>
        <v>no</v>
      </c>
      <c r="H6" s="2" t="str">
        <f t="shared" ref="H6:H69" ca="1" si="3">INDEX(arr_random_f3,INT(RAND()*items_f3)+1)</f>
        <v>metropolis</v>
      </c>
      <c r="I6" s="2" t="str">
        <f t="shared" ref="I6:I69" ca="1" si="4">INDEX(ind_f4_l1,random_f4_aux)</f>
        <v>Germany</v>
      </c>
      <c r="J6" s="2" t="str">
        <f t="shared" ref="J6:J69" ca="1" si="5">INDEX(ind_f4_l2,random_f4_aux)</f>
        <v>Bavaria</v>
      </c>
      <c r="K6" s="2" t="str">
        <f t="shared" ref="K6:K69" ca="1" si="6">INDEX(ind_f4_l3,random_f4_aux)</f>
        <v>Augsburg</v>
      </c>
      <c r="L6" s="2" t="str">
        <f t="shared" ref="L6:L69" ca="1" si="7">INDEX(ind_f5_l1,random_f5_aux)</f>
        <v>appliances</v>
      </c>
      <c r="M6" s="2" t="str">
        <f t="shared" ref="M6:M69" ca="1" si="8">INDEX(ind_f5_l2,random_f5_aux)</f>
        <v>mixer</v>
      </c>
      <c r="N6">
        <f ca="1">INT(RAND()*1000)+1</f>
        <v>594</v>
      </c>
      <c r="O6">
        <f ca="1">ROUND(RAND()*100,2)</f>
        <v>67.56</v>
      </c>
      <c r="P6">
        <f ca="1">ROUND(RAND()*10,2)</f>
        <v>6.12</v>
      </c>
      <c r="R6">
        <f t="shared" ref="R6:R69" ca="1" si="9">INT(RAND()*items_f4_l1)+1</f>
        <v>8</v>
      </c>
      <c r="S6">
        <f t="shared" ref="S6:S69" ca="1" si="10">INT(RAND()*items_f5_l1)+1</f>
        <v>11</v>
      </c>
    </row>
    <row r="7" spans="1:19" x14ac:dyDescent="0.25">
      <c r="A7">
        <f>A6+1</f>
        <v>2</v>
      </c>
      <c r="B7" s="2">
        <f t="shared" ca="1" si="0"/>
        <v>43461</v>
      </c>
      <c r="C7">
        <f t="shared" ref="C7:C70" ca="1" si="11">YEAR(B7)</f>
        <v>2018</v>
      </c>
      <c r="D7" s="4">
        <f t="shared" ref="D7:D12" ca="1" si="12">MONTH(B7)</f>
        <v>12</v>
      </c>
      <c r="E7" s="4">
        <f t="shared" ref="E7:E12" ca="1" si="13">DAY(B7)</f>
        <v>27</v>
      </c>
      <c r="F7" s="2" t="str">
        <f t="shared" ca="1" si="1"/>
        <v>Lewis</v>
      </c>
      <c r="G7" s="2" t="str">
        <f t="shared" ca="1" si="2"/>
        <v>no</v>
      </c>
      <c r="H7" s="2" t="str">
        <f t="shared" ca="1" si="3"/>
        <v>metropolis</v>
      </c>
      <c r="I7" s="2" t="str">
        <f t="shared" ca="1" si="4"/>
        <v>Germany</v>
      </c>
      <c r="J7" s="2" t="str">
        <f t="shared" ca="1" si="5"/>
        <v>Bavaria</v>
      </c>
      <c r="K7" s="2" t="str">
        <f t="shared" ca="1" si="6"/>
        <v>Augsburg</v>
      </c>
      <c r="L7" s="2" t="str">
        <f t="shared" ca="1" si="7"/>
        <v>stationary</v>
      </c>
      <c r="M7" s="2" t="str">
        <f t="shared" ca="1" si="8"/>
        <v>ball-pen</v>
      </c>
      <c r="N7">
        <f t="shared" ref="N7:N70" ca="1" si="14">INT(RAND()*1000)+1</f>
        <v>110</v>
      </c>
      <c r="O7">
        <f t="shared" ref="O7:O70" ca="1" si="15">ROUND(RAND()*100,2)</f>
        <v>21.02</v>
      </c>
      <c r="P7">
        <f t="shared" ref="P7:P70" ca="1" si="16">ROUND(RAND()*10,2)</f>
        <v>5.16</v>
      </c>
      <c r="R7">
        <f t="shared" ca="1" si="9"/>
        <v>8</v>
      </c>
      <c r="S7">
        <f t="shared" ca="1" si="10"/>
        <v>4</v>
      </c>
    </row>
    <row r="8" spans="1:19" x14ac:dyDescent="0.25">
      <c r="A8">
        <f t="shared" ref="A8:A27" si="17">A7+1</f>
        <v>3</v>
      </c>
      <c r="B8" s="2">
        <f t="shared" ca="1" si="0"/>
        <v>43385</v>
      </c>
      <c r="C8">
        <f t="shared" ca="1" si="11"/>
        <v>2018</v>
      </c>
      <c r="D8" s="4">
        <f t="shared" ca="1" si="12"/>
        <v>10</v>
      </c>
      <c r="E8" s="4">
        <f t="shared" ca="1" si="13"/>
        <v>12</v>
      </c>
      <c r="F8" s="2" t="str">
        <f t="shared" ca="1" si="1"/>
        <v>Ina</v>
      </c>
      <c r="G8" s="2" t="str">
        <f t="shared" ca="1" si="2"/>
        <v>yes</v>
      </c>
      <c r="H8" s="2" t="str">
        <f t="shared" ca="1" si="3"/>
        <v>care4you</v>
      </c>
      <c r="I8" s="2" t="str">
        <f t="shared" ca="1" si="4"/>
        <v>Germany</v>
      </c>
      <c r="J8" s="2" t="str">
        <f t="shared" ca="1" si="5"/>
        <v>NRW</v>
      </c>
      <c r="K8" s="2" t="str">
        <f t="shared" ca="1" si="6"/>
        <v>Aachen</v>
      </c>
      <c r="L8" s="2" t="str">
        <f t="shared" ca="1" si="7"/>
        <v>appliances</v>
      </c>
      <c r="M8" s="2" t="str">
        <f t="shared" ca="1" si="8"/>
        <v>vaccum cleaner</v>
      </c>
      <c r="N8">
        <f t="shared" ca="1" si="14"/>
        <v>44</v>
      </c>
      <c r="O8">
        <f t="shared" ca="1" si="15"/>
        <v>66.849999999999994</v>
      </c>
      <c r="P8">
        <f t="shared" ca="1" si="16"/>
        <v>3.55</v>
      </c>
      <c r="R8">
        <f t="shared" ca="1" si="9"/>
        <v>5</v>
      </c>
      <c r="S8">
        <f t="shared" ca="1" si="10"/>
        <v>10</v>
      </c>
    </row>
    <row r="9" spans="1:19" x14ac:dyDescent="0.25">
      <c r="A9">
        <f t="shared" si="17"/>
        <v>4</v>
      </c>
      <c r="B9" s="2">
        <f t="shared" ca="1" si="0"/>
        <v>43417</v>
      </c>
      <c r="C9">
        <f t="shared" ca="1" si="11"/>
        <v>2018</v>
      </c>
      <c r="D9" s="4">
        <f t="shared" ca="1" si="12"/>
        <v>11</v>
      </c>
      <c r="E9" s="4">
        <f t="shared" ca="1" si="13"/>
        <v>13</v>
      </c>
      <c r="F9" s="2" t="str">
        <f t="shared" ca="1" si="1"/>
        <v>Darma</v>
      </c>
      <c r="G9" s="2" t="str">
        <f t="shared" ca="1" si="2"/>
        <v>yes</v>
      </c>
      <c r="H9" s="2" t="str">
        <f t="shared" ca="1" si="3"/>
        <v>metropolis</v>
      </c>
      <c r="I9" s="2" t="str">
        <f t="shared" ca="1" si="4"/>
        <v>Germany</v>
      </c>
      <c r="J9" s="2" t="str">
        <f t="shared" ca="1" si="5"/>
        <v>BadWurt</v>
      </c>
      <c r="K9" s="2" t="str">
        <f t="shared" ca="1" si="6"/>
        <v>Karlsruhe</v>
      </c>
      <c r="L9" s="2" t="str">
        <f t="shared" ca="1" si="7"/>
        <v>household</v>
      </c>
      <c r="M9" s="2" t="str">
        <f t="shared" ca="1" si="8"/>
        <v>wipes</v>
      </c>
      <c r="N9">
        <f t="shared" ca="1" si="14"/>
        <v>836</v>
      </c>
      <c r="O9">
        <f t="shared" ca="1" si="15"/>
        <v>95.96</v>
      </c>
      <c r="P9">
        <f t="shared" ca="1" si="16"/>
        <v>0.97</v>
      </c>
      <c r="R9">
        <f t="shared" ca="1" si="9"/>
        <v>11</v>
      </c>
      <c r="S9">
        <f t="shared" ca="1" si="10"/>
        <v>7</v>
      </c>
    </row>
    <row r="10" spans="1:19" x14ac:dyDescent="0.25">
      <c r="A10">
        <f t="shared" si="17"/>
        <v>5</v>
      </c>
      <c r="B10" s="2">
        <f t="shared" ca="1" si="0"/>
        <v>43429</v>
      </c>
      <c r="C10">
        <f t="shared" ca="1" si="11"/>
        <v>2018</v>
      </c>
      <c r="D10" s="4">
        <f t="shared" ca="1" si="12"/>
        <v>11</v>
      </c>
      <c r="E10" s="4">
        <f t="shared" ca="1" si="13"/>
        <v>25</v>
      </c>
      <c r="F10" s="2" t="str">
        <f t="shared" ca="1" si="1"/>
        <v>Ina</v>
      </c>
      <c r="G10" s="2" t="str">
        <f t="shared" ca="1" si="2"/>
        <v>no</v>
      </c>
      <c r="H10" s="2" t="str">
        <f t="shared" ca="1" si="3"/>
        <v>care4you</v>
      </c>
      <c r="I10" s="2" t="str">
        <f t="shared" ca="1" si="4"/>
        <v>Germany</v>
      </c>
      <c r="J10" s="2" t="str">
        <f t="shared" ca="1" si="5"/>
        <v>NRW</v>
      </c>
      <c r="K10" s="2" t="str">
        <f t="shared" ca="1" si="6"/>
        <v>Aachen</v>
      </c>
      <c r="L10" s="2" t="str">
        <f t="shared" ca="1" si="7"/>
        <v>stationary</v>
      </c>
      <c r="M10" s="2" t="str">
        <f t="shared" ca="1" si="8"/>
        <v>marker</v>
      </c>
      <c r="N10">
        <f t="shared" ca="1" si="14"/>
        <v>525</v>
      </c>
      <c r="O10">
        <f t="shared" ca="1" si="15"/>
        <v>42.3</v>
      </c>
      <c r="P10">
        <f t="shared" ca="1" si="16"/>
        <v>5.04</v>
      </c>
      <c r="R10">
        <f t="shared" ca="1" si="9"/>
        <v>5</v>
      </c>
      <c r="S10">
        <f t="shared" ca="1" si="10"/>
        <v>3</v>
      </c>
    </row>
    <row r="11" spans="1:19" x14ac:dyDescent="0.25">
      <c r="A11">
        <f t="shared" si="17"/>
        <v>6</v>
      </c>
      <c r="B11" s="2">
        <f t="shared" ca="1" si="0"/>
        <v>43440</v>
      </c>
      <c r="C11">
        <f t="shared" ca="1" si="11"/>
        <v>2018</v>
      </c>
      <c r="D11" s="4">
        <f t="shared" ca="1" si="12"/>
        <v>12</v>
      </c>
      <c r="E11" s="4">
        <f t="shared" ca="1" si="13"/>
        <v>6</v>
      </c>
      <c r="F11" s="2" t="str">
        <f t="shared" ca="1" si="1"/>
        <v>Greg</v>
      </c>
      <c r="G11" s="2" t="str">
        <f t="shared" ca="1" si="2"/>
        <v>yes</v>
      </c>
      <c r="H11" s="2" t="str">
        <f t="shared" ca="1" si="3"/>
        <v>metropolis</v>
      </c>
      <c r="I11" s="2" t="str">
        <f t="shared" ca="1" si="4"/>
        <v>Germany</v>
      </c>
      <c r="J11" s="2" t="str">
        <f t="shared" ca="1" si="5"/>
        <v>BadWurt</v>
      </c>
      <c r="K11" s="2" t="str">
        <f t="shared" ca="1" si="6"/>
        <v>Stuttgart</v>
      </c>
      <c r="L11" s="2" t="str">
        <f t="shared" ca="1" si="7"/>
        <v>stationary</v>
      </c>
      <c r="M11" s="2" t="str">
        <f t="shared" ca="1" si="8"/>
        <v>water colours</v>
      </c>
      <c r="N11">
        <f t="shared" ca="1" si="14"/>
        <v>728</v>
      </c>
      <c r="O11">
        <f t="shared" ca="1" si="15"/>
        <v>49.63</v>
      </c>
      <c r="P11">
        <f t="shared" ca="1" si="16"/>
        <v>4.45</v>
      </c>
      <c r="R11">
        <f t="shared" ca="1" si="9"/>
        <v>10</v>
      </c>
      <c r="S11">
        <f t="shared" ca="1" si="10"/>
        <v>5</v>
      </c>
    </row>
    <row r="12" spans="1:19" x14ac:dyDescent="0.25">
      <c r="A12">
        <f t="shared" si="17"/>
        <v>7</v>
      </c>
      <c r="B12" s="2">
        <f t="shared" ca="1" si="0"/>
        <v>43406</v>
      </c>
      <c r="C12">
        <f t="shared" ca="1" si="11"/>
        <v>2018</v>
      </c>
      <c r="D12" s="4">
        <f t="shared" ca="1" si="12"/>
        <v>11</v>
      </c>
      <c r="E12" s="4">
        <f t="shared" ca="1" si="13"/>
        <v>2</v>
      </c>
      <c r="F12" s="2" t="str">
        <f t="shared" ca="1" si="1"/>
        <v>Susan</v>
      </c>
      <c r="G12" s="2" t="str">
        <f t="shared" ca="1" si="2"/>
        <v>no</v>
      </c>
      <c r="H12" s="2" t="str">
        <f t="shared" ca="1" si="3"/>
        <v>smartpoint</v>
      </c>
      <c r="I12" s="2" t="str">
        <f t="shared" ca="1" si="4"/>
        <v>Germany</v>
      </c>
      <c r="J12" s="2" t="str">
        <f t="shared" ca="1" si="5"/>
        <v>BadWurt</v>
      </c>
      <c r="K12" s="2" t="str">
        <f t="shared" ca="1" si="6"/>
        <v>Freiburg</v>
      </c>
      <c r="L12" s="2" t="str">
        <f t="shared" ca="1" si="7"/>
        <v>household</v>
      </c>
      <c r="M12" s="2" t="str">
        <f t="shared" ca="1" si="8"/>
        <v>waste bags</v>
      </c>
      <c r="N12">
        <f t="shared" ca="1" si="14"/>
        <v>984</v>
      </c>
      <c r="O12">
        <f t="shared" ca="1" si="15"/>
        <v>21.1</v>
      </c>
      <c r="P12">
        <f t="shared" ca="1" si="16"/>
        <v>1.73</v>
      </c>
      <c r="R12">
        <f t="shared" ca="1" si="9"/>
        <v>12</v>
      </c>
      <c r="S12">
        <f t="shared" ca="1" si="10"/>
        <v>6</v>
      </c>
    </row>
    <row r="13" spans="1:19" x14ac:dyDescent="0.25">
      <c r="A13">
        <f t="shared" si="17"/>
        <v>8</v>
      </c>
      <c r="B13" s="2">
        <f t="shared" ca="1" si="0"/>
        <v>43417</v>
      </c>
      <c r="C13">
        <f t="shared" ca="1" si="11"/>
        <v>2018</v>
      </c>
      <c r="D13" s="4">
        <f t="shared" ref="D13:D76" ca="1" si="18">MONTH(B13)</f>
        <v>11</v>
      </c>
      <c r="E13" s="4">
        <f t="shared" ref="E13:E76" ca="1" si="19">DAY(B13)</f>
        <v>13</v>
      </c>
      <c r="F13" s="2" t="str">
        <f t="shared" ca="1" si="1"/>
        <v>Darma</v>
      </c>
      <c r="G13" s="2" t="str">
        <f t="shared" ca="1" si="2"/>
        <v>no</v>
      </c>
      <c r="H13" s="2" t="str">
        <f t="shared" ca="1" si="3"/>
        <v>care4you</v>
      </c>
      <c r="I13" s="2" t="str">
        <f t="shared" ca="1" si="4"/>
        <v>Germany</v>
      </c>
      <c r="J13" s="2" t="str">
        <f t="shared" ca="1" si="5"/>
        <v>NRW</v>
      </c>
      <c r="K13" s="2" t="str">
        <f t="shared" ca="1" si="6"/>
        <v>Cologne</v>
      </c>
      <c r="L13" s="2" t="str">
        <f t="shared" ca="1" si="7"/>
        <v>household</v>
      </c>
      <c r="M13" s="2" t="str">
        <f t="shared" ca="1" si="8"/>
        <v>gloves</v>
      </c>
      <c r="N13">
        <f t="shared" ca="1" si="14"/>
        <v>275</v>
      </c>
      <c r="O13">
        <f t="shared" ca="1" si="15"/>
        <v>50.9</v>
      </c>
      <c r="P13">
        <f t="shared" ca="1" si="16"/>
        <v>4.92</v>
      </c>
      <c r="R13">
        <f t="shared" ca="1" si="9"/>
        <v>2</v>
      </c>
      <c r="S13">
        <f t="shared" ca="1" si="10"/>
        <v>8</v>
      </c>
    </row>
    <row r="14" spans="1:19" x14ac:dyDescent="0.25">
      <c r="A14">
        <f t="shared" si="17"/>
        <v>9</v>
      </c>
      <c r="B14" s="2">
        <f t="shared" ca="1" si="0"/>
        <v>43379</v>
      </c>
      <c r="C14">
        <f t="shared" ca="1" si="11"/>
        <v>2018</v>
      </c>
      <c r="D14" s="4">
        <f t="shared" ca="1" si="18"/>
        <v>10</v>
      </c>
      <c r="E14" s="4">
        <f t="shared" ca="1" si="19"/>
        <v>6</v>
      </c>
      <c r="F14" s="2" t="str">
        <f t="shared" ca="1" si="1"/>
        <v>Susan</v>
      </c>
      <c r="G14" s="2" t="str">
        <f t="shared" ca="1" si="2"/>
        <v>yes</v>
      </c>
      <c r="H14" s="2" t="str">
        <f t="shared" ca="1" si="3"/>
        <v>thebarn</v>
      </c>
      <c r="I14" s="2" t="str">
        <f t="shared" ca="1" si="4"/>
        <v>Germany</v>
      </c>
      <c r="J14" s="2" t="str">
        <f t="shared" ca="1" si="5"/>
        <v>NRW</v>
      </c>
      <c r="K14" s="2" t="str">
        <f t="shared" ca="1" si="6"/>
        <v>Aachen</v>
      </c>
      <c r="L14" s="2" t="str">
        <f t="shared" ca="1" si="7"/>
        <v>stationary</v>
      </c>
      <c r="M14" s="2" t="str">
        <f t="shared" ca="1" si="8"/>
        <v>water colours</v>
      </c>
      <c r="N14">
        <f t="shared" ca="1" si="14"/>
        <v>459</v>
      </c>
      <c r="O14">
        <f t="shared" ca="1" si="15"/>
        <v>25.64</v>
      </c>
      <c r="P14">
        <f t="shared" ca="1" si="16"/>
        <v>1.52</v>
      </c>
      <c r="R14">
        <f t="shared" ca="1" si="9"/>
        <v>5</v>
      </c>
      <c r="S14">
        <f t="shared" ca="1" si="10"/>
        <v>5</v>
      </c>
    </row>
    <row r="15" spans="1:19" x14ac:dyDescent="0.25">
      <c r="A15">
        <f t="shared" si="17"/>
        <v>10</v>
      </c>
      <c r="B15" s="2">
        <f t="shared" ca="1" si="0"/>
        <v>43434</v>
      </c>
      <c r="C15">
        <f t="shared" ca="1" si="11"/>
        <v>2018</v>
      </c>
      <c r="D15" s="4">
        <f t="shared" ca="1" si="18"/>
        <v>11</v>
      </c>
      <c r="E15" s="4">
        <f t="shared" ca="1" si="19"/>
        <v>30</v>
      </c>
      <c r="F15" s="2" t="str">
        <f t="shared" ca="1" si="1"/>
        <v>Darma</v>
      </c>
      <c r="G15" s="2" t="str">
        <f t="shared" ca="1" si="2"/>
        <v>no</v>
      </c>
      <c r="H15" s="2" t="str">
        <f t="shared" ca="1" si="3"/>
        <v>smartpoint</v>
      </c>
      <c r="I15" s="2" t="str">
        <f t="shared" ca="1" si="4"/>
        <v>Germany</v>
      </c>
      <c r="J15" s="2" t="str">
        <f t="shared" ca="1" si="5"/>
        <v>Hessia</v>
      </c>
      <c r="K15" s="2" t="str">
        <f t="shared" ca="1" si="6"/>
        <v>Frankfurt</v>
      </c>
      <c r="L15" s="2" t="str">
        <f t="shared" ca="1" si="7"/>
        <v>stationary</v>
      </c>
      <c r="M15" s="2" t="str">
        <f t="shared" ca="1" si="8"/>
        <v>pencil</v>
      </c>
      <c r="N15">
        <f t="shared" ca="1" si="14"/>
        <v>975</v>
      </c>
      <c r="O15">
        <f t="shared" ca="1" si="15"/>
        <v>47.67</v>
      </c>
      <c r="P15">
        <f t="shared" ca="1" si="16"/>
        <v>2.37</v>
      </c>
      <c r="R15">
        <f t="shared" ca="1" si="9"/>
        <v>9</v>
      </c>
      <c r="S15">
        <f t="shared" ca="1" si="10"/>
        <v>2</v>
      </c>
    </row>
    <row r="16" spans="1:19" x14ac:dyDescent="0.25">
      <c r="A16">
        <f t="shared" si="17"/>
        <v>11</v>
      </c>
      <c r="B16" s="2">
        <f t="shared" ca="1" si="0"/>
        <v>43452</v>
      </c>
      <c r="C16">
        <f t="shared" ca="1" si="11"/>
        <v>2018</v>
      </c>
      <c r="D16" s="4">
        <f t="shared" ca="1" si="18"/>
        <v>12</v>
      </c>
      <c r="E16" s="4">
        <f t="shared" ca="1" si="19"/>
        <v>18</v>
      </c>
      <c r="F16" s="2" t="str">
        <f t="shared" ca="1" si="1"/>
        <v>Beth</v>
      </c>
      <c r="G16" s="2" t="str">
        <f t="shared" ca="1" si="2"/>
        <v>yes</v>
      </c>
      <c r="H16" s="2" t="str">
        <f t="shared" ca="1" si="3"/>
        <v>metropolis</v>
      </c>
      <c r="I16" s="2" t="str">
        <f t="shared" ca="1" si="4"/>
        <v>Germany</v>
      </c>
      <c r="J16" s="2" t="str">
        <f t="shared" ca="1" si="5"/>
        <v>Bavaria</v>
      </c>
      <c r="K16" s="2" t="str">
        <f t="shared" ca="1" si="6"/>
        <v>Augsburg</v>
      </c>
      <c r="L16" s="2" t="str">
        <f t="shared" ca="1" si="7"/>
        <v>household</v>
      </c>
      <c r="M16" s="2" t="str">
        <f t="shared" ca="1" si="8"/>
        <v>gloves</v>
      </c>
      <c r="N16">
        <f t="shared" ca="1" si="14"/>
        <v>221</v>
      </c>
      <c r="O16">
        <f t="shared" ca="1" si="15"/>
        <v>21.53</v>
      </c>
      <c r="P16">
        <f t="shared" ca="1" si="16"/>
        <v>8.44</v>
      </c>
      <c r="R16">
        <f t="shared" ca="1" si="9"/>
        <v>8</v>
      </c>
      <c r="S16">
        <f t="shared" ca="1" si="10"/>
        <v>8</v>
      </c>
    </row>
    <row r="17" spans="1:19" x14ac:dyDescent="0.25">
      <c r="A17">
        <f t="shared" si="17"/>
        <v>12</v>
      </c>
      <c r="B17" s="2">
        <f t="shared" ca="1" si="0"/>
        <v>43419</v>
      </c>
      <c r="C17">
        <f t="shared" ca="1" si="11"/>
        <v>2018</v>
      </c>
      <c r="D17" s="4">
        <f t="shared" ca="1" si="18"/>
        <v>11</v>
      </c>
      <c r="E17" s="4">
        <f t="shared" ca="1" si="19"/>
        <v>15</v>
      </c>
      <c r="F17" s="2" t="str">
        <f t="shared" ca="1" si="1"/>
        <v>Lewis</v>
      </c>
      <c r="G17" s="2" t="str">
        <f t="shared" ca="1" si="2"/>
        <v>no</v>
      </c>
      <c r="H17" s="2" t="str">
        <f t="shared" ca="1" si="3"/>
        <v>care4you</v>
      </c>
      <c r="I17" s="2" t="str">
        <f t="shared" ca="1" si="4"/>
        <v>Germany</v>
      </c>
      <c r="J17" s="2" t="str">
        <f t="shared" ca="1" si="5"/>
        <v>Saxony</v>
      </c>
      <c r="K17" s="2" t="str">
        <f t="shared" ca="1" si="6"/>
        <v>Halle</v>
      </c>
      <c r="L17" s="2" t="str">
        <f t="shared" ca="1" si="7"/>
        <v>appliances</v>
      </c>
      <c r="M17" s="2" t="str">
        <f t="shared" ca="1" si="8"/>
        <v>mixer</v>
      </c>
      <c r="N17">
        <f t="shared" ca="1" si="14"/>
        <v>41</v>
      </c>
      <c r="O17">
        <f t="shared" ca="1" si="15"/>
        <v>35.26</v>
      </c>
      <c r="P17">
        <f t="shared" ca="1" si="16"/>
        <v>0.62</v>
      </c>
      <c r="R17">
        <f t="shared" ca="1" si="9"/>
        <v>18</v>
      </c>
      <c r="S17">
        <f t="shared" ca="1" si="10"/>
        <v>11</v>
      </c>
    </row>
    <row r="18" spans="1:19" x14ac:dyDescent="0.25">
      <c r="A18">
        <f t="shared" si="17"/>
        <v>13</v>
      </c>
      <c r="B18" s="2">
        <f t="shared" ca="1" si="0"/>
        <v>43454</v>
      </c>
      <c r="C18">
        <f t="shared" ca="1" si="11"/>
        <v>2018</v>
      </c>
      <c r="D18" s="4">
        <f t="shared" ca="1" si="18"/>
        <v>12</v>
      </c>
      <c r="E18" s="4">
        <f t="shared" ca="1" si="19"/>
        <v>20</v>
      </c>
      <c r="F18" s="2" t="str">
        <f t="shared" ca="1" si="1"/>
        <v>Wilbur</v>
      </c>
      <c r="G18" s="2" t="str">
        <f t="shared" ca="1" si="2"/>
        <v>yes</v>
      </c>
      <c r="H18" s="2" t="str">
        <f t="shared" ca="1" si="3"/>
        <v>care4you</v>
      </c>
      <c r="I18" s="2" t="str">
        <f t="shared" ca="1" si="4"/>
        <v>Germany</v>
      </c>
      <c r="J18" s="2" t="str">
        <f t="shared" ca="1" si="5"/>
        <v>Saxony</v>
      </c>
      <c r="K18" s="2" t="str">
        <f t="shared" ca="1" si="6"/>
        <v>Leipzig</v>
      </c>
      <c r="L18" s="2" t="str">
        <f t="shared" ca="1" si="7"/>
        <v>household</v>
      </c>
      <c r="M18" s="2" t="str">
        <f t="shared" ca="1" si="8"/>
        <v>towls</v>
      </c>
      <c r="N18">
        <f t="shared" ca="1" si="14"/>
        <v>192</v>
      </c>
      <c r="O18">
        <f t="shared" ca="1" si="15"/>
        <v>76.03</v>
      </c>
      <c r="P18">
        <f t="shared" ca="1" si="16"/>
        <v>7.11</v>
      </c>
      <c r="R18">
        <f t="shared" ca="1" si="9"/>
        <v>17</v>
      </c>
      <c r="S18">
        <f t="shared" ca="1" si="10"/>
        <v>9</v>
      </c>
    </row>
    <row r="19" spans="1:19" x14ac:dyDescent="0.25">
      <c r="A19">
        <f t="shared" si="17"/>
        <v>14</v>
      </c>
      <c r="B19" s="2">
        <f t="shared" ca="1" si="0"/>
        <v>43412</v>
      </c>
      <c r="C19">
        <f t="shared" ca="1" si="11"/>
        <v>2018</v>
      </c>
      <c r="D19" s="4">
        <f t="shared" ca="1" si="18"/>
        <v>11</v>
      </c>
      <c r="E19" s="4">
        <f t="shared" ca="1" si="19"/>
        <v>8</v>
      </c>
      <c r="F19" s="2" t="str">
        <f t="shared" ca="1" si="1"/>
        <v>Susan</v>
      </c>
      <c r="G19" s="2" t="str">
        <f t="shared" ca="1" si="2"/>
        <v>no</v>
      </c>
      <c r="H19" s="2" t="str">
        <f t="shared" ca="1" si="3"/>
        <v>smartpoint</v>
      </c>
      <c r="I19" s="2" t="str">
        <f t="shared" ca="1" si="4"/>
        <v>Germany</v>
      </c>
      <c r="J19" s="2" t="str">
        <f t="shared" ca="1" si="5"/>
        <v>Hessia</v>
      </c>
      <c r="K19" s="2" t="str">
        <f t="shared" ca="1" si="6"/>
        <v>Frankfurt</v>
      </c>
      <c r="L19" s="2" t="str">
        <f t="shared" ca="1" si="7"/>
        <v>appliances</v>
      </c>
      <c r="M19" s="2" t="str">
        <f t="shared" ca="1" si="8"/>
        <v>micro wave oven</v>
      </c>
      <c r="N19">
        <f t="shared" ca="1" si="14"/>
        <v>686</v>
      </c>
      <c r="O19">
        <f t="shared" ca="1" si="15"/>
        <v>26.23</v>
      </c>
      <c r="P19">
        <f t="shared" ca="1" si="16"/>
        <v>5.27</v>
      </c>
      <c r="R19">
        <f t="shared" ca="1" si="9"/>
        <v>9</v>
      </c>
      <c r="S19">
        <f t="shared" ca="1" si="10"/>
        <v>12</v>
      </c>
    </row>
    <row r="20" spans="1:19" x14ac:dyDescent="0.25">
      <c r="A20">
        <f t="shared" si="17"/>
        <v>15</v>
      </c>
      <c r="B20" s="2">
        <f t="shared" ca="1" si="0"/>
        <v>43375</v>
      </c>
      <c r="C20">
        <f t="shared" ca="1" si="11"/>
        <v>2018</v>
      </c>
      <c r="D20" s="4">
        <f t="shared" ca="1" si="18"/>
        <v>10</v>
      </c>
      <c r="E20" s="4">
        <f t="shared" ca="1" si="19"/>
        <v>2</v>
      </c>
      <c r="F20" s="2" t="str">
        <f t="shared" ca="1" si="1"/>
        <v>Ina</v>
      </c>
      <c r="G20" s="2" t="str">
        <f t="shared" ca="1" si="2"/>
        <v>yes</v>
      </c>
      <c r="H20" s="2" t="str">
        <f t="shared" ca="1" si="3"/>
        <v>metropolis</v>
      </c>
      <c r="I20" s="2" t="str">
        <f t="shared" ca="1" si="4"/>
        <v>Germany</v>
      </c>
      <c r="J20" s="2" t="str">
        <f t="shared" ca="1" si="5"/>
        <v>BadWurt</v>
      </c>
      <c r="K20" s="2" t="str">
        <f t="shared" ca="1" si="6"/>
        <v>Karlsruhe</v>
      </c>
      <c r="L20" s="2" t="str">
        <f t="shared" ca="1" si="7"/>
        <v>household</v>
      </c>
      <c r="M20" s="2" t="str">
        <f t="shared" ca="1" si="8"/>
        <v>gloves</v>
      </c>
      <c r="N20">
        <f t="shared" ca="1" si="14"/>
        <v>283</v>
      </c>
      <c r="O20">
        <f t="shared" ca="1" si="15"/>
        <v>55.82</v>
      </c>
      <c r="P20">
        <f t="shared" ca="1" si="16"/>
        <v>7.97</v>
      </c>
      <c r="R20">
        <f t="shared" ca="1" si="9"/>
        <v>11</v>
      </c>
      <c r="S20">
        <f t="shared" ca="1" si="10"/>
        <v>8</v>
      </c>
    </row>
    <row r="21" spans="1:19" x14ac:dyDescent="0.25">
      <c r="A21">
        <f t="shared" si="17"/>
        <v>16</v>
      </c>
      <c r="B21" s="2">
        <f t="shared" ca="1" si="0"/>
        <v>43396</v>
      </c>
      <c r="C21">
        <f t="shared" ca="1" si="11"/>
        <v>2018</v>
      </c>
      <c r="D21" s="4">
        <f t="shared" ca="1" si="18"/>
        <v>10</v>
      </c>
      <c r="E21" s="4">
        <f t="shared" ca="1" si="19"/>
        <v>23</v>
      </c>
      <c r="F21" s="2" t="str">
        <f t="shared" ca="1" si="1"/>
        <v>Darma</v>
      </c>
      <c r="G21" s="2" t="str">
        <f t="shared" ca="1" si="2"/>
        <v>no</v>
      </c>
      <c r="H21" s="2" t="str">
        <f t="shared" ca="1" si="3"/>
        <v>care4you</v>
      </c>
      <c r="I21" s="2" t="str">
        <f t="shared" ca="1" si="4"/>
        <v>Germany</v>
      </c>
      <c r="J21" s="2" t="str">
        <f t="shared" ca="1" si="5"/>
        <v>Saxony</v>
      </c>
      <c r="K21" s="2" t="str">
        <f t="shared" ca="1" si="6"/>
        <v>Leipzig</v>
      </c>
      <c r="L21" s="2" t="str">
        <f t="shared" ca="1" si="7"/>
        <v>household</v>
      </c>
      <c r="M21" s="2" t="str">
        <f t="shared" ca="1" si="8"/>
        <v>gloves</v>
      </c>
      <c r="N21">
        <f t="shared" ca="1" si="14"/>
        <v>942</v>
      </c>
      <c r="O21">
        <f t="shared" ca="1" si="15"/>
        <v>95.03</v>
      </c>
      <c r="P21">
        <f t="shared" ca="1" si="16"/>
        <v>5.44</v>
      </c>
      <c r="R21">
        <f t="shared" ca="1" si="9"/>
        <v>17</v>
      </c>
      <c r="S21">
        <f t="shared" ca="1" si="10"/>
        <v>8</v>
      </c>
    </row>
    <row r="22" spans="1:19" x14ac:dyDescent="0.25">
      <c r="A22">
        <f t="shared" si="17"/>
        <v>17</v>
      </c>
      <c r="B22" s="2">
        <f t="shared" ca="1" si="0"/>
        <v>43459</v>
      </c>
      <c r="C22">
        <f t="shared" ca="1" si="11"/>
        <v>2018</v>
      </c>
      <c r="D22" s="4">
        <f t="shared" ca="1" si="18"/>
        <v>12</v>
      </c>
      <c r="E22" s="4">
        <f t="shared" ca="1" si="19"/>
        <v>25</v>
      </c>
      <c r="F22" s="2" t="str">
        <f t="shared" ca="1" si="1"/>
        <v>Ina</v>
      </c>
      <c r="G22" s="2" t="str">
        <f t="shared" ca="1" si="2"/>
        <v>yes</v>
      </c>
      <c r="H22" s="2" t="str">
        <f t="shared" ca="1" si="3"/>
        <v>dealhouse</v>
      </c>
      <c r="I22" s="2" t="str">
        <f t="shared" ca="1" si="4"/>
        <v>Germany</v>
      </c>
      <c r="J22" s="2" t="str">
        <f t="shared" ca="1" si="5"/>
        <v>NRW</v>
      </c>
      <c r="K22" s="2" t="str">
        <f t="shared" ca="1" si="6"/>
        <v>Essen</v>
      </c>
      <c r="L22" s="2" t="str">
        <f t="shared" ca="1" si="7"/>
        <v>appliances</v>
      </c>
      <c r="M22" s="2" t="str">
        <f t="shared" ca="1" si="8"/>
        <v>vaccum cleaner</v>
      </c>
      <c r="N22">
        <f t="shared" ca="1" si="14"/>
        <v>270</v>
      </c>
      <c r="O22">
        <f t="shared" ca="1" si="15"/>
        <v>76.209999999999994</v>
      </c>
      <c r="P22">
        <f t="shared" ca="1" si="16"/>
        <v>4.07</v>
      </c>
      <c r="R22">
        <f t="shared" ca="1" si="9"/>
        <v>3</v>
      </c>
      <c r="S22">
        <f t="shared" ca="1" si="10"/>
        <v>10</v>
      </c>
    </row>
    <row r="23" spans="1:19" x14ac:dyDescent="0.25">
      <c r="A23">
        <f t="shared" si="17"/>
        <v>18</v>
      </c>
      <c r="B23" s="2">
        <f t="shared" ca="1" si="0"/>
        <v>43420</v>
      </c>
      <c r="C23">
        <f t="shared" ca="1" si="11"/>
        <v>2018</v>
      </c>
      <c r="D23" s="4">
        <f t="shared" ca="1" si="18"/>
        <v>11</v>
      </c>
      <c r="E23" s="4">
        <f t="shared" ca="1" si="19"/>
        <v>16</v>
      </c>
      <c r="F23" s="2" t="str">
        <f t="shared" ca="1" si="1"/>
        <v>Ina</v>
      </c>
      <c r="G23" s="2" t="str">
        <f t="shared" ca="1" si="2"/>
        <v>yes</v>
      </c>
      <c r="H23" s="2" t="str">
        <f t="shared" ca="1" si="3"/>
        <v>thebarn</v>
      </c>
      <c r="I23" s="2" t="str">
        <f t="shared" ca="1" si="4"/>
        <v>Germany</v>
      </c>
      <c r="J23" s="2" t="str">
        <f t="shared" ca="1" si="5"/>
        <v>Bavaria</v>
      </c>
      <c r="K23" s="2" t="str">
        <f t="shared" ca="1" si="6"/>
        <v>Nuremberg</v>
      </c>
      <c r="L23" s="2" t="str">
        <f t="shared" ca="1" si="7"/>
        <v>household</v>
      </c>
      <c r="M23" s="2" t="str">
        <f t="shared" ca="1" si="8"/>
        <v>gloves</v>
      </c>
      <c r="N23">
        <f t="shared" ca="1" si="14"/>
        <v>822</v>
      </c>
      <c r="O23">
        <f t="shared" ca="1" si="15"/>
        <v>50.03</v>
      </c>
      <c r="P23">
        <f t="shared" ca="1" si="16"/>
        <v>5.43</v>
      </c>
      <c r="R23">
        <f t="shared" ca="1" si="9"/>
        <v>7</v>
      </c>
      <c r="S23">
        <f t="shared" ca="1" si="10"/>
        <v>8</v>
      </c>
    </row>
    <row r="24" spans="1:19" x14ac:dyDescent="0.25">
      <c r="A24">
        <f t="shared" si="17"/>
        <v>19</v>
      </c>
      <c r="B24" s="2">
        <f t="shared" ca="1" si="0"/>
        <v>43390</v>
      </c>
      <c r="C24">
        <f t="shared" ca="1" si="11"/>
        <v>2018</v>
      </c>
      <c r="D24" s="4">
        <f t="shared" ca="1" si="18"/>
        <v>10</v>
      </c>
      <c r="E24" s="4">
        <f t="shared" ca="1" si="19"/>
        <v>17</v>
      </c>
      <c r="F24" s="2" t="str">
        <f t="shared" ca="1" si="1"/>
        <v>Beth</v>
      </c>
      <c r="G24" s="2" t="str">
        <f t="shared" ca="1" si="2"/>
        <v>no</v>
      </c>
      <c r="H24" s="2" t="str">
        <f t="shared" ca="1" si="3"/>
        <v>smartpoint</v>
      </c>
      <c r="I24" s="2" t="str">
        <f t="shared" ca="1" si="4"/>
        <v>Germany</v>
      </c>
      <c r="J24" s="2" t="str">
        <f t="shared" ca="1" si="5"/>
        <v>Berlin</v>
      </c>
      <c r="K24" s="2" t="str">
        <f t="shared" ca="1" si="6"/>
        <v>Berlin</v>
      </c>
      <c r="L24" s="2" t="str">
        <f t="shared" ca="1" si="7"/>
        <v>appliances</v>
      </c>
      <c r="M24" s="2" t="str">
        <f t="shared" ca="1" si="8"/>
        <v>micro wave oven</v>
      </c>
      <c r="N24">
        <f t="shared" ca="1" si="14"/>
        <v>205</v>
      </c>
      <c r="O24">
        <f t="shared" ca="1" si="15"/>
        <v>24.13</v>
      </c>
      <c r="P24">
        <f t="shared" ca="1" si="16"/>
        <v>1.37</v>
      </c>
      <c r="R24">
        <f t="shared" ca="1" si="9"/>
        <v>13</v>
      </c>
      <c r="S24">
        <f t="shared" ca="1" si="10"/>
        <v>12</v>
      </c>
    </row>
    <row r="25" spans="1:19" x14ac:dyDescent="0.25">
      <c r="A25">
        <f t="shared" si="17"/>
        <v>20</v>
      </c>
      <c r="B25" s="2">
        <f t="shared" ca="1" si="0"/>
        <v>43436</v>
      </c>
      <c r="C25">
        <f t="shared" ca="1" si="11"/>
        <v>2018</v>
      </c>
      <c r="D25" s="4">
        <f t="shared" ca="1" si="18"/>
        <v>12</v>
      </c>
      <c r="E25" s="4">
        <f t="shared" ca="1" si="19"/>
        <v>2</v>
      </c>
      <c r="F25" s="2" t="str">
        <f t="shared" ca="1" si="1"/>
        <v>Beth</v>
      </c>
      <c r="G25" s="2" t="str">
        <f t="shared" ca="1" si="2"/>
        <v>yes</v>
      </c>
      <c r="H25" s="2" t="str">
        <f t="shared" ca="1" si="3"/>
        <v>metropolis</v>
      </c>
      <c r="I25" s="2" t="str">
        <f t="shared" ca="1" si="4"/>
        <v>Germany</v>
      </c>
      <c r="J25" s="2" t="str">
        <f t="shared" ca="1" si="5"/>
        <v>Bavaria</v>
      </c>
      <c r="K25" s="2" t="str">
        <f t="shared" ca="1" si="6"/>
        <v>Nuremberg</v>
      </c>
      <c r="L25" s="2" t="str">
        <f t="shared" ca="1" si="7"/>
        <v>appliances</v>
      </c>
      <c r="M25" s="2" t="str">
        <f t="shared" ca="1" si="8"/>
        <v>vaccum cleaner</v>
      </c>
      <c r="N25">
        <f t="shared" ca="1" si="14"/>
        <v>526</v>
      </c>
      <c r="O25">
        <f t="shared" ca="1" si="15"/>
        <v>21.15</v>
      </c>
      <c r="P25">
        <f t="shared" ca="1" si="16"/>
        <v>8.19</v>
      </c>
      <c r="R25">
        <f t="shared" ca="1" si="9"/>
        <v>7</v>
      </c>
      <c r="S25">
        <f t="shared" ca="1" si="10"/>
        <v>10</v>
      </c>
    </row>
    <row r="26" spans="1:19" x14ac:dyDescent="0.25">
      <c r="A26">
        <f t="shared" si="17"/>
        <v>21</v>
      </c>
      <c r="B26" s="2">
        <f t="shared" ca="1" si="0"/>
        <v>43450</v>
      </c>
      <c r="C26">
        <f t="shared" ca="1" si="11"/>
        <v>2018</v>
      </c>
      <c r="D26" s="4">
        <f t="shared" ca="1" si="18"/>
        <v>12</v>
      </c>
      <c r="E26" s="4">
        <f t="shared" ca="1" si="19"/>
        <v>16</v>
      </c>
      <c r="F26" s="2" t="str">
        <f t="shared" ca="1" si="1"/>
        <v>Greg</v>
      </c>
      <c r="G26" s="2" t="str">
        <f t="shared" ca="1" si="2"/>
        <v>yes</v>
      </c>
      <c r="H26" s="2" t="str">
        <f t="shared" ca="1" si="3"/>
        <v>care4you</v>
      </c>
      <c r="I26" s="2" t="str">
        <f t="shared" ca="1" si="4"/>
        <v>Germany</v>
      </c>
      <c r="J26" s="2" t="str">
        <f t="shared" ca="1" si="5"/>
        <v>Saxony</v>
      </c>
      <c r="K26" s="2" t="str">
        <f t="shared" ca="1" si="6"/>
        <v>Dresden</v>
      </c>
      <c r="L26" s="2" t="str">
        <f t="shared" ca="1" si="7"/>
        <v>household</v>
      </c>
      <c r="M26" s="2" t="str">
        <f t="shared" ca="1" si="8"/>
        <v>waste bags</v>
      </c>
      <c r="N26">
        <f t="shared" ca="1" si="14"/>
        <v>649</v>
      </c>
      <c r="O26">
        <f t="shared" ca="1" si="15"/>
        <v>97.07</v>
      </c>
      <c r="P26">
        <f t="shared" ca="1" si="16"/>
        <v>9.7899999999999991</v>
      </c>
      <c r="R26">
        <f t="shared" ca="1" si="9"/>
        <v>16</v>
      </c>
      <c r="S26">
        <f t="shared" ca="1" si="10"/>
        <v>6</v>
      </c>
    </row>
    <row r="27" spans="1:19" x14ac:dyDescent="0.25">
      <c r="A27">
        <f t="shared" si="17"/>
        <v>22</v>
      </c>
      <c r="B27" s="2">
        <f t="shared" ca="1" si="0"/>
        <v>43417</v>
      </c>
      <c r="C27">
        <f t="shared" ca="1" si="11"/>
        <v>2018</v>
      </c>
      <c r="D27" s="4">
        <f t="shared" ca="1" si="18"/>
        <v>11</v>
      </c>
      <c r="E27" s="4">
        <f t="shared" ca="1" si="19"/>
        <v>13</v>
      </c>
      <c r="F27" s="2" t="str">
        <f t="shared" ca="1" si="1"/>
        <v>Darma</v>
      </c>
      <c r="G27" s="2" t="str">
        <f t="shared" ca="1" si="2"/>
        <v>yes</v>
      </c>
      <c r="H27" s="2" t="str">
        <f t="shared" ca="1" si="3"/>
        <v>care4you</v>
      </c>
      <c r="I27" s="2" t="str">
        <f t="shared" ca="1" si="4"/>
        <v>Germany</v>
      </c>
      <c r="J27" s="2" t="str">
        <f t="shared" ca="1" si="5"/>
        <v>NRW</v>
      </c>
      <c r="K27" s="2" t="str">
        <f t="shared" ca="1" si="6"/>
        <v>Cologne</v>
      </c>
      <c r="L27" s="2" t="str">
        <f t="shared" ca="1" si="7"/>
        <v>stationary</v>
      </c>
      <c r="M27" s="2" t="str">
        <f t="shared" ca="1" si="8"/>
        <v>marker</v>
      </c>
      <c r="N27">
        <f t="shared" ca="1" si="14"/>
        <v>119</v>
      </c>
      <c r="O27">
        <f t="shared" ca="1" si="15"/>
        <v>30.77</v>
      </c>
      <c r="P27">
        <f t="shared" ca="1" si="16"/>
        <v>7.32</v>
      </c>
      <c r="R27">
        <f t="shared" ca="1" si="9"/>
        <v>2</v>
      </c>
      <c r="S27">
        <f t="shared" ca="1" si="10"/>
        <v>3</v>
      </c>
    </row>
    <row r="28" spans="1:19" x14ac:dyDescent="0.25">
      <c r="A28">
        <f t="shared" ref="A28:A91" si="20">A27+1</f>
        <v>23</v>
      </c>
      <c r="B28" s="2">
        <f t="shared" ca="1" si="0"/>
        <v>43389</v>
      </c>
      <c r="C28">
        <f t="shared" ca="1" si="11"/>
        <v>2018</v>
      </c>
      <c r="D28" s="4">
        <f t="shared" ca="1" si="18"/>
        <v>10</v>
      </c>
      <c r="E28" s="4">
        <f t="shared" ca="1" si="19"/>
        <v>16</v>
      </c>
      <c r="F28" s="2" t="str">
        <f t="shared" ca="1" si="1"/>
        <v>Harry</v>
      </c>
      <c r="G28" s="2" t="str">
        <f t="shared" ca="1" si="2"/>
        <v>yes</v>
      </c>
      <c r="H28" s="2" t="str">
        <f t="shared" ca="1" si="3"/>
        <v>dealhouse</v>
      </c>
      <c r="I28" s="2" t="str">
        <f t="shared" ca="1" si="4"/>
        <v>Germany</v>
      </c>
      <c r="J28" s="2" t="str">
        <f t="shared" ca="1" si="5"/>
        <v>Saxony</v>
      </c>
      <c r="K28" s="2" t="str">
        <f t="shared" ca="1" si="6"/>
        <v>Halle</v>
      </c>
      <c r="L28" s="2" t="str">
        <f t="shared" ca="1" si="7"/>
        <v>stationary</v>
      </c>
      <c r="M28" s="2" t="str">
        <f t="shared" ca="1" si="8"/>
        <v>marker</v>
      </c>
      <c r="N28">
        <f t="shared" ca="1" si="14"/>
        <v>114</v>
      </c>
      <c r="O28">
        <f t="shared" ca="1" si="15"/>
        <v>7</v>
      </c>
      <c r="P28">
        <f t="shared" ca="1" si="16"/>
        <v>8.5</v>
      </c>
      <c r="R28">
        <f t="shared" ca="1" si="9"/>
        <v>18</v>
      </c>
      <c r="S28">
        <f t="shared" ca="1" si="10"/>
        <v>3</v>
      </c>
    </row>
    <row r="29" spans="1:19" x14ac:dyDescent="0.25">
      <c r="A29">
        <f t="shared" si="20"/>
        <v>24</v>
      </c>
      <c r="B29" s="2">
        <f t="shared" ca="1" si="0"/>
        <v>43423</v>
      </c>
      <c r="C29">
        <f t="shared" ca="1" si="11"/>
        <v>2018</v>
      </c>
      <c r="D29" s="4">
        <f t="shared" ca="1" si="18"/>
        <v>11</v>
      </c>
      <c r="E29" s="4">
        <f t="shared" ca="1" si="19"/>
        <v>19</v>
      </c>
      <c r="F29" s="2" t="str">
        <f t="shared" ca="1" si="1"/>
        <v>Greg</v>
      </c>
      <c r="G29" s="2" t="str">
        <f t="shared" ca="1" si="2"/>
        <v>no</v>
      </c>
      <c r="H29" s="2" t="str">
        <f t="shared" ca="1" si="3"/>
        <v>care4you</v>
      </c>
      <c r="I29" s="2" t="str">
        <f t="shared" ca="1" si="4"/>
        <v>Germany</v>
      </c>
      <c r="J29" s="2" t="str">
        <f t="shared" ca="1" si="5"/>
        <v>Hamburg</v>
      </c>
      <c r="K29" s="2" t="str">
        <f t="shared" ca="1" si="6"/>
        <v>Hamburg</v>
      </c>
      <c r="L29" s="2" t="str">
        <f t="shared" ca="1" si="7"/>
        <v>stationary</v>
      </c>
      <c r="M29" s="2" t="str">
        <f t="shared" ca="1" si="8"/>
        <v>pen</v>
      </c>
      <c r="N29">
        <f t="shared" ca="1" si="14"/>
        <v>782</v>
      </c>
      <c r="O29">
        <f t="shared" ca="1" si="15"/>
        <v>63.12</v>
      </c>
      <c r="P29">
        <f t="shared" ca="1" si="16"/>
        <v>9.3800000000000008</v>
      </c>
      <c r="R29">
        <f t="shared" ca="1" si="9"/>
        <v>14</v>
      </c>
      <c r="S29">
        <f t="shared" ca="1" si="10"/>
        <v>1</v>
      </c>
    </row>
    <row r="30" spans="1:19" x14ac:dyDescent="0.25">
      <c r="A30">
        <f t="shared" si="20"/>
        <v>25</v>
      </c>
      <c r="B30" s="2">
        <f t="shared" ca="1" si="0"/>
        <v>43374</v>
      </c>
      <c r="C30">
        <f t="shared" ca="1" si="11"/>
        <v>2018</v>
      </c>
      <c r="D30" s="4">
        <f t="shared" ca="1" si="18"/>
        <v>10</v>
      </c>
      <c r="E30" s="4">
        <f t="shared" ca="1" si="19"/>
        <v>1</v>
      </c>
      <c r="F30" s="2" t="str">
        <f t="shared" ca="1" si="1"/>
        <v>Darma</v>
      </c>
      <c r="G30" s="2" t="str">
        <f t="shared" ca="1" si="2"/>
        <v>yes</v>
      </c>
      <c r="H30" s="2" t="str">
        <f t="shared" ca="1" si="3"/>
        <v>thebarn</v>
      </c>
      <c r="I30" s="2" t="str">
        <f t="shared" ca="1" si="4"/>
        <v>Germany</v>
      </c>
      <c r="J30" s="2" t="str">
        <f t="shared" ca="1" si="5"/>
        <v>Hessia</v>
      </c>
      <c r="K30" s="2" t="str">
        <f t="shared" ca="1" si="6"/>
        <v>Frankfurt</v>
      </c>
      <c r="L30" s="2" t="str">
        <f t="shared" ca="1" si="7"/>
        <v>stationary</v>
      </c>
      <c r="M30" s="2" t="str">
        <f t="shared" ca="1" si="8"/>
        <v>water colours</v>
      </c>
      <c r="N30">
        <f t="shared" ca="1" si="14"/>
        <v>487</v>
      </c>
      <c r="O30">
        <f t="shared" ca="1" si="15"/>
        <v>90.75</v>
      </c>
      <c r="P30">
        <f t="shared" ca="1" si="16"/>
        <v>5.74</v>
      </c>
      <c r="R30">
        <f t="shared" ca="1" si="9"/>
        <v>9</v>
      </c>
      <c r="S30">
        <f t="shared" ca="1" si="10"/>
        <v>5</v>
      </c>
    </row>
    <row r="31" spans="1:19" x14ac:dyDescent="0.25">
      <c r="A31">
        <f t="shared" si="20"/>
        <v>26</v>
      </c>
      <c r="B31" s="2">
        <f t="shared" ca="1" si="0"/>
        <v>43417</v>
      </c>
      <c r="C31">
        <f t="shared" ca="1" si="11"/>
        <v>2018</v>
      </c>
      <c r="D31" s="4">
        <f t="shared" ca="1" si="18"/>
        <v>11</v>
      </c>
      <c r="E31" s="4">
        <f t="shared" ca="1" si="19"/>
        <v>13</v>
      </c>
      <c r="F31" s="2" t="str">
        <f t="shared" ca="1" si="1"/>
        <v>Susan</v>
      </c>
      <c r="G31" s="2" t="str">
        <f t="shared" ca="1" si="2"/>
        <v>yes</v>
      </c>
      <c r="H31" s="2" t="str">
        <f t="shared" ca="1" si="3"/>
        <v>dealhouse</v>
      </c>
      <c r="I31" s="2" t="str">
        <f t="shared" ca="1" si="4"/>
        <v>Germany</v>
      </c>
      <c r="J31" s="2" t="str">
        <f t="shared" ca="1" si="5"/>
        <v>Bavaria</v>
      </c>
      <c r="K31" s="2" t="str">
        <f t="shared" ca="1" si="6"/>
        <v>Munich</v>
      </c>
      <c r="L31" s="2" t="str">
        <f t="shared" ca="1" si="7"/>
        <v>stationary</v>
      </c>
      <c r="M31" s="2" t="str">
        <f t="shared" ca="1" si="8"/>
        <v>pen</v>
      </c>
      <c r="N31">
        <f t="shared" ca="1" si="14"/>
        <v>787</v>
      </c>
      <c r="O31">
        <f t="shared" ca="1" si="15"/>
        <v>70.959999999999994</v>
      </c>
      <c r="P31">
        <f t="shared" ca="1" si="16"/>
        <v>4.28</v>
      </c>
      <c r="R31">
        <f t="shared" ca="1" si="9"/>
        <v>6</v>
      </c>
      <c r="S31">
        <f t="shared" ca="1" si="10"/>
        <v>1</v>
      </c>
    </row>
    <row r="32" spans="1:19" x14ac:dyDescent="0.25">
      <c r="A32">
        <f t="shared" si="20"/>
        <v>27</v>
      </c>
      <c r="B32" s="2">
        <f t="shared" ca="1" si="0"/>
        <v>43414</v>
      </c>
      <c r="C32">
        <f t="shared" ca="1" si="11"/>
        <v>2018</v>
      </c>
      <c r="D32" s="4">
        <f t="shared" ca="1" si="18"/>
        <v>11</v>
      </c>
      <c r="E32" s="4">
        <f t="shared" ca="1" si="19"/>
        <v>10</v>
      </c>
      <c r="F32" s="2" t="str">
        <f t="shared" ca="1" si="1"/>
        <v>Greg</v>
      </c>
      <c r="G32" s="2" t="str">
        <f t="shared" ca="1" si="2"/>
        <v>no</v>
      </c>
      <c r="H32" s="2" t="str">
        <f t="shared" ca="1" si="3"/>
        <v>smartpoint</v>
      </c>
      <c r="I32" s="2" t="str">
        <f t="shared" ca="1" si="4"/>
        <v>Germany</v>
      </c>
      <c r="J32" s="2" t="str">
        <f t="shared" ca="1" si="5"/>
        <v>BadWurt</v>
      </c>
      <c r="K32" s="2" t="str">
        <f t="shared" ca="1" si="6"/>
        <v>Karlsruhe</v>
      </c>
      <c r="L32" s="2" t="str">
        <f t="shared" ca="1" si="7"/>
        <v>appliances</v>
      </c>
      <c r="M32" s="2" t="str">
        <f t="shared" ca="1" si="8"/>
        <v>vaccum cleaner</v>
      </c>
      <c r="N32">
        <f t="shared" ca="1" si="14"/>
        <v>399</v>
      </c>
      <c r="O32">
        <f t="shared" ca="1" si="15"/>
        <v>69.31</v>
      </c>
      <c r="P32">
        <f t="shared" ca="1" si="16"/>
        <v>3.5</v>
      </c>
      <c r="R32">
        <f t="shared" ca="1" si="9"/>
        <v>11</v>
      </c>
      <c r="S32">
        <f t="shared" ca="1" si="10"/>
        <v>10</v>
      </c>
    </row>
    <row r="33" spans="1:19" x14ac:dyDescent="0.25">
      <c r="A33">
        <f t="shared" si="20"/>
        <v>28</v>
      </c>
      <c r="B33" s="2">
        <f t="shared" ca="1" si="0"/>
        <v>43443</v>
      </c>
      <c r="C33">
        <f t="shared" ca="1" si="11"/>
        <v>2018</v>
      </c>
      <c r="D33" s="4">
        <f t="shared" ca="1" si="18"/>
        <v>12</v>
      </c>
      <c r="E33" s="4">
        <f t="shared" ca="1" si="19"/>
        <v>9</v>
      </c>
      <c r="F33" s="2" t="str">
        <f t="shared" ca="1" si="1"/>
        <v>Susan</v>
      </c>
      <c r="G33" s="2" t="str">
        <f t="shared" ca="1" si="2"/>
        <v>no</v>
      </c>
      <c r="H33" s="2" t="str">
        <f t="shared" ca="1" si="3"/>
        <v>dealhouse</v>
      </c>
      <c r="I33" s="2" t="str">
        <f t="shared" ca="1" si="4"/>
        <v>Germany</v>
      </c>
      <c r="J33" s="2" t="str">
        <f t="shared" ca="1" si="5"/>
        <v>Bavaria</v>
      </c>
      <c r="K33" s="2" t="str">
        <f t="shared" ca="1" si="6"/>
        <v>Nuremberg</v>
      </c>
      <c r="L33" s="2" t="str">
        <f t="shared" ca="1" si="7"/>
        <v>stationary</v>
      </c>
      <c r="M33" s="2" t="str">
        <f t="shared" ca="1" si="8"/>
        <v>pencil</v>
      </c>
      <c r="N33">
        <f t="shared" ca="1" si="14"/>
        <v>97</v>
      </c>
      <c r="O33">
        <f t="shared" ca="1" si="15"/>
        <v>54.58</v>
      </c>
      <c r="P33">
        <f t="shared" ca="1" si="16"/>
        <v>6.37</v>
      </c>
      <c r="R33">
        <f t="shared" ca="1" si="9"/>
        <v>7</v>
      </c>
      <c r="S33">
        <f t="shared" ca="1" si="10"/>
        <v>2</v>
      </c>
    </row>
    <row r="34" spans="1:19" x14ac:dyDescent="0.25">
      <c r="A34">
        <f t="shared" si="20"/>
        <v>29</v>
      </c>
      <c r="B34" s="2">
        <f t="shared" ca="1" si="0"/>
        <v>43384</v>
      </c>
      <c r="C34">
        <f t="shared" ca="1" si="11"/>
        <v>2018</v>
      </c>
      <c r="D34" s="4">
        <f t="shared" ca="1" si="18"/>
        <v>10</v>
      </c>
      <c r="E34" s="4">
        <f t="shared" ca="1" si="19"/>
        <v>11</v>
      </c>
      <c r="F34" s="2" t="str">
        <f t="shared" ca="1" si="1"/>
        <v>Lewis</v>
      </c>
      <c r="G34" s="2" t="str">
        <f t="shared" ca="1" si="2"/>
        <v>yes</v>
      </c>
      <c r="H34" s="2" t="str">
        <f t="shared" ca="1" si="3"/>
        <v>care4you</v>
      </c>
      <c r="I34" s="2" t="str">
        <f t="shared" ca="1" si="4"/>
        <v>Germany</v>
      </c>
      <c r="J34" s="2" t="str">
        <f t="shared" ca="1" si="5"/>
        <v>BadWurt</v>
      </c>
      <c r="K34" s="2" t="str">
        <f t="shared" ca="1" si="6"/>
        <v>Stuttgart</v>
      </c>
      <c r="L34" s="2" t="str">
        <f t="shared" ca="1" si="7"/>
        <v>household</v>
      </c>
      <c r="M34" s="2" t="str">
        <f t="shared" ca="1" si="8"/>
        <v>wipes</v>
      </c>
      <c r="N34">
        <f t="shared" ca="1" si="14"/>
        <v>762</v>
      </c>
      <c r="O34">
        <f t="shared" ca="1" si="15"/>
        <v>98.08</v>
      </c>
      <c r="P34">
        <f t="shared" ca="1" si="16"/>
        <v>5.75</v>
      </c>
      <c r="R34">
        <f t="shared" ca="1" si="9"/>
        <v>10</v>
      </c>
      <c r="S34">
        <f t="shared" ca="1" si="10"/>
        <v>7</v>
      </c>
    </row>
    <row r="35" spans="1:19" x14ac:dyDescent="0.25">
      <c r="A35">
        <f t="shared" si="20"/>
        <v>30</v>
      </c>
      <c r="B35" s="2">
        <f t="shared" ca="1" si="0"/>
        <v>43440</v>
      </c>
      <c r="C35">
        <f t="shared" ca="1" si="11"/>
        <v>2018</v>
      </c>
      <c r="D35" s="4">
        <f t="shared" ca="1" si="18"/>
        <v>12</v>
      </c>
      <c r="E35" s="4">
        <f t="shared" ca="1" si="19"/>
        <v>6</v>
      </c>
      <c r="F35" s="2" t="str">
        <f t="shared" ca="1" si="1"/>
        <v>Susan</v>
      </c>
      <c r="G35" s="2" t="str">
        <f t="shared" ca="1" si="2"/>
        <v>yes</v>
      </c>
      <c r="H35" s="2" t="str">
        <f t="shared" ca="1" si="3"/>
        <v>metropolis</v>
      </c>
      <c r="I35" s="2" t="str">
        <f t="shared" ca="1" si="4"/>
        <v>Germany</v>
      </c>
      <c r="J35" s="2" t="str">
        <f t="shared" ca="1" si="5"/>
        <v>NRW</v>
      </c>
      <c r="K35" s="2" t="str">
        <f t="shared" ca="1" si="6"/>
        <v>Cologne</v>
      </c>
      <c r="L35" s="2" t="str">
        <f t="shared" ca="1" si="7"/>
        <v>stationary</v>
      </c>
      <c r="M35" s="2" t="str">
        <f t="shared" ca="1" si="8"/>
        <v>pen</v>
      </c>
      <c r="N35">
        <f t="shared" ca="1" si="14"/>
        <v>651</v>
      </c>
      <c r="O35">
        <f t="shared" ca="1" si="15"/>
        <v>55.81</v>
      </c>
      <c r="P35">
        <f t="shared" ca="1" si="16"/>
        <v>9.68</v>
      </c>
      <c r="R35">
        <f t="shared" ca="1" si="9"/>
        <v>2</v>
      </c>
      <c r="S35">
        <f t="shared" ca="1" si="10"/>
        <v>1</v>
      </c>
    </row>
    <row r="36" spans="1:19" x14ac:dyDescent="0.25">
      <c r="A36">
        <f t="shared" si="20"/>
        <v>31</v>
      </c>
      <c r="B36" s="2">
        <f t="shared" ca="1" si="0"/>
        <v>43435</v>
      </c>
      <c r="C36">
        <f t="shared" ca="1" si="11"/>
        <v>2018</v>
      </c>
      <c r="D36" s="4">
        <f t="shared" ca="1" si="18"/>
        <v>12</v>
      </c>
      <c r="E36" s="4">
        <f t="shared" ca="1" si="19"/>
        <v>1</v>
      </c>
      <c r="F36" s="2" t="str">
        <f t="shared" ca="1" si="1"/>
        <v>Wilbur</v>
      </c>
      <c r="G36" s="2" t="str">
        <f t="shared" ca="1" si="2"/>
        <v>yes</v>
      </c>
      <c r="H36" s="2" t="str">
        <f t="shared" ca="1" si="3"/>
        <v>metropolis</v>
      </c>
      <c r="I36" s="2" t="str">
        <f t="shared" ca="1" si="4"/>
        <v>Germany</v>
      </c>
      <c r="J36" s="2" t="str">
        <f t="shared" ca="1" si="5"/>
        <v>Hessia</v>
      </c>
      <c r="K36" s="2" t="str">
        <f t="shared" ca="1" si="6"/>
        <v>Frankfurt</v>
      </c>
      <c r="L36" s="2" t="str">
        <f t="shared" ca="1" si="7"/>
        <v>appliances</v>
      </c>
      <c r="M36" s="2" t="str">
        <f t="shared" ca="1" si="8"/>
        <v>vaccum cleaner</v>
      </c>
      <c r="N36">
        <f t="shared" ca="1" si="14"/>
        <v>350</v>
      </c>
      <c r="O36">
        <f t="shared" ca="1" si="15"/>
        <v>53.47</v>
      </c>
      <c r="P36">
        <f t="shared" ca="1" si="16"/>
        <v>8.44</v>
      </c>
      <c r="R36">
        <f t="shared" ca="1" si="9"/>
        <v>9</v>
      </c>
      <c r="S36">
        <f t="shared" ca="1" si="10"/>
        <v>10</v>
      </c>
    </row>
    <row r="37" spans="1:19" x14ac:dyDescent="0.25">
      <c r="A37">
        <f t="shared" si="20"/>
        <v>32</v>
      </c>
      <c r="B37" s="2">
        <f t="shared" ca="1" si="0"/>
        <v>43465</v>
      </c>
      <c r="C37">
        <f t="shared" ca="1" si="11"/>
        <v>2018</v>
      </c>
      <c r="D37" s="4">
        <f t="shared" ca="1" si="18"/>
        <v>12</v>
      </c>
      <c r="E37" s="4">
        <f t="shared" ca="1" si="19"/>
        <v>31</v>
      </c>
      <c r="F37" s="2" t="str">
        <f t="shared" ca="1" si="1"/>
        <v>Harry</v>
      </c>
      <c r="G37" s="2" t="str">
        <f t="shared" ca="1" si="2"/>
        <v>yes</v>
      </c>
      <c r="H37" s="2" t="str">
        <f t="shared" ca="1" si="3"/>
        <v>smartpoint</v>
      </c>
      <c r="I37" s="2" t="str">
        <f t="shared" ca="1" si="4"/>
        <v>Germany</v>
      </c>
      <c r="J37" s="2" t="str">
        <f t="shared" ca="1" si="5"/>
        <v>NRW</v>
      </c>
      <c r="K37" s="2" t="str">
        <f t="shared" ca="1" si="6"/>
        <v>Essen</v>
      </c>
      <c r="L37" s="2" t="str">
        <f t="shared" ca="1" si="7"/>
        <v>household</v>
      </c>
      <c r="M37" s="2" t="str">
        <f t="shared" ca="1" si="8"/>
        <v>wipes</v>
      </c>
      <c r="N37">
        <f t="shared" ca="1" si="14"/>
        <v>438</v>
      </c>
      <c r="O37">
        <f t="shared" ca="1" si="15"/>
        <v>0.49</v>
      </c>
      <c r="P37">
        <f t="shared" ca="1" si="16"/>
        <v>1.5</v>
      </c>
      <c r="R37">
        <f t="shared" ca="1" si="9"/>
        <v>3</v>
      </c>
      <c r="S37">
        <f t="shared" ca="1" si="10"/>
        <v>7</v>
      </c>
    </row>
    <row r="38" spans="1:19" x14ac:dyDescent="0.25">
      <c r="A38">
        <f t="shared" si="20"/>
        <v>33</v>
      </c>
      <c r="B38" s="2">
        <f t="shared" ca="1" si="0"/>
        <v>43456</v>
      </c>
      <c r="C38">
        <f t="shared" ca="1" si="11"/>
        <v>2018</v>
      </c>
      <c r="D38" s="4">
        <f t="shared" ca="1" si="18"/>
        <v>12</v>
      </c>
      <c r="E38" s="4">
        <f t="shared" ca="1" si="19"/>
        <v>22</v>
      </c>
      <c r="F38" s="2" t="str">
        <f t="shared" ca="1" si="1"/>
        <v>Susan</v>
      </c>
      <c r="G38" s="2" t="str">
        <f t="shared" ca="1" si="2"/>
        <v>yes</v>
      </c>
      <c r="H38" s="2" t="str">
        <f t="shared" ca="1" si="3"/>
        <v>smartpoint</v>
      </c>
      <c r="I38" s="2" t="str">
        <f t="shared" ca="1" si="4"/>
        <v>Germany</v>
      </c>
      <c r="J38" s="2" t="str">
        <f t="shared" ca="1" si="5"/>
        <v>BadWurt</v>
      </c>
      <c r="K38" s="2" t="str">
        <f t="shared" ca="1" si="6"/>
        <v>Stuttgart</v>
      </c>
      <c r="L38" s="2" t="str">
        <f t="shared" ca="1" si="7"/>
        <v>household</v>
      </c>
      <c r="M38" s="2" t="str">
        <f t="shared" ca="1" si="8"/>
        <v>wipes</v>
      </c>
      <c r="N38">
        <f t="shared" ca="1" si="14"/>
        <v>473</v>
      </c>
      <c r="O38">
        <f t="shared" ca="1" si="15"/>
        <v>39.03</v>
      </c>
      <c r="P38">
        <f t="shared" ca="1" si="16"/>
        <v>2.84</v>
      </c>
      <c r="R38">
        <f t="shared" ca="1" si="9"/>
        <v>10</v>
      </c>
      <c r="S38">
        <f t="shared" ca="1" si="10"/>
        <v>7</v>
      </c>
    </row>
    <row r="39" spans="1:19" x14ac:dyDescent="0.25">
      <c r="A39">
        <f t="shared" si="20"/>
        <v>34</v>
      </c>
      <c r="B39" s="2">
        <f t="shared" ca="1" si="0"/>
        <v>43429</v>
      </c>
      <c r="C39">
        <f t="shared" ca="1" si="11"/>
        <v>2018</v>
      </c>
      <c r="D39" s="4">
        <f t="shared" ca="1" si="18"/>
        <v>11</v>
      </c>
      <c r="E39" s="4">
        <f t="shared" ca="1" si="19"/>
        <v>25</v>
      </c>
      <c r="F39" s="2" t="str">
        <f t="shared" ca="1" si="1"/>
        <v>Darma</v>
      </c>
      <c r="G39" s="2" t="str">
        <f t="shared" ca="1" si="2"/>
        <v>yes</v>
      </c>
      <c r="H39" s="2" t="str">
        <f t="shared" ca="1" si="3"/>
        <v>care4you</v>
      </c>
      <c r="I39" s="2" t="str">
        <f t="shared" ca="1" si="4"/>
        <v>Germany</v>
      </c>
      <c r="J39" s="2" t="str">
        <f t="shared" ca="1" si="5"/>
        <v>NRW</v>
      </c>
      <c r="K39" s="2" t="str">
        <f t="shared" ca="1" si="6"/>
        <v>Düsseldorf</v>
      </c>
      <c r="L39" s="2" t="str">
        <f t="shared" ca="1" si="7"/>
        <v>stationary</v>
      </c>
      <c r="M39" s="2" t="str">
        <f t="shared" ca="1" si="8"/>
        <v>water colours</v>
      </c>
      <c r="N39">
        <f t="shared" ca="1" si="14"/>
        <v>930</v>
      </c>
      <c r="O39">
        <f t="shared" ca="1" si="15"/>
        <v>42</v>
      </c>
      <c r="P39">
        <f t="shared" ca="1" si="16"/>
        <v>6.97</v>
      </c>
      <c r="R39">
        <f t="shared" ca="1" si="9"/>
        <v>1</v>
      </c>
      <c r="S39">
        <f t="shared" ca="1" si="10"/>
        <v>5</v>
      </c>
    </row>
    <row r="40" spans="1:19" x14ac:dyDescent="0.25">
      <c r="A40">
        <f t="shared" si="20"/>
        <v>35</v>
      </c>
      <c r="B40" s="2">
        <f t="shared" ca="1" si="0"/>
        <v>43462</v>
      </c>
      <c r="C40">
        <f t="shared" ca="1" si="11"/>
        <v>2018</v>
      </c>
      <c r="D40" s="4">
        <f t="shared" ca="1" si="18"/>
        <v>12</v>
      </c>
      <c r="E40" s="4">
        <f t="shared" ca="1" si="19"/>
        <v>28</v>
      </c>
      <c r="F40" s="2" t="str">
        <f t="shared" ca="1" si="1"/>
        <v>Beth</v>
      </c>
      <c r="G40" s="2" t="str">
        <f t="shared" ca="1" si="2"/>
        <v>no</v>
      </c>
      <c r="H40" s="2" t="str">
        <f t="shared" ca="1" si="3"/>
        <v>thebarn</v>
      </c>
      <c r="I40" s="2" t="str">
        <f t="shared" ca="1" si="4"/>
        <v>Germany</v>
      </c>
      <c r="J40" s="2" t="str">
        <f t="shared" ca="1" si="5"/>
        <v>Hamburg</v>
      </c>
      <c r="K40" s="2" t="str">
        <f t="shared" ca="1" si="6"/>
        <v>Hamburg</v>
      </c>
      <c r="L40" s="2" t="str">
        <f t="shared" ca="1" si="7"/>
        <v>stationary</v>
      </c>
      <c r="M40" s="2" t="str">
        <f t="shared" ca="1" si="8"/>
        <v>pencil</v>
      </c>
      <c r="N40">
        <f t="shared" ca="1" si="14"/>
        <v>348</v>
      </c>
      <c r="O40">
        <f t="shared" ca="1" si="15"/>
        <v>20.48</v>
      </c>
      <c r="P40">
        <f t="shared" ca="1" si="16"/>
        <v>0.09</v>
      </c>
      <c r="R40">
        <f t="shared" ca="1" si="9"/>
        <v>14</v>
      </c>
      <c r="S40">
        <f t="shared" ca="1" si="10"/>
        <v>2</v>
      </c>
    </row>
    <row r="41" spans="1:19" x14ac:dyDescent="0.25">
      <c r="A41">
        <f t="shared" si="20"/>
        <v>36</v>
      </c>
      <c r="B41" s="2">
        <f t="shared" ca="1" si="0"/>
        <v>43421</v>
      </c>
      <c r="C41">
        <f t="shared" ca="1" si="11"/>
        <v>2018</v>
      </c>
      <c r="D41" s="4">
        <f t="shared" ca="1" si="18"/>
        <v>11</v>
      </c>
      <c r="E41" s="4">
        <f t="shared" ca="1" si="19"/>
        <v>17</v>
      </c>
      <c r="F41" s="2" t="str">
        <f t="shared" ca="1" si="1"/>
        <v>Harry</v>
      </c>
      <c r="G41" s="2" t="str">
        <f t="shared" ca="1" si="2"/>
        <v>yes</v>
      </c>
      <c r="H41" s="2" t="str">
        <f t="shared" ca="1" si="3"/>
        <v>thebarn</v>
      </c>
      <c r="I41" s="2" t="str">
        <f t="shared" ca="1" si="4"/>
        <v>Germany</v>
      </c>
      <c r="J41" s="2" t="str">
        <f t="shared" ca="1" si="5"/>
        <v>Bavaria</v>
      </c>
      <c r="K41" s="2" t="str">
        <f t="shared" ca="1" si="6"/>
        <v>Augsburg</v>
      </c>
      <c r="L41" s="2" t="str">
        <f t="shared" ca="1" si="7"/>
        <v>stationary</v>
      </c>
      <c r="M41" s="2" t="str">
        <f t="shared" ca="1" si="8"/>
        <v>ball-pen</v>
      </c>
      <c r="N41">
        <f t="shared" ca="1" si="14"/>
        <v>169</v>
      </c>
      <c r="O41">
        <f t="shared" ca="1" si="15"/>
        <v>46.82</v>
      </c>
      <c r="P41">
        <f t="shared" ca="1" si="16"/>
        <v>5.72</v>
      </c>
      <c r="R41">
        <f t="shared" ca="1" si="9"/>
        <v>8</v>
      </c>
      <c r="S41">
        <f t="shared" ca="1" si="10"/>
        <v>4</v>
      </c>
    </row>
    <row r="42" spans="1:19" x14ac:dyDescent="0.25">
      <c r="A42">
        <f t="shared" si="20"/>
        <v>37</v>
      </c>
      <c r="B42" s="2">
        <f t="shared" ca="1" si="0"/>
        <v>43398</v>
      </c>
      <c r="C42">
        <f t="shared" ca="1" si="11"/>
        <v>2018</v>
      </c>
      <c r="D42" s="4">
        <f t="shared" ca="1" si="18"/>
        <v>10</v>
      </c>
      <c r="E42" s="4">
        <f t="shared" ca="1" si="19"/>
        <v>25</v>
      </c>
      <c r="F42" s="2" t="str">
        <f t="shared" ca="1" si="1"/>
        <v>Lewis</v>
      </c>
      <c r="G42" s="2" t="str">
        <f t="shared" ca="1" si="2"/>
        <v>yes</v>
      </c>
      <c r="H42" s="2" t="str">
        <f t="shared" ca="1" si="3"/>
        <v>thebarn</v>
      </c>
      <c r="I42" s="2" t="str">
        <f t="shared" ca="1" si="4"/>
        <v>Germany</v>
      </c>
      <c r="J42" s="2" t="str">
        <f t="shared" ca="1" si="5"/>
        <v>BadWurt</v>
      </c>
      <c r="K42" s="2" t="str">
        <f t="shared" ca="1" si="6"/>
        <v>Karlsruhe</v>
      </c>
      <c r="L42" s="2" t="str">
        <f t="shared" ca="1" si="7"/>
        <v>appliances</v>
      </c>
      <c r="M42" s="2" t="str">
        <f t="shared" ca="1" si="8"/>
        <v>mixer</v>
      </c>
      <c r="N42">
        <f t="shared" ca="1" si="14"/>
        <v>212</v>
      </c>
      <c r="O42">
        <f t="shared" ca="1" si="15"/>
        <v>19.09</v>
      </c>
      <c r="P42">
        <f t="shared" ca="1" si="16"/>
        <v>6.99</v>
      </c>
      <c r="R42">
        <f t="shared" ca="1" si="9"/>
        <v>11</v>
      </c>
      <c r="S42">
        <f t="shared" ca="1" si="10"/>
        <v>11</v>
      </c>
    </row>
    <row r="43" spans="1:19" x14ac:dyDescent="0.25">
      <c r="A43">
        <f t="shared" si="20"/>
        <v>38</v>
      </c>
      <c r="B43" s="2">
        <f t="shared" ca="1" si="0"/>
        <v>43374</v>
      </c>
      <c r="C43">
        <f t="shared" ca="1" si="11"/>
        <v>2018</v>
      </c>
      <c r="D43" s="4">
        <f t="shared" ca="1" si="18"/>
        <v>10</v>
      </c>
      <c r="E43" s="4">
        <f t="shared" ca="1" si="19"/>
        <v>1</v>
      </c>
      <c r="F43" s="2" t="str">
        <f t="shared" ca="1" si="1"/>
        <v>Beth</v>
      </c>
      <c r="G43" s="2" t="str">
        <f t="shared" ca="1" si="2"/>
        <v>no</v>
      </c>
      <c r="H43" s="2" t="str">
        <f t="shared" ca="1" si="3"/>
        <v>care4you</v>
      </c>
      <c r="I43" s="2" t="str">
        <f t="shared" ca="1" si="4"/>
        <v>Germany</v>
      </c>
      <c r="J43" s="2" t="str">
        <f t="shared" ca="1" si="5"/>
        <v>BadWurt</v>
      </c>
      <c r="K43" s="2" t="str">
        <f t="shared" ca="1" si="6"/>
        <v>Freiburg</v>
      </c>
      <c r="L43" s="2" t="str">
        <f t="shared" ca="1" si="7"/>
        <v>household</v>
      </c>
      <c r="M43" s="2" t="str">
        <f t="shared" ca="1" si="8"/>
        <v>wipes</v>
      </c>
      <c r="N43">
        <f t="shared" ca="1" si="14"/>
        <v>42</v>
      </c>
      <c r="O43">
        <f t="shared" ca="1" si="15"/>
        <v>42.07</v>
      </c>
      <c r="P43">
        <f t="shared" ca="1" si="16"/>
        <v>4.71</v>
      </c>
      <c r="R43">
        <f t="shared" ca="1" si="9"/>
        <v>12</v>
      </c>
      <c r="S43">
        <f t="shared" ca="1" si="10"/>
        <v>7</v>
      </c>
    </row>
    <row r="44" spans="1:19" x14ac:dyDescent="0.25">
      <c r="A44">
        <f t="shared" si="20"/>
        <v>39</v>
      </c>
      <c r="B44" s="2">
        <f t="shared" ca="1" si="0"/>
        <v>43378</v>
      </c>
      <c r="C44">
        <f t="shared" ca="1" si="11"/>
        <v>2018</v>
      </c>
      <c r="D44" s="4">
        <f t="shared" ca="1" si="18"/>
        <v>10</v>
      </c>
      <c r="E44" s="4">
        <f t="shared" ca="1" si="19"/>
        <v>5</v>
      </c>
      <c r="F44" s="2" t="str">
        <f t="shared" ca="1" si="1"/>
        <v>Lewis</v>
      </c>
      <c r="G44" s="2" t="str">
        <f t="shared" ca="1" si="2"/>
        <v>yes</v>
      </c>
      <c r="H44" s="2" t="str">
        <f t="shared" ca="1" si="3"/>
        <v>metropolis</v>
      </c>
      <c r="I44" s="2" t="str">
        <f t="shared" ca="1" si="4"/>
        <v>Germany</v>
      </c>
      <c r="J44" s="2" t="str">
        <f t="shared" ca="1" si="5"/>
        <v>NRW</v>
      </c>
      <c r="K44" s="2" t="str">
        <f t="shared" ca="1" si="6"/>
        <v>Essen</v>
      </c>
      <c r="L44" s="2" t="str">
        <f t="shared" ca="1" si="7"/>
        <v>stationary</v>
      </c>
      <c r="M44" s="2" t="str">
        <f t="shared" ca="1" si="8"/>
        <v>water colours</v>
      </c>
      <c r="N44">
        <f t="shared" ca="1" si="14"/>
        <v>261</v>
      </c>
      <c r="O44">
        <f t="shared" ca="1" si="15"/>
        <v>3.02</v>
      </c>
      <c r="P44">
        <f t="shared" ca="1" si="16"/>
        <v>2.62</v>
      </c>
      <c r="R44">
        <f t="shared" ca="1" si="9"/>
        <v>3</v>
      </c>
      <c r="S44">
        <f t="shared" ca="1" si="10"/>
        <v>5</v>
      </c>
    </row>
    <row r="45" spans="1:19" x14ac:dyDescent="0.25">
      <c r="A45">
        <f t="shared" si="20"/>
        <v>40</v>
      </c>
      <c r="B45" s="2">
        <f t="shared" ca="1" si="0"/>
        <v>43454</v>
      </c>
      <c r="C45">
        <f t="shared" ca="1" si="11"/>
        <v>2018</v>
      </c>
      <c r="D45" s="4">
        <f t="shared" ca="1" si="18"/>
        <v>12</v>
      </c>
      <c r="E45" s="4">
        <f t="shared" ca="1" si="19"/>
        <v>20</v>
      </c>
      <c r="F45" s="2" t="str">
        <f t="shared" ca="1" si="1"/>
        <v>Ina</v>
      </c>
      <c r="G45" s="2" t="str">
        <f t="shared" ca="1" si="2"/>
        <v>yes</v>
      </c>
      <c r="H45" s="2" t="str">
        <f t="shared" ca="1" si="3"/>
        <v>dealhouse</v>
      </c>
      <c r="I45" s="2" t="str">
        <f t="shared" ca="1" si="4"/>
        <v>Germany</v>
      </c>
      <c r="J45" s="2" t="str">
        <f t="shared" ca="1" si="5"/>
        <v>BadWurt</v>
      </c>
      <c r="K45" s="2" t="str">
        <f t="shared" ca="1" si="6"/>
        <v>Karlsruhe</v>
      </c>
      <c r="L45" s="2" t="str">
        <f t="shared" ca="1" si="7"/>
        <v>household</v>
      </c>
      <c r="M45" s="2" t="str">
        <f t="shared" ca="1" si="8"/>
        <v>towls</v>
      </c>
      <c r="N45">
        <f t="shared" ca="1" si="14"/>
        <v>76</v>
      </c>
      <c r="O45">
        <f t="shared" ca="1" si="15"/>
        <v>34.78</v>
      </c>
      <c r="P45">
        <f t="shared" ca="1" si="16"/>
        <v>1.1399999999999999</v>
      </c>
      <c r="R45">
        <f t="shared" ca="1" si="9"/>
        <v>11</v>
      </c>
      <c r="S45">
        <f t="shared" ca="1" si="10"/>
        <v>9</v>
      </c>
    </row>
    <row r="46" spans="1:19" x14ac:dyDescent="0.25">
      <c r="A46">
        <f t="shared" si="20"/>
        <v>41</v>
      </c>
      <c r="B46" s="2">
        <f t="shared" ca="1" si="0"/>
        <v>43401</v>
      </c>
      <c r="C46">
        <f t="shared" ca="1" si="11"/>
        <v>2018</v>
      </c>
      <c r="D46" s="4">
        <f t="shared" ca="1" si="18"/>
        <v>10</v>
      </c>
      <c r="E46" s="4">
        <f t="shared" ca="1" si="19"/>
        <v>28</v>
      </c>
      <c r="F46" s="2" t="str">
        <f t="shared" ca="1" si="1"/>
        <v>Susan</v>
      </c>
      <c r="G46" s="2" t="str">
        <f t="shared" ca="1" si="2"/>
        <v>no</v>
      </c>
      <c r="H46" s="2" t="str">
        <f t="shared" ca="1" si="3"/>
        <v>care4you</v>
      </c>
      <c r="I46" s="2" t="str">
        <f t="shared" ca="1" si="4"/>
        <v>Germany</v>
      </c>
      <c r="J46" s="2" t="str">
        <f t="shared" ca="1" si="5"/>
        <v>Bavaria</v>
      </c>
      <c r="K46" s="2" t="str">
        <f t="shared" ca="1" si="6"/>
        <v>Munich</v>
      </c>
      <c r="L46" s="2" t="str">
        <f t="shared" ca="1" si="7"/>
        <v>household</v>
      </c>
      <c r="M46" s="2" t="str">
        <f t="shared" ca="1" si="8"/>
        <v>towls</v>
      </c>
      <c r="N46">
        <f t="shared" ca="1" si="14"/>
        <v>300</v>
      </c>
      <c r="O46">
        <f t="shared" ca="1" si="15"/>
        <v>93.92</v>
      </c>
      <c r="P46">
        <f t="shared" ca="1" si="16"/>
        <v>3.84</v>
      </c>
      <c r="R46">
        <f t="shared" ca="1" si="9"/>
        <v>6</v>
      </c>
      <c r="S46">
        <f t="shared" ca="1" si="10"/>
        <v>9</v>
      </c>
    </row>
    <row r="47" spans="1:19" x14ac:dyDescent="0.25">
      <c r="A47">
        <f t="shared" si="20"/>
        <v>42</v>
      </c>
      <c r="B47" s="2">
        <f t="shared" ca="1" si="0"/>
        <v>43396</v>
      </c>
      <c r="C47">
        <f t="shared" ca="1" si="11"/>
        <v>2018</v>
      </c>
      <c r="D47" s="4">
        <f t="shared" ca="1" si="18"/>
        <v>10</v>
      </c>
      <c r="E47" s="4">
        <f t="shared" ca="1" si="19"/>
        <v>23</v>
      </c>
      <c r="F47" s="2" t="str">
        <f t="shared" ca="1" si="1"/>
        <v>Wilbur</v>
      </c>
      <c r="G47" s="2" t="str">
        <f t="shared" ca="1" si="2"/>
        <v>yes</v>
      </c>
      <c r="H47" s="2" t="str">
        <f t="shared" ca="1" si="3"/>
        <v>dealhouse</v>
      </c>
      <c r="I47" s="2" t="str">
        <f t="shared" ca="1" si="4"/>
        <v>Germany</v>
      </c>
      <c r="J47" s="2" t="str">
        <f t="shared" ca="1" si="5"/>
        <v>Saxony</v>
      </c>
      <c r="K47" s="2" t="str">
        <f t="shared" ca="1" si="6"/>
        <v>Leipzig</v>
      </c>
      <c r="L47" s="2" t="str">
        <f t="shared" ca="1" si="7"/>
        <v>stationary</v>
      </c>
      <c r="M47" s="2" t="str">
        <f t="shared" ca="1" si="8"/>
        <v>marker</v>
      </c>
      <c r="N47">
        <f t="shared" ca="1" si="14"/>
        <v>926</v>
      </c>
      <c r="O47">
        <f t="shared" ca="1" si="15"/>
        <v>0.27</v>
      </c>
      <c r="P47">
        <f t="shared" ca="1" si="16"/>
        <v>7.49</v>
      </c>
      <c r="R47">
        <f t="shared" ca="1" si="9"/>
        <v>17</v>
      </c>
      <c r="S47">
        <f t="shared" ca="1" si="10"/>
        <v>3</v>
      </c>
    </row>
    <row r="48" spans="1:19" x14ac:dyDescent="0.25">
      <c r="A48">
        <f t="shared" si="20"/>
        <v>43</v>
      </c>
      <c r="B48" s="2">
        <f t="shared" ca="1" si="0"/>
        <v>43378</v>
      </c>
      <c r="C48">
        <f t="shared" ca="1" si="11"/>
        <v>2018</v>
      </c>
      <c r="D48" s="4">
        <f t="shared" ca="1" si="18"/>
        <v>10</v>
      </c>
      <c r="E48" s="4">
        <f t="shared" ca="1" si="19"/>
        <v>5</v>
      </c>
      <c r="F48" s="2" t="str">
        <f t="shared" ca="1" si="1"/>
        <v>Beth</v>
      </c>
      <c r="G48" s="2" t="str">
        <f t="shared" ca="1" si="2"/>
        <v>no</v>
      </c>
      <c r="H48" s="2" t="str">
        <f t="shared" ca="1" si="3"/>
        <v>smartpoint</v>
      </c>
      <c r="I48" s="2" t="str">
        <f t="shared" ca="1" si="4"/>
        <v>Germany</v>
      </c>
      <c r="J48" s="2" t="str">
        <f t="shared" ca="1" si="5"/>
        <v>BadWurt</v>
      </c>
      <c r="K48" s="2" t="str">
        <f t="shared" ca="1" si="6"/>
        <v>Freiburg</v>
      </c>
      <c r="L48" s="2" t="str">
        <f t="shared" ca="1" si="7"/>
        <v>appliances</v>
      </c>
      <c r="M48" s="2" t="str">
        <f t="shared" ca="1" si="8"/>
        <v>micro wave oven</v>
      </c>
      <c r="N48">
        <f t="shared" ca="1" si="14"/>
        <v>61</v>
      </c>
      <c r="O48">
        <f t="shared" ca="1" si="15"/>
        <v>84.26</v>
      </c>
      <c r="P48">
        <f t="shared" ca="1" si="16"/>
        <v>7.59</v>
      </c>
      <c r="R48">
        <f t="shared" ca="1" si="9"/>
        <v>12</v>
      </c>
      <c r="S48">
        <f t="shared" ca="1" si="10"/>
        <v>12</v>
      </c>
    </row>
    <row r="49" spans="1:19" x14ac:dyDescent="0.25">
      <c r="A49">
        <f t="shared" si="20"/>
        <v>44</v>
      </c>
      <c r="B49" s="2">
        <f t="shared" ca="1" si="0"/>
        <v>43388</v>
      </c>
      <c r="C49">
        <f t="shared" ca="1" si="11"/>
        <v>2018</v>
      </c>
      <c r="D49" s="4">
        <f t="shared" ca="1" si="18"/>
        <v>10</v>
      </c>
      <c r="E49" s="4">
        <f t="shared" ca="1" si="19"/>
        <v>15</v>
      </c>
      <c r="F49" s="2" t="str">
        <f t="shared" ca="1" si="1"/>
        <v>Darma</v>
      </c>
      <c r="G49" s="2" t="str">
        <f t="shared" ca="1" si="2"/>
        <v>yes</v>
      </c>
      <c r="H49" s="2" t="str">
        <f t="shared" ca="1" si="3"/>
        <v>dealhouse</v>
      </c>
      <c r="I49" s="2" t="str">
        <f t="shared" ca="1" si="4"/>
        <v>Germany</v>
      </c>
      <c r="J49" s="2" t="str">
        <f t="shared" ca="1" si="5"/>
        <v>Bavaria</v>
      </c>
      <c r="K49" s="2" t="str">
        <f t="shared" ca="1" si="6"/>
        <v>Munich</v>
      </c>
      <c r="L49" s="2" t="str">
        <f t="shared" ca="1" si="7"/>
        <v>stationary</v>
      </c>
      <c r="M49" s="2" t="str">
        <f t="shared" ca="1" si="8"/>
        <v>marker</v>
      </c>
      <c r="N49">
        <f t="shared" ca="1" si="14"/>
        <v>156</v>
      </c>
      <c r="O49">
        <f t="shared" ca="1" si="15"/>
        <v>75.95</v>
      </c>
      <c r="P49">
        <f t="shared" ca="1" si="16"/>
        <v>3.56</v>
      </c>
      <c r="R49">
        <f t="shared" ca="1" si="9"/>
        <v>6</v>
      </c>
      <c r="S49">
        <f t="shared" ca="1" si="10"/>
        <v>3</v>
      </c>
    </row>
    <row r="50" spans="1:19" x14ac:dyDescent="0.25">
      <c r="A50">
        <f t="shared" si="20"/>
        <v>45</v>
      </c>
      <c r="B50" s="2">
        <f t="shared" ca="1" si="0"/>
        <v>43394</v>
      </c>
      <c r="C50">
        <f t="shared" ca="1" si="11"/>
        <v>2018</v>
      </c>
      <c r="D50" s="4">
        <f t="shared" ca="1" si="18"/>
        <v>10</v>
      </c>
      <c r="E50" s="4">
        <f t="shared" ca="1" si="19"/>
        <v>21</v>
      </c>
      <c r="F50" s="2" t="str">
        <f t="shared" ca="1" si="1"/>
        <v>Susan</v>
      </c>
      <c r="G50" s="2" t="str">
        <f t="shared" ca="1" si="2"/>
        <v>no</v>
      </c>
      <c r="H50" s="2" t="str">
        <f t="shared" ca="1" si="3"/>
        <v>metropolis</v>
      </c>
      <c r="I50" s="2" t="str">
        <f t="shared" ca="1" si="4"/>
        <v>Germany</v>
      </c>
      <c r="J50" s="2" t="str">
        <f t="shared" ca="1" si="5"/>
        <v>Saxony</v>
      </c>
      <c r="K50" s="2" t="str">
        <f t="shared" ca="1" si="6"/>
        <v>Halle</v>
      </c>
      <c r="L50" s="2" t="str">
        <f t="shared" ca="1" si="7"/>
        <v>stationary</v>
      </c>
      <c r="M50" s="2" t="str">
        <f t="shared" ca="1" si="8"/>
        <v>ball-pen</v>
      </c>
      <c r="N50">
        <f t="shared" ca="1" si="14"/>
        <v>966</v>
      </c>
      <c r="O50">
        <f t="shared" ca="1" si="15"/>
        <v>30.47</v>
      </c>
      <c r="P50">
        <f t="shared" ca="1" si="16"/>
        <v>3.09</v>
      </c>
      <c r="R50">
        <f t="shared" ca="1" si="9"/>
        <v>18</v>
      </c>
      <c r="S50">
        <f t="shared" ca="1" si="10"/>
        <v>4</v>
      </c>
    </row>
    <row r="51" spans="1:19" x14ac:dyDescent="0.25">
      <c r="A51">
        <f t="shared" si="20"/>
        <v>46</v>
      </c>
      <c r="B51" s="2">
        <f t="shared" ca="1" si="0"/>
        <v>43403</v>
      </c>
      <c r="C51">
        <f t="shared" ca="1" si="11"/>
        <v>2018</v>
      </c>
      <c r="D51" s="4">
        <f t="shared" ca="1" si="18"/>
        <v>10</v>
      </c>
      <c r="E51" s="4">
        <f t="shared" ca="1" si="19"/>
        <v>30</v>
      </c>
      <c r="F51" s="2" t="str">
        <f t="shared" ca="1" si="1"/>
        <v>Harry</v>
      </c>
      <c r="G51" s="2" t="str">
        <f t="shared" ca="1" si="2"/>
        <v>no</v>
      </c>
      <c r="H51" s="2" t="str">
        <f t="shared" ca="1" si="3"/>
        <v>dealhouse</v>
      </c>
      <c r="I51" s="2" t="str">
        <f t="shared" ca="1" si="4"/>
        <v>Germany</v>
      </c>
      <c r="J51" s="2" t="str">
        <f t="shared" ca="1" si="5"/>
        <v>Saxony</v>
      </c>
      <c r="K51" s="2" t="str">
        <f t="shared" ca="1" si="6"/>
        <v>Dresden</v>
      </c>
      <c r="L51" s="2" t="str">
        <f t="shared" ca="1" si="7"/>
        <v>household</v>
      </c>
      <c r="M51" s="2" t="str">
        <f t="shared" ca="1" si="8"/>
        <v>towls</v>
      </c>
      <c r="N51">
        <f t="shared" ca="1" si="14"/>
        <v>213</v>
      </c>
      <c r="O51">
        <f t="shared" ca="1" si="15"/>
        <v>15.27</v>
      </c>
      <c r="P51">
        <f t="shared" ca="1" si="16"/>
        <v>1.07</v>
      </c>
      <c r="R51">
        <f t="shared" ca="1" si="9"/>
        <v>16</v>
      </c>
      <c r="S51">
        <f t="shared" ca="1" si="10"/>
        <v>9</v>
      </c>
    </row>
    <row r="52" spans="1:19" x14ac:dyDescent="0.25">
      <c r="A52">
        <f t="shared" si="20"/>
        <v>47</v>
      </c>
      <c r="B52" s="2">
        <f t="shared" ca="1" si="0"/>
        <v>43450</v>
      </c>
      <c r="C52">
        <f t="shared" ca="1" si="11"/>
        <v>2018</v>
      </c>
      <c r="D52" s="4">
        <f t="shared" ca="1" si="18"/>
        <v>12</v>
      </c>
      <c r="E52" s="4">
        <f t="shared" ca="1" si="19"/>
        <v>16</v>
      </c>
      <c r="F52" s="2" t="str">
        <f t="shared" ca="1" si="1"/>
        <v>Susan</v>
      </c>
      <c r="G52" s="2" t="str">
        <f t="shared" ca="1" si="2"/>
        <v>no</v>
      </c>
      <c r="H52" s="2" t="str">
        <f t="shared" ca="1" si="3"/>
        <v>metropolis</v>
      </c>
      <c r="I52" s="2" t="str">
        <f t="shared" ca="1" si="4"/>
        <v>Germany</v>
      </c>
      <c r="J52" s="2" t="str">
        <f t="shared" ca="1" si="5"/>
        <v>Berlin</v>
      </c>
      <c r="K52" s="2" t="str">
        <f t="shared" ca="1" si="6"/>
        <v>Berlin</v>
      </c>
      <c r="L52" s="2" t="str">
        <f t="shared" ca="1" si="7"/>
        <v>appliances</v>
      </c>
      <c r="M52" s="2" t="str">
        <f t="shared" ca="1" si="8"/>
        <v>vaccum cleaner</v>
      </c>
      <c r="N52">
        <f t="shared" ca="1" si="14"/>
        <v>538</v>
      </c>
      <c r="O52">
        <f t="shared" ca="1" si="15"/>
        <v>16.95</v>
      </c>
      <c r="P52">
        <f t="shared" ca="1" si="16"/>
        <v>3.41</v>
      </c>
      <c r="R52">
        <f t="shared" ca="1" si="9"/>
        <v>13</v>
      </c>
      <c r="S52">
        <f t="shared" ca="1" si="10"/>
        <v>10</v>
      </c>
    </row>
    <row r="53" spans="1:19" x14ac:dyDescent="0.25">
      <c r="A53">
        <f t="shared" si="20"/>
        <v>48</v>
      </c>
      <c r="B53" s="2">
        <f t="shared" ca="1" si="0"/>
        <v>43421</v>
      </c>
      <c r="C53">
        <f t="shared" ca="1" si="11"/>
        <v>2018</v>
      </c>
      <c r="D53" s="4">
        <f t="shared" ca="1" si="18"/>
        <v>11</v>
      </c>
      <c r="E53" s="4">
        <f t="shared" ca="1" si="19"/>
        <v>17</v>
      </c>
      <c r="F53" s="2" t="str">
        <f t="shared" ca="1" si="1"/>
        <v>Wilbur</v>
      </c>
      <c r="G53" s="2" t="str">
        <f t="shared" ca="1" si="2"/>
        <v>no</v>
      </c>
      <c r="H53" s="2" t="str">
        <f t="shared" ca="1" si="3"/>
        <v>metropolis</v>
      </c>
      <c r="I53" s="2" t="str">
        <f t="shared" ca="1" si="4"/>
        <v>Germany</v>
      </c>
      <c r="J53" s="2" t="str">
        <f t="shared" ca="1" si="5"/>
        <v>NRW</v>
      </c>
      <c r="K53" s="2" t="str">
        <f t="shared" ca="1" si="6"/>
        <v>Cologne</v>
      </c>
      <c r="L53" s="2" t="str">
        <f t="shared" ca="1" si="7"/>
        <v>stationary</v>
      </c>
      <c r="M53" s="2" t="str">
        <f t="shared" ca="1" si="8"/>
        <v>marker</v>
      </c>
      <c r="N53">
        <f t="shared" ca="1" si="14"/>
        <v>459</v>
      </c>
      <c r="O53">
        <f t="shared" ca="1" si="15"/>
        <v>55.5</v>
      </c>
      <c r="P53">
        <f t="shared" ca="1" si="16"/>
        <v>6.9</v>
      </c>
      <c r="R53">
        <f t="shared" ca="1" si="9"/>
        <v>2</v>
      </c>
      <c r="S53">
        <f t="shared" ca="1" si="10"/>
        <v>3</v>
      </c>
    </row>
    <row r="54" spans="1:19" x14ac:dyDescent="0.25">
      <c r="A54">
        <f t="shared" si="20"/>
        <v>49</v>
      </c>
      <c r="B54" s="2">
        <f t="shared" ca="1" si="0"/>
        <v>43428</v>
      </c>
      <c r="C54">
        <f t="shared" ca="1" si="11"/>
        <v>2018</v>
      </c>
      <c r="D54" s="4">
        <f t="shared" ca="1" si="18"/>
        <v>11</v>
      </c>
      <c r="E54" s="4">
        <f t="shared" ca="1" si="19"/>
        <v>24</v>
      </c>
      <c r="F54" s="2" t="str">
        <f t="shared" ca="1" si="1"/>
        <v>Lewis</v>
      </c>
      <c r="G54" s="2" t="str">
        <f t="shared" ca="1" si="2"/>
        <v>no</v>
      </c>
      <c r="H54" s="2" t="str">
        <f t="shared" ca="1" si="3"/>
        <v>dealhouse</v>
      </c>
      <c r="I54" s="2" t="str">
        <f t="shared" ca="1" si="4"/>
        <v>Germany</v>
      </c>
      <c r="J54" s="2" t="str">
        <f t="shared" ca="1" si="5"/>
        <v>NRW</v>
      </c>
      <c r="K54" s="2" t="str">
        <f t="shared" ca="1" si="6"/>
        <v>Essen</v>
      </c>
      <c r="L54" s="2" t="str">
        <f t="shared" ca="1" si="7"/>
        <v>stationary</v>
      </c>
      <c r="M54" s="2" t="str">
        <f t="shared" ca="1" si="8"/>
        <v>ball-pen</v>
      </c>
      <c r="N54">
        <f t="shared" ca="1" si="14"/>
        <v>677</v>
      </c>
      <c r="O54">
        <f t="shared" ca="1" si="15"/>
        <v>98.98</v>
      </c>
      <c r="P54">
        <f t="shared" ca="1" si="16"/>
        <v>8.4</v>
      </c>
      <c r="R54">
        <f t="shared" ca="1" si="9"/>
        <v>3</v>
      </c>
      <c r="S54">
        <f t="shared" ca="1" si="10"/>
        <v>4</v>
      </c>
    </row>
    <row r="55" spans="1:19" x14ac:dyDescent="0.25">
      <c r="A55">
        <f t="shared" si="20"/>
        <v>50</v>
      </c>
      <c r="B55" s="2">
        <f t="shared" ca="1" si="0"/>
        <v>43420</v>
      </c>
      <c r="C55">
        <f t="shared" ca="1" si="11"/>
        <v>2018</v>
      </c>
      <c r="D55" s="4">
        <f t="shared" ca="1" si="18"/>
        <v>11</v>
      </c>
      <c r="E55" s="4">
        <f t="shared" ca="1" si="19"/>
        <v>16</v>
      </c>
      <c r="F55" s="2" t="str">
        <f t="shared" ca="1" si="1"/>
        <v>Wilbur</v>
      </c>
      <c r="G55" s="2" t="str">
        <f t="shared" ca="1" si="2"/>
        <v>no</v>
      </c>
      <c r="H55" s="2" t="str">
        <f t="shared" ca="1" si="3"/>
        <v>metropolis</v>
      </c>
      <c r="I55" s="2" t="str">
        <f t="shared" ca="1" si="4"/>
        <v>Germany</v>
      </c>
      <c r="J55" s="2" t="str">
        <f t="shared" ca="1" si="5"/>
        <v>BadWurt</v>
      </c>
      <c r="K55" s="2" t="str">
        <f t="shared" ca="1" si="6"/>
        <v>Stuttgart</v>
      </c>
      <c r="L55" s="2" t="str">
        <f t="shared" ca="1" si="7"/>
        <v>stationary</v>
      </c>
      <c r="M55" s="2" t="str">
        <f t="shared" ca="1" si="8"/>
        <v>marker</v>
      </c>
      <c r="N55">
        <f t="shared" ca="1" si="14"/>
        <v>256</v>
      </c>
      <c r="O55">
        <f t="shared" ca="1" si="15"/>
        <v>89.33</v>
      </c>
      <c r="P55">
        <f t="shared" ca="1" si="16"/>
        <v>1.76</v>
      </c>
      <c r="R55">
        <f t="shared" ca="1" si="9"/>
        <v>10</v>
      </c>
      <c r="S55">
        <f t="shared" ca="1" si="10"/>
        <v>3</v>
      </c>
    </row>
    <row r="56" spans="1:19" x14ac:dyDescent="0.25">
      <c r="A56">
        <f t="shared" si="20"/>
        <v>51</v>
      </c>
      <c r="B56" s="2">
        <f t="shared" ca="1" si="0"/>
        <v>43380</v>
      </c>
      <c r="C56">
        <f t="shared" ca="1" si="11"/>
        <v>2018</v>
      </c>
      <c r="D56" s="4">
        <f t="shared" ca="1" si="18"/>
        <v>10</v>
      </c>
      <c r="E56" s="4">
        <f t="shared" ca="1" si="19"/>
        <v>7</v>
      </c>
      <c r="F56" s="2" t="str">
        <f t="shared" ca="1" si="1"/>
        <v>Darma</v>
      </c>
      <c r="G56" s="2" t="str">
        <f t="shared" ca="1" si="2"/>
        <v>no</v>
      </c>
      <c r="H56" s="2" t="str">
        <f t="shared" ca="1" si="3"/>
        <v>smartpoint</v>
      </c>
      <c r="I56" s="2" t="str">
        <f t="shared" ca="1" si="4"/>
        <v>Germany</v>
      </c>
      <c r="J56" s="2" t="str">
        <f t="shared" ca="1" si="5"/>
        <v>Saxony</v>
      </c>
      <c r="K56" s="2" t="str">
        <f t="shared" ca="1" si="6"/>
        <v>Halle</v>
      </c>
      <c r="L56" s="2" t="str">
        <f t="shared" ca="1" si="7"/>
        <v>stationary</v>
      </c>
      <c r="M56" s="2" t="str">
        <f t="shared" ca="1" si="8"/>
        <v>marker</v>
      </c>
      <c r="N56">
        <f t="shared" ca="1" si="14"/>
        <v>757</v>
      </c>
      <c r="O56">
        <f t="shared" ca="1" si="15"/>
        <v>80.989999999999995</v>
      </c>
      <c r="P56">
        <f t="shared" ca="1" si="16"/>
        <v>5.53</v>
      </c>
      <c r="R56">
        <f t="shared" ca="1" si="9"/>
        <v>18</v>
      </c>
      <c r="S56">
        <f t="shared" ca="1" si="10"/>
        <v>3</v>
      </c>
    </row>
    <row r="57" spans="1:19" x14ac:dyDescent="0.25">
      <c r="A57">
        <f t="shared" si="20"/>
        <v>52</v>
      </c>
      <c r="B57" s="2">
        <f t="shared" ca="1" si="0"/>
        <v>43403</v>
      </c>
      <c r="C57">
        <f t="shared" ca="1" si="11"/>
        <v>2018</v>
      </c>
      <c r="D57" s="4">
        <f t="shared" ca="1" si="18"/>
        <v>10</v>
      </c>
      <c r="E57" s="4">
        <f t="shared" ca="1" si="19"/>
        <v>30</v>
      </c>
      <c r="F57" s="2" t="str">
        <f t="shared" ca="1" si="1"/>
        <v>Beth</v>
      </c>
      <c r="G57" s="2" t="str">
        <f t="shared" ca="1" si="2"/>
        <v>no</v>
      </c>
      <c r="H57" s="2" t="str">
        <f t="shared" ca="1" si="3"/>
        <v>dealhouse</v>
      </c>
      <c r="I57" s="2" t="str">
        <f t="shared" ca="1" si="4"/>
        <v>Germany</v>
      </c>
      <c r="J57" s="2" t="str">
        <f t="shared" ca="1" si="5"/>
        <v>NRW</v>
      </c>
      <c r="K57" s="2" t="str">
        <f t="shared" ca="1" si="6"/>
        <v>Essen</v>
      </c>
      <c r="L57" s="2" t="str">
        <f t="shared" ca="1" si="7"/>
        <v>household</v>
      </c>
      <c r="M57" s="2" t="str">
        <f t="shared" ca="1" si="8"/>
        <v>wipes</v>
      </c>
      <c r="N57">
        <f t="shared" ca="1" si="14"/>
        <v>224</v>
      </c>
      <c r="O57">
        <f t="shared" ca="1" si="15"/>
        <v>7.82</v>
      </c>
      <c r="P57">
        <f t="shared" ca="1" si="16"/>
        <v>6.05</v>
      </c>
      <c r="R57">
        <f t="shared" ca="1" si="9"/>
        <v>3</v>
      </c>
      <c r="S57">
        <f t="shared" ca="1" si="10"/>
        <v>7</v>
      </c>
    </row>
    <row r="58" spans="1:19" x14ac:dyDescent="0.25">
      <c r="A58">
        <f t="shared" si="20"/>
        <v>53</v>
      </c>
      <c r="B58" s="2">
        <f t="shared" ca="1" si="0"/>
        <v>43431</v>
      </c>
      <c r="C58">
        <f t="shared" ca="1" si="11"/>
        <v>2018</v>
      </c>
      <c r="D58" s="4">
        <f t="shared" ca="1" si="18"/>
        <v>11</v>
      </c>
      <c r="E58" s="4">
        <f t="shared" ca="1" si="19"/>
        <v>27</v>
      </c>
      <c r="F58" s="2" t="str">
        <f t="shared" ca="1" si="1"/>
        <v>Wilbur</v>
      </c>
      <c r="G58" s="2" t="str">
        <f t="shared" ca="1" si="2"/>
        <v>yes</v>
      </c>
      <c r="H58" s="2" t="str">
        <f t="shared" ca="1" si="3"/>
        <v>care4you</v>
      </c>
      <c r="I58" s="2" t="str">
        <f t="shared" ca="1" si="4"/>
        <v>Germany</v>
      </c>
      <c r="J58" s="2" t="str">
        <f t="shared" ca="1" si="5"/>
        <v>Saxony</v>
      </c>
      <c r="K58" s="2" t="str">
        <f t="shared" ca="1" si="6"/>
        <v>Halle</v>
      </c>
      <c r="L58" s="2" t="str">
        <f t="shared" ca="1" si="7"/>
        <v>household</v>
      </c>
      <c r="M58" s="2" t="str">
        <f t="shared" ca="1" si="8"/>
        <v>towls</v>
      </c>
      <c r="N58">
        <f t="shared" ca="1" si="14"/>
        <v>73</v>
      </c>
      <c r="O58">
        <f t="shared" ca="1" si="15"/>
        <v>59.31</v>
      </c>
      <c r="P58">
        <f t="shared" ca="1" si="16"/>
        <v>0.57999999999999996</v>
      </c>
      <c r="R58">
        <f t="shared" ca="1" si="9"/>
        <v>18</v>
      </c>
      <c r="S58">
        <f t="shared" ca="1" si="10"/>
        <v>9</v>
      </c>
    </row>
    <row r="59" spans="1:19" x14ac:dyDescent="0.25">
      <c r="A59">
        <f t="shared" si="20"/>
        <v>54</v>
      </c>
      <c r="B59" s="2">
        <f t="shared" ca="1" si="0"/>
        <v>43386</v>
      </c>
      <c r="C59">
        <f t="shared" ca="1" si="11"/>
        <v>2018</v>
      </c>
      <c r="D59" s="4">
        <f t="shared" ca="1" si="18"/>
        <v>10</v>
      </c>
      <c r="E59" s="4">
        <f t="shared" ca="1" si="19"/>
        <v>13</v>
      </c>
      <c r="F59" s="2" t="str">
        <f t="shared" ca="1" si="1"/>
        <v>Beth</v>
      </c>
      <c r="G59" s="2" t="str">
        <f t="shared" ca="1" si="2"/>
        <v>no</v>
      </c>
      <c r="H59" s="2" t="str">
        <f t="shared" ca="1" si="3"/>
        <v>care4you</v>
      </c>
      <c r="I59" s="2" t="str">
        <f t="shared" ca="1" si="4"/>
        <v>Germany</v>
      </c>
      <c r="J59" s="2" t="str">
        <f t="shared" ca="1" si="5"/>
        <v>BadWurt</v>
      </c>
      <c r="K59" s="2" t="str">
        <f t="shared" ca="1" si="6"/>
        <v>Freiburg</v>
      </c>
      <c r="L59" s="2" t="str">
        <f t="shared" ca="1" si="7"/>
        <v>household</v>
      </c>
      <c r="M59" s="2" t="str">
        <f t="shared" ca="1" si="8"/>
        <v>wipes</v>
      </c>
      <c r="N59">
        <f t="shared" ca="1" si="14"/>
        <v>787</v>
      </c>
      <c r="O59">
        <f t="shared" ca="1" si="15"/>
        <v>30.34</v>
      </c>
      <c r="P59">
        <f t="shared" ca="1" si="16"/>
        <v>6.18</v>
      </c>
      <c r="R59">
        <f t="shared" ca="1" si="9"/>
        <v>12</v>
      </c>
      <c r="S59">
        <f t="shared" ca="1" si="10"/>
        <v>7</v>
      </c>
    </row>
    <row r="60" spans="1:19" x14ac:dyDescent="0.25">
      <c r="A60">
        <f t="shared" si="20"/>
        <v>55</v>
      </c>
      <c r="B60" s="2">
        <f t="shared" ca="1" si="0"/>
        <v>43439</v>
      </c>
      <c r="C60">
        <f t="shared" ca="1" si="11"/>
        <v>2018</v>
      </c>
      <c r="D60" s="4">
        <f t="shared" ca="1" si="18"/>
        <v>12</v>
      </c>
      <c r="E60" s="4">
        <f t="shared" ca="1" si="19"/>
        <v>5</v>
      </c>
      <c r="F60" s="2" t="str">
        <f t="shared" ca="1" si="1"/>
        <v>Darma</v>
      </c>
      <c r="G60" s="2" t="str">
        <f t="shared" ca="1" si="2"/>
        <v>no</v>
      </c>
      <c r="H60" s="2" t="str">
        <f t="shared" ca="1" si="3"/>
        <v>smartpoint</v>
      </c>
      <c r="I60" s="2" t="str">
        <f t="shared" ca="1" si="4"/>
        <v>Germany</v>
      </c>
      <c r="J60" s="2" t="str">
        <f t="shared" ca="1" si="5"/>
        <v>Saxony</v>
      </c>
      <c r="K60" s="2" t="str">
        <f t="shared" ca="1" si="6"/>
        <v>Dresden</v>
      </c>
      <c r="L60" s="2" t="str">
        <f t="shared" ca="1" si="7"/>
        <v>stationary</v>
      </c>
      <c r="M60" s="2" t="str">
        <f t="shared" ca="1" si="8"/>
        <v>pen</v>
      </c>
      <c r="N60">
        <f t="shared" ca="1" si="14"/>
        <v>379</v>
      </c>
      <c r="O60">
        <f t="shared" ca="1" si="15"/>
        <v>74.510000000000005</v>
      </c>
      <c r="P60">
        <f t="shared" ca="1" si="16"/>
        <v>3.96</v>
      </c>
      <c r="R60">
        <f t="shared" ca="1" si="9"/>
        <v>16</v>
      </c>
      <c r="S60">
        <f t="shared" ca="1" si="10"/>
        <v>1</v>
      </c>
    </row>
    <row r="61" spans="1:19" x14ac:dyDescent="0.25">
      <c r="A61">
        <f t="shared" si="20"/>
        <v>56</v>
      </c>
      <c r="B61" s="2">
        <f t="shared" ca="1" si="0"/>
        <v>43376</v>
      </c>
      <c r="C61">
        <f t="shared" ca="1" si="11"/>
        <v>2018</v>
      </c>
      <c r="D61" s="4">
        <f t="shared" ca="1" si="18"/>
        <v>10</v>
      </c>
      <c r="E61" s="4">
        <f t="shared" ca="1" si="19"/>
        <v>3</v>
      </c>
      <c r="F61" s="2" t="str">
        <f t="shared" ca="1" si="1"/>
        <v>Ina</v>
      </c>
      <c r="G61" s="2" t="str">
        <f t="shared" ca="1" si="2"/>
        <v>yes</v>
      </c>
      <c r="H61" s="2" t="str">
        <f t="shared" ca="1" si="3"/>
        <v>metropolis</v>
      </c>
      <c r="I61" s="2" t="str">
        <f t="shared" ca="1" si="4"/>
        <v>Germany</v>
      </c>
      <c r="J61" s="2" t="str">
        <f t="shared" ca="1" si="5"/>
        <v>BadWurt</v>
      </c>
      <c r="K61" s="2" t="str">
        <f t="shared" ca="1" si="6"/>
        <v>Stuttgart</v>
      </c>
      <c r="L61" s="2" t="str">
        <f t="shared" ca="1" si="7"/>
        <v>stationary</v>
      </c>
      <c r="M61" s="2" t="str">
        <f t="shared" ca="1" si="8"/>
        <v>ball-pen</v>
      </c>
      <c r="N61">
        <f t="shared" ca="1" si="14"/>
        <v>89</v>
      </c>
      <c r="O61">
        <f t="shared" ca="1" si="15"/>
        <v>25.59</v>
      </c>
      <c r="P61">
        <f t="shared" ca="1" si="16"/>
        <v>9.01</v>
      </c>
      <c r="R61">
        <f t="shared" ca="1" si="9"/>
        <v>10</v>
      </c>
      <c r="S61">
        <f t="shared" ca="1" si="10"/>
        <v>4</v>
      </c>
    </row>
    <row r="62" spans="1:19" x14ac:dyDescent="0.25">
      <c r="A62">
        <f t="shared" si="20"/>
        <v>57</v>
      </c>
      <c r="B62" s="2">
        <f t="shared" ca="1" si="0"/>
        <v>43398</v>
      </c>
      <c r="C62">
        <f t="shared" ca="1" si="11"/>
        <v>2018</v>
      </c>
      <c r="D62" s="4">
        <f t="shared" ca="1" si="18"/>
        <v>10</v>
      </c>
      <c r="E62" s="4">
        <f t="shared" ca="1" si="19"/>
        <v>25</v>
      </c>
      <c r="F62" s="2" t="str">
        <f t="shared" ca="1" si="1"/>
        <v>Harry</v>
      </c>
      <c r="G62" s="2" t="str">
        <f t="shared" ca="1" si="2"/>
        <v>yes</v>
      </c>
      <c r="H62" s="2" t="str">
        <f t="shared" ca="1" si="3"/>
        <v>care4you</v>
      </c>
      <c r="I62" s="2" t="str">
        <f t="shared" ca="1" si="4"/>
        <v>Germany</v>
      </c>
      <c r="J62" s="2" t="str">
        <f t="shared" ca="1" si="5"/>
        <v>NRW</v>
      </c>
      <c r="K62" s="2" t="str">
        <f t="shared" ca="1" si="6"/>
        <v>Essen</v>
      </c>
      <c r="L62" s="2" t="str">
        <f t="shared" ca="1" si="7"/>
        <v>stationary</v>
      </c>
      <c r="M62" s="2" t="str">
        <f t="shared" ca="1" si="8"/>
        <v>marker</v>
      </c>
      <c r="N62">
        <f t="shared" ca="1" si="14"/>
        <v>899</v>
      </c>
      <c r="O62">
        <f t="shared" ca="1" si="15"/>
        <v>17.14</v>
      </c>
      <c r="P62">
        <f t="shared" ca="1" si="16"/>
        <v>5.26</v>
      </c>
      <c r="R62">
        <f t="shared" ca="1" si="9"/>
        <v>3</v>
      </c>
      <c r="S62">
        <f t="shared" ca="1" si="10"/>
        <v>3</v>
      </c>
    </row>
    <row r="63" spans="1:19" x14ac:dyDescent="0.25">
      <c r="A63">
        <f t="shared" si="20"/>
        <v>58</v>
      </c>
      <c r="B63" s="2">
        <f t="shared" ca="1" si="0"/>
        <v>43450</v>
      </c>
      <c r="C63">
        <f t="shared" ca="1" si="11"/>
        <v>2018</v>
      </c>
      <c r="D63" s="4">
        <f t="shared" ca="1" si="18"/>
        <v>12</v>
      </c>
      <c r="E63" s="4">
        <f t="shared" ca="1" si="19"/>
        <v>16</v>
      </c>
      <c r="F63" s="2" t="str">
        <f t="shared" ca="1" si="1"/>
        <v>Lewis</v>
      </c>
      <c r="G63" s="2" t="str">
        <f t="shared" ca="1" si="2"/>
        <v>no</v>
      </c>
      <c r="H63" s="2" t="str">
        <f t="shared" ca="1" si="3"/>
        <v>dealhouse</v>
      </c>
      <c r="I63" s="2" t="str">
        <f t="shared" ca="1" si="4"/>
        <v>Germany</v>
      </c>
      <c r="J63" s="2" t="str">
        <f t="shared" ca="1" si="5"/>
        <v>NRW</v>
      </c>
      <c r="K63" s="2" t="str">
        <f t="shared" ca="1" si="6"/>
        <v>Düsseldorf</v>
      </c>
      <c r="L63" s="2" t="str">
        <f t="shared" ca="1" si="7"/>
        <v>household</v>
      </c>
      <c r="M63" s="2" t="str">
        <f t="shared" ca="1" si="8"/>
        <v>towls</v>
      </c>
      <c r="N63">
        <f t="shared" ca="1" si="14"/>
        <v>381</v>
      </c>
      <c r="O63">
        <f t="shared" ca="1" si="15"/>
        <v>22.26</v>
      </c>
      <c r="P63">
        <f t="shared" ca="1" si="16"/>
        <v>6.3</v>
      </c>
      <c r="R63">
        <f t="shared" ca="1" si="9"/>
        <v>1</v>
      </c>
      <c r="S63">
        <f t="shared" ca="1" si="10"/>
        <v>9</v>
      </c>
    </row>
    <row r="64" spans="1:19" x14ac:dyDescent="0.25">
      <c r="A64">
        <f t="shared" si="20"/>
        <v>59</v>
      </c>
      <c r="B64" s="2">
        <f t="shared" ca="1" si="0"/>
        <v>43430</v>
      </c>
      <c r="C64">
        <f t="shared" ca="1" si="11"/>
        <v>2018</v>
      </c>
      <c r="D64" s="4">
        <f t="shared" ca="1" si="18"/>
        <v>11</v>
      </c>
      <c r="E64" s="4">
        <f t="shared" ca="1" si="19"/>
        <v>26</v>
      </c>
      <c r="F64" s="2" t="str">
        <f t="shared" ca="1" si="1"/>
        <v>Ina</v>
      </c>
      <c r="G64" s="2" t="str">
        <f t="shared" ca="1" si="2"/>
        <v>no</v>
      </c>
      <c r="H64" s="2" t="str">
        <f t="shared" ca="1" si="3"/>
        <v>care4you</v>
      </c>
      <c r="I64" s="2" t="str">
        <f t="shared" ca="1" si="4"/>
        <v>Germany</v>
      </c>
      <c r="J64" s="2" t="str">
        <f t="shared" ca="1" si="5"/>
        <v>Bavaria</v>
      </c>
      <c r="K64" s="2" t="str">
        <f t="shared" ca="1" si="6"/>
        <v>Munich</v>
      </c>
      <c r="L64" s="2" t="str">
        <f t="shared" ca="1" si="7"/>
        <v>stationary</v>
      </c>
      <c r="M64" s="2" t="str">
        <f t="shared" ca="1" si="8"/>
        <v>water colours</v>
      </c>
      <c r="N64">
        <f t="shared" ca="1" si="14"/>
        <v>751</v>
      </c>
      <c r="O64">
        <f t="shared" ca="1" si="15"/>
        <v>84.98</v>
      </c>
      <c r="P64">
        <f t="shared" ca="1" si="16"/>
        <v>7.35</v>
      </c>
      <c r="R64">
        <f t="shared" ca="1" si="9"/>
        <v>6</v>
      </c>
      <c r="S64">
        <f t="shared" ca="1" si="10"/>
        <v>5</v>
      </c>
    </row>
    <row r="65" spans="1:19" x14ac:dyDescent="0.25">
      <c r="A65">
        <f t="shared" si="20"/>
        <v>60</v>
      </c>
      <c r="B65" s="2">
        <f t="shared" ca="1" si="0"/>
        <v>43397</v>
      </c>
      <c r="C65">
        <f t="shared" ca="1" si="11"/>
        <v>2018</v>
      </c>
      <c r="D65" s="4">
        <f t="shared" ca="1" si="18"/>
        <v>10</v>
      </c>
      <c r="E65" s="4">
        <f t="shared" ca="1" si="19"/>
        <v>24</v>
      </c>
      <c r="F65" s="2" t="str">
        <f t="shared" ca="1" si="1"/>
        <v>Harry</v>
      </c>
      <c r="G65" s="2" t="str">
        <f t="shared" ca="1" si="2"/>
        <v>no</v>
      </c>
      <c r="H65" s="2" t="str">
        <f t="shared" ca="1" si="3"/>
        <v>smartpoint</v>
      </c>
      <c r="I65" s="2" t="str">
        <f t="shared" ca="1" si="4"/>
        <v>Germany</v>
      </c>
      <c r="J65" s="2" t="str">
        <f t="shared" ca="1" si="5"/>
        <v>NRW</v>
      </c>
      <c r="K65" s="2" t="str">
        <f t="shared" ca="1" si="6"/>
        <v>Cologne</v>
      </c>
      <c r="L65" s="2" t="str">
        <f t="shared" ca="1" si="7"/>
        <v>household</v>
      </c>
      <c r="M65" s="2" t="str">
        <f t="shared" ca="1" si="8"/>
        <v>gloves</v>
      </c>
      <c r="N65">
        <f t="shared" ca="1" si="14"/>
        <v>234</v>
      </c>
      <c r="O65">
        <f t="shared" ca="1" si="15"/>
        <v>13.94</v>
      </c>
      <c r="P65">
        <f t="shared" ca="1" si="16"/>
        <v>9.14</v>
      </c>
      <c r="R65">
        <f t="shared" ca="1" si="9"/>
        <v>2</v>
      </c>
      <c r="S65">
        <f t="shared" ca="1" si="10"/>
        <v>8</v>
      </c>
    </row>
    <row r="66" spans="1:19" x14ac:dyDescent="0.25">
      <c r="A66">
        <f t="shared" si="20"/>
        <v>61</v>
      </c>
      <c r="B66" s="2">
        <f t="shared" ca="1" si="0"/>
        <v>43376</v>
      </c>
      <c r="C66">
        <f t="shared" ca="1" si="11"/>
        <v>2018</v>
      </c>
      <c r="D66" s="4">
        <f t="shared" ca="1" si="18"/>
        <v>10</v>
      </c>
      <c r="E66" s="4">
        <f t="shared" ca="1" si="19"/>
        <v>3</v>
      </c>
      <c r="F66" s="2" t="str">
        <f t="shared" ca="1" si="1"/>
        <v>Lewis</v>
      </c>
      <c r="G66" s="2" t="str">
        <f t="shared" ca="1" si="2"/>
        <v>yes</v>
      </c>
      <c r="H66" s="2" t="str">
        <f t="shared" ca="1" si="3"/>
        <v>metropolis</v>
      </c>
      <c r="I66" s="2" t="str">
        <f t="shared" ca="1" si="4"/>
        <v>Germany</v>
      </c>
      <c r="J66" s="2" t="str">
        <f t="shared" ca="1" si="5"/>
        <v>Hessia</v>
      </c>
      <c r="K66" s="2" t="str">
        <f t="shared" ca="1" si="6"/>
        <v>Frankfurt</v>
      </c>
      <c r="L66" s="2" t="str">
        <f t="shared" ca="1" si="7"/>
        <v>appliances</v>
      </c>
      <c r="M66" s="2" t="str">
        <f t="shared" ca="1" si="8"/>
        <v>micro wave oven</v>
      </c>
      <c r="N66">
        <f t="shared" ca="1" si="14"/>
        <v>111</v>
      </c>
      <c r="O66">
        <f t="shared" ca="1" si="15"/>
        <v>79.959999999999994</v>
      </c>
      <c r="P66">
        <f t="shared" ca="1" si="16"/>
        <v>9.93</v>
      </c>
      <c r="R66">
        <f t="shared" ca="1" si="9"/>
        <v>9</v>
      </c>
      <c r="S66">
        <f t="shared" ca="1" si="10"/>
        <v>12</v>
      </c>
    </row>
    <row r="67" spans="1:19" x14ac:dyDescent="0.25">
      <c r="A67">
        <f t="shared" si="20"/>
        <v>62</v>
      </c>
      <c r="B67" s="2">
        <f t="shared" ca="1" si="0"/>
        <v>43448</v>
      </c>
      <c r="C67">
        <f t="shared" ca="1" si="11"/>
        <v>2018</v>
      </c>
      <c r="D67" s="4">
        <f t="shared" ca="1" si="18"/>
        <v>12</v>
      </c>
      <c r="E67" s="4">
        <f t="shared" ca="1" si="19"/>
        <v>14</v>
      </c>
      <c r="F67" s="2" t="str">
        <f t="shared" ca="1" si="1"/>
        <v>Beth</v>
      </c>
      <c r="G67" s="2" t="str">
        <f t="shared" ca="1" si="2"/>
        <v>yes</v>
      </c>
      <c r="H67" s="2" t="str">
        <f t="shared" ca="1" si="3"/>
        <v>metropolis</v>
      </c>
      <c r="I67" s="2" t="str">
        <f t="shared" ca="1" si="4"/>
        <v>Germany</v>
      </c>
      <c r="J67" s="2" t="str">
        <f t="shared" ca="1" si="5"/>
        <v>NRW</v>
      </c>
      <c r="K67" s="2" t="str">
        <f t="shared" ca="1" si="6"/>
        <v>Cologne</v>
      </c>
      <c r="L67" s="2" t="str">
        <f t="shared" ca="1" si="7"/>
        <v>appliances</v>
      </c>
      <c r="M67" s="2" t="str">
        <f t="shared" ca="1" si="8"/>
        <v>vaccum cleaner</v>
      </c>
      <c r="N67">
        <f t="shared" ca="1" si="14"/>
        <v>811</v>
      </c>
      <c r="O67">
        <f t="shared" ca="1" si="15"/>
        <v>8.3000000000000007</v>
      </c>
      <c r="P67">
        <f t="shared" ca="1" si="16"/>
        <v>8.3000000000000007</v>
      </c>
      <c r="R67">
        <f t="shared" ca="1" si="9"/>
        <v>2</v>
      </c>
      <c r="S67">
        <f t="shared" ca="1" si="10"/>
        <v>10</v>
      </c>
    </row>
    <row r="68" spans="1:19" x14ac:dyDescent="0.25">
      <c r="A68">
        <f t="shared" si="20"/>
        <v>63</v>
      </c>
      <c r="B68" s="2">
        <f t="shared" ca="1" si="0"/>
        <v>43402</v>
      </c>
      <c r="C68">
        <f t="shared" ca="1" si="11"/>
        <v>2018</v>
      </c>
      <c r="D68" s="4">
        <f t="shared" ca="1" si="18"/>
        <v>10</v>
      </c>
      <c r="E68" s="4">
        <f t="shared" ca="1" si="19"/>
        <v>29</v>
      </c>
      <c r="F68" s="2" t="str">
        <f t="shared" ca="1" si="1"/>
        <v>Beth</v>
      </c>
      <c r="G68" s="2" t="str">
        <f t="shared" ca="1" si="2"/>
        <v>no</v>
      </c>
      <c r="H68" s="2" t="str">
        <f t="shared" ca="1" si="3"/>
        <v>smartpoint</v>
      </c>
      <c r="I68" s="2" t="str">
        <f t="shared" ca="1" si="4"/>
        <v>Germany</v>
      </c>
      <c r="J68" s="2" t="str">
        <f t="shared" ca="1" si="5"/>
        <v>Bavaria</v>
      </c>
      <c r="K68" s="2" t="str">
        <f t="shared" ca="1" si="6"/>
        <v>Nuremberg</v>
      </c>
      <c r="L68" s="2" t="str">
        <f t="shared" ca="1" si="7"/>
        <v>stationary</v>
      </c>
      <c r="M68" s="2" t="str">
        <f t="shared" ca="1" si="8"/>
        <v>pen</v>
      </c>
      <c r="N68">
        <f t="shared" ca="1" si="14"/>
        <v>974</v>
      </c>
      <c r="O68">
        <f t="shared" ca="1" si="15"/>
        <v>48</v>
      </c>
      <c r="P68">
        <f t="shared" ca="1" si="16"/>
        <v>8.5</v>
      </c>
      <c r="R68">
        <f t="shared" ca="1" si="9"/>
        <v>7</v>
      </c>
      <c r="S68">
        <f t="shared" ca="1" si="10"/>
        <v>1</v>
      </c>
    </row>
    <row r="69" spans="1:19" x14ac:dyDescent="0.25">
      <c r="A69">
        <f t="shared" si="20"/>
        <v>64</v>
      </c>
      <c r="B69" s="2">
        <f t="shared" ca="1" si="0"/>
        <v>43390</v>
      </c>
      <c r="C69">
        <f t="shared" ca="1" si="11"/>
        <v>2018</v>
      </c>
      <c r="D69" s="4">
        <f t="shared" ca="1" si="18"/>
        <v>10</v>
      </c>
      <c r="E69" s="4">
        <f t="shared" ca="1" si="19"/>
        <v>17</v>
      </c>
      <c r="F69" s="2" t="str">
        <f t="shared" ca="1" si="1"/>
        <v>Ina</v>
      </c>
      <c r="G69" s="2" t="str">
        <f t="shared" ca="1" si="2"/>
        <v>no</v>
      </c>
      <c r="H69" s="2" t="str">
        <f t="shared" ca="1" si="3"/>
        <v>care4you</v>
      </c>
      <c r="I69" s="2" t="str">
        <f t="shared" ca="1" si="4"/>
        <v>Germany</v>
      </c>
      <c r="J69" s="2" t="str">
        <f t="shared" ca="1" si="5"/>
        <v>Saxony</v>
      </c>
      <c r="K69" s="2" t="str">
        <f t="shared" ca="1" si="6"/>
        <v>Leipzig</v>
      </c>
      <c r="L69" s="2" t="str">
        <f t="shared" ca="1" si="7"/>
        <v>appliances</v>
      </c>
      <c r="M69" s="2" t="str">
        <f t="shared" ca="1" si="8"/>
        <v>mixer</v>
      </c>
      <c r="N69">
        <f t="shared" ca="1" si="14"/>
        <v>491</v>
      </c>
      <c r="O69">
        <f t="shared" ca="1" si="15"/>
        <v>21.6</v>
      </c>
      <c r="P69">
        <f t="shared" ca="1" si="16"/>
        <v>6.79</v>
      </c>
      <c r="R69">
        <f t="shared" ca="1" si="9"/>
        <v>17</v>
      </c>
      <c r="S69">
        <f t="shared" ca="1" si="10"/>
        <v>11</v>
      </c>
    </row>
    <row r="70" spans="1:19" x14ac:dyDescent="0.25">
      <c r="A70">
        <f t="shared" si="20"/>
        <v>65</v>
      </c>
      <c r="B70" s="2">
        <f t="shared" ref="B70:B133" ca="1" si="21">INDEX(arr_random_ts1,INT(RAND()*items_ts1)+1)</f>
        <v>43397</v>
      </c>
      <c r="C70">
        <f t="shared" ca="1" si="11"/>
        <v>2018</v>
      </c>
      <c r="D70" s="4">
        <f t="shared" ca="1" si="18"/>
        <v>10</v>
      </c>
      <c r="E70" s="4">
        <f t="shared" ca="1" si="19"/>
        <v>24</v>
      </c>
      <c r="F70" s="2" t="str">
        <f t="shared" ref="F70:F133" ca="1" si="22">INDEX(arr_random_f1,INT(RAND()*items_f1)+1)</f>
        <v>Wilbur</v>
      </c>
      <c r="G70" s="2" t="str">
        <f t="shared" ref="G70:G133" ca="1" si="23">INDEX(arr_random_f2,INT(RAND()*items_f2)+1)</f>
        <v>yes</v>
      </c>
      <c r="H70" s="2" t="str">
        <f t="shared" ref="H70:H133" ca="1" si="24">INDEX(arr_random_f3,INT(RAND()*items_f3)+1)</f>
        <v>thebarn</v>
      </c>
      <c r="I70" s="2" t="str">
        <f t="shared" ref="I70:I133" ca="1" si="25">INDEX(ind_f4_l1,random_f4_aux)</f>
        <v>Germany</v>
      </c>
      <c r="J70" s="2" t="str">
        <f t="shared" ref="J70:J133" ca="1" si="26">INDEX(ind_f4_l2,random_f4_aux)</f>
        <v>Bavaria</v>
      </c>
      <c r="K70" s="2" t="str">
        <f t="shared" ref="K70:K133" ca="1" si="27">INDEX(ind_f4_l3,random_f4_aux)</f>
        <v>Augsburg</v>
      </c>
      <c r="L70" s="2" t="str">
        <f t="shared" ref="L70:L133" ca="1" si="28">INDEX(ind_f5_l1,random_f5_aux)</f>
        <v>stationary</v>
      </c>
      <c r="M70" s="2" t="str">
        <f t="shared" ref="M70:M133" ca="1" si="29">INDEX(ind_f5_l2,random_f5_aux)</f>
        <v>pen</v>
      </c>
      <c r="N70">
        <f t="shared" ca="1" si="14"/>
        <v>175</v>
      </c>
      <c r="O70">
        <f t="shared" ca="1" si="15"/>
        <v>86.16</v>
      </c>
      <c r="P70">
        <f t="shared" ca="1" si="16"/>
        <v>0.42</v>
      </c>
      <c r="R70">
        <f t="shared" ref="R70:R133" ca="1" si="30">INT(RAND()*items_f4_l1)+1</f>
        <v>8</v>
      </c>
      <c r="S70">
        <f t="shared" ref="S70:S133" ca="1" si="31">INT(RAND()*items_f5_l1)+1</f>
        <v>1</v>
      </c>
    </row>
    <row r="71" spans="1:19" x14ac:dyDescent="0.25">
      <c r="A71">
        <f t="shared" si="20"/>
        <v>66</v>
      </c>
      <c r="B71" s="2">
        <f t="shared" ca="1" si="21"/>
        <v>43452</v>
      </c>
      <c r="C71">
        <f t="shared" ref="C71:C134" ca="1" si="32">YEAR(B71)</f>
        <v>2018</v>
      </c>
      <c r="D71" s="4">
        <f t="shared" ca="1" si="18"/>
        <v>12</v>
      </c>
      <c r="E71" s="4">
        <f t="shared" ca="1" si="19"/>
        <v>18</v>
      </c>
      <c r="F71" s="2" t="str">
        <f t="shared" ca="1" si="22"/>
        <v>Darma</v>
      </c>
      <c r="G71" s="2" t="str">
        <f t="shared" ca="1" si="23"/>
        <v>yes</v>
      </c>
      <c r="H71" s="2" t="str">
        <f t="shared" ca="1" si="24"/>
        <v>thebarn</v>
      </c>
      <c r="I71" s="2" t="str">
        <f t="shared" ca="1" si="25"/>
        <v>Germany</v>
      </c>
      <c r="J71" s="2" t="str">
        <f t="shared" ca="1" si="26"/>
        <v>Hamburg</v>
      </c>
      <c r="K71" s="2" t="str">
        <f t="shared" ca="1" si="27"/>
        <v>Hamburg</v>
      </c>
      <c r="L71" s="2" t="str">
        <f t="shared" ca="1" si="28"/>
        <v>stationary</v>
      </c>
      <c r="M71" s="2" t="str">
        <f t="shared" ca="1" si="29"/>
        <v>marker</v>
      </c>
      <c r="N71">
        <f t="shared" ref="N71:N134" ca="1" si="33">INT(RAND()*1000)+1</f>
        <v>505</v>
      </c>
      <c r="O71">
        <f t="shared" ref="O71:O134" ca="1" si="34">ROUND(RAND()*100,2)</f>
        <v>36.58</v>
      </c>
      <c r="P71">
        <f t="shared" ref="P71:P134" ca="1" si="35">ROUND(RAND()*10,2)</f>
        <v>6.12</v>
      </c>
      <c r="R71">
        <f t="shared" ca="1" si="30"/>
        <v>14</v>
      </c>
      <c r="S71">
        <f t="shared" ca="1" si="31"/>
        <v>3</v>
      </c>
    </row>
    <row r="72" spans="1:19" x14ac:dyDescent="0.25">
      <c r="A72">
        <f t="shared" si="20"/>
        <v>67</v>
      </c>
      <c r="B72" s="2">
        <f t="shared" ca="1" si="21"/>
        <v>43452</v>
      </c>
      <c r="C72">
        <f t="shared" ca="1" si="32"/>
        <v>2018</v>
      </c>
      <c r="D72" s="4">
        <f t="shared" ca="1" si="18"/>
        <v>12</v>
      </c>
      <c r="E72" s="4">
        <f t="shared" ca="1" si="19"/>
        <v>18</v>
      </c>
      <c r="F72" s="2" t="str">
        <f t="shared" ca="1" si="22"/>
        <v>Darma</v>
      </c>
      <c r="G72" s="2" t="str">
        <f t="shared" ca="1" si="23"/>
        <v>yes</v>
      </c>
      <c r="H72" s="2" t="str">
        <f t="shared" ca="1" si="24"/>
        <v>dealhouse</v>
      </c>
      <c r="I72" s="2" t="str">
        <f t="shared" ca="1" si="25"/>
        <v>Germany</v>
      </c>
      <c r="J72" s="2" t="str">
        <f t="shared" ca="1" si="26"/>
        <v>BadWurt</v>
      </c>
      <c r="K72" s="2" t="str">
        <f t="shared" ca="1" si="27"/>
        <v>Karlsruhe</v>
      </c>
      <c r="L72" s="2" t="str">
        <f t="shared" ca="1" si="28"/>
        <v>stationary</v>
      </c>
      <c r="M72" s="2" t="str">
        <f t="shared" ca="1" si="29"/>
        <v>pen</v>
      </c>
      <c r="N72">
        <f t="shared" ca="1" si="33"/>
        <v>668</v>
      </c>
      <c r="O72">
        <f t="shared" ca="1" si="34"/>
        <v>8.8699999999999992</v>
      </c>
      <c r="P72">
        <f t="shared" ca="1" si="35"/>
        <v>2.95</v>
      </c>
      <c r="R72">
        <f t="shared" ca="1" si="30"/>
        <v>11</v>
      </c>
      <c r="S72">
        <f t="shared" ca="1" si="31"/>
        <v>1</v>
      </c>
    </row>
    <row r="73" spans="1:19" x14ac:dyDescent="0.25">
      <c r="A73">
        <f t="shared" si="20"/>
        <v>68</v>
      </c>
      <c r="B73" s="2">
        <f t="shared" ca="1" si="21"/>
        <v>43459</v>
      </c>
      <c r="C73">
        <f t="shared" ca="1" si="32"/>
        <v>2018</v>
      </c>
      <c r="D73" s="4">
        <f t="shared" ca="1" si="18"/>
        <v>12</v>
      </c>
      <c r="E73" s="4">
        <f t="shared" ca="1" si="19"/>
        <v>25</v>
      </c>
      <c r="F73" s="2" t="str">
        <f t="shared" ca="1" si="22"/>
        <v>Greg</v>
      </c>
      <c r="G73" s="2" t="str">
        <f t="shared" ca="1" si="23"/>
        <v>no</v>
      </c>
      <c r="H73" s="2" t="str">
        <f t="shared" ca="1" si="24"/>
        <v>thebarn</v>
      </c>
      <c r="I73" s="2" t="str">
        <f t="shared" ca="1" si="25"/>
        <v>Germany</v>
      </c>
      <c r="J73" s="2" t="str">
        <f t="shared" ca="1" si="26"/>
        <v>Saxony</v>
      </c>
      <c r="K73" s="2" t="str">
        <f t="shared" ca="1" si="27"/>
        <v>Leipzig</v>
      </c>
      <c r="L73" s="2" t="str">
        <f t="shared" ca="1" si="28"/>
        <v>household</v>
      </c>
      <c r="M73" s="2" t="str">
        <f t="shared" ca="1" si="29"/>
        <v>wipes</v>
      </c>
      <c r="N73">
        <f t="shared" ca="1" si="33"/>
        <v>48</v>
      </c>
      <c r="O73">
        <f t="shared" ca="1" si="34"/>
        <v>69.069999999999993</v>
      </c>
      <c r="P73">
        <f t="shared" ca="1" si="35"/>
        <v>1.91</v>
      </c>
      <c r="R73">
        <f t="shared" ca="1" si="30"/>
        <v>17</v>
      </c>
      <c r="S73">
        <f t="shared" ca="1" si="31"/>
        <v>7</v>
      </c>
    </row>
    <row r="74" spans="1:19" x14ac:dyDescent="0.25">
      <c r="A74">
        <f t="shared" si="20"/>
        <v>69</v>
      </c>
      <c r="B74" s="2">
        <f t="shared" ca="1" si="21"/>
        <v>43462</v>
      </c>
      <c r="C74">
        <f t="shared" ca="1" si="32"/>
        <v>2018</v>
      </c>
      <c r="D74" s="4">
        <f t="shared" ca="1" si="18"/>
        <v>12</v>
      </c>
      <c r="E74" s="4">
        <f t="shared" ca="1" si="19"/>
        <v>28</v>
      </c>
      <c r="F74" s="2" t="str">
        <f t="shared" ca="1" si="22"/>
        <v>Darma</v>
      </c>
      <c r="G74" s="2" t="str">
        <f t="shared" ca="1" si="23"/>
        <v>yes</v>
      </c>
      <c r="H74" s="2" t="str">
        <f t="shared" ca="1" si="24"/>
        <v>thebarn</v>
      </c>
      <c r="I74" s="2" t="str">
        <f t="shared" ca="1" si="25"/>
        <v>Germany</v>
      </c>
      <c r="J74" s="2" t="str">
        <f t="shared" ca="1" si="26"/>
        <v>Saxony</v>
      </c>
      <c r="K74" s="2" t="str">
        <f t="shared" ca="1" si="27"/>
        <v>Dresden</v>
      </c>
      <c r="L74" s="2" t="str">
        <f t="shared" ca="1" si="28"/>
        <v>stationary</v>
      </c>
      <c r="M74" s="2" t="str">
        <f t="shared" ca="1" si="29"/>
        <v>pen</v>
      </c>
      <c r="N74">
        <f t="shared" ca="1" si="33"/>
        <v>20</v>
      </c>
      <c r="O74">
        <f t="shared" ca="1" si="34"/>
        <v>7.59</v>
      </c>
      <c r="P74">
        <f t="shared" ca="1" si="35"/>
        <v>6.56</v>
      </c>
      <c r="R74">
        <f t="shared" ca="1" si="30"/>
        <v>16</v>
      </c>
      <c r="S74">
        <f t="shared" ca="1" si="31"/>
        <v>1</v>
      </c>
    </row>
    <row r="75" spans="1:19" x14ac:dyDescent="0.25">
      <c r="A75">
        <f t="shared" si="20"/>
        <v>70</v>
      </c>
      <c r="B75" s="2">
        <f t="shared" ca="1" si="21"/>
        <v>43406</v>
      </c>
      <c r="C75">
        <f t="shared" ca="1" si="32"/>
        <v>2018</v>
      </c>
      <c r="D75" s="4">
        <f t="shared" ca="1" si="18"/>
        <v>11</v>
      </c>
      <c r="E75" s="4">
        <f t="shared" ca="1" si="19"/>
        <v>2</v>
      </c>
      <c r="F75" s="2" t="str">
        <f t="shared" ca="1" si="22"/>
        <v>Harry</v>
      </c>
      <c r="G75" s="2" t="str">
        <f t="shared" ca="1" si="23"/>
        <v>yes</v>
      </c>
      <c r="H75" s="2" t="str">
        <f t="shared" ca="1" si="24"/>
        <v>dealhouse</v>
      </c>
      <c r="I75" s="2" t="str">
        <f t="shared" ca="1" si="25"/>
        <v>Germany</v>
      </c>
      <c r="J75" s="2" t="str">
        <f t="shared" ca="1" si="26"/>
        <v>BadWurt</v>
      </c>
      <c r="K75" s="2" t="str">
        <f t="shared" ca="1" si="27"/>
        <v>Freiburg</v>
      </c>
      <c r="L75" s="2" t="str">
        <f t="shared" ca="1" si="28"/>
        <v>appliances</v>
      </c>
      <c r="M75" s="2" t="str">
        <f t="shared" ca="1" si="29"/>
        <v>vaccum cleaner</v>
      </c>
      <c r="N75">
        <f t="shared" ca="1" si="33"/>
        <v>582</v>
      </c>
      <c r="O75">
        <f t="shared" ca="1" si="34"/>
        <v>56.47</v>
      </c>
      <c r="P75">
        <f t="shared" ca="1" si="35"/>
        <v>8.75</v>
      </c>
      <c r="R75">
        <f t="shared" ca="1" si="30"/>
        <v>12</v>
      </c>
      <c r="S75">
        <f t="shared" ca="1" si="31"/>
        <v>10</v>
      </c>
    </row>
    <row r="76" spans="1:19" x14ac:dyDescent="0.25">
      <c r="A76">
        <f t="shared" si="20"/>
        <v>71</v>
      </c>
      <c r="B76" s="2">
        <f t="shared" ca="1" si="21"/>
        <v>43388</v>
      </c>
      <c r="C76">
        <f t="shared" ca="1" si="32"/>
        <v>2018</v>
      </c>
      <c r="D76" s="4">
        <f t="shared" ca="1" si="18"/>
        <v>10</v>
      </c>
      <c r="E76" s="4">
        <f t="shared" ca="1" si="19"/>
        <v>15</v>
      </c>
      <c r="F76" s="2" t="str">
        <f t="shared" ca="1" si="22"/>
        <v>Lewis</v>
      </c>
      <c r="G76" s="2" t="str">
        <f t="shared" ca="1" si="23"/>
        <v>no</v>
      </c>
      <c r="H76" s="2" t="str">
        <f t="shared" ca="1" si="24"/>
        <v>care4you</v>
      </c>
      <c r="I76" s="2" t="str">
        <f t="shared" ca="1" si="25"/>
        <v>Germany</v>
      </c>
      <c r="J76" s="2" t="str">
        <f t="shared" ca="1" si="26"/>
        <v>Berlin</v>
      </c>
      <c r="K76" s="2" t="str">
        <f t="shared" ca="1" si="27"/>
        <v>Berlin</v>
      </c>
      <c r="L76" s="2" t="str">
        <f t="shared" ca="1" si="28"/>
        <v>household</v>
      </c>
      <c r="M76" s="2" t="str">
        <f t="shared" ca="1" si="29"/>
        <v>waste bags</v>
      </c>
      <c r="N76">
        <f t="shared" ca="1" si="33"/>
        <v>111</v>
      </c>
      <c r="O76">
        <f t="shared" ca="1" si="34"/>
        <v>55.37</v>
      </c>
      <c r="P76">
        <f t="shared" ca="1" si="35"/>
        <v>7.78</v>
      </c>
      <c r="R76">
        <f t="shared" ca="1" si="30"/>
        <v>13</v>
      </c>
      <c r="S76">
        <f t="shared" ca="1" si="31"/>
        <v>6</v>
      </c>
    </row>
    <row r="77" spans="1:19" x14ac:dyDescent="0.25">
      <c r="A77">
        <f t="shared" si="20"/>
        <v>72</v>
      </c>
      <c r="B77" s="2">
        <f t="shared" ca="1" si="21"/>
        <v>43394</v>
      </c>
      <c r="C77">
        <f t="shared" ca="1" si="32"/>
        <v>2018</v>
      </c>
      <c r="D77" s="4">
        <f t="shared" ref="D77:D140" ca="1" si="36">MONTH(B77)</f>
        <v>10</v>
      </c>
      <c r="E77" s="4">
        <f t="shared" ref="E77:E140" ca="1" si="37">DAY(B77)</f>
        <v>21</v>
      </c>
      <c r="F77" s="2" t="str">
        <f t="shared" ca="1" si="22"/>
        <v>Ina</v>
      </c>
      <c r="G77" s="2" t="str">
        <f t="shared" ca="1" si="23"/>
        <v>no</v>
      </c>
      <c r="H77" s="2" t="str">
        <f t="shared" ca="1" si="24"/>
        <v>care4you</v>
      </c>
      <c r="I77" s="2" t="str">
        <f t="shared" ca="1" si="25"/>
        <v>Germany</v>
      </c>
      <c r="J77" s="2" t="str">
        <f t="shared" ca="1" si="26"/>
        <v>NRW</v>
      </c>
      <c r="K77" s="2" t="str">
        <f t="shared" ca="1" si="27"/>
        <v>Düsseldorf</v>
      </c>
      <c r="L77" s="2" t="str">
        <f t="shared" ca="1" si="28"/>
        <v>appliances</v>
      </c>
      <c r="M77" s="2" t="str">
        <f t="shared" ca="1" si="29"/>
        <v>mixer</v>
      </c>
      <c r="N77">
        <f t="shared" ca="1" si="33"/>
        <v>359</v>
      </c>
      <c r="O77">
        <f t="shared" ca="1" si="34"/>
        <v>3.99</v>
      </c>
      <c r="P77">
        <f t="shared" ca="1" si="35"/>
        <v>5.04</v>
      </c>
      <c r="R77">
        <f t="shared" ca="1" si="30"/>
        <v>1</v>
      </c>
      <c r="S77">
        <f t="shared" ca="1" si="31"/>
        <v>11</v>
      </c>
    </row>
    <row r="78" spans="1:19" x14ac:dyDescent="0.25">
      <c r="A78">
        <f t="shared" si="20"/>
        <v>73</v>
      </c>
      <c r="B78" s="2">
        <f t="shared" ca="1" si="21"/>
        <v>43462</v>
      </c>
      <c r="C78">
        <f t="shared" ca="1" si="32"/>
        <v>2018</v>
      </c>
      <c r="D78" s="4">
        <f t="shared" ca="1" si="36"/>
        <v>12</v>
      </c>
      <c r="E78" s="4">
        <f t="shared" ca="1" si="37"/>
        <v>28</v>
      </c>
      <c r="F78" s="2" t="str">
        <f t="shared" ca="1" si="22"/>
        <v>Darma</v>
      </c>
      <c r="G78" s="2" t="str">
        <f t="shared" ca="1" si="23"/>
        <v>no</v>
      </c>
      <c r="H78" s="2" t="str">
        <f t="shared" ca="1" si="24"/>
        <v>metropolis</v>
      </c>
      <c r="I78" s="2" t="str">
        <f t="shared" ca="1" si="25"/>
        <v>Germany</v>
      </c>
      <c r="J78" s="2" t="str">
        <f t="shared" ca="1" si="26"/>
        <v>BadWurt</v>
      </c>
      <c r="K78" s="2" t="str">
        <f t="shared" ca="1" si="27"/>
        <v>Stuttgart</v>
      </c>
      <c r="L78" s="2" t="str">
        <f t="shared" ca="1" si="28"/>
        <v>stationary</v>
      </c>
      <c r="M78" s="2" t="str">
        <f t="shared" ca="1" si="29"/>
        <v>marker</v>
      </c>
      <c r="N78">
        <f t="shared" ca="1" si="33"/>
        <v>643</v>
      </c>
      <c r="O78">
        <f t="shared" ca="1" si="34"/>
        <v>68.58</v>
      </c>
      <c r="P78">
        <f t="shared" ca="1" si="35"/>
        <v>5.44</v>
      </c>
      <c r="R78">
        <f t="shared" ca="1" si="30"/>
        <v>10</v>
      </c>
      <c r="S78">
        <f t="shared" ca="1" si="31"/>
        <v>3</v>
      </c>
    </row>
    <row r="79" spans="1:19" x14ac:dyDescent="0.25">
      <c r="A79">
        <f t="shared" si="20"/>
        <v>74</v>
      </c>
      <c r="B79" s="2">
        <f t="shared" ca="1" si="21"/>
        <v>43462</v>
      </c>
      <c r="C79">
        <f t="shared" ca="1" si="32"/>
        <v>2018</v>
      </c>
      <c r="D79" s="4">
        <f t="shared" ca="1" si="36"/>
        <v>12</v>
      </c>
      <c r="E79" s="4">
        <f t="shared" ca="1" si="37"/>
        <v>28</v>
      </c>
      <c r="F79" s="2" t="str">
        <f t="shared" ca="1" si="22"/>
        <v>Harry</v>
      </c>
      <c r="G79" s="2" t="str">
        <f t="shared" ca="1" si="23"/>
        <v>yes</v>
      </c>
      <c r="H79" s="2" t="str">
        <f t="shared" ca="1" si="24"/>
        <v>metropolis</v>
      </c>
      <c r="I79" s="2" t="str">
        <f t="shared" ca="1" si="25"/>
        <v>Germany</v>
      </c>
      <c r="J79" s="2" t="str">
        <f t="shared" ca="1" si="26"/>
        <v>Bavaria</v>
      </c>
      <c r="K79" s="2" t="str">
        <f t="shared" ca="1" si="27"/>
        <v>Augsburg</v>
      </c>
      <c r="L79" s="2" t="str">
        <f t="shared" ca="1" si="28"/>
        <v>appliances</v>
      </c>
      <c r="M79" s="2" t="str">
        <f t="shared" ca="1" si="29"/>
        <v>mixer</v>
      </c>
      <c r="N79">
        <f t="shared" ca="1" si="33"/>
        <v>560</v>
      </c>
      <c r="O79">
        <f t="shared" ca="1" si="34"/>
        <v>13.85</v>
      </c>
      <c r="P79">
        <f t="shared" ca="1" si="35"/>
        <v>7.28</v>
      </c>
      <c r="R79">
        <f t="shared" ca="1" si="30"/>
        <v>8</v>
      </c>
      <c r="S79">
        <f t="shared" ca="1" si="31"/>
        <v>11</v>
      </c>
    </row>
    <row r="80" spans="1:19" x14ac:dyDescent="0.25">
      <c r="A80">
        <f t="shared" si="20"/>
        <v>75</v>
      </c>
      <c r="B80" s="2">
        <f t="shared" ca="1" si="21"/>
        <v>43450</v>
      </c>
      <c r="C80">
        <f t="shared" ca="1" si="32"/>
        <v>2018</v>
      </c>
      <c r="D80" s="4">
        <f t="shared" ca="1" si="36"/>
        <v>12</v>
      </c>
      <c r="E80" s="4">
        <f t="shared" ca="1" si="37"/>
        <v>16</v>
      </c>
      <c r="F80" s="2" t="str">
        <f t="shared" ca="1" si="22"/>
        <v>Darma</v>
      </c>
      <c r="G80" s="2" t="str">
        <f t="shared" ca="1" si="23"/>
        <v>yes</v>
      </c>
      <c r="H80" s="2" t="str">
        <f t="shared" ca="1" si="24"/>
        <v>metropolis</v>
      </c>
      <c r="I80" s="2" t="str">
        <f t="shared" ca="1" si="25"/>
        <v>Germany</v>
      </c>
      <c r="J80" s="2" t="str">
        <f t="shared" ca="1" si="26"/>
        <v>BadWurt</v>
      </c>
      <c r="K80" s="2" t="str">
        <f t="shared" ca="1" si="27"/>
        <v>Karlsruhe</v>
      </c>
      <c r="L80" s="2" t="str">
        <f t="shared" ca="1" si="28"/>
        <v>stationary</v>
      </c>
      <c r="M80" s="2" t="str">
        <f t="shared" ca="1" si="29"/>
        <v>pen</v>
      </c>
      <c r="N80">
        <f t="shared" ca="1" si="33"/>
        <v>904</v>
      </c>
      <c r="O80">
        <f t="shared" ca="1" si="34"/>
        <v>77.069999999999993</v>
      </c>
      <c r="P80">
        <f t="shared" ca="1" si="35"/>
        <v>7.61</v>
      </c>
      <c r="R80">
        <f t="shared" ca="1" si="30"/>
        <v>11</v>
      </c>
      <c r="S80">
        <f t="shared" ca="1" si="31"/>
        <v>1</v>
      </c>
    </row>
    <row r="81" spans="1:19" x14ac:dyDescent="0.25">
      <c r="A81">
        <f t="shared" si="20"/>
        <v>76</v>
      </c>
      <c r="B81" s="2">
        <f t="shared" ca="1" si="21"/>
        <v>43462</v>
      </c>
      <c r="C81">
        <f t="shared" ca="1" si="32"/>
        <v>2018</v>
      </c>
      <c r="D81" s="4">
        <f t="shared" ca="1" si="36"/>
        <v>12</v>
      </c>
      <c r="E81" s="4">
        <f t="shared" ca="1" si="37"/>
        <v>28</v>
      </c>
      <c r="F81" s="2" t="str">
        <f t="shared" ca="1" si="22"/>
        <v>Darma</v>
      </c>
      <c r="G81" s="2" t="str">
        <f t="shared" ca="1" si="23"/>
        <v>yes</v>
      </c>
      <c r="H81" s="2" t="str">
        <f t="shared" ca="1" si="24"/>
        <v>care4you</v>
      </c>
      <c r="I81" s="2" t="str">
        <f t="shared" ca="1" si="25"/>
        <v>Germany</v>
      </c>
      <c r="J81" s="2" t="str">
        <f t="shared" ca="1" si="26"/>
        <v>Saxony</v>
      </c>
      <c r="K81" s="2" t="str">
        <f t="shared" ca="1" si="27"/>
        <v>Leipzig</v>
      </c>
      <c r="L81" s="2" t="str">
        <f t="shared" ca="1" si="28"/>
        <v>stationary</v>
      </c>
      <c r="M81" s="2" t="str">
        <f t="shared" ca="1" si="29"/>
        <v>pen</v>
      </c>
      <c r="N81">
        <f t="shared" ca="1" si="33"/>
        <v>500</v>
      </c>
      <c r="O81">
        <f t="shared" ca="1" si="34"/>
        <v>1.37</v>
      </c>
      <c r="P81">
        <f t="shared" ca="1" si="35"/>
        <v>6.63</v>
      </c>
      <c r="R81">
        <f t="shared" ca="1" si="30"/>
        <v>17</v>
      </c>
      <c r="S81">
        <f t="shared" ca="1" si="31"/>
        <v>1</v>
      </c>
    </row>
    <row r="82" spans="1:19" x14ac:dyDescent="0.25">
      <c r="A82">
        <f t="shared" si="20"/>
        <v>77</v>
      </c>
      <c r="B82" s="2">
        <f t="shared" ca="1" si="21"/>
        <v>43416</v>
      </c>
      <c r="C82">
        <f t="shared" ca="1" si="32"/>
        <v>2018</v>
      </c>
      <c r="D82" s="4">
        <f t="shared" ca="1" si="36"/>
        <v>11</v>
      </c>
      <c r="E82" s="4">
        <f t="shared" ca="1" si="37"/>
        <v>12</v>
      </c>
      <c r="F82" s="2" t="str">
        <f t="shared" ca="1" si="22"/>
        <v>Lewis</v>
      </c>
      <c r="G82" s="2" t="str">
        <f t="shared" ca="1" si="23"/>
        <v>no</v>
      </c>
      <c r="H82" s="2" t="str">
        <f t="shared" ca="1" si="24"/>
        <v>care4you</v>
      </c>
      <c r="I82" s="2" t="str">
        <f t="shared" ca="1" si="25"/>
        <v>Germany</v>
      </c>
      <c r="J82" s="2" t="str">
        <f t="shared" ca="1" si="26"/>
        <v>Hessia</v>
      </c>
      <c r="K82" s="2" t="str">
        <f t="shared" ca="1" si="27"/>
        <v>Frankfurt</v>
      </c>
      <c r="L82" s="2" t="str">
        <f t="shared" ca="1" si="28"/>
        <v>stationary</v>
      </c>
      <c r="M82" s="2" t="str">
        <f t="shared" ca="1" si="29"/>
        <v>ball-pen</v>
      </c>
      <c r="N82">
        <f t="shared" ca="1" si="33"/>
        <v>424</v>
      </c>
      <c r="O82">
        <f t="shared" ca="1" si="34"/>
        <v>5.17</v>
      </c>
      <c r="P82">
        <f t="shared" ca="1" si="35"/>
        <v>0.34</v>
      </c>
      <c r="R82">
        <f t="shared" ca="1" si="30"/>
        <v>9</v>
      </c>
      <c r="S82">
        <f t="shared" ca="1" si="31"/>
        <v>4</v>
      </c>
    </row>
    <row r="83" spans="1:19" x14ac:dyDescent="0.25">
      <c r="A83">
        <f t="shared" si="20"/>
        <v>78</v>
      </c>
      <c r="B83" s="2">
        <f t="shared" ca="1" si="21"/>
        <v>43426</v>
      </c>
      <c r="C83">
        <f t="shared" ca="1" si="32"/>
        <v>2018</v>
      </c>
      <c r="D83" s="4">
        <f t="shared" ca="1" si="36"/>
        <v>11</v>
      </c>
      <c r="E83" s="4">
        <f t="shared" ca="1" si="37"/>
        <v>22</v>
      </c>
      <c r="F83" s="2" t="str">
        <f t="shared" ca="1" si="22"/>
        <v>Wilbur</v>
      </c>
      <c r="G83" s="2" t="str">
        <f t="shared" ca="1" si="23"/>
        <v>no</v>
      </c>
      <c r="H83" s="2" t="str">
        <f t="shared" ca="1" si="24"/>
        <v>thebarn</v>
      </c>
      <c r="I83" s="2" t="str">
        <f t="shared" ca="1" si="25"/>
        <v>Germany</v>
      </c>
      <c r="J83" s="2" t="str">
        <f t="shared" ca="1" si="26"/>
        <v>NRW</v>
      </c>
      <c r="K83" s="2" t="str">
        <f t="shared" ca="1" si="27"/>
        <v>Aachen</v>
      </c>
      <c r="L83" s="2" t="str">
        <f t="shared" ca="1" si="28"/>
        <v>household</v>
      </c>
      <c r="M83" s="2" t="str">
        <f t="shared" ca="1" si="29"/>
        <v>waste bags</v>
      </c>
      <c r="N83">
        <f t="shared" ca="1" si="33"/>
        <v>214</v>
      </c>
      <c r="O83">
        <f t="shared" ca="1" si="34"/>
        <v>77.040000000000006</v>
      </c>
      <c r="P83">
        <f t="shared" ca="1" si="35"/>
        <v>9.99</v>
      </c>
      <c r="R83">
        <f t="shared" ca="1" si="30"/>
        <v>5</v>
      </c>
      <c r="S83">
        <f t="shared" ca="1" si="31"/>
        <v>6</v>
      </c>
    </row>
    <row r="84" spans="1:19" x14ac:dyDescent="0.25">
      <c r="A84">
        <f t="shared" si="20"/>
        <v>79</v>
      </c>
      <c r="B84" s="2">
        <f t="shared" ca="1" si="21"/>
        <v>43442</v>
      </c>
      <c r="C84">
        <f t="shared" ca="1" si="32"/>
        <v>2018</v>
      </c>
      <c r="D84" s="4">
        <f t="shared" ca="1" si="36"/>
        <v>12</v>
      </c>
      <c r="E84" s="4">
        <f t="shared" ca="1" si="37"/>
        <v>8</v>
      </c>
      <c r="F84" s="2" t="str">
        <f t="shared" ca="1" si="22"/>
        <v>Lewis</v>
      </c>
      <c r="G84" s="2" t="str">
        <f t="shared" ca="1" si="23"/>
        <v>no</v>
      </c>
      <c r="H84" s="2" t="str">
        <f t="shared" ca="1" si="24"/>
        <v>care4you</v>
      </c>
      <c r="I84" s="2" t="str">
        <f t="shared" ca="1" si="25"/>
        <v>Germany</v>
      </c>
      <c r="J84" s="2" t="str">
        <f t="shared" ca="1" si="26"/>
        <v>Saxony</v>
      </c>
      <c r="K84" s="2" t="str">
        <f t="shared" ca="1" si="27"/>
        <v>Dresden</v>
      </c>
      <c r="L84" s="2" t="str">
        <f t="shared" ca="1" si="28"/>
        <v>stationary</v>
      </c>
      <c r="M84" s="2" t="str">
        <f t="shared" ca="1" si="29"/>
        <v>ball-pen</v>
      </c>
      <c r="N84">
        <f t="shared" ca="1" si="33"/>
        <v>929</v>
      </c>
      <c r="O84">
        <f t="shared" ca="1" si="34"/>
        <v>70.349999999999994</v>
      </c>
      <c r="P84">
        <f t="shared" ca="1" si="35"/>
        <v>6.16</v>
      </c>
      <c r="R84">
        <f t="shared" ca="1" si="30"/>
        <v>16</v>
      </c>
      <c r="S84">
        <f t="shared" ca="1" si="31"/>
        <v>4</v>
      </c>
    </row>
    <row r="85" spans="1:19" x14ac:dyDescent="0.25">
      <c r="A85">
        <f t="shared" si="20"/>
        <v>80</v>
      </c>
      <c r="B85" s="2">
        <f t="shared" ca="1" si="21"/>
        <v>43427</v>
      </c>
      <c r="C85">
        <f t="shared" ca="1" si="32"/>
        <v>2018</v>
      </c>
      <c r="D85" s="4">
        <f t="shared" ca="1" si="36"/>
        <v>11</v>
      </c>
      <c r="E85" s="4">
        <f t="shared" ca="1" si="37"/>
        <v>23</v>
      </c>
      <c r="F85" s="2" t="str">
        <f t="shared" ca="1" si="22"/>
        <v>Darma</v>
      </c>
      <c r="G85" s="2" t="str">
        <f t="shared" ca="1" si="23"/>
        <v>yes</v>
      </c>
      <c r="H85" s="2" t="str">
        <f t="shared" ca="1" si="24"/>
        <v>care4you</v>
      </c>
      <c r="I85" s="2" t="str">
        <f t="shared" ca="1" si="25"/>
        <v>Germany</v>
      </c>
      <c r="J85" s="2" t="str">
        <f t="shared" ca="1" si="26"/>
        <v>Hessia</v>
      </c>
      <c r="K85" s="2" t="str">
        <f t="shared" ca="1" si="27"/>
        <v>Frankfurt</v>
      </c>
      <c r="L85" s="2" t="str">
        <f t="shared" ca="1" si="28"/>
        <v>stationary</v>
      </c>
      <c r="M85" s="2" t="str">
        <f t="shared" ca="1" si="29"/>
        <v>water colours</v>
      </c>
      <c r="N85">
        <f t="shared" ca="1" si="33"/>
        <v>154</v>
      </c>
      <c r="O85">
        <f t="shared" ca="1" si="34"/>
        <v>24.27</v>
      </c>
      <c r="P85">
        <f t="shared" ca="1" si="35"/>
        <v>5.63</v>
      </c>
      <c r="R85">
        <f t="shared" ca="1" si="30"/>
        <v>9</v>
      </c>
      <c r="S85">
        <f t="shared" ca="1" si="31"/>
        <v>5</v>
      </c>
    </row>
    <row r="86" spans="1:19" x14ac:dyDescent="0.25">
      <c r="A86">
        <f t="shared" si="20"/>
        <v>81</v>
      </c>
      <c r="B86" s="2">
        <f t="shared" ca="1" si="21"/>
        <v>43444</v>
      </c>
      <c r="C86">
        <f t="shared" ca="1" si="32"/>
        <v>2018</v>
      </c>
      <c r="D86" s="4">
        <f t="shared" ca="1" si="36"/>
        <v>12</v>
      </c>
      <c r="E86" s="4">
        <f t="shared" ca="1" si="37"/>
        <v>10</v>
      </c>
      <c r="F86" s="2" t="str">
        <f t="shared" ca="1" si="22"/>
        <v>Darma</v>
      </c>
      <c r="G86" s="2" t="str">
        <f t="shared" ca="1" si="23"/>
        <v>no</v>
      </c>
      <c r="H86" s="2" t="str">
        <f t="shared" ca="1" si="24"/>
        <v>metropolis</v>
      </c>
      <c r="I86" s="2" t="str">
        <f t="shared" ca="1" si="25"/>
        <v>Germany</v>
      </c>
      <c r="J86" s="2" t="str">
        <f t="shared" ca="1" si="26"/>
        <v>NRW</v>
      </c>
      <c r="K86" s="2" t="str">
        <f t="shared" ca="1" si="27"/>
        <v>Düsseldorf</v>
      </c>
      <c r="L86" s="2" t="str">
        <f t="shared" ca="1" si="28"/>
        <v>stationary</v>
      </c>
      <c r="M86" s="2" t="str">
        <f t="shared" ca="1" si="29"/>
        <v>ball-pen</v>
      </c>
      <c r="N86">
        <f t="shared" ca="1" si="33"/>
        <v>495</v>
      </c>
      <c r="O86">
        <f t="shared" ca="1" si="34"/>
        <v>22.43</v>
      </c>
      <c r="P86">
        <f t="shared" ca="1" si="35"/>
        <v>3.1</v>
      </c>
      <c r="R86">
        <f t="shared" ca="1" si="30"/>
        <v>1</v>
      </c>
      <c r="S86">
        <f t="shared" ca="1" si="31"/>
        <v>4</v>
      </c>
    </row>
    <row r="87" spans="1:19" x14ac:dyDescent="0.25">
      <c r="A87">
        <f t="shared" si="20"/>
        <v>82</v>
      </c>
      <c r="B87" s="2">
        <f t="shared" ca="1" si="21"/>
        <v>43460</v>
      </c>
      <c r="C87">
        <f t="shared" ca="1" si="32"/>
        <v>2018</v>
      </c>
      <c r="D87" s="4">
        <f t="shared" ca="1" si="36"/>
        <v>12</v>
      </c>
      <c r="E87" s="4">
        <f t="shared" ca="1" si="37"/>
        <v>26</v>
      </c>
      <c r="F87" s="2" t="str">
        <f t="shared" ca="1" si="22"/>
        <v>Ina</v>
      </c>
      <c r="G87" s="2" t="str">
        <f t="shared" ca="1" si="23"/>
        <v>no</v>
      </c>
      <c r="H87" s="2" t="str">
        <f t="shared" ca="1" si="24"/>
        <v>smartpoint</v>
      </c>
      <c r="I87" s="2" t="str">
        <f t="shared" ca="1" si="25"/>
        <v>Germany</v>
      </c>
      <c r="J87" s="2" t="str">
        <f t="shared" ca="1" si="26"/>
        <v>Berlin</v>
      </c>
      <c r="K87" s="2" t="str">
        <f t="shared" ca="1" si="27"/>
        <v>Berlin</v>
      </c>
      <c r="L87" s="2" t="str">
        <f t="shared" ca="1" si="28"/>
        <v>stationary</v>
      </c>
      <c r="M87" s="2" t="str">
        <f t="shared" ca="1" si="29"/>
        <v>water colours</v>
      </c>
      <c r="N87">
        <f t="shared" ca="1" si="33"/>
        <v>955</v>
      </c>
      <c r="O87">
        <f t="shared" ca="1" si="34"/>
        <v>53.67</v>
      </c>
      <c r="P87">
        <f t="shared" ca="1" si="35"/>
        <v>7.17</v>
      </c>
      <c r="R87">
        <f t="shared" ca="1" si="30"/>
        <v>13</v>
      </c>
      <c r="S87">
        <f t="shared" ca="1" si="31"/>
        <v>5</v>
      </c>
    </row>
    <row r="88" spans="1:19" x14ac:dyDescent="0.25">
      <c r="A88">
        <f t="shared" si="20"/>
        <v>83</v>
      </c>
      <c r="B88" s="2">
        <f t="shared" ca="1" si="21"/>
        <v>43380</v>
      </c>
      <c r="C88">
        <f t="shared" ca="1" si="32"/>
        <v>2018</v>
      </c>
      <c r="D88" s="4">
        <f t="shared" ca="1" si="36"/>
        <v>10</v>
      </c>
      <c r="E88" s="4">
        <f t="shared" ca="1" si="37"/>
        <v>7</v>
      </c>
      <c r="F88" s="2" t="str">
        <f t="shared" ca="1" si="22"/>
        <v>Darma</v>
      </c>
      <c r="G88" s="2" t="str">
        <f t="shared" ca="1" si="23"/>
        <v>no</v>
      </c>
      <c r="H88" s="2" t="str">
        <f t="shared" ca="1" si="24"/>
        <v>dealhouse</v>
      </c>
      <c r="I88" s="2" t="str">
        <f t="shared" ca="1" si="25"/>
        <v>Germany</v>
      </c>
      <c r="J88" s="2" t="str">
        <f t="shared" ca="1" si="26"/>
        <v>NRW</v>
      </c>
      <c r="K88" s="2" t="str">
        <f t="shared" ca="1" si="27"/>
        <v>Dortmund</v>
      </c>
      <c r="L88" s="2" t="str">
        <f t="shared" ca="1" si="28"/>
        <v>stationary</v>
      </c>
      <c r="M88" s="2" t="str">
        <f t="shared" ca="1" si="29"/>
        <v>pencil</v>
      </c>
      <c r="N88">
        <f t="shared" ca="1" si="33"/>
        <v>6</v>
      </c>
      <c r="O88">
        <f t="shared" ca="1" si="34"/>
        <v>13.24</v>
      </c>
      <c r="P88">
        <f t="shared" ca="1" si="35"/>
        <v>8.99</v>
      </c>
      <c r="R88">
        <f t="shared" ca="1" si="30"/>
        <v>4</v>
      </c>
      <c r="S88">
        <f t="shared" ca="1" si="31"/>
        <v>2</v>
      </c>
    </row>
    <row r="89" spans="1:19" x14ac:dyDescent="0.25">
      <c r="A89">
        <f t="shared" si="20"/>
        <v>84</v>
      </c>
      <c r="B89" s="2">
        <f t="shared" ca="1" si="21"/>
        <v>43460</v>
      </c>
      <c r="C89">
        <f t="shared" ca="1" si="32"/>
        <v>2018</v>
      </c>
      <c r="D89" s="4">
        <f t="shared" ca="1" si="36"/>
        <v>12</v>
      </c>
      <c r="E89" s="4">
        <f t="shared" ca="1" si="37"/>
        <v>26</v>
      </c>
      <c r="F89" s="2" t="str">
        <f t="shared" ca="1" si="22"/>
        <v>Greg</v>
      </c>
      <c r="G89" s="2" t="str">
        <f t="shared" ca="1" si="23"/>
        <v>no</v>
      </c>
      <c r="H89" s="2" t="str">
        <f t="shared" ca="1" si="24"/>
        <v>care4you</v>
      </c>
      <c r="I89" s="2" t="str">
        <f t="shared" ca="1" si="25"/>
        <v>Germany</v>
      </c>
      <c r="J89" s="2" t="str">
        <f t="shared" ca="1" si="26"/>
        <v>Bavaria</v>
      </c>
      <c r="K89" s="2" t="str">
        <f t="shared" ca="1" si="27"/>
        <v>Augsburg</v>
      </c>
      <c r="L89" s="2" t="str">
        <f t="shared" ca="1" si="28"/>
        <v>stationary</v>
      </c>
      <c r="M89" s="2" t="str">
        <f t="shared" ca="1" si="29"/>
        <v>ball-pen</v>
      </c>
      <c r="N89">
        <f t="shared" ca="1" si="33"/>
        <v>327</v>
      </c>
      <c r="O89">
        <f t="shared" ca="1" si="34"/>
        <v>20.329999999999998</v>
      </c>
      <c r="P89">
        <f t="shared" ca="1" si="35"/>
        <v>7.96</v>
      </c>
      <c r="R89">
        <f t="shared" ca="1" si="30"/>
        <v>8</v>
      </c>
      <c r="S89">
        <f t="shared" ca="1" si="31"/>
        <v>4</v>
      </c>
    </row>
    <row r="90" spans="1:19" x14ac:dyDescent="0.25">
      <c r="A90">
        <f t="shared" si="20"/>
        <v>85</v>
      </c>
      <c r="B90" s="2">
        <f t="shared" ca="1" si="21"/>
        <v>43449</v>
      </c>
      <c r="C90">
        <f t="shared" ca="1" si="32"/>
        <v>2018</v>
      </c>
      <c r="D90" s="4">
        <f t="shared" ca="1" si="36"/>
        <v>12</v>
      </c>
      <c r="E90" s="4">
        <f t="shared" ca="1" si="37"/>
        <v>15</v>
      </c>
      <c r="F90" s="2" t="str">
        <f t="shared" ca="1" si="22"/>
        <v>Beth</v>
      </c>
      <c r="G90" s="2" t="str">
        <f t="shared" ca="1" si="23"/>
        <v>no</v>
      </c>
      <c r="H90" s="2" t="str">
        <f t="shared" ca="1" si="24"/>
        <v>dealhouse</v>
      </c>
      <c r="I90" s="2" t="str">
        <f t="shared" ca="1" si="25"/>
        <v>Germany</v>
      </c>
      <c r="J90" s="2" t="str">
        <f t="shared" ca="1" si="26"/>
        <v>BadWurt</v>
      </c>
      <c r="K90" s="2" t="str">
        <f t="shared" ca="1" si="27"/>
        <v>Stuttgart</v>
      </c>
      <c r="L90" s="2" t="str">
        <f t="shared" ca="1" si="28"/>
        <v>stationary</v>
      </c>
      <c r="M90" s="2" t="str">
        <f t="shared" ca="1" si="29"/>
        <v>ball-pen</v>
      </c>
      <c r="N90">
        <f t="shared" ca="1" si="33"/>
        <v>566</v>
      </c>
      <c r="O90">
        <f t="shared" ca="1" si="34"/>
        <v>36.99</v>
      </c>
      <c r="P90">
        <f t="shared" ca="1" si="35"/>
        <v>2.0099999999999998</v>
      </c>
      <c r="R90">
        <f t="shared" ca="1" si="30"/>
        <v>10</v>
      </c>
      <c r="S90">
        <f t="shared" ca="1" si="31"/>
        <v>4</v>
      </c>
    </row>
    <row r="91" spans="1:19" x14ac:dyDescent="0.25">
      <c r="A91">
        <f t="shared" si="20"/>
        <v>86</v>
      </c>
      <c r="B91" s="2">
        <f t="shared" ca="1" si="21"/>
        <v>43374</v>
      </c>
      <c r="C91">
        <f t="shared" ca="1" si="32"/>
        <v>2018</v>
      </c>
      <c r="D91" s="4">
        <f t="shared" ca="1" si="36"/>
        <v>10</v>
      </c>
      <c r="E91" s="4">
        <f t="shared" ca="1" si="37"/>
        <v>1</v>
      </c>
      <c r="F91" s="2" t="str">
        <f t="shared" ca="1" si="22"/>
        <v>Susan</v>
      </c>
      <c r="G91" s="2" t="str">
        <f t="shared" ca="1" si="23"/>
        <v>no</v>
      </c>
      <c r="H91" s="2" t="str">
        <f t="shared" ca="1" si="24"/>
        <v>metropolis</v>
      </c>
      <c r="I91" s="2" t="str">
        <f t="shared" ca="1" si="25"/>
        <v>Germany</v>
      </c>
      <c r="J91" s="2" t="str">
        <f t="shared" ca="1" si="26"/>
        <v>NRW</v>
      </c>
      <c r="K91" s="2" t="str">
        <f t="shared" ca="1" si="27"/>
        <v>Dortmund</v>
      </c>
      <c r="L91" s="2" t="str">
        <f t="shared" ca="1" si="28"/>
        <v>household</v>
      </c>
      <c r="M91" s="2" t="str">
        <f t="shared" ca="1" si="29"/>
        <v>wipes</v>
      </c>
      <c r="N91">
        <f t="shared" ca="1" si="33"/>
        <v>534</v>
      </c>
      <c r="O91">
        <f t="shared" ca="1" si="34"/>
        <v>85.51</v>
      </c>
      <c r="P91">
        <f t="shared" ca="1" si="35"/>
        <v>7.12</v>
      </c>
      <c r="R91">
        <f t="shared" ca="1" si="30"/>
        <v>4</v>
      </c>
      <c r="S91">
        <f t="shared" ca="1" si="31"/>
        <v>7</v>
      </c>
    </row>
    <row r="92" spans="1:19" x14ac:dyDescent="0.25">
      <c r="A92">
        <f t="shared" ref="A92:A155" si="38">A91+1</f>
        <v>87</v>
      </c>
      <c r="B92" s="2">
        <f t="shared" ca="1" si="21"/>
        <v>43382</v>
      </c>
      <c r="C92">
        <f t="shared" ca="1" si="32"/>
        <v>2018</v>
      </c>
      <c r="D92" s="4">
        <f t="shared" ca="1" si="36"/>
        <v>10</v>
      </c>
      <c r="E92" s="4">
        <f t="shared" ca="1" si="37"/>
        <v>9</v>
      </c>
      <c r="F92" s="2" t="str">
        <f t="shared" ca="1" si="22"/>
        <v>Darma</v>
      </c>
      <c r="G92" s="2" t="str">
        <f t="shared" ca="1" si="23"/>
        <v>yes</v>
      </c>
      <c r="H92" s="2" t="str">
        <f t="shared" ca="1" si="24"/>
        <v>metropolis</v>
      </c>
      <c r="I92" s="2" t="str">
        <f t="shared" ca="1" si="25"/>
        <v>Germany</v>
      </c>
      <c r="J92" s="2" t="str">
        <f t="shared" ca="1" si="26"/>
        <v>Bavaria</v>
      </c>
      <c r="K92" s="2" t="str">
        <f t="shared" ca="1" si="27"/>
        <v>Munich</v>
      </c>
      <c r="L92" s="2" t="str">
        <f t="shared" ca="1" si="28"/>
        <v>household</v>
      </c>
      <c r="M92" s="2" t="str">
        <f t="shared" ca="1" si="29"/>
        <v>towls</v>
      </c>
      <c r="N92">
        <f t="shared" ca="1" si="33"/>
        <v>833</v>
      </c>
      <c r="O92">
        <f t="shared" ca="1" si="34"/>
        <v>44.19</v>
      </c>
      <c r="P92">
        <f t="shared" ca="1" si="35"/>
        <v>4.05</v>
      </c>
      <c r="R92">
        <f t="shared" ca="1" si="30"/>
        <v>6</v>
      </c>
      <c r="S92">
        <f t="shared" ca="1" si="31"/>
        <v>9</v>
      </c>
    </row>
    <row r="93" spans="1:19" x14ac:dyDescent="0.25">
      <c r="A93">
        <f t="shared" si="38"/>
        <v>88</v>
      </c>
      <c r="B93" s="2">
        <f t="shared" ca="1" si="21"/>
        <v>43435</v>
      </c>
      <c r="C93">
        <f t="shared" ca="1" si="32"/>
        <v>2018</v>
      </c>
      <c r="D93" s="4">
        <f t="shared" ca="1" si="36"/>
        <v>12</v>
      </c>
      <c r="E93" s="4">
        <f t="shared" ca="1" si="37"/>
        <v>1</v>
      </c>
      <c r="F93" s="2" t="str">
        <f t="shared" ca="1" si="22"/>
        <v>Wilbur</v>
      </c>
      <c r="G93" s="2" t="str">
        <f t="shared" ca="1" si="23"/>
        <v>no</v>
      </c>
      <c r="H93" s="2" t="str">
        <f t="shared" ca="1" si="24"/>
        <v>metropolis</v>
      </c>
      <c r="I93" s="2" t="str">
        <f t="shared" ca="1" si="25"/>
        <v>Germany</v>
      </c>
      <c r="J93" s="2" t="str">
        <f t="shared" ca="1" si="26"/>
        <v>Saxony</v>
      </c>
      <c r="K93" s="2" t="str">
        <f t="shared" ca="1" si="27"/>
        <v>Leipzig</v>
      </c>
      <c r="L93" s="2" t="str">
        <f t="shared" ca="1" si="28"/>
        <v>appliances</v>
      </c>
      <c r="M93" s="2" t="str">
        <f t="shared" ca="1" si="29"/>
        <v>mixer</v>
      </c>
      <c r="N93">
        <f t="shared" ca="1" si="33"/>
        <v>644</v>
      </c>
      <c r="O93">
        <f t="shared" ca="1" si="34"/>
        <v>61.25</v>
      </c>
      <c r="P93">
        <f t="shared" ca="1" si="35"/>
        <v>3.31</v>
      </c>
      <c r="R93">
        <f t="shared" ca="1" si="30"/>
        <v>17</v>
      </c>
      <c r="S93">
        <f t="shared" ca="1" si="31"/>
        <v>11</v>
      </c>
    </row>
    <row r="94" spans="1:19" x14ac:dyDescent="0.25">
      <c r="A94">
        <f t="shared" si="38"/>
        <v>89</v>
      </c>
      <c r="B94" s="2">
        <f t="shared" ca="1" si="21"/>
        <v>43457</v>
      </c>
      <c r="C94">
        <f t="shared" ca="1" si="32"/>
        <v>2018</v>
      </c>
      <c r="D94" s="4">
        <f t="shared" ca="1" si="36"/>
        <v>12</v>
      </c>
      <c r="E94" s="4">
        <f t="shared" ca="1" si="37"/>
        <v>23</v>
      </c>
      <c r="F94" s="2" t="str">
        <f t="shared" ca="1" si="22"/>
        <v>Beth</v>
      </c>
      <c r="G94" s="2" t="str">
        <f t="shared" ca="1" si="23"/>
        <v>no</v>
      </c>
      <c r="H94" s="2" t="str">
        <f t="shared" ca="1" si="24"/>
        <v>smartpoint</v>
      </c>
      <c r="I94" s="2" t="str">
        <f t="shared" ca="1" si="25"/>
        <v>Germany</v>
      </c>
      <c r="J94" s="2" t="str">
        <f t="shared" ca="1" si="26"/>
        <v>NRW</v>
      </c>
      <c r="K94" s="2" t="str">
        <f t="shared" ca="1" si="27"/>
        <v>Essen</v>
      </c>
      <c r="L94" s="2" t="str">
        <f t="shared" ca="1" si="28"/>
        <v>stationary</v>
      </c>
      <c r="M94" s="2" t="str">
        <f t="shared" ca="1" si="29"/>
        <v>water colours</v>
      </c>
      <c r="N94">
        <f t="shared" ca="1" si="33"/>
        <v>757</v>
      </c>
      <c r="O94">
        <f t="shared" ca="1" si="34"/>
        <v>21.28</v>
      </c>
      <c r="P94">
        <f t="shared" ca="1" si="35"/>
        <v>4.7</v>
      </c>
      <c r="R94">
        <f t="shared" ca="1" si="30"/>
        <v>3</v>
      </c>
      <c r="S94">
        <f t="shared" ca="1" si="31"/>
        <v>5</v>
      </c>
    </row>
    <row r="95" spans="1:19" x14ac:dyDescent="0.25">
      <c r="A95">
        <f t="shared" si="38"/>
        <v>90</v>
      </c>
      <c r="B95" s="2">
        <f t="shared" ca="1" si="21"/>
        <v>43414</v>
      </c>
      <c r="C95">
        <f t="shared" ca="1" si="32"/>
        <v>2018</v>
      </c>
      <c r="D95" s="4">
        <f t="shared" ca="1" si="36"/>
        <v>11</v>
      </c>
      <c r="E95" s="4">
        <f t="shared" ca="1" si="37"/>
        <v>10</v>
      </c>
      <c r="F95" s="2" t="str">
        <f t="shared" ca="1" si="22"/>
        <v>Greg</v>
      </c>
      <c r="G95" s="2" t="str">
        <f t="shared" ca="1" si="23"/>
        <v>no</v>
      </c>
      <c r="H95" s="2" t="str">
        <f t="shared" ca="1" si="24"/>
        <v>dealhouse</v>
      </c>
      <c r="I95" s="2" t="str">
        <f t="shared" ca="1" si="25"/>
        <v>Germany</v>
      </c>
      <c r="J95" s="2" t="str">
        <f t="shared" ca="1" si="26"/>
        <v>Saxony</v>
      </c>
      <c r="K95" s="2" t="str">
        <f t="shared" ca="1" si="27"/>
        <v>Halle</v>
      </c>
      <c r="L95" s="2" t="str">
        <f t="shared" ca="1" si="28"/>
        <v>household</v>
      </c>
      <c r="M95" s="2" t="str">
        <f t="shared" ca="1" si="29"/>
        <v>towls</v>
      </c>
      <c r="N95">
        <f t="shared" ca="1" si="33"/>
        <v>996</v>
      </c>
      <c r="O95">
        <f t="shared" ca="1" si="34"/>
        <v>81.16</v>
      </c>
      <c r="P95">
        <f t="shared" ca="1" si="35"/>
        <v>1.95</v>
      </c>
      <c r="R95">
        <f t="shared" ca="1" si="30"/>
        <v>18</v>
      </c>
      <c r="S95">
        <f t="shared" ca="1" si="31"/>
        <v>9</v>
      </c>
    </row>
    <row r="96" spans="1:19" x14ac:dyDescent="0.25">
      <c r="A96">
        <f t="shared" si="38"/>
        <v>91</v>
      </c>
      <c r="B96" s="2">
        <f t="shared" ca="1" si="21"/>
        <v>43393</v>
      </c>
      <c r="C96">
        <f t="shared" ca="1" si="32"/>
        <v>2018</v>
      </c>
      <c r="D96" s="4">
        <f t="shared" ca="1" si="36"/>
        <v>10</v>
      </c>
      <c r="E96" s="4">
        <f t="shared" ca="1" si="37"/>
        <v>20</v>
      </c>
      <c r="F96" s="2" t="str">
        <f t="shared" ca="1" si="22"/>
        <v>Lewis</v>
      </c>
      <c r="G96" s="2" t="str">
        <f t="shared" ca="1" si="23"/>
        <v>yes</v>
      </c>
      <c r="H96" s="2" t="str">
        <f t="shared" ca="1" si="24"/>
        <v>smartpoint</v>
      </c>
      <c r="I96" s="2" t="str">
        <f t="shared" ca="1" si="25"/>
        <v>Germany</v>
      </c>
      <c r="J96" s="2" t="str">
        <f t="shared" ca="1" si="26"/>
        <v>NRW</v>
      </c>
      <c r="K96" s="2" t="str">
        <f t="shared" ca="1" si="27"/>
        <v>Essen</v>
      </c>
      <c r="L96" s="2" t="str">
        <f t="shared" ca="1" si="28"/>
        <v>stationary</v>
      </c>
      <c r="M96" s="2" t="str">
        <f t="shared" ca="1" si="29"/>
        <v>ball-pen</v>
      </c>
      <c r="N96">
        <f t="shared" ca="1" si="33"/>
        <v>874</v>
      </c>
      <c r="O96">
        <f t="shared" ca="1" si="34"/>
        <v>50.62</v>
      </c>
      <c r="P96">
        <f t="shared" ca="1" si="35"/>
        <v>6.04</v>
      </c>
      <c r="R96">
        <f t="shared" ca="1" si="30"/>
        <v>3</v>
      </c>
      <c r="S96">
        <f t="shared" ca="1" si="31"/>
        <v>4</v>
      </c>
    </row>
    <row r="97" spans="1:19" x14ac:dyDescent="0.25">
      <c r="A97">
        <f t="shared" si="38"/>
        <v>92</v>
      </c>
      <c r="B97" s="2">
        <f t="shared" ca="1" si="21"/>
        <v>43464</v>
      </c>
      <c r="C97">
        <f t="shared" ca="1" si="32"/>
        <v>2018</v>
      </c>
      <c r="D97" s="4">
        <f t="shared" ca="1" si="36"/>
        <v>12</v>
      </c>
      <c r="E97" s="4">
        <f t="shared" ca="1" si="37"/>
        <v>30</v>
      </c>
      <c r="F97" s="2" t="str">
        <f t="shared" ca="1" si="22"/>
        <v>Wilbur</v>
      </c>
      <c r="G97" s="2" t="str">
        <f t="shared" ca="1" si="23"/>
        <v>yes</v>
      </c>
      <c r="H97" s="2" t="str">
        <f t="shared" ca="1" si="24"/>
        <v>smartpoint</v>
      </c>
      <c r="I97" s="2" t="str">
        <f t="shared" ca="1" si="25"/>
        <v>Germany</v>
      </c>
      <c r="J97" s="2" t="str">
        <f t="shared" ca="1" si="26"/>
        <v>Saxony</v>
      </c>
      <c r="K97" s="2" t="str">
        <f t="shared" ca="1" si="27"/>
        <v>Leipzig</v>
      </c>
      <c r="L97" s="2" t="str">
        <f t="shared" ca="1" si="28"/>
        <v>appliances</v>
      </c>
      <c r="M97" s="2" t="str">
        <f t="shared" ca="1" si="29"/>
        <v>vaccum cleaner</v>
      </c>
      <c r="N97">
        <f t="shared" ca="1" si="33"/>
        <v>217</v>
      </c>
      <c r="O97">
        <f t="shared" ca="1" si="34"/>
        <v>62.36</v>
      </c>
      <c r="P97">
        <f t="shared" ca="1" si="35"/>
        <v>1.68</v>
      </c>
      <c r="R97">
        <f t="shared" ca="1" si="30"/>
        <v>17</v>
      </c>
      <c r="S97">
        <f t="shared" ca="1" si="31"/>
        <v>10</v>
      </c>
    </row>
    <row r="98" spans="1:19" x14ac:dyDescent="0.25">
      <c r="A98">
        <f t="shared" si="38"/>
        <v>93</v>
      </c>
      <c r="B98" s="2">
        <f t="shared" ca="1" si="21"/>
        <v>43415</v>
      </c>
      <c r="C98">
        <f t="shared" ca="1" si="32"/>
        <v>2018</v>
      </c>
      <c r="D98" s="4">
        <f t="shared" ca="1" si="36"/>
        <v>11</v>
      </c>
      <c r="E98" s="4">
        <f t="shared" ca="1" si="37"/>
        <v>11</v>
      </c>
      <c r="F98" s="2" t="str">
        <f t="shared" ca="1" si="22"/>
        <v>Greg</v>
      </c>
      <c r="G98" s="2" t="str">
        <f t="shared" ca="1" si="23"/>
        <v>yes</v>
      </c>
      <c r="H98" s="2" t="str">
        <f t="shared" ca="1" si="24"/>
        <v>thebarn</v>
      </c>
      <c r="I98" s="2" t="str">
        <f t="shared" ca="1" si="25"/>
        <v>Germany</v>
      </c>
      <c r="J98" s="2" t="str">
        <f t="shared" ca="1" si="26"/>
        <v>BadWurt</v>
      </c>
      <c r="K98" s="2" t="str">
        <f t="shared" ca="1" si="27"/>
        <v>Stuttgart</v>
      </c>
      <c r="L98" s="2" t="str">
        <f t="shared" ca="1" si="28"/>
        <v>household</v>
      </c>
      <c r="M98" s="2" t="str">
        <f t="shared" ca="1" si="29"/>
        <v>towls</v>
      </c>
      <c r="N98">
        <f t="shared" ca="1" si="33"/>
        <v>137</v>
      </c>
      <c r="O98">
        <f t="shared" ca="1" si="34"/>
        <v>35.04</v>
      </c>
      <c r="P98">
        <f t="shared" ca="1" si="35"/>
        <v>9.86</v>
      </c>
      <c r="R98">
        <f t="shared" ca="1" si="30"/>
        <v>10</v>
      </c>
      <c r="S98">
        <f t="shared" ca="1" si="31"/>
        <v>9</v>
      </c>
    </row>
    <row r="99" spans="1:19" x14ac:dyDescent="0.25">
      <c r="A99">
        <f t="shared" si="38"/>
        <v>94</v>
      </c>
      <c r="B99" s="2">
        <f t="shared" ca="1" si="21"/>
        <v>43428</v>
      </c>
      <c r="C99">
        <f t="shared" ca="1" si="32"/>
        <v>2018</v>
      </c>
      <c r="D99" s="4">
        <f t="shared" ca="1" si="36"/>
        <v>11</v>
      </c>
      <c r="E99" s="4">
        <f t="shared" ca="1" si="37"/>
        <v>24</v>
      </c>
      <c r="F99" s="2" t="str">
        <f t="shared" ca="1" si="22"/>
        <v>Wilbur</v>
      </c>
      <c r="G99" s="2" t="str">
        <f t="shared" ca="1" si="23"/>
        <v>no</v>
      </c>
      <c r="H99" s="2" t="str">
        <f t="shared" ca="1" si="24"/>
        <v>care4you</v>
      </c>
      <c r="I99" s="2" t="str">
        <f t="shared" ca="1" si="25"/>
        <v>Germany</v>
      </c>
      <c r="J99" s="2" t="str">
        <f t="shared" ca="1" si="26"/>
        <v>Bremen</v>
      </c>
      <c r="K99" s="2" t="str">
        <f t="shared" ca="1" si="27"/>
        <v>Bremen</v>
      </c>
      <c r="L99" s="2" t="str">
        <f t="shared" ca="1" si="28"/>
        <v>appliances</v>
      </c>
      <c r="M99" s="2" t="str">
        <f t="shared" ca="1" si="29"/>
        <v>mixer</v>
      </c>
      <c r="N99">
        <f t="shared" ca="1" si="33"/>
        <v>950</v>
      </c>
      <c r="O99">
        <f t="shared" ca="1" si="34"/>
        <v>89.3</v>
      </c>
      <c r="P99">
        <f t="shared" ca="1" si="35"/>
        <v>8.56</v>
      </c>
      <c r="R99">
        <f t="shared" ca="1" si="30"/>
        <v>15</v>
      </c>
      <c r="S99">
        <f t="shared" ca="1" si="31"/>
        <v>11</v>
      </c>
    </row>
    <row r="100" spans="1:19" x14ac:dyDescent="0.25">
      <c r="A100">
        <f t="shared" si="38"/>
        <v>95</v>
      </c>
      <c r="B100" s="2">
        <f t="shared" ca="1" si="21"/>
        <v>43415</v>
      </c>
      <c r="C100">
        <f t="shared" ca="1" si="32"/>
        <v>2018</v>
      </c>
      <c r="D100" s="4">
        <f t="shared" ca="1" si="36"/>
        <v>11</v>
      </c>
      <c r="E100" s="4">
        <f t="shared" ca="1" si="37"/>
        <v>11</v>
      </c>
      <c r="F100" s="2" t="str">
        <f t="shared" ca="1" si="22"/>
        <v>Wilbur</v>
      </c>
      <c r="G100" s="2" t="str">
        <f t="shared" ca="1" si="23"/>
        <v>no</v>
      </c>
      <c r="H100" s="2" t="str">
        <f t="shared" ca="1" si="24"/>
        <v>thebarn</v>
      </c>
      <c r="I100" s="2" t="str">
        <f t="shared" ca="1" si="25"/>
        <v>Germany</v>
      </c>
      <c r="J100" s="2" t="str">
        <f t="shared" ca="1" si="26"/>
        <v>BadWurt</v>
      </c>
      <c r="K100" s="2" t="str">
        <f t="shared" ca="1" si="27"/>
        <v>Karlsruhe</v>
      </c>
      <c r="L100" s="2" t="str">
        <f t="shared" ca="1" si="28"/>
        <v>household</v>
      </c>
      <c r="M100" s="2" t="str">
        <f t="shared" ca="1" si="29"/>
        <v>wipes</v>
      </c>
      <c r="N100">
        <f t="shared" ca="1" si="33"/>
        <v>190</v>
      </c>
      <c r="O100">
        <f t="shared" ca="1" si="34"/>
        <v>19.89</v>
      </c>
      <c r="P100">
        <f t="shared" ca="1" si="35"/>
        <v>9.73</v>
      </c>
      <c r="R100">
        <f t="shared" ca="1" si="30"/>
        <v>11</v>
      </c>
      <c r="S100">
        <f t="shared" ca="1" si="31"/>
        <v>7</v>
      </c>
    </row>
    <row r="101" spans="1:19" x14ac:dyDescent="0.25">
      <c r="A101">
        <f t="shared" si="38"/>
        <v>96</v>
      </c>
      <c r="B101" s="2">
        <f t="shared" ca="1" si="21"/>
        <v>43459</v>
      </c>
      <c r="C101">
        <f t="shared" ca="1" si="32"/>
        <v>2018</v>
      </c>
      <c r="D101" s="4">
        <f t="shared" ca="1" si="36"/>
        <v>12</v>
      </c>
      <c r="E101" s="4">
        <f t="shared" ca="1" si="37"/>
        <v>25</v>
      </c>
      <c r="F101" s="2" t="str">
        <f t="shared" ca="1" si="22"/>
        <v>Lewis</v>
      </c>
      <c r="G101" s="2" t="str">
        <f t="shared" ca="1" si="23"/>
        <v>yes</v>
      </c>
      <c r="H101" s="2" t="str">
        <f t="shared" ca="1" si="24"/>
        <v>care4you</v>
      </c>
      <c r="I101" s="2" t="str">
        <f t="shared" ca="1" si="25"/>
        <v>Germany</v>
      </c>
      <c r="J101" s="2" t="str">
        <f t="shared" ca="1" si="26"/>
        <v>Bavaria</v>
      </c>
      <c r="K101" s="2" t="str">
        <f t="shared" ca="1" si="27"/>
        <v>Nuremberg</v>
      </c>
      <c r="L101" s="2" t="str">
        <f t="shared" ca="1" si="28"/>
        <v>household</v>
      </c>
      <c r="M101" s="2" t="str">
        <f t="shared" ca="1" si="29"/>
        <v>waste bags</v>
      </c>
      <c r="N101">
        <f t="shared" ca="1" si="33"/>
        <v>588</v>
      </c>
      <c r="O101">
        <f t="shared" ca="1" si="34"/>
        <v>4.45</v>
      </c>
      <c r="P101">
        <f t="shared" ca="1" si="35"/>
        <v>3.98</v>
      </c>
      <c r="R101">
        <f t="shared" ca="1" si="30"/>
        <v>7</v>
      </c>
      <c r="S101">
        <f t="shared" ca="1" si="31"/>
        <v>6</v>
      </c>
    </row>
    <row r="102" spans="1:19" x14ac:dyDescent="0.25">
      <c r="A102">
        <f t="shared" si="38"/>
        <v>97</v>
      </c>
      <c r="B102" s="2">
        <f t="shared" ca="1" si="21"/>
        <v>43407</v>
      </c>
      <c r="C102">
        <f t="shared" ca="1" si="32"/>
        <v>2018</v>
      </c>
      <c r="D102" s="4">
        <f t="shared" ca="1" si="36"/>
        <v>11</v>
      </c>
      <c r="E102" s="4">
        <f t="shared" ca="1" si="37"/>
        <v>3</v>
      </c>
      <c r="F102" s="2" t="str">
        <f t="shared" ca="1" si="22"/>
        <v>Ina</v>
      </c>
      <c r="G102" s="2" t="str">
        <f t="shared" ca="1" si="23"/>
        <v>yes</v>
      </c>
      <c r="H102" s="2" t="str">
        <f t="shared" ca="1" si="24"/>
        <v>thebarn</v>
      </c>
      <c r="I102" s="2" t="str">
        <f t="shared" ca="1" si="25"/>
        <v>Germany</v>
      </c>
      <c r="J102" s="2" t="str">
        <f t="shared" ca="1" si="26"/>
        <v>NRW</v>
      </c>
      <c r="K102" s="2" t="str">
        <f t="shared" ca="1" si="27"/>
        <v>Dortmund</v>
      </c>
      <c r="L102" s="2" t="str">
        <f t="shared" ca="1" si="28"/>
        <v>stationary</v>
      </c>
      <c r="M102" s="2" t="str">
        <f t="shared" ca="1" si="29"/>
        <v>pen</v>
      </c>
      <c r="N102">
        <f t="shared" ca="1" si="33"/>
        <v>644</v>
      </c>
      <c r="O102">
        <f t="shared" ca="1" si="34"/>
        <v>99.55</v>
      </c>
      <c r="P102">
        <f t="shared" ca="1" si="35"/>
        <v>1.71</v>
      </c>
      <c r="R102">
        <f t="shared" ca="1" si="30"/>
        <v>4</v>
      </c>
      <c r="S102">
        <f t="shared" ca="1" si="31"/>
        <v>1</v>
      </c>
    </row>
    <row r="103" spans="1:19" x14ac:dyDescent="0.25">
      <c r="A103">
        <f t="shared" si="38"/>
        <v>98</v>
      </c>
      <c r="B103" s="2">
        <f t="shared" ca="1" si="21"/>
        <v>43390</v>
      </c>
      <c r="C103">
        <f t="shared" ca="1" si="32"/>
        <v>2018</v>
      </c>
      <c r="D103" s="4">
        <f t="shared" ca="1" si="36"/>
        <v>10</v>
      </c>
      <c r="E103" s="4">
        <f t="shared" ca="1" si="37"/>
        <v>17</v>
      </c>
      <c r="F103" s="2" t="str">
        <f t="shared" ca="1" si="22"/>
        <v>Lewis</v>
      </c>
      <c r="G103" s="2" t="str">
        <f t="shared" ca="1" si="23"/>
        <v>no</v>
      </c>
      <c r="H103" s="2" t="str">
        <f t="shared" ca="1" si="24"/>
        <v>thebarn</v>
      </c>
      <c r="I103" s="2" t="str">
        <f t="shared" ca="1" si="25"/>
        <v>Germany</v>
      </c>
      <c r="J103" s="2" t="str">
        <f t="shared" ca="1" si="26"/>
        <v>Saxony</v>
      </c>
      <c r="K103" s="2" t="str">
        <f t="shared" ca="1" si="27"/>
        <v>Dresden</v>
      </c>
      <c r="L103" s="2" t="str">
        <f t="shared" ca="1" si="28"/>
        <v>household</v>
      </c>
      <c r="M103" s="2" t="str">
        <f t="shared" ca="1" si="29"/>
        <v>towls</v>
      </c>
      <c r="N103">
        <f t="shared" ca="1" si="33"/>
        <v>213</v>
      </c>
      <c r="O103">
        <f t="shared" ca="1" si="34"/>
        <v>14.62</v>
      </c>
      <c r="P103">
        <f t="shared" ca="1" si="35"/>
        <v>7.31</v>
      </c>
      <c r="R103">
        <f t="shared" ca="1" si="30"/>
        <v>16</v>
      </c>
      <c r="S103">
        <f t="shared" ca="1" si="31"/>
        <v>9</v>
      </c>
    </row>
    <row r="104" spans="1:19" x14ac:dyDescent="0.25">
      <c r="A104">
        <f t="shared" si="38"/>
        <v>99</v>
      </c>
      <c r="B104" s="2">
        <f t="shared" ca="1" si="21"/>
        <v>43417</v>
      </c>
      <c r="C104">
        <f t="shared" ca="1" si="32"/>
        <v>2018</v>
      </c>
      <c r="D104" s="4">
        <f t="shared" ca="1" si="36"/>
        <v>11</v>
      </c>
      <c r="E104" s="4">
        <f t="shared" ca="1" si="37"/>
        <v>13</v>
      </c>
      <c r="F104" s="2" t="str">
        <f t="shared" ca="1" si="22"/>
        <v>Lewis</v>
      </c>
      <c r="G104" s="2" t="str">
        <f t="shared" ca="1" si="23"/>
        <v>yes</v>
      </c>
      <c r="H104" s="2" t="str">
        <f t="shared" ca="1" si="24"/>
        <v>smartpoint</v>
      </c>
      <c r="I104" s="2" t="str">
        <f t="shared" ca="1" si="25"/>
        <v>Germany</v>
      </c>
      <c r="J104" s="2" t="str">
        <f t="shared" ca="1" si="26"/>
        <v>Saxony</v>
      </c>
      <c r="K104" s="2" t="str">
        <f t="shared" ca="1" si="27"/>
        <v>Halle</v>
      </c>
      <c r="L104" s="2" t="str">
        <f t="shared" ca="1" si="28"/>
        <v>appliances</v>
      </c>
      <c r="M104" s="2" t="str">
        <f t="shared" ca="1" si="29"/>
        <v>micro wave oven</v>
      </c>
      <c r="N104">
        <f t="shared" ca="1" si="33"/>
        <v>538</v>
      </c>
      <c r="O104">
        <f t="shared" ca="1" si="34"/>
        <v>80.73</v>
      </c>
      <c r="P104">
        <f t="shared" ca="1" si="35"/>
        <v>5.27</v>
      </c>
      <c r="R104">
        <f t="shared" ca="1" si="30"/>
        <v>18</v>
      </c>
      <c r="S104">
        <f t="shared" ca="1" si="31"/>
        <v>12</v>
      </c>
    </row>
    <row r="105" spans="1:19" x14ac:dyDescent="0.25">
      <c r="A105">
        <f t="shared" si="38"/>
        <v>100</v>
      </c>
      <c r="B105" s="2">
        <f t="shared" ca="1" si="21"/>
        <v>43438</v>
      </c>
      <c r="C105">
        <f t="shared" ca="1" si="32"/>
        <v>2018</v>
      </c>
      <c r="D105" s="4">
        <f t="shared" ca="1" si="36"/>
        <v>12</v>
      </c>
      <c r="E105" s="4">
        <f t="shared" ca="1" si="37"/>
        <v>4</v>
      </c>
      <c r="F105" s="2" t="str">
        <f t="shared" ca="1" si="22"/>
        <v>Susan</v>
      </c>
      <c r="G105" s="2" t="str">
        <f t="shared" ca="1" si="23"/>
        <v>no</v>
      </c>
      <c r="H105" s="2" t="str">
        <f t="shared" ca="1" si="24"/>
        <v>smartpoint</v>
      </c>
      <c r="I105" s="2" t="str">
        <f t="shared" ca="1" si="25"/>
        <v>Germany</v>
      </c>
      <c r="J105" s="2" t="str">
        <f t="shared" ca="1" si="26"/>
        <v>NRW</v>
      </c>
      <c r="K105" s="2" t="str">
        <f t="shared" ca="1" si="27"/>
        <v>Dortmund</v>
      </c>
      <c r="L105" s="2" t="str">
        <f t="shared" ca="1" si="28"/>
        <v>appliances</v>
      </c>
      <c r="M105" s="2" t="str">
        <f t="shared" ca="1" si="29"/>
        <v>mixer</v>
      </c>
      <c r="N105">
        <f t="shared" ca="1" si="33"/>
        <v>345</v>
      </c>
      <c r="O105">
        <f t="shared" ca="1" si="34"/>
        <v>55.35</v>
      </c>
      <c r="P105">
        <f t="shared" ca="1" si="35"/>
        <v>3.64</v>
      </c>
      <c r="R105">
        <f t="shared" ca="1" si="30"/>
        <v>4</v>
      </c>
      <c r="S105">
        <f t="shared" ca="1" si="31"/>
        <v>11</v>
      </c>
    </row>
    <row r="106" spans="1:19" x14ac:dyDescent="0.25">
      <c r="A106">
        <f t="shared" si="38"/>
        <v>101</v>
      </c>
      <c r="B106" s="2">
        <f t="shared" ca="1" si="21"/>
        <v>43414</v>
      </c>
      <c r="C106">
        <f t="shared" ca="1" si="32"/>
        <v>2018</v>
      </c>
      <c r="D106" s="4">
        <f t="shared" ca="1" si="36"/>
        <v>11</v>
      </c>
      <c r="E106" s="4">
        <f t="shared" ca="1" si="37"/>
        <v>10</v>
      </c>
      <c r="F106" s="2" t="str">
        <f t="shared" ca="1" si="22"/>
        <v>Beth</v>
      </c>
      <c r="G106" s="2" t="str">
        <f t="shared" ca="1" si="23"/>
        <v>no</v>
      </c>
      <c r="H106" s="2" t="str">
        <f t="shared" ca="1" si="24"/>
        <v>smartpoint</v>
      </c>
      <c r="I106" s="2" t="str">
        <f t="shared" ca="1" si="25"/>
        <v>Germany</v>
      </c>
      <c r="J106" s="2" t="str">
        <f t="shared" ca="1" si="26"/>
        <v>NRW</v>
      </c>
      <c r="K106" s="2" t="str">
        <f t="shared" ca="1" si="27"/>
        <v>Essen</v>
      </c>
      <c r="L106" s="2" t="str">
        <f t="shared" ca="1" si="28"/>
        <v>stationary</v>
      </c>
      <c r="M106" s="2" t="str">
        <f t="shared" ca="1" si="29"/>
        <v>pencil</v>
      </c>
      <c r="N106">
        <f t="shared" ca="1" si="33"/>
        <v>252</v>
      </c>
      <c r="O106">
        <f t="shared" ca="1" si="34"/>
        <v>18.850000000000001</v>
      </c>
      <c r="P106">
        <f t="shared" ca="1" si="35"/>
        <v>4.9800000000000004</v>
      </c>
      <c r="R106">
        <f t="shared" ca="1" si="30"/>
        <v>3</v>
      </c>
      <c r="S106">
        <f t="shared" ca="1" si="31"/>
        <v>2</v>
      </c>
    </row>
    <row r="107" spans="1:19" x14ac:dyDescent="0.25">
      <c r="A107">
        <f t="shared" si="38"/>
        <v>102</v>
      </c>
      <c r="B107" s="2">
        <f t="shared" ca="1" si="21"/>
        <v>43391</v>
      </c>
      <c r="C107">
        <f t="shared" ca="1" si="32"/>
        <v>2018</v>
      </c>
      <c r="D107" s="4">
        <f t="shared" ca="1" si="36"/>
        <v>10</v>
      </c>
      <c r="E107" s="4">
        <f t="shared" ca="1" si="37"/>
        <v>18</v>
      </c>
      <c r="F107" s="2" t="str">
        <f t="shared" ca="1" si="22"/>
        <v>Greg</v>
      </c>
      <c r="G107" s="2" t="str">
        <f t="shared" ca="1" si="23"/>
        <v>no</v>
      </c>
      <c r="H107" s="2" t="str">
        <f t="shared" ca="1" si="24"/>
        <v>dealhouse</v>
      </c>
      <c r="I107" s="2" t="str">
        <f t="shared" ca="1" si="25"/>
        <v>Germany</v>
      </c>
      <c r="J107" s="2" t="str">
        <f t="shared" ca="1" si="26"/>
        <v>Bavaria</v>
      </c>
      <c r="K107" s="2" t="str">
        <f t="shared" ca="1" si="27"/>
        <v>Augsburg</v>
      </c>
      <c r="L107" s="2" t="str">
        <f t="shared" ca="1" si="28"/>
        <v>appliances</v>
      </c>
      <c r="M107" s="2" t="str">
        <f t="shared" ca="1" si="29"/>
        <v>mixer</v>
      </c>
      <c r="N107">
        <f t="shared" ca="1" si="33"/>
        <v>393</v>
      </c>
      <c r="O107">
        <f t="shared" ca="1" si="34"/>
        <v>82.56</v>
      </c>
      <c r="P107">
        <f t="shared" ca="1" si="35"/>
        <v>0.48</v>
      </c>
      <c r="R107">
        <f t="shared" ca="1" si="30"/>
        <v>8</v>
      </c>
      <c r="S107">
        <f t="shared" ca="1" si="31"/>
        <v>11</v>
      </c>
    </row>
    <row r="108" spans="1:19" x14ac:dyDescent="0.25">
      <c r="A108">
        <f t="shared" si="38"/>
        <v>103</v>
      </c>
      <c r="B108" s="2">
        <f t="shared" ca="1" si="21"/>
        <v>43438</v>
      </c>
      <c r="C108">
        <f t="shared" ca="1" si="32"/>
        <v>2018</v>
      </c>
      <c r="D108" s="4">
        <f t="shared" ca="1" si="36"/>
        <v>12</v>
      </c>
      <c r="E108" s="4">
        <f t="shared" ca="1" si="37"/>
        <v>4</v>
      </c>
      <c r="F108" s="2" t="str">
        <f t="shared" ca="1" si="22"/>
        <v>Darma</v>
      </c>
      <c r="G108" s="2" t="str">
        <f t="shared" ca="1" si="23"/>
        <v>no</v>
      </c>
      <c r="H108" s="2" t="str">
        <f t="shared" ca="1" si="24"/>
        <v>dealhouse</v>
      </c>
      <c r="I108" s="2" t="str">
        <f t="shared" ca="1" si="25"/>
        <v>Germany</v>
      </c>
      <c r="J108" s="2" t="str">
        <f t="shared" ca="1" si="26"/>
        <v>Saxony</v>
      </c>
      <c r="K108" s="2" t="str">
        <f t="shared" ca="1" si="27"/>
        <v>Leipzig</v>
      </c>
      <c r="L108" s="2" t="str">
        <f t="shared" ca="1" si="28"/>
        <v>household</v>
      </c>
      <c r="M108" s="2" t="str">
        <f t="shared" ca="1" si="29"/>
        <v>wipes</v>
      </c>
      <c r="N108">
        <f t="shared" ca="1" si="33"/>
        <v>115</v>
      </c>
      <c r="O108">
        <f t="shared" ca="1" si="34"/>
        <v>71.150000000000006</v>
      </c>
      <c r="P108">
        <f t="shared" ca="1" si="35"/>
        <v>8.17</v>
      </c>
      <c r="R108">
        <f t="shared" ca="1" si="30"/>
        <v>17</v>
      </c>
      <c r="S108">
        <f t="shared" ca="1" si="31"/>
        <v>7</v>
      </c>
    </row>
    <row r="109" spans="1:19" x14ac:dyDescent="0.25">
      <c r="A109">
        <f t="shared" si="38"/>
        <v>104</v>
      </c>
      <c r="B109" s="2">
        <f t="shared" ca="1" si="21"/>
        <v>43444</v>
      </c>
      <c r="C109">
        <f t="shared" ca="1" si="32"/>
        <v>2018</v>
      </c>
      <c r="D109" s="4">
        <f t="shared" ca="1" si="36"/>
        <v>12</v>
      </c>
      <c r="E109" s="4">
        <f t="shared" ca="1" si="37"/>
        <v>10</v>
      </c>
      <c r="F109" s="2" t="str">
        <f t="shared" ca="1" si="22"/>
        <v>Beth</v>
      </c>
      <c r="G109" s="2" t="str">
        <f t="shared" ca="1" si="23"/>
        <v>no</v>
      </c>
      <c r="H109" s="2" t="str">
        <f t="shared" ca="1" si="24"/>
        <v>smartpoint</v>
      </c>
      <c r="I109" s="2" t="str">
        <f t="shared" ca="1" si="25"/>
        <v>Germany</v>
      </c>
      <c r="J109" s="2" t="str">
        <f t="shared" ca="1" si="26"/>
        <v>NRW</v>
      </c>
      <c r="K109" s="2" t="str">
        <f t="shared" ca="1" si="27"/>
        <v>Düsseldorf</v>
      </c>
      <c r="L109" s="2" t="str">
        <f t="shared" ca="1" si="28"/>
        <v>appliances</v>
      </c>
      <c r="M109" s="2" t="str">
        <f t="shared" ca="1" si="29"/>
        <v>micro wave oven</v>
      </c>
      <c r="N109">
        <f t="shared" ca="1" si="33"/>
        <v>710</v>
      </c>
      <c r="O109">
        <f t="shared" ca="1" si="34"/>
        <v>72.510000000000005</v>
      </c>
      <c r="P109">
        <f t="shared" ca="1" si="35"/>
        <v>7.71</v>
      </c>
      <c r="R109">
        <f t="shared" ca="1" si="30"/>
        <v>1</v>
      </c>
      <c r="S109">
        <f t="shared" ca="1" si="31"/>
        <v>12</v>
      </c>
    </row>
    <row r="110" spans="1:19" x14ac:dyDescent="0.25">
      <c r="A110">
        <f t="shared" si="38"/>
        <v>105</v>
      </c>
      <c r="B110" s="2">
        <f t="shared" ca="1" si="21"/>
        <v>43446</v>
      </c>
      <c r="C110">
        <f t="shared" ca="1" si="32"/>
        <v>2018</v>
      </c>
      <c r="D110" s="4">
        <f t="shared" ca="1" si="36"/>
        <v>12</v>
      </c>
      <c r="E110" s="4">
        <f t="shared" ca="1" si="37"/>
        <v>12</v>
      </c>
      <c r="F110" s="2" t="str">
        <f t="shared" ca="1" si="22"/>
        <v>Ina</v>
      </c>
      <c r="G110" s="2" t="str">
        <f t="shared" ca="1" si="23"/>
        <v>no</v>
      </c>
      <c r="H110" s="2" t="str">
        <f t="shared" ca="1" si="24"/>
        <v>dealhouse</v>
      </c>
      <c r="I110" s="2" t="str">
        <f t="shared" ca="1" si="25"/>
        <v>Germany</v>
      </c>
      <c r="J110" s="2" t="str">
        <f t="shared" ca="1" si="26"/>
        <v>Saxony</v>
      </c>
      <c r="K110" s="2" t="str">
        <f t="shared" ca="1" si="27"/>
        <v>Dresden</v>
      </c>
      <c r="L110" s="2" t="str">
        <f t="shared" ca="1" si="28"/>
        <v>household</v>
      </c>
      <c r="M110" s="2" t="str">
        <f t="shared" ca="1" si="29"/>
        <v>towls</v>
      </c>
      <c r="N110">
        <f t="shared" ca="1" si="33"/>
        <v>167</v>
      </c>
      <c r="O110">
        <f t="shared" ca="1" si="34"/>
        <v>75.42</v>
      </c>
      <c r="P110">
        <f t="shared" ca="1" si="35"/>
        <v>8.59</v>
      </c>
      <c r="R110">
        <f t="shared" ca="1" si="30"/>
        <v>16</v>
      </c>
      <c r="S110">
        <f t="shared" ca="1" si="31"/>
        <v>9</v>
      </c>
    </row>
    <row r="111" spans="1:19" x14ac:dyDescent="0.25">
      <c r="A111">
        <f t="shared" si="38"/>
        <v>106</v>
      </c>
      <c r="B111" s="2">
        <f t="shared" ca="1" si="21"/>
        <v>43438</v>
      </c>
      <c r="C111">
        <f t="shared" ca="1" si="32"/>
        <v>2018</v>
      </c>
      <c r="D111" s="4">
        <f t="shared" ca="1" si="36"/>
        <v>12</v>
      </c>
      <c r="E111" s="4">
        <f t="shared" ca="1" si="37"/>
        <v>4</v>
      </c>
      <c r="F111" s="2" t="str">
        <f t="shared" ca="1" si="22"/>
        <v>Ina</v>
      </c>
      <c r="G111" s="2" t="str">
        <f t="shared" ca="1" si="23"/>
        <v>yes</v>
      </c>
      <c r="H111" s="2" t="str">
        <f t="shared" ca="1" si="24"/>
        <v>care4you</v>
      </c>
      <c r="I111" s="2" t="str">
        <f t="shared" ca="1" si="25"/>
        <v>Germany</v>
      </c>
      <c r="J111" s="2" t="str">
        <f t="shared" ca="1" si="26"/>
        <v>Berlin</v>
      </c>
      <c r="K111" s="2" t="str">
        <f t="shared" ca="1" si="27"/>
        <v>Berlin</v>
      </c>
      <c r="L111" s="2" t="str">
        <f t="shared" ca="1" si="28"/>
        <v>stationary</v>
      </c>
      <c r="M111" s="2" t="str">
        <f t="shared" ca="1" si="29"/>
        <v>pen</v>
      </c>
      <c r="N111">
        <f t="shared" ca="1" si="33"/>
        <v>98</v>
      </c>
      <c r="O111">
        <f t="shared" ca="1" si="34"/>
        <v>73.39</v>
      </c>
      <c r="P111">
        <f t="shared" ca="1" si="35"/>
        <v>9.81</v>
      </c>
      <c r="R111">
        <f t="shared" ca="1" si="30"/>
        <v>13</v>
      </c>
      <c r="S111">
        <f t="shared" ca="1" si="31"/>
        <v>1</v>
      </c>
    </row>
    <row r="112" spans="1:19" x14ac:dyDescent="0.25">
      <c r="A112">
        <f t="shared" si="38"/>
        <v>107</v>
      </c>
      <c r="B112" s="2">
        <f t="shared" ca="1" si="21"/>
        <v>43389</v>
      </c>
      <c r="C112">
        <f t="shared" ca="1" si="32"/>
        <v>2018</v>
      </c>
      <c r="D112" s="4">
        <f t="shared" ca="1" si="36"/>
        <v>10</v>
      </c>
      <c r="E112" s="4">
        <f t="shared" ca="1" si="37"/>
        <v>16</v>
      </c>
      <c r="F112" s="2" t="str">
        <f t="shared" ca="1" si="22"/>
        <v>Beth</v>
      </c>
      <c r="G112" s="2" t="str">
        <f t="shared" ca="1" si="23"/>
        <v>yes</v>
      </c>
      <c r="H112" s="2" t="str">
        <f t="shared" ca="1" si="24"/>
        <v>dealhouse</v>
      </c>
      <c r="I112" s="2" t="str">
        <f t="shared" ca="1" si="25"/>
        <v>Germany</v>
      </c>
      <c r="J112" s="2" t="str">
        <f t="shared" ca="1" si="26"/>
        <v>NRW</v>
      </c>
      <c r="K112" s="2" t="str">
        <f t="shared" ca="1" si="27"/>
        <v>Dortmund</v>
      </c>
      <c r="L112" s="2" t="str">
        <f t="shared" ca="1" si="28"/>
        <v>household</v>
      </c>
      <c r="M112" s="2" t="str">
        <f t="shared" ca="1" si="29"/>
        <v>waste bags</v>
      </c>
      <c r="N112">
        <f t="shared" ca="1" si="33"/>
        <v>719</v>
      </c>
      <c r="O112">
        <f t="shared" ca="1" si="34"/>
        <v>94.8</v>
      </c>
      <c r="P112">
        <f t="shared" ca="1" si="35"/>
        <v>7.12</v>
      </c>
      <c r="R112">
        <f t="shared" ca="1" si="30"/>
        <v>4</v>
      </c>
      <c r="S112">
        <f t="shared" ca="1" si="31"/>
        <v>6</v>
      </c>
    </row>
    <row r="113" spans="1:19" x14ac:dyDescent="0.25">
      <c r="A113">
        <f t="shared" si="38"/>
        <v>108</v>
      </c>
      <c r="B113" s="2">
        <f t="shared" ca="1" si="21"/>
        <v>43389</v>
      </c>
      <c r="C113">
        <f t="shared" ca="1" si="32"/>
        <v>2018</v>
      </c>
      <c r="D113" s="4">
        <f t="shared" ca="1" si="36"/>
        <v>10</v>
      </c>
      <c r="E113" s="4">
        <f t="shared" ca="1" si="37"/>
        <v>16</v>
      </c>
      <c r="F113" s="2" t="str">
        <f t="shared" ca="1" si="22"/>
        <v>Ina</v>
      </c>
      <c r="G113" s="2" t="str">
        <f t="shared" ca="1" si="23"/>
        <v>yes</v>
      </c>
      <c r="H113" s="2" t="str">
        <f t="shared" ca="1" si="24"/>
        <v>care4you</v>
      </c>
      <c r="I113" s="2" t="str">
        <f t="shared" ca="1" si="25"/>
        <v>Germany</v>
      </c>
      <c r="J113" s="2" t="str">
        <f t="shared" ca="1" si="26"/>
        <v>Bavaria</v>
      </c>
      <c r="K113" s="2" t="str">
        <f t="shared" ca="1" si="27"/>
        <v>Munich</v>
      </c>
      <c r="L113" s="2" t="str">
        <f t="shared" ca="1" si="28"/>
        <v>appliances</v>
      </c>
      <c r="M113" s="2" t="str">
        <f t="shared" ca="1" si="29"/>
        <v>mixer</v>
      </c>
      <c r="N113">
        <f t="shared" ca="1" si="33"/>
        <v>110</v>
      </c>
      <c r="O113">
        <f t="shared" ca="1" si="34"/>
        <v>29.21</v>
      </c>
      <c r="P113">
        <f t="shared" ca="1" si="35"/>
        <v>6.16</v>
      </c>
      <c r="R113">
        <f t="shared" ca="1" si="30"/>
        <v>6</v>
      </c>
      <c r="S113">
        <f t="shared" ca="1" si="31"/>
        <v>11</v>
      </c>
    </row>
    <row r="114" spans="1:19" x14ac:dyDescent="0.25">
      <c r="A114">
        <f t="shared" si="38"/>
        <v>109</v>
      </c>
      <c r="B114" s="2">
        <f t="shared" ca="1" si="21"/>
        <v>43420</v>
      </c>
      <c r="C114">
        <f t="shared" ca="1" si="32"/>
        <v>2018</v>
      </c>
      <c r="D114" s="4">
        <f t="shared" ca="1" si="36"/>
        <v>11</v>
      </c>
      <c r="E114" s="4">
        <f t="shared" ca="1" si="37"/>
        <v>16</v>
      </c>
      <c r="F114" s="2" t="str">
        <f t="shared" ca="1" si="22"/>
        <v>Darma</v>
      </c>
      <c r="G114" s="2" t="str">
        <f t="shared" ca="1" si="23"/>
        <v>no</v>
      </c>
      <c r="H114" s="2" t="str">
        <f t="shared" ca="1" si="24"/>
        <v>care4you</v>
      </c>
      <c r="I114" s="2" t="str">
        <f t="shared" ca="1" si="25"/>
        <v>Germany</v>
      </c>
      <c r="J114" s="2" t="str">
        <f t="shared" ca="1" si="26"/>
        <v>Berlin</v>
      </c>
      <c r="K114" s="2" t="str">
        <f t="shared" ca="1" si="27"/>
        <v>Berlin</v>
      </c>
      <c r="L114" s="2" t="str">
        <f t="shared" ca="1" si="28"/>
        <v>stationary</v>
      </c>
      <c r="M114" s="2" t="str">
        <f t="shared" ca="1" si="29"/>
        <v>ball-pen</v>
      </c>
      <c r="N114">
        <f t="shared" ca="1" si="33"/>
        <v>558</v>
      </c>
      <c r="O114">
        <f t="shared" ca="1" si="34"/>
        <v>35.54</v>
      </c>
      <c r="P114">
        <f t="shared" ca="1" si="35"/>
        <v>6.65</v>
      </c>
      <c r="R114">
        <f t="shared" ca="1" si="30"/>
        <v>13</v>
      </c>
      <c r="S114">
        <f t="shared" ca="1" si="31"/>
        <v>4</v>
      </c>
    </row>
    <row r="115" spans="1:19" x14ac:dyDescent="0.25">
      <c r="A115">
        <f t="shared" si="38"/>
        <v>110</v>
      </c>
      <c r="B115" s="2">
        <f t="shared" ca="1" si="21"/>
        <v>43383</v>
      </c>
      <c r="C115">
        <f t="shared" ca="1" si="32"/>
        <v>2018</v>
      </c>
      <c r="D115" s="4">
        <f t="shared" ca="1" si="36"/>
        <v>10</v>
      </c>
      <c r="E115" s="4">
        <f t="shared" ca="1" si="37"/>
        <v>10</v>
      </c>
      <c r="F115" s="2" t="str">
        <f t="shared" ca="1" si="22"/>
        <v>Wilbur</v>
      </c>
      <c r="G115" s="2" t="str">
        <f t="shared" ca="1" si="23"/>
        <v>yes</v>
      </c>
      <c r="H115" s="2" t="str">
        <f t="shared" ca="1" si="24"/>
        <v>smartpoint</v>
      </c>
      <c r="I115" s="2" t="str">
        <f t="shared" ca="1" si="25"/>
        <v>Germany</v>
      </c>
      <c r="J115" s="2" t="str">
        <f t="shared" ca="1" si="26"/>
        <v>BadWurt</v>
      </c>
      <c r="K115" s="2" t="str">
        <f t="shared" ca="1" si="27"/>
        <v>Freiburg</v>
      </c>
      <c r="L115" s="2" t="str">
        <f t="shared" ca="1" si="28"/>
        <v>stationary</v>
      </c>
      <c r="M115" s="2" t="str">
        <f t="shared" ca="1" si="29"/>
        <v>ball-pen</v>
      </c>
      <c r="N115">
        <f t="shared" ca="1" si="33"/>
        <v>293</v>
      </c>
      <c r="O115">
        <f t="shared" ca="1" si="34"/>
        <v>5.77</v>
      </c>
      <c r="P115">
        <f t="shared" ca="1" si="35"/>
        <v>6.71</v>
      </c>
      <c r="R115">
        <f t="shared" ca="1" si="30"/>
        <v>12</v>
      </c>
      <c r="S115">
        <f t="shared" ca="1" si="31"/>
        <v>4</v>
      </c>
    </row>
    <row r="116" spans="1:19" x14ac:dyDescent="0.25">
      <c r="A116">
        <f t="shared" si="38"/>
        <v>111</v>
      </c>
      <c r="B116" s="2">
        <f t="shared" ca="1" si="21"/>
        <v>43399</v>
      </c>
      <c r="C116">
        <f t="shared" ca="1" si="32"/>
        <v>2018</v>
      </c>
      <c r="D116" s="4">
        <f t="shared" ca="1" si="36"/>
        <v>10</v>
      </c>
      <c r="E116" s="4">
        <f t="shared" ca="1" si="37"/>
        <v>26</v>
      </c>
      <c r="F116" s="2" t="str">
        <f t="shared" ca="1" si="22"/>
        <v>Beth</v>
      </c>
      <c r="G116" s="2" t="str">
        <f t="shared" ca="1" si="23"/>
        <v>yes</v>
      </c>
      <c r="H116" s="2" t="str">
        <f t="shared" ca="1" si="24"/>
        <v>care4you</v>
      </c>
      <c r="I116" s="2" t="str">
        <f t="shared" ca="1" si="25"/>
        <v>Germany</v>
      </c>
      <c r="J116" s="2" t="str">
        <f t="shared" ca="1" si="26"/>
        <v>Berlin</v>
      </c>
      <c r="K116" s="2" t="str">
        <f t="shared" ca="1" si="27"/>
        <v>Berlin</v>
      </c>
      <c r="L116" s="2" t="str">
        <f t="shared" ca="1" si="28"/>
        <v>household</v>
      </c>
      <c r="M116" s="2" t="str">
        <f t="shared" ca="1" si="29"/>
        <v>waste bags</v>
      </c>
      <c r="N116">
        <f t="shared" ca="1" si="33"/>
        <v>250</v>
      </c>
      <c r="O116">
        <f t="shared" ca="1" si="34"/>
        <v>95.38</v>
      </c>
      <c r="P116">
        <f t="shared" ca="1" si="35"/>
        <v>4.46</v>
      </c>
      <c r="R116">
        <f t="shared" ca="1" si="30"/>
        <v>13</v>
      </c>
      <c r="S116">
        <f t="shared" ca="1" si="31"/>
        <v>6</v>
      </c>
    </row>
    <row r="117" spans="1:19" x14ac:dyDescent="0.25">
      <c r="A117">
        <f t="shared" si="38"/>
        <v>112</v>
      </c>
      <c r="B117" s="2">
        <f t="shared" ca="1" si="21"/>
        <v>43399</v>
      </c>
      <c r="C117">
        <f t="shared" ca="1" si="32"/>
        <v>2018</v>
      </c>
      <c r="D117" s="4">
        <f t="shared" ca="1" si="36"/>
        <v>10</v>
      </c>
      <c r="E117" s="4">
        <f t="shared" ca="1" si="37"/>
        <v>26</v>
      </c>
      <c r="F117" s="2" t="str">
        <f t="shared" ca="1" si="22"/>
        <v>Susan</v>
      </c>
      <c r="G117" s="2" t="str">
        <f t="shared" ca="1" si="23"/>
        <v>yes</v>
      </c>
      <c r="H117" s="2" t="str">
        <f t="shared" ca="1" si="24"/>
        <v>smartpoint</v>
      </c>
      <c r="I117" s="2" t="str">
        <f t="shared" ca="1" si="25"/>
        <v>Germany</v>
      </c>
      <c r="J117" s="2" t="str">
        <f t="shared" ca="1" si="26"/>
        <v>Saxony</v>
      </c>
      <c r="K117" s="2" t="str">
        <f t="shared" ca="1" si="27"/>
        <v>Dresden</v>
      </c>
      <c r="L117" s="2" t="str">
        <f t="shared" ca="1" si="28"/>
        <v>household</v>
      </c>
      <c r="M117" s="2" t="str">
        <f t="shared" ca="1" si="29"/>
        <v>waste bags</v>
      </c>
      <c r="N117">
        <f t="shared" ca="1" si="33"/>
        <v>827</v>
      </c>
      <c r="O117">
        <f t="shared" ca="1" si="34"/>
        <v>74.709999999999994</v>
      </c>
      <c r="P117">
        <f t="shared" ca="1" si="35"/>
        <v>7.18</v>
      </c>
      <c r="R117">
        <f t="shared" ca="1" si="30"/>
        <v>16</v>
      </c>
      <c r="S117">
        <f t="shared" ca="1" si="31"/>
        <v>6</v>
      </c>
    </row>
    <row r="118" spans="1:19" x14ac:dyDescent="0.25">
      <c r="A118">
        <f t="shared" si="38"/>
        <v>113</v>
      </c>
      <c r="B118" s="2">
        <f t="shared" ca="1" si="21"/>
        <v>43455</v>
      </c>
      <c r="C118">
        <f t="shared" ca="1" si="32"/>
        <v>2018</v>
      </c>
      <c r="D118" s="4">
        <f t="shared" ca="1" si="36"/>
        <v>12</v>
      </c>
      <c r="E118" s="4">
        <f t="shared" ca="1" si="37"/>
        <v>21</v>
      </c>
      <c r="F118" s="2" t="str">
        <f t="shared" ca="1" si="22"/>
        <v>Beth</v>
      </c>
      <c r="G118" s="2" t="str">
        <f t="shared" ca="1" si="23"/>
        <v>no</v>
      </c>
      <c r="H118" s="2" t="str">
        <f t="shared" ca="1" si="24"/>
        <v>smartpoint</v>
      </c>
      <c r="I118" s="2" t="str">
        <f t="shared" ca="1" si="25"/>
        <v>Germany</v>
      </c>
      <c r="J118" s="2" t="str">
        <f t="shared" ca="1" si="26"/>
        <v>Saxony</v>
      </c>
      <c r="K118" s="2" t="str">
        <f t="shared" ca="1" si="27"/>
        <v>Halle</v>
      </c>
      <c r="L118" s="2" t="str">
        <f t="shared" ca="1" si="28"/>
        <v>household</v>
      </c>
      <c r="M118" s="2" t="str">
        <f t="shared" ca="1" si="29"/>
        <v>towls</v>
      </c>
      <c r="N118">
        <f t="shared" ca="1" si="33"/>
        <v>963</v>
      </c>
      <c r="O118">
        <f t="shared" ca="1" si="34"/>
        <v>88.6</v>
      </c>
      <c r="P118">
        <f t="shared" ca="1" si="35"/>
        <v>8.84</v>
      </c>
      <c r="R118">
        <f t="shared" ca="1" si="30"/>
        <v>18</v>
      </c>
      <c r="S118">
        <f t="shared" ca="1" si="31"/>
        <v>9</v>
      </c>
    </row>
    <row r="119" spans="1:19" x14ac:dyDescent="0.25">
      <c r="A119">
        <f t="shared" si="38"/>
        <v>114</v>
      </c>
      <c r="B119" s="2">
        <f t="shared" ca="1" si="21"/>
        <v>43399</v>
      </c>
      <c r="C119">
        <f t="shared" ca="1" si="32"/>
        <v>2018</v>
      </c>
      <c r="D119" s="4">
        <f t="shared" ca="1" si="36"/>
        <v>10</v>
      </c>
      <c r="E119" s="4">
        <f t="shared" ca="1" si="37"/>
        <v>26</v>
      </c>
      <c r="F119" s="2" t="str">
        <f t="shared" ca="1" si="22"/>
        <v>Darma</v>
      </c>
      <c r="G119" s="2" t="str">
        <f t="shared" ca="1" si="23"/>
        <v>no</v>
      </c>
      <c r="H119" s="2" t="str">
        <f t="shared" ca="1" si="24"/>
        <v>smartpoint</v>
      </c>
      <c r="I119" s="2" t="str">
        <f t="shared" ca="1" si="25"/>
        <v>Germany</v>
      </c>
      <c r="J119" s="2" t="str">
        <f t="shared" ca="1" si="26"/>
        <v>NRW</v>
      </c>
      <c r="K119" s="2" t="str">
        <f t="shared" ca="1" si="27"/>
        <v>Dortmund</v>
      </c>
      <c r="L119" s="2" t="str">
        <f t="shared" ca="1" si="28"/>
        <v>appliances</v>
      </c>
      <c r="M119" s="2" t="str">
        <f t="shared" ca="1" si="29"/>
        <v>micro wave oven</v>
      </c>
      <c r="N119">
        <f t="shared" ca="1" si="33"/>
        <v>205</v>
      </c>
      <c r="O119">
        <f t="shared" ca="1" si="34"/>
        <v>56.7</v>
      </c>
      <c r="P119">
        <f t="shared" ca="1" si="35"/>
        <v>9.75</v>
      </c>
      <c r="R119">
        <f t="shared" ca="1" si="30"/>
        <v>4</v>
      </c>
      <c r="S119">
        <f t="shared" ca="1" si="31"/>
        <v>12</v>
      </c>
    </row>
    <row r="120" spans="1:19" x14ac:dyDescent="0.25">
      <c r="A120">
        <f t="shared" si="38"/>
        <v>115</v>
      </c>
      <c r="B120" s="2">
        <f t="shared" ca="1" si="21"/>
        <v>43455</v>
      </c>
      <c r="C120">
        <f t="shared" ca="1" si="32"/>
        <v>2018</v>
      </c>
      <c r="D120" s="4">
        <f t="shared" ca="1" si="36"/>
        <v>12</v>
      </c>
      <c r="E120" s="4">
        <f t="shared" ca="1" si="37"/>
        <v>21</v>
      </c>
      <c r="F120" s="2" t="str">
        <f t="shared" ca="1" si="22"/>
        <v>Ina</v>
      </c>
      <c r="G120" s="2" t="str">
        <f t="shared" ca="1" si="23"/>
        <v>no</v>
      </c>
      <c r="H120" s="2" t="str">
        <f t="shared" ca="1" si="24"/>
        <v>dealhouse</v>
      </c>
      <c r="I120" s="2" t="str">
        <f t="shared" ca="1" si="25"/>
        <v>Germany</v>
      </c>
      <c r="J120" s="2" t="str">
        <f t="shared" ca="1" si="26"/>
        <v>BadWurt</v>
      </c>
      <c r="K120" s="2" t="str">
        <f t="shared" ca="1" si="27"/>
        <v>Karlsruhe</v>
      </c>
      <c r="L120" s="2" t="str">
        <f t="shared" ca="1" si="28"/>
        <v>stationary</v>
      </c>
      <c r="M120" s="2" t="str">
        <f t="shared" ca="1" si="29"/>
        <v>marker</v>
      </c>
      <c r="N120">
        <f t="shared" ca="1" si="33"/>
        <v>535</v>
      </c>
      <c r="O120">
        <f t="shared" ca="1" si="34"/>
        <v>7.25</v>
      </c>
      <c r="P120">
        <f t="shared" ca="1" si="35"/>
        <v>8.8699999999999992</v>
      </c>
      <c r="R120">
        <f t="shared" ca="1" si="30"/>
        <v>11</v>
      </c>
      <c r="S120">
        <f t="shared" ca="1" si="31"/>
        <v>3</v>
      </c>
    </row>
    <row r="121" spans="1:19" x14ac:dyDescent="0.25">
      <c r="A121">
        <f t="shared" si="38"/>
        <v>116</v>
      </c>
      <c r="B121" s="2">
        <f t="shared" ca="1" si="21"/>
        <v>43392</v>
      </c>
      <c r="C121">
        <f t="shared" ca="1" si="32"/>
        <v>2018</v>
      </c>
      <c r="D121" s="4">
        <f t="shared" ca="1" si="36"/>
        <v>10</v>
      </c>
      <c r="E121" s="4">
        <f t="shared" ca="1" si="37"/>
        <v>19</v>
      </c>
      <c r="F121" s="2" t="str">
        <f t="shared" ca="1" si="22"/>
        <v>Lewis</v>
      </c>
      <c r="G121" s="2" t="str">
        <f t="shared" ca="1" si="23"/>
        <v>no</v>
      </c>
      <c r="H121" s="2" t="str">
        <f t="shared" ca="1" si="24"/>
        <v>dealhouse</v>
      </c>
      <c r="I121" s="2" t="str">
        <f t="shared" ca="1" si="25"/>
        <v>Germany</v>
      </c>
      <c r="J121" s="2" t="str">
        <f t="shared" ca="1" si="26"/>
        <v>NRW</v>
      </c>
      <c r="K121" s="2" t="str">
        <f t="shared" ca="1" si="27"/>
        <v>Aachen</v>
      </c>
      <c r="L121" s="2" t="str">
        <f t="shared" ca="1" si="28"/>
        <v>household</v>
      </c>
      <c r="M121" s="2" t="str">
        <f t="shared" ca="1" si="29"/>
        <v>towls</v>
      </c>
      <c r="N121">
        <f t="shared" ca="1" si="33"/>
        <v>660</v>
      </c>
      <c r="O121">
        <f t="shared" ca="1" si="34"/>
        <v>63.96</v>
      </c>
      <c r="P121">
        <f t="shared" ca="1" si="35"/>
        <v>6.43</v>
      </c>
      <c r="R121">
        <f t="shared" ca="1" si="30"/>
        <v>5</v>
      </c>
      <c r="S121">
        <f t="shared" ca="1" si="31"/>
        <v>9</v>
      </c>
    </row>
    <row r="122" spans="1:19" x14ac:dyDescent="0.25">
      <c r="A122">
        <f t="shared" si="38"/>
        <v>117</v>
      </c>
      <c r="B122" s="2">
        <f t="shared" ca="1" si="21"/>
        <v>43395</v>
      </c>
      <c r="C122">
        <f t="shared" ca="1" si="32"/>
        <v>2018</v>
      </c>
      <c r="D122" s="4">
        <f t="shared" ca="1" si="36"/>
        <v>10</v>
      </c>
      <c r="E122" s="4">
        <f t="shared" ca="1" si="37"/>
        <v>22</v>
      </c>
      <c r="F122" s="2" t="str">
        <f t="shared" ca="1" si="22"/>
        <v>Ina</v>
      </c>
      <c r="G122" s="2" t="str">
        <f t="shared" ca="1" si="23"/>
        <v>yes</v>
      </c>
      <c r="H122" s="2" t="str">
        <f t="shared" ca="1" si="24"/>
        <v>smartpoint</v>
      </c>
      <c r="I122" s="2" t="str">
        <f t="shared" ca="1" si="25"/>
        <v>Germany</v>
      </c>
      <c r="J122" s="2" t="str">
        <f t="shared" ca="1" si="26"/>
        <v>Hessia</v>
      </c>
      <c r="K122" s="2" t="str">
        <f t="shared" ca="1" si="27"/>
        <v>Frankfurt</v>
      </c>
      <c r="L122" s="2" t="str">
        <f t="shared" ca="1" si="28"/>
        <v>household</v>
      </c>
      <c r="M122" s="2" t="str">
        <f t="shared" ca="1" si="29"/>
        <v>wipes</v>
      </c>
      <c r="N122">
        <f t="shared" ca="1" si="33"/>
        <v>855</v>
      </c>
      <c r="O122">
        <f t="shared" ca="1" si="34"/>
        <v>29.96</v>
      </c>
      <c r="P122">
        <f t="shared" ca="1" si="35"/>
        <v>8.19</v>
      </c>
      <c r="R122">
        <f t="shared" ca="1" si="30"/>
        <v>9</v>
      </c>
      <c r="S122">
        <f t="shared" ca="1" si="31"/>
        <v>7</v>
      </c>
    </row>
    <row r="123" spans="1:19" x14ac:dyDescent="0.25">
      <c r="A123">
        <f t="shared" si="38"/>
        <v>118</v>
      </c>
      <c r="B123" s="2">
        <f t="shared" ca="1" si="21"/>
        <v>43390</v>
      </c>
      <c r="C123">
        <f t="shared" ca="1" si="32"/>
        <v>2018</v>
      </c>
      <c r="D123" s="4">
        <f t="shared" ca="1" si="36"/>
        <v>10</v>
      </c>
      <c r="E123" s="4">
        <f t="shared" ca="1" si="37"/>
        <v>17</v>
      </c>
      <c r="F123" s="2" t="str">
        <f t="shared" ca="1" si="22"/>
        <v>Susan</v>
      </c>
      <c r="G123" s="2" t="str">
        <f t="shared" ca="1" si="23"/>
        <v>yes</v>
      </c>
      <c r="H123" s="2" t="str">
        <f t="shared" ca="1" si="24"/>
        <v>thebarn</v>
      </c>
      <c r="I123" s="2" t="str">
        <f t="shared" ca="1" si="25"/>
        <v>Germany</v>
      </c>
      <c r="J123" s="2" t="str">
        <f t="shared" ca="1" si="26"/>
        <v>BadWurt</v>
      </c>
      <c r="K123" s="2" t="str">
        <f t="shared" ca="1" si="27"/>
        <v>Stuttgart</v>
      </c>
      <c r="L123" s="2" t="str">
        <f t="shared" ca="1" si="28"/>
        <v>stationary</v>
      </c>
      <c r="M123" s="2" t="str">
        <f t="shared" ca="1" si="29"/>
        <v>pen</v>
      </c>
      <c r="N123">
        <f t="shared" ca="1" si="33"/>
        <v>951</v>
      </c>
      <c r="O123">
        <f t="shared" ca="1" si="34"/>
        <v>58.71</v>
      </c>
      <c r="P123">
        <f t="shared" ca="1" si="35"/>
        <v>2.7</v>
      </c>
      <c r="R123">
        <f t="shared" ca="1" si="30"/>
        <v>10</v>
      </c>
      <c r="S123">
        <f t="shared" ca="1" si="31"/>
        <v>1</v>
      </c>
    </row>
    <row r="124" spans="1:19" x14ac:dyDescent="0.25">
      <c r="A124">
        <f t="shared" si="38"/>
        <v>119</v>
      </c>
      <c r="B124" s="2">
        <f t="shared" ca="1" si="21"/>
        <v>43453</v>
      </c>
      <c r="C124">
        <f t="shared" ca="1" si="32"/>
        <v>2018</v>
      </c>
      <c r="D124" s="4">
        <f t="shared" ca="1" si="36"/>
        <v>12</v>
      </c>
      <c r="E124" s="4">
        <f t="shared" ca="1" si="37"/>
        <v>19</v>
      </c>
      <c r="F124" s="2" t="str">
        <f t="shared" ca="1" si="22"/>
        <v>Darma</v>
      </c>
      <c r="G124" s="2" t="str">
        <f t="shared" ca="1" si="23"/>
        <v>no</v>
      </c>
      <c r="H124" s="2" t="str">
        <f t="shared" ca="1" si="24"/>
        <v>care4you</v>
      </c>
      <c r="I124" s="2" t="str">
        <f t="shared" ca="1" si="25"/>
        <v>Germany</v>
      </c>
      <c r="J124" s="2" t="str">
        <f t="shared" ca="1" si="26"/>
        <v>NRW</v>
      </c>
      <c r="K124" s="2" t="str">
        <f t="shared" ca="1" si="27"/>
        <v>Cologne</v>
      </c>
      <c r="L124" s="2" t="str">
        <f t="shared" ca="1" si="28"/>
        <v>household</v>
      </c>
      <c r="M124" s="2" t="str">
        <f t="shared" ca="1" si="29"/>
        <v>towls</v>
      </c>
      <c r="N124">
        <f t="shared" ca="1" si="33"/>
        <v>967</v>
      </c>
      <c r="O124">
        <f t="shared" ca="1" si="34"/>
        <v>83.51</v>
      </c>
      <c r="P124">
        <f t="shared" ca="1" si="35"/>
        <v>4.04</v>
      </c>
      <c r="R124">
        <f t="shared" ca="1" si="30"/>
        <v>2</v>
      </c>
      <c r="S124">
        <f t="shared" ca="1" si="31"/>
        <v>9</v>
      </c>
    </row>
    <row r="125" spans="1:19" x14ac:dyDescent="0.25">
      <c r="A125">
        <f t="shared" si="38"/>
        <v>120</v>
      </c>
      <c r="B125" s="2">
        <f t="shared" ca="1" si="21"/>
        <v>43436</v>
      </c>
      <c r="C125">
        <f t="shared" ca="1" si="32"/>
        <v>2018</v>
      </c>
      <c r="D125" s="4">
        <f t="shared" ca="1" si="36"/>
        <v>12</v>
      </c>
      <c r="E125" s="4">
        <f t="shared" ca="1" si="37"/>
        <v>2</v>
      </c>
      <c r="F125" s="2" t="str">
        <f t="shared" ca="1" si="22"/>
        <v>Lewis</v>
      </c>
      <c r="G125" s="2" t="str">
        <f t="shared" ca="1" si="23"/>
        <v>yes</v>
      </c>
      <c r="H125" s="2" t="str">
        <f t="shared" ca="1" si="24"/>
        <v>care4you</v>
      </c>
      <c r="I125" s="2" t="str">
        <f t="shared" ca="1" si="25"/>
        <v>Germany</v>
      </c>
      <c r="J125" s="2" t="str">
        <f t="shared" ca="1" si="26"/>
        <v>BadWurt</v>
      </c>
      <c r="K125" s="2" t="str">
        <f t="shared" ca="1" si="27"/>
        <v>Stuttgart</v>
      </c>
      <c r="L125" s="2" t="str">
        <f t="shared" ca="1" si="28"/>
        <v>household</v>
      </c>
      <c r="M125" s="2" t="str">
        <f t="shared" ca="1" si="29"/>
        <v>wipes</v>
      </c>
      <c r="N125">
        <f t="shared" ca="1" si="33"/>
        <v>668</v>
      </c>
      <c r="O125">
        <f t="shared" ca="1" si="34"/>
        <v>36.86</v>
      </c>
      <c r="P125">
        <f t="shared" ca="1" si="35"/>
        <v>7.03</v>
      </c>
      <c r="R125">
        <f t="shared" ca="1" si="30"/>
        <v>10</v>
      </c>
      <c r="S125">
        <f t="shared" ca="1" si="31"/>
        <v>7</v>
      </c>
    </row>
    <row r="126" spans="1:19" x14ac:dyDescent="0.25">
      <c r="A126">
        <f t="shared" si="38"/>
        <v>121</v>
      </c>
      <c r="B126" s="2">
        <f t="shared" ca="1" si="21"/>
        <v>43424</v>
      </c>
      <c r="C126">
        <f t="shared" ca="1" si="32"/>
        <v>2018</v>
      </c>
      <c r="D126" s="4">
        <f t="shared" ca="1" si="36"/>
        <v>11</v>
      </c>
      <c r="E126" s="4">
        <f t="shared" ca="1" si="37"/>
        <v>20</v>
      </c>
      <c r="F126" s="2" t="str">
        <f t="shared" ca="1" si="22"/>
        <v>Harry</v>
      </c>
      <c r="G126" s="2" t="str">
        <f t="shared" ca="1" si="23"/>
        <v>no</v>
      </c>
      <c r="H126" s="2" t="str">
        <f t="shared" ca="1" si="24"/>
        <v>metropolis</v>
      </c>
      <c r="I126" s="2" t="str">
        <f t="shared" ca="1" si="25"/>
        <v>Germany</v>
      </c>
      <c r="J126" s="2" t="str">
        <f t="shared" ca="1" si="26"/>
        <v>Hessia</v>
      </c>
      <c r="K126" s="2" t="str">
        <f t="shared" ca="1" si="27"/>
        <v>Frankfurt</v>
      </c>
      <c r="L126" s="2" t="str">
        <f t="shared" ca="1" si="28"/>
        <v>stationary</v>
      </c>
      <c r="M126" s="2" t="str">
        <f t="shared" ca="1" si="29"/>
        <v>water colours</v>
      </c>
      <c r="N126">
        <f t="shared" ca="1" si="33"/>
        <v>961</v>
      </c>
      <c r="O126">
        <f t="shared" ca="1" si="34"/>
        <v>71.489999999999995</v>
      </c>
      <c r="P126">
        <f t="shared" ca="1" si="35"/>
        <v>2.3199999999999998</v>
      </c>
      <c r="R126">
        <f t="shared" ca="1" si="30"/>
        <v>9</v>
      </c>
      <c r="S126">
        <f t="shared" ca="1" si="31"/>
        <v>5</v>
      </c>
    </row>
    <row r="127" spans="1:19" x14ac:dyDescent="0.25">
      <c r="A127">
        <f t="shared" si="38"/>
        <v>122</v>
      </c>
      <c r="B127" s="2">
        <f t="shared" ca="1" si="21"/>
        <v>43442</v>
      </c>
      <c r="C127">
        <f t="shared" ca="1" si="32"/>
        <v>2018</v>
      </c>
      <c r="D127" s="4">
        <f t="shared" ca="1" si="36"/>
        <v>12</v>
      </c>
      <c r="E127" s="4">
        <f t="shared" ca="1" si="37"/>
        <v>8</v>
      </c>
      <c r="F127" s="2" t="str">
        <f t="shared" ca="1" si="22"/>
        <v>Wilbur</v>
      </c>
      <c r="G127" s="2" t="str">
        <f t="shared" ca="1" si="23"/>
        <v>no</v>
      </c>
      <c r="H127" s="2" t="str">
        <f t="shared" ca="1" si="24"/>
        <v>care4you</v>
      </c>
      <c r="I127" s="2" t="str">
        <f t="shared" ca="1" si="25"/>
        <v>Germany</v>
      </c>
      <c r="J127" s="2" t="str">
        <f t="shared" ca="1" si="26"/>
        <v>BadWurt</v>
      </c>
      <c r="K127" s="2" t="str">
        <f t="shared" ca="1" si="27"/>
        <v>Stuttgart</v>
      </c>
      <c r="L127" s="2" t="str">
        <f t="shared" ca="1" si="28"/>
        <v>stationary</v>
      </c>
      <c r="M127" s="2" t="str">
        <f t="shared" ca="1" si="29"/>
        <v>ball-pen</v>
      </c>
      <c r="N127">
        <f t="shared" ca="1" si="33"/>
        <v>242</v>
      </c>
      <c r="O127">
        <f t="shared" ca="1" si="34"/>
        <v>65</v>
      </c>
      <c r="P127">
        <f t="shared" ca="1" si="35"/>
        <v>2.4900000000000002</v>
      </c>
      <c r="R127">
        <f t="shared" ca="1" si="30"/>
        <v>10</v>
      </c>
      <c r="S127">
        <f t="shared" ca="1" si="31"/>
        <v>4</v>
      </c>
    </row>
    <row r="128" spans="1:19" x14ac:dyDescent="0.25">
      <c r="A128">
        <f t="shared" si="38"/>
        <v>123</v>
      </c>
      <c r="B128" s="2">
        <f t="shared" ca="1" si="21"/>
        <v>43459</v>
      </c>
      <c r="C128">
        <f t="shared" ca="1" si="32"/>
        <v>2018</v>
      </c>
      <c r="D128" s="4">
        <f t="shared" ca="1" si="36"/>
        <v>12</v>
      </c>
      <c r="E128" s="4">
        <f t="shared" ca="1" si="37"/>
        <v>25</v>
      </c>
      <c r="F128" s="2" t="str">
        <f t="shared" ca="1" si="22"/>
        <v>Darma</v>
      </c>
      <c r="G128" s="2" t="str">
        <f t="shared" ca="1" si="23"/>
        <v>no</v>
      </c>
      <c r="H128" s="2" t="str">
        <f t="shared" ca="1" si="24"/>
        <v>smartpoint</v>
      </c>
      <c r="I128" s="2" t="str">
        <f t="shared" ca="1" si="25"/>
        <v>Germany</v>
      </c>
      <c r="J128" s="2" t="str">
        <f t="shared" ca="1" si="26"/>
        <v>Hessia</v>
      </c>
      <c r="K128" s="2" t="str">
        <f t="shared" ca="1" si="27"/>
        <v>Frankfurt</v>
      </c>
      <c r="L128" s="2" t="str">
        <f t="shared" ca="1" si="28"/>
        <v>stationary</v>
      </c>
      <c r="M128" s="2" t="str">
        <f t="shared" ca="1" si="29"/>
        <v>marker</v>
      </c>
      <c r="N128">
        <f t="shared" ca="1" si="33"/>
        <v>959</v>
      </c>
      <c r="O128">
        <f t="shared" ca="1" si="34"/>
        <v>23.79</v>
      </c>
      <c r="P128">
        <f t="shared" ca="1" si="35"/>
        <v>9.68</v>
      </c>
      <c r="R128">
        <f t="shared" ca="1" si="30"/>
        <v>9</v>
      </c>
      <c r="S128">
        <f t="shared" ca="1" si="31"/>
        <v>3</v>
      </c>
    </row>
    <row r="129" spans="1:19" x14ac:dyDescent="0.25">
      <c r="A129">
        <f t="shared" si="38"/>
        <v>124</v>
      </c>
      <c r="B129" s="2">
        <f t="shared" ca="1" si="21"/>
        <v>43374</v>
      </c>
      <c r="C129">
        <f t="shared" ca="1" si="32"/>
        <v>2018</v>
      </c>
      <c r="D129" s="4">
        <f t="shared" ca="1" si="36"/>
        <v>10</v>
      </c>
      <c r="E129" s="4">
        <f t="shared" ca="1" si="37"/>
        <v>1</v>
      </c>
      <c r="F129" s="2" t="str">
        <f t="shared" ca="1" si="22"/>
        <v>Darma</v>
      </c>
      <c r="G129" s="2" t="str">
        <f t="shared" ca="1" si="23"/>
        <v>no</v>
      </c>
      <c r="H129" s="2" t="str">
        <f t="shared" ca="1" si="24"/>
        <v>metropolis</v>
      </c>
      <c r="I129" s="2" t="str">
        <f t="shared" ca="1" si="25"/>
        <v>Germany</v>
      </c>
      <c r="J129" s="2" t="str">
        <f t="shared" ca="1" si="26"/>
        <v>BadWurt</v>
      </c>
      <c r="K129" s="2" t="str">
        <f t="shared" ca="1" si="27"/>
        <v>Karlsruhe</v>
      </c>
      <c r="L129" s="2" t="str">
        <f t="shared" ca="1" si="28"/>
        <v>stationary</v>
      </c>
      <c r="M129" s="2" t="str">
        <f t="shared" ca="1" si="29"/>
        <v>marker</v>
      </c>
      <c r="N129">
        <f t="shared" ca="1" si="33"/>
        <v>324</v>
      </c>
      <c r="O129">
        <f t="shared" ca="1" si="34"/>
        <v>75.28</v>
      </c>
      <c r="P129">
        <f t="shared" ca="1" si="35"/>
        <v>0.98</v>
      </c>
      <c r="R129">
        <f t="shared" ca="1" si="30"/>
        <v>11</v>
      </c>
      <c r="S129">
        <f t="shared" ca="1" si="31"/>
        <v>3</v>
      </c>
    </row>
    <row r="130" spans="1:19" x14ac:dyDescent="0.25">
      <c r="A130">
        <f t="shared" si="38"/>
        <v>125</v>
      </c>
      <c r="B130" s="2">
        <f t="shared" ca="1" si="21"/>
        <v>43453</v>
      </c>
      <c r="C130">
        <f t="shared" ca="1" si="32"/>
        <v>2018</v>
      </c>
      <c r="D130" s="4">
        <f t="shared" ca="1" si="36"/>
        <v>12</v>
      </c>
      <c r="E130" s="4">
        <f t="shared" ca="1" si="37"/>
        <v>19</v>
      </c>
      <c r="F130" s="2" t="str">
        <f t="shared" ca="1" si="22"/>
        <v>Harry</v>
      </c>
      <c r="G130" s="2" t="str">
        <f t="shared" ca="1" si="23"/>
        <v>yes</v>
      </c>
      <c r="H130" s="2" t="str">
        <f t="shared" ca="1" si="24"/>
        <v>smartpoint</v>
      </c>
      <c r="I130" s="2" t="str">
        <f t="shared" ca="1" si="25"/>
        <v>Germany</v>
      </c>
      <c r="J130" s="2" t="str">
        <f t="shared" ca="1" si="26"/>
        <v>Saxony</v>
      </c>
      <c r="K130" s="2" t="str">
        <f t="shared" ca="1" si="27"/>
        <v>Dresden</v>
      </c>
      <c r="L130" s="2" t="str">
        <f t="shared" ca="1" si="28"/>
        <v>appliances</v>
      </c>
      <c r="M130" s="2" t="str">
        <f t="shared" ca="1" si="29"/>
        <v>mixer</v>
      </c>
      <c r="N130">
        <f t="shared" ca="1" si="33"/>
        <v>79</v>
      </c>
      <c r="O130">
        <f t="shared" ca="1" si="34"/>
        <v>80.069999999999993</v>
      </c>
      <c r="P130">
        <f t="shared" ca="1" si="35"/>
        <v>6.99</v>
      </c>
      <c r="R130">
        <f t="shared" ca="1" si="30"/>
        <v>16</v>
      </c>
      <c r="S130">
        <f t="shared" ca="1" si="31"/>
        <v>11</v>
      </c>
    </row>
    <row r="131" spans="1:19" x14ac:dyDescent="0.25">
      <c r="A131">
        <f t="shared" si="38"/>
        <v>126</v>
      </c>
      <c r="B131" s="2">
        <f t="shared" ca="1" si="21"/>
        <v>43462</v>
      </c>
      <c r="C131">
        <f t="shared" ca="1" si="32"/>
        <v>2018</v>
      </c>
      <c r="D131" s="4">
        <f t="shared" ca="1" si="36"/>
        <v>12</v>
      </c>
      <c r="E131" s="4">
        <f t="shared" ca="1" si="37"/>
        <v>28</v>
      </c>
      <c r="F131" s="2" t="str">
        <f t="shared" ca="1" si="22"/>
        <v>Lewis</v>
      </c>
      <c r="G131" s="2" t="str">
        <f t="shared" ca="1" si="23"/>
        <v>yes</v>
      </c>
      <c r="H131" s="2" t="str">
        <f t="shared" ca="1" si="24"/>
        <v>metropolis</v>
      </c>
      <c r="I131" s="2" t="str">
        <f t="shared" ca="1" si="25"/>
        <v>Germany</v>
      </c>
      <c r="J131" s="2" t="str">
        <f t="shared" ca="1" si="26"/>
        <v>Berlin</v>
      </c>
      <c r="K131" s="2" t="str">
        <f t="shared" ca="1" si="27"/>
        <v>Berlin</v>
      </c>
      <c r="L131" s="2" t="str">
        <f t="shared" ca="1" si="28"/>
        <v>stationary</v>
      </c>
      <c r="M131" s="2" t="str">
        <f t="shared" ca="1" si="29"/>
        <v>pencil</v>
      </c>
      <c r="N131">
        <f t="shared" ca="1" si="33"/>
        <v>468</v>
      </c>
      <c r="O131">
        <f t="shared" ca="1" si="34"/>
        <v>27.91</v>
      </c>
      <c r="P131">
        <f t="shared" ca="1" si="35"/>
        <v>0.59</v>
      </c>
      <c r="R131">
        <f t="shared" ca="1" si="30"/>
        <v>13</v>
      </c>
      <c r="S131">
        <f t="shared" ca="1" si="31"/>
        <v>2</v>
      </c>
    </row>
    <row r="132" spans="1:19" x14ac:dyDescent="0.25">
      <c r="A132">
        <f t="shared" si="38"/>
        <v>127</v>
      </c>
      <c r="B132" s="2">
        <f t="shared" ca="1" si="21"/>
        <v>43423</v>
      </c>
      <c r="C132">
        <f t="shared" ca="1" si="32"/>
        <v>2018</v>
      </c>
      <c r="D132" s="4">
        <f t="shared" ca="1" si="36"/>
        <v>11</v>
      </c>
      <c r="E132" s="4">
        <f t="shared" ca="1" si="37"/>
        <v>19</v>
      </c>
      <c r="F132" s="2" t="str">
        <f t="shared" ca="1" si="22"/>
        <v>Susan</v>
      </c>
      <c r="G132" s="2" t="str">
        <f t="shared" ca="1" si="23"/>
        <v>no</v>
      </c>
      <c r="H132" s="2" t="str">
        <f t="shared" ca="1" si="24"/>
        <v>dealhouse</v>
      </c>
      <c r="I132" s="2" t="str">
        <f t="shared" ca="1" si="25"/>
        <v>Germany</v>
      </c>
      <c r="J132" s="2" t="str">
        <f t="shared" ca="1" si="26"/>
        <v>Saxony</v>
      </c>
      <c r="K132" s="2" t="str">
        <f t="shared" ca="1" si="27"/>
        <v>Leipzig</v>
      </c>
      <c r="L132" s="2" t="str">
        <f t="shared" ca="1" si="28"/>
        <v>stationary</v>
      </c>
      <c r="M132" s="2" t="str">
        <f t="shared" ca="1" si="29"/>
        <v>marker</v>
      </c>
      <c r="N132">
        <f t="shared" ca="1" si="33"/>
        <v>88</v>
      </c>
      <c r="O132">
        <f t="shared" ca="1" si="34"/>
        <v>98.42</v>
      </c>
      <c r="P132">
        <f t="shared" ca="1" si="35"/>
        <v>3.59</v>
      </c>
      <c r="R132">
        <f t="shared" ca="1" si="30"/>
        <v>17</v>
      </c>
      <c r="S132">
        <f t="shared" ca="1" si="31"/>
        <v>3</v>
      </c>
    </row>
    <row r="133" spans="1:19" x14ac:dyDescent="0.25">
      <c r="A133">
        <f t="shared" si="38"/>
        <v>128</v>
      </c>
      <c r="B133" s="2">
        <f t="shared" ca="1" si="21"/>
        <v>43436</v>
      </c>
      <c r="C133">
        <f t="shared" ca="1" si="32"/>
        <v>2018</v>
      </c>
      <c r="D133" s="4">
        <f t="shared" ca="1" si="36"/>
        <v>12</v>
      </c>
      <c r="E133" s="4">
        <f t="shared" ca="1" si="37"/>
        <v>2</v>
      </c>
      <c r="F133" s="2" t="str">
        <f t="shared" ca="1" si="22"/>
        <v>Harry</v>
      </c>
      <c r="G133" s="2" t="str">
        <f t="shared" ca="1" si="23"/>
        <v>yes</v>
      </c>
      <c r="H133" s="2" t="str">
        <f t="shared" ca="1" si="24"/>
        <v>care4you</v>
      </c>
      <c r="I133" s="2" t="str">
        <f t="shared" ca="1" si="25"/>
        <v>Germany</v>
      </c>
      <c r="J133" s="2" t="str">
        <f t="shared" ca="1" si="26"/>
        <v>NRW</v>
      </c>
      <c r="K133" s="2" t="str">
        <f t="shared" ca="1" si="27"/>
        <v>Aachen</v>
      </c>
      <c r="L133" s="2" t="str">
        <f t="shared" ca="1" si="28"/>
        <v>stationary</v>
      </c>
      <c r="M133" s="2" t="str">
        <f t="shared" ca="1" si="29"/>
        <v>pen</v>
      </c>
      <c r="N133">
        <f t="shared" ca="1" si="33"/>
        <v>1</v>
      </c>
      <c r="O133">
        <f t="shared" ca="1" si="34"/>
        <v>20.65</v>
      </c>
      <c r="P133">
        <f t="shared" ca="1" si="35"/>
        <v>3.07</v>
      </c>
      <c r="R133">
        <f t="shared" ca="1" si="30"/>
        <v>5</v>
      </c>
      <c r="S133">
        <f t="shared" ca="1" si="31"/>
        <v>1</v>
      </c>
    </row>
    <row r="134" spans="1:19" x14ac:dyDescent="0.25">
      <c r="A134">
        <f t="shared" si="38"/>
        <v>129</v>
      </c>
      <c r="B134" s="2">
        <f t="shared" ref="B134:B197" ca="1" si="39">INDEX(arr_random_ts1,INT(RAND()*items_ts1)+1)</f>
        <v>43391</v>
      </c>
      <c r="C134">
        <f t="shared" ca="1" si="32"/>
        <v>2018</v>
      </c>
      <c r="D134" s="4">
        <f t="shared" ca="1" si="36"/>
        <v>10</v>
      </c>
      <c r="E134" s="4">
        <f t="shared" ca="1" si="37"/>
        <v>18</v>
      </c>
      <c r="F134" s="2" t="str">
        <f t="shared" ref="F134:F197" ca="1" si="40">INDEX(arr_random_f1,INT(RAND()*items_f1)+1)</f>
        <v>Greg</v>
      </c>
      <c r="G134" s="2" t="str">
        <f t="shared" ref="G134:G197" ca="1" si="41">INDEX(arr_random_f2,INT(RAND()*items_f2)+1)</f>
        <v>yes</v>
      </c>
      <c r="H134" s="2" t="str">
        <f t="shared" ref="H134:H197" ca="1" si="42">INDEX(arr_random_f3,INT(RAND()*items_f3)+1)</f>
        <v>smartpoint</v>
      </c>
      <c r="I134" s="2" t="str">
        <f t="shared" ref="I134:I197" ca="1" si="43">INDEX(ind_f4_l1,random_f4_aux)</f>
        <v>Germany</v>
      </c>
      <c r="J134" s="2" t="str">
        <f t="shared" ref="J134:J197" ca="1" si="44">INDEX(ind_f4_l2,random_f4_aux)</f>
        <v>Bavaria</v>
      </c>
      <c r="K134" s="2" t="str">
        <f t="shared" ref="K134:K197" ca="1" si="45">INDEX(ind_f4_l3,random_f4_aux)</f>
        <v>Munich</v>
      </c>
      <c r="L134" s="2" t="str">
        <f t="shared" ref="L134:L197" ca="1" si="46">INDEX(ind_f5_l1,random_f5_aux)</f>
        <v>stationary</v>
      </c>
      <c r="M134" s="2" t="str">
        <f t="shared" ref="M134:M197" ca="1" si="47">INDEX(ind_f5_l2,random_f5_aux)</f>
        <v>ball-pen</v>
      </c>
      <c r="N134">
        <f t="shared" ca="1" si="33"/>
        <v>773</v>
      </c>
      <c r="O134">
        <f t="shared" ca="1" si="34"/>
        <v>75.58</v>
      </c>
      <c r="P134">
        <f t="shared" ca="1" si="35"/>
        <v>3.85</v>
      </c>
      <c r="R134">
        <f t="shared" ref="R134:R197" ca="1" si="48">INT(RAND()*items_f4_l1)+1</f>
        <v>6</v>
      </c>
      <c r="S134">
        <f t="shared" ref="S134:S197" ca="1" si="49">INT(RAND()*items_f5_l1)+1</f>
        <v>4</v>
      </c>
    </row>
    <row r="135" spans="1:19" x14ac:dyDescent="0.25">
      <c r="A135">
        <f t="shared" si="38"/>
        <v>130</v>
      </c>
      <c r="B135" s="2">
        <f t="shared" ca="1" si="39"/>
        <v>43422</v>
      </c>
      <c r="C135">
        <f t="shared" ref="C135:C198" ca="1" si="50">YEAR(B135)</f>
        <v>2018</v>
      </c>
      <c r="D135" s="4">
        <f t="shared" ca="1" si="36"/>
        <v>11</v>
      </c>
      <c r="E135" s="4">
        <f t="shared" ca="1" si="37"/>
        <v>18</v>
      </c>
      <c r="F135" s="2" t="str">
        <f t="shared" ca="1" si="40"/>
        <v>Susan</v>
      </c>
      <c r="G135" s="2" t="str">
        <f t="shared" ca="1" si="41"/>
        <v>yes</v>
      </c>
      <c r="H135" s="2" t="str">
        <f t="shared" ca="1" si="42"/>
        <v>smartpoint</v>
      </c>
      <c r="I135" s="2" t="str">
        <f t="shared" ca="1" si="43"/>
        <v>Germany</v>
      </c>
      <c r="J135" s="2" t="str">
        <f t="shared" ca="1" si="44"/>
        <v>Bavaria</v>
      </c>
      <c r="K135" s="2" t="str">
        <f t="shared" ca="1" si="45"/>
        <v>Munich</v>
      </c>
      <c r="L135" s="2" t="str">
        <f t="shared" ca="1" si="46"/>
        <v>appliances</v>
      </c>
      <c r="M135" s="2" t="str">
        <f t="shared" ca="1" si="47"/>
        <v>mixer</v>
      </c>
      <c r="N135">
        <f t="shared" ref="N135:N198" ca="1" si="51">INT(RAND()*1000)+1</f>
        <v>937</v>
      </c>
      <c r="O135">
        <f t="shared" ref="O135:O198" ca="1" si="52">ROUND(RAND()*100,2)</f>
        <v>60.56</v>
      </c>
      <c r="P135">
        <f t="shared" ref="P135:P198" ca="1" si="53">ROUND(RAND()*10,2)</f>
        <v>7.45</v>
      </c>
      <c r="R135">
        <f t="shared" ca="1" si="48"/>
        <v>6</v>
      </c>
      <c r="S135">
        <f t="shared" ca="1" si="49"/>
        <v>11</v>
      </c>
    </row>
    <row r="136" spans="1:19" x14ac:dyDescent="0.25">
      <c r="A136">
        <f t="shared" si="38"/>
        <v>131</v>
      </c>
      <c r="B136" s="2">
        <f t="shared" ca="1" si="39"/>
        <v>43451</v>
      </c>
      <c r="C136">
        <f t="shared" ca="1" si="50"/>
        <v>2018</v>
      </c>
      <c r="D136" s="4">
        <f t="shared" ca="1" si="36"/>
        <v>12</v>
      </c>
      <c r="E136" s="4">
        <f t="shared" ca="1" si="37"/>
        <v>17</v>
      </c>
      <c r="F136" s="2" t="str">
        <f t="shared" ca="1" si="40"/>
        <v>Harry</v>
      </c>
      <c r="G136" s="2" t="str">
        <f t="shared" ca="1" si="41"/>
        <v>yes</v>
      </c>
      <c r="H136" s="2" t="str">
        <f t="shared" ca="1" si="42"/>
        <v>thebarn</v>
      </c>
      <c r="I136" s="2" t="str">
        <f t="shared" ca="1" si="43"/>
        <v>Germany</v>
      </c>
      <c r="J136" s="2" t="str">
        <f t="shared" ca="1" si="44"/>
        <v>NRW</v>
      </c>
      <c r="K136" s="2" t="str">
        <f t="shared" ca="1" si="45"/>
        <v>Essen</v>
      </c>
      <c r="L136" s="2" t="str">
        <f t="shared" ca="1" si="46"/>
        <v>appliances</v>
      </c>
      <c r="M136" s="2" t="str">
        <f t="shared" ca="1" si="47"/>
        <v>mixer</v>
      </c>
      <c r="N136">
        <f t="shared" ca="1" si="51"/>
        <v>18</v>
      </c>
      <c r="O136">
        <f t="shared" ca="1" si="52"/>
        <v>7.29</v>
      </c>
      <c r="P136">
        <f t="shared" ca="1" si="53"/>
        <v>8.5500000000000007</v>
      </c>
      <c r="R136">
        <f t="shared" ca="1" si="48"/>
        <v>3</v>
      </c>
      <c r="S136">
        <f t="shared" ca="1" si="49"/>
        <v>11</v>
      </c>
    </row>
    <row r="137" spans="1:19" x14ac:dyDescent="0.25">
      <c r="A137">
        <f t="shared" si="38"/>
        <v>132</v>
      </c>
      <c r="B137" s="2">
        <f t="shared" ca="1" si="39"/>
        <v>43393</v>
      </c>
      <c r="C137">
        <f t="shared" ca="1" si="50"/>
        <v>2018</v>
      </c>
      <c r="D137" s="4">
        <f t="shared" ca="1" si="36"/>
        <v>10</v>
      </c>
      <c r="E137" s="4">
        <f t="shared" ca="1" si="37"/>
        <v>20</v>
      </c>
      <c r="F137" s="2" t="str">
        <f t="shared" ca="1" si="40"/>
        <v>Wilbur</v>
      </c>
      <c r="G137" s="2" t="str">
        <f t="shared" ca="1" si="41"/>
        <v>yes</v>
      </c>
      <c r="H137" s="2" t="str">
        <f t="shared" ca="1" si="42"/>
        <v>metropolis</v>
      </c>
      <c r="I137" s="2" t="str">
        <f t="shared" ca="1" si="43"/>
        <v>Germany</v>
      </c>
      <c r="J137" s="2" t="str">
        <f t="shared" ca="1" si="44"/>
        <v>BadWurt</v>
      </c>
      <c r="K137" s="2" t="str">
        <f t="shared" ca="1" si="45"/>
        <v>Stuttgart</v>
      </c>
      <c r="L137" s="2" t="str">
        <f t="shared" ca="1" si="46"/>
        <v>household</v>
      </c>
      <c r="M137" s="2" t="str">
        <f t="shared" ca="1" si="47"/>
        <v>waste bags</v>
      </c>
      <c r="N137">
        <f t="shared" ca="1" si="51"/>
        <v>650</v>
      </c>
      <c r="O137">
        <f t="shared" ca="1" si="52"/>
        <v>18.309999999999999</v>
      </c>
      <c r="P137">
        <f t="shared" ca="1" si="53"/>
        <v>6.67</v>
      </c>
      <c r="R137">
        <f t="shared" ca="1" si="48"/>
        <v>10</v>
      </c>
      <c r="S137">
        <f t="shared" ca="1" si="49"/>
        <v>6</v>
      </c>
    </row>
    <row r="138" spans="1:19" x14ac:dyDescent="0.25">
      <c r="A138">
        <f t="shared" si="38"/>
        <v>133</v>
      </c>
      <c r="B138" s="2">
        <f t="shared" ca="1" si="39"/>
        <v>43423</v>
      </c>
      <c r="C138">
        <f t="shared" ca="1" si="50"/>
        <v>2018</v>
      </c>
      <c r="D138" s="4">
        <f t="shared" ca="1" si="36"/>
        <v>11</v>
      </c>
      <c r="E138" s="4">
        <f t="shared" ca="1" si="37"/>
        <v>19</v>
      </c>
      <c r="F138" s="2" t="str">
        <f t="shared" ca="1" si="40"/>
        <v>Ina</v>
      </c>
      <c r="G138" s="2" t="str">
        <f t="shared" ca="1" si="41"/>
        <v>yes</v>
      </c>
      <c r="H138" s="2" t="str">
        <f t="shared" ca="1" si="42"/>
        <v>thebarn</v>
      </c>
      <c r="I138" s="2" t="str">
        <f t="shared" ca="1" si="43"/>
        <v>Germany</v>
      </c>
      <c r="J138" s="2" t="str">
        <f t="shared" ca="1" si="44"/>
        <v>BadWurt</v>
      </c>
      <c r="K138" s="2" t="str">
        <f t="shared" ca="1" si="45"/>
        <v>Stuttgart</v>
      </c>
      <c r="L138" s="2" t="str">
        <f t="shared" ca="1" si="46"/>
        <v>stationary</v>
      </c>
      <c r="M138" s="2" t="str">
        <f t="shared" ca="1" si="47"/>
        <v>water colours</v>
      </c>
      <c r="N138">
        <f t="shared" ca="1" si="51"/>
        <v>721</v>
      </c>
      <c r="O138">
        <f t="shared" ca="1" si="52"/>
        <v>90.72</v>
      </c>
      <c r="P138">
        <f t="shared" ca="1" si="53"/>
        <v>8.24</v>
      </c>
      <c r="R138">
        <f t="shared" ca="1" si="48"/>
        <v>10</v>
      </c>
      <c r="S138">
        <f t="shared" ca="1" si="49"/>
        <v>5</v>
      </c>
    </row>
    <row r="139" spans="1:19" x14ac:dyDescent="0.25">
      <c r="A139">
        <f t="shared" si="38"/>
        <v>134</v>
      </c>
      <c r="B139" s="2">
        <f t="shared" ca="1" si="39"/>
        <v>43389</v>
      </c>
      <c r="C139">
        <f t="shared" ca="1" si="50"/>
        <v>2018</v>
      </c>
      <c r="D139" s="4">
        <f t="shared" ca="1" si="36"/>
        <v>10</v>
      </c>
      <c r="E139" s="4">
        <f t="shared" ca="1" si="37"/>
        <v>16</v>
      </c>
      <c r="F139" s="2" t="str">
        <f t="shared" ca="1" si="40"/>
        <v>Harry</v>
      </c>
      <c r="G139" s="2" t="str">
        <f t="shared" ca="1" si="41"/>
        <v>no</v>
      </c>
      <c r="H139" s="2" t="str">
        <f t="shared" ca="1" si="42"/>
        <v>dealhouse</v>
      </c>
      <c r="I139" s="2" t="str">
        <f t="shared" ca="1" si="43"/>
        <v>Germany</v>
      </c>
      <c r="J139" s="2" t="str">
        <f t="shared" ca="1" si="44"/>
        <v>Saxony</v>
      </c>
      <c r="K139" s="2" t="str">
        <f t="shared" ca="1" si="45"/>
        <v>Leipzig</v>
      </c>
      <c r="L139" s="2" t="str">
        <f t="shared" ca="1" si="46"/>
        <v>stationary</v>
      </c>
      <c r="M139" s="2" t="str">
        <f t="shared" ca="1" si="47"/>
        <v>water colours</v>
      </c>
      <c r="N139">
        <f t="shared" ca="1" si="51"/>
        <v>974</v>
      </c>
      <c r="O139">
        <f t="shared" ca="1" si="52"/>
        <v>38.979999999999997</v>
      </c>
      <c r="P139">
        <f t="shared" ca="1" si="53"/>
        <v>0.83</v>
      </c>
      <c r="R139">
        <f t="shared" ca="1" si="48"/>
        <v>17</v>
      </c>
      <c r="S139">
        <f t="shared" ca="1" si="49"/>
        <v>5</v>
      </c>
    </row>
    <row r="140" spans="1:19" x14ac:dyDescent="0.25">
      <c r="A140">
        <f t="shared" si="38"/>
        <v>135</v>
      </c>
      <c r="B140" s="2">
        <f t="shared" ca="1" si="39"/>
        <v>43457</v>
      </c>
      <c r="C140">
        <f t="shared" ca="1" si="50"/>
        <v>2018</v>
      </c>
      <c r="D140" s="4">
        <f t="shared" ca="1" si="36"/>
        <v>12</v>
      </c>
      <c r="E140" s="4">
        <f t="shared" ca="1" si="37"/>
        <v>23</v>
      </c>
      <c r="F140" s="2" t="str">
        <f t="shared" ca="1" si="40"/>
        <v>Darma</v>
      </c>
      <c r="G140" s="2" t="str">
        <f t="shared" ca="1" si="41"/>
        <v>no</v>
      </c>
      <c r="H140" s="2" t="str">
        <f t="shared" ca="1" si="42"/>
        <v>dealhouse</v>
      </c>
      <c r="I140" s="2" t="str">
        <f t="shared" ca="1" si="43"/>
        <v>Germany</v>
      </c>
      <c r="J140" s="2" t="str">
        <f t="shared" ca="1" si="44"/>
        <v>BadWurt</v>
      </c>
      <c r="K140" s="2" t="str">
        <f t="shared" ca="1" si="45"/>
        <v>Stuttgart</v>
      </c>
      <c r="L140" s="2" t="str">
        <f t="shared" ca="1" si="46"/>
        <v>household</v>
      </c>
      <c r="M140" s="2" t="str">
        <f t="shared" ca="1" si="47"/>
        <v>wipes</v>
      </c>
      <c r="N140">
        <f t="shared" ca="1" si="51"/>
        <v>798</v>
      </c>
      <c r="O140">
        <f t="shared" ca="1" si="52"/>
        <v>48.77</v>
      </c>
      <c r="P140">
        <f t="shared" ca="1" si="53"/>
        <v>1.85</v>
      </c>
      <c r="R140">
        <f t="shared" ca="1" si="48"/>
        <v>10</v>
      </c>
      <c r="S140">
        <f t="shared" ca="1" si="49"/>
        <v>7</v>
      </c>
    </row>
    <row r="141" spans="1:19" x14ac:dyDescent="0.25">
      <c r="A141">
        <f t="shared" si="38"/>
        <v>136</v>
      </c>
      <c r="B141" s="2">
        <f t="shared" ca="1" si="39"/>
        <v>43391</v>
      </c>
      <c r="C141">
        <f t="shared" ca="1" si="50"/>
        <v>2018</v>
      </c>
      <c r="D141" s="4">
        <f t="shared" ref="D141:D204" ca="1" si="54">MONTH(B141)</f>
        <v>10</v>
      </c>
      <c r="E141" s="4">
        <f t="shared" ref="E141:E204" ca="1" si="55">DAY(B141)</f>
        <v>18</v>
      </c>
      <c r="F141" s="2" t="str">
        <f t="shared" ca="1" si="40"/>
        <v>Greg</v>
      </c>
      <c r="G141" s="2" t="str">
        <f t="shared" ca="1" si="41"/>
        <v>yes</v>
      </c>
      <c r="H141" s="2" t="str">
        <f t="shared" ca="1" si="42"/>
        <v>smartpoint</v>
      </c>
      <c r="I141" s="2" t="str">
        <f t="shared" ca="1" si="43"/>
        <v>Germany</v>
      </c>
      <c r="J141" s="2" t="str">
        <f t="shared" ca="1" si="44"/>
        <v>Bremen</v>
      </c>
      <c r="K141" s="2" t="str">
        <f t="shared" ca="1" si="45"/>
        <v>Bremen</v>
      </c>
      <c r="L141" s="2" t="str">
        <f t="shared" ca="1" si="46"/>
        <v>appliances</v>
      </c>
      <c r="M141" s="2" t="str">
        <f t="shared" ca="1" si="47"/>
        <v>mixer</v>
      </c>
      <c r="N141">
        <f t="shared" ca="1" si="51"/>
        <v>549</v>
      </c>
      <c r="O141">
        <f t="shared" ca="1" si="52"/>
        <v>0.3</v>
      </c>
      <c r="P141">
        <f t="shared" ca="1" si="53"/>
        <v>8.25</v>
      </c>
      <c r="R141">
        <f t="shared" ca="1" si="48"/>
        <v>15</v>
      </c>
      <c r="S141">
        <f t="shared" ca="1" si="49"/>
        <v>11</v>
      </c>
    </row>
    <row r="142" spans="1:19" x14ac:dyDescent="0.25">
      <c r="A142">
        <f t="shared" si="38"/>
        <v>137</v>
      </c>
      <c r="B142" s="2">
        <f t="shared" ca="1" si="39"/>
        <v>43380</v>
      </c>
      <c r="C142">
        <f t="shared" ca="1" si="50"/>
        <v>2018</v>
      </c>
      <c r="D142" s="4">
        <f t="shared" ca="1" si="54"/>
        <v>10</v>
      </c>
      <c r="E142" s="4">
        <f t="shared" ca="1" si="55"/>
        <v>7</v>
      </c>
      <c r="F142" s="2" t="str">
        <f t="shared" ca="1" si="40"/>
        <v>Lewis</v>
      </c>
      <c r="G142" s="2" t="str">
        <f t="shared" ca="1" si="41"/>
        <v>no</v>
      </c>
      <c r="H142" s="2" t="str">
        <f t="shared" ca="1" si="42"/>
        <v>thebarn</v>
      </c>
      <c r="I142" s="2" t="str">
        <f t="shared" ca="1" si="43"/>
        <v>Germany</v>
      </c>
      <c r="J142" s="2" t="str">
        <f t="shared" ca="1" si="44"/>
        <v>Berlin</v>
      </c>
      <c r="K142" s="2" t="str">
        <f t="shared" ca="1" si="45"/>
        <v>Berlin</v>
      </c>
      <c r="L142" s="2" t="str">
        <f t="shared" ca="1" si="46"/>
        <v>household</v>
      </c>
      <c r="M142" s="2" t="str">
        <f t="shared" ca="1" si="47"/>
        <v>gloves</v>
      </c>
      <c r="N142">
        <f t="shared" ca="1" si="51"/>
        <v>751</v>
      </c>
      <c r="O142">
        <f t="shared" ca="1" si="52"/>
        <v>25.2</v>
      </c>
      <c r="P142">
        <f t="shared" ca="1" si="53"/>
        <v>0.73</v>
      </c>
      <c r="R142">
        <f t="shared" ca="1" si="48"/>
        <v>13</v>
      </c>
      <c r="S142">
        <f t="shared" ca="1" si="49"/>
        <v>8</v>
      </c>
    </row>
    <row r="143" spans="1:19" x14ac:dyDescent="0.25">
      <c r="A143">
        <f t="shared" si="38"/>
        <v>138</v>
      </c>
      <c r="B143" s="2">
        <f t="shared" ca="1" si="39"/>
        <v>43381</v>
      </c>
      <c r="C143">
        <f t="shared" ca="1" si="50"/>
        <v>2018</v>
      </c>
      <c r="D143" s="4">
        <f t="shared" ca="1" si="54"/>
        <v>10</v>
      </c>
      <c r="E143" s="4">
        <f t="shared" ca="1" si="55"/>
        <v>8</v>
      </c>
      <c r="F143" s="2" t="str">
        <f t="shared" ca="1" si="40"/>
        <v>Ina</v>
      </c>
      <c r="G143" s="2" t="str">
        <f t="shared" ca="1" si="41"/>
        <v>yes</v>
      </c>
      <c r="H143" s="2" t="str">
        <f t="shared" ca="1" si="42"/>
        <v>care4you</v>
      </c>
      <c r="I143" s="2" t="str">
        <f t="shared" ca="1" si="43"/>
        <v>Germany</v>
      </c>
      <c r="J143" s="2" t="str">
        <f t="shared" ca="1" si="44"/>
        <v>Saxony</v>
      </c>
      <c r="K143" s="2" t="str">
        <f t="shared" ca="1" si="45"/>
        <v>Dresden</v>
      </c>
      <c r="L143" s="2" t="str">
        <f t="shared" ca="1" si="46"/>
        <v>stationary</v>
      </c>
      <c r="M143" s="2" t="str">
        <f t="shared" ca="1" si="47"/>
        <v>ball-pen</v>
      </c>
      <c r="N143">
        <f t="shared" ca="1" si="51"/>
        <v>461</v>
      </c>
      <c r="O143">
        <f t="shared" ca="1" si="52"/>
        <v>98.38</v>
      </c>
      <c r="P143">
        <f t="shared" ca="1" si="53"/>
        <v>8.58</v>
      </c>
      <c r="R143">
        <f t="shared" ca="1" si="48"/>
        <v>16</v>
      </c>
      <c r="S143">
        <f t="shared" ca="1" si="49"/>
        <v>4</v>
      </c>
    </row>
    <row r="144" spans="1:19" x14ac:dyDescent="0.25">
      <c r="A144">
        <f t="shared" si="38"/>
        <v>139</v>
      </c>
      <c r="B144" s="2">
        <f t="shared" ca="1" si="39"/>
        <v>43404</v>
      </c>
      <c r="C144">
        <f t="shared" ca="1" si="50"/>
        <v>2018</v>
      </c>
      <c r="D144" s="4">
        <f t="shared" ca="1" si="54"/>
        <v>10</v>
      </c>
      <c r="E144" s="4">
        <f t="shared" ca="1" si="55"/>
        <v>31</v>
      </c>
      <c r="F144" s="2" t="str">
        <f t="shared" ca="1" si="40"/>
        <v>Beth</v>
      </c>
      <c r="G144" s="2" t="str">
        <f t="shared" ca="1" si="41"/>
        <v>no</v>
      </c>
      <c r="H144" s="2" t="str">
        <f t="shared" ca="1" si="42"/>
        <v>smartpoint</v>
      </c>
      <c r="I144" s="2" t="str">
        <f t="shared" ca="1" si="43"/>
        <v>Germany</v>
      </c>
      <c r="J144" s="2" t="str">
        <f t="shared" ca="1" si="44"/>
        <v>Bavaria</v>
      </c>
      <c r="K144" s="2" t="str">
        <f t="shared" ca="1" si="45"/>
        <v>Munich</v>
      </c>
      <c r="L144" s="2" t="str">
        <f t="shared" ca="1" si="46"/>
        <v>stationary</v>
      </c>
      <c r="M144" s="2" t="str">
        <f t="shared" ca="1" si="47"/>
        <v>pen</v>
      </c>
      <c r="N144">
        <f t="shared" ca="1" si="51"/>
        <v>655</v>
      </c>
      <c r="O144">
        <f t="shared" ca="1" si="52"/>
        <v>92.25</v>
      </c>
      <c r="P144">
        <f t="shared" ca="1" si="53"/>
        <v>9.7799999999999994</v>
      </c>
      <c r="R144">
        <f t="shared" ca="1" si="48"/>
        <v>6</v>
      </c>
      <c r="S144">
        <f t="shared" ca="1" si="49"/>
        <v>1</v>
      </c>
    </row>
    <row r="145" spans="1:19" x14ac:dyDescent="0.25">
      <c r="A145">
        <f t="shared" si="38"/>
        <v>140</v>
      </c>
      <c r="B145" s="2">
        <f t="shared" ca="1" si="39"/>
        <v>43412</v>
      </c>
      <c r="C145">
        <f t="shared" ca="1" si="50"/>
        <v>2018</v>
      </c>
      <c r="D145" s="4">
        <f t="shared" ca="1" si="54"/>
        <v>11</v>
      </c>
      <c r="E145" s="4">
        <f t="shared" ca="1" si="55"/>
        <v>8</v>
      </c>
      <c r="F145" s="2" t="str">
        <f t="shared" ca="1" si="40"/>
        <v>Beth</v>
      </c>
      <c r="G145" s="2" t="str">
        <f t="shared" ca="1" si="41"/>
        <v>yes</v>
      </c>
      <c r="H145" s="2" t="str">
        <f t="shared" ca="1" si="42"/>
        <v>care4you</v>
      </c>
      <c r="I145" s="2" t="str">
        <f t="shared" ca="1" si="43"/>
        <v>Germany</v>
      </c>
      <c r="J145" s="2" t="str">
        <f t="shared" ca="1" si="44"/>
        <v>Bremen</v>
      </c>
      <c r="K145" s="2" t="str">
        <f t="shared" ca="1" si="45"/>
        <v>Bremen</v>
      </c>
      <c r="L145" s="2" t="str">
        <f t="shared" ca="1" si="46"/>
        <v>appliances</v>
      </c>
      <c r="M145" s="2" t="str">
        <f t="shared" ca="1" si="47"/>
        <v>vaccum cleaner</v>
      </c>
      <c r="N145">
        <f t="shared" ca="1" si="51"/>
        <v>15</v>
      </c>
      <c r="O145">
        <f t="shared" ca="1" si="52"/>
        <v>33.369999999999997</v>
      </c>
      <c r="P145">
        <f t="shared" ca="1" si="53"/>
        <v>7.21</v>
      </c>
      <c r="R145">
        <f t="shared" ca="1" si="48"/>
        <v>15</v>
      </c>
      <c r="S145">
        <f t="shared" ca="1" si="49"/>
        <v>10</v>
      </c>
    </row>
    <row r="146" spans="1:19" x14ac:dyDescent="0.25">
      <c r="A146">
        <f t="shared" si="38"/>
        <v>141</v>
      </c>
      <c r="B146" s="2">
        <f t="shared" ca="1" si="39"/>
        <v>43386</v>
      </c>
      <c r="C146">
        <f t="shared" ca="1" si="50"/>
        <v>2018</v>
      </c>
      <c r="D146" s="4">
        <f t="shared" ca="1" si="54"/>
        <v>10</v>
      </c>
      <c r="E146" s="4">
        <f t="shared" ca="1" si="55"/>
        <v>13</v>
      </c>
      <c r="F146" s="2" t="str">
        <f t="shared" ca="1" si="40"/>
        <v>Greg</v>
      </c>
      <c r="G146" s="2" t="str">
        <f t="shared" ca="1" si="41"/>
        <v>no</v>
      </c>
      <c r="H146" s="2" t="str">
        <f t="shared" ca="1" si="42"/>
        <v>thebarn</v>
      </c>
      <c r="I146" s="2" t="str">
        <f t="shared" ca="1" si="43"/>
        <v>Germany</v>
      </c>
      <c r="J146" s="2" t="str">
        <f t="shared" ca="1" si="44"/>
        <v>Saxony</v>
      </c>
      <c r="K146" s="2" t="str">
        <f t="shared" ca="1" si="45"/>
        <v>Dresden</v>
      </c>
      <c r="L146" s="2" t="str">
        <f t="shared" ca="1" si="46"/>
        <v>stationary</v>
      </c>
      <c r="M146" s="2" t="str">
        <f t="shared" ca="1" si="47"/>
        <v>pen</v>
      </c>
      <c r="N146">
        <f t="shared" ca="1" si="51"/>
        <v>815</v>
      </c>
      <c r="O146">
        <f t="shared" ca="1" si="52"/>
        <v>86.77</v>
      </c>
      <c r="P146">
        <f t="shared" ca="1" si="53"/>
        <v>2.34</v>
      </c>
      <c r="R146">
        <f t="shared" ca="1" si="48"/>
        <v>16</v>
      </c>
      <c r="S146">
        <f t="shared" ca="1" si="49"/>
        <v>1</v>
      </c>
    </row>
    <row r="147" spans="1:19" x14ac:dyDescent="0.25">
      <c r="A147">
        <f t="shared" si="38"/>
        <v>142</v>
      </c>
      <c r="B147" s="2">
        <f t="shared" ca="1" si="39"/>
        <v>43419</v>
      </c>
      <c r="C147">
        <f t="shared" ca="1" si="50"/>
        <v>2018</v>
      </c>
      <c r="D147" s="4">
        <f t="shared" ca="1" si="54"/>
        <v>11</v>
      </c>
      <c r="E147" s="4">
        <f t="shared" ca="1" si="55"/>
        <v>15</v>
      </c>
      <c r="F147" s="2" t="str">
        <f t="shared" ca="1" si="40"/>
        <v>Wilbur</v>
      </c>
      <c r="G147" s="2" t="str">
        <f t="shared" ca="1" si="41"/>
        <v>yes</v>
      </c>
      <c r="H147" s="2" t="str">
        <f t="shared" ca="1" si="42"/>
        <v>metropolis</v>
      </c>
      <c r="I147" s="2" t="str">
        <f t="shared" ca="1" si="43"/>
        <v>Germany</v>
      </c>
      <c r="J147" s="2" t="str">
        <f t="shared" ca="1" si="44"/>
        <v>Bremen</v>
      </c>
      <c r="K147" s="2" t="str">
        <f t="shared" ca="1" si="45"/>
        <v>Bremen</v>
      </c>
      <c r="L147" s="2" t="str">
        <f t="shared" ca="1" si="46"/>
        <v>stationary</v>
      </c>
      <c r="M147" s="2" t="str">
        <f t="shared" ca="1" si="47"/>
        <v>ball-pen</v>
      </c>
      <c r="N147">
        <f t="shared" ca="1" si="51"/>
        <v>856</v>
      </c>
      <c r="O147">
        <f t="shared" ca="1" si="52"/>
        <v>42.26</v>
      </c>
      <c r="P147">
        <f t="shared" ca="1" si="53"/>
        <v>2</v>
      </c>
      <c r="R147">
        <f t="shared" ca="1" si="48"/>
        <v>15</v>
      </c>
      <c r="S147">
        <f t="shared" ca="1" si="49"/>
        <v>4</v>
      </c>
    </row>
    <row r="148" spans="1:19" x14ac:dyDescent="0.25">
      <c r="A148">
        <f t="shared" si="38"/>
        <v>143</v>
      </c>
      <c r="B148" s="2">
        <f t="shared" ca="1" si="39"/>
        <v>43426</v>
      </c>
      <c r="C148">
        <f t="shared" ca="1" si="50"/>
        <v>2018</v>
      </c>
      <c r="D148" s="4">
        <f t="shared" ca="1" si="54"/>
        <v>11</v>
      </c>
      <c r="E148" s="4">
        <f t="shared" ca="1" si="55"/>
        <v>22</v>
      </c>
      <c r="F148" s="2" t="str">
        <f t="shared" ca="1" si="40"/>
        <v>Ina</v>
      </c>
      <c r="G148" s="2" t="str">
        <f t="shared" ca="1" si="41"/>
        <v>no</v>
      </c>
      <c r="H148" s="2" t="str">
        <f t="shared" ca="1" si="42"/>
        <v>smartpoint</v>
      </c>
      <c r="I148" s="2" t="str">
        <f t="shared" ca="1" si="43"/>
        <v>Germany</v>
      </c>
      <c r="J148" s="2" t="str">
        <f t="shared" ca="1" si="44"/>
        <v>NRW</v>
      </c>
      <c r="K148" s="2" t="str">
        <f t="shared" ca="1" si="45"/>
        <v>Essen</v>
      </c>
      <c r="L148" s="2" t="str">
        <f t="shared" ca="1" si="46"/>
        <v>stationary</v>
      </c>
      <c r="M148" s="2" t="str">
        <f t="shared" ca="1" si="47"/>
        <v>ball-pen</v>
      </c>
      <c r="N148">
        <f t="shared" ca="1" si="51"/>
        <v>558</v>
      </c>
      <c r="O148">
        <f t="shared" ca="1" si="52"/>
        <v>84.09</v>
      </c>
      <c r="P148">
        <f t="shared" ca="1" si="53"/>
        <v>8.5299999999999994</v>
      </c>
      <c r="R148">
        <f t="shared" ca="1" si="48"/>
        <v>3</v>
      </c>
      <c r="S148">
        <f t="shared" ca="1" si="49"/>
        <v>4</v>
      </c>
    </row>
    <row r="149" spans="1:19" x14ac:dyDescent="0.25">
      <c r="A149">
        <f t="shared" si="38"/>
        <v>144</v>
      </c>
      <c r="B149" s="2">
        <f t="shared" ca="1" si="39"/>
        <v>43374</v>
      </c>
      <c r="C149">
        <f t="shared" ca="1" si="50"/>
        <v>2018</v>
      </c>
      <c r="D149" s="4">
        <f t="shared" ca="1" si="54"/>
        <v>10</v>
      </c>
      <c r="E149" s="4">
        <f t="shared" ca="1" si="55"/>
        <v>1</v>
      </c>
      <c r="F149" s="2" t="str">
        <f t="shared" ca="1" si="40"/>
        <v>Wilbur</v>
      </c>
      <c r="G149" s="2" t="str">
        <f t="shared" ca="1" si="41"/>
        <v>no</v>
      </c>
      <c r="H149" s="2" t="str">
        <f t="shared" ca="1" si="42"/>
        <v>thebarn</v>
      </c>
      <c r="I149" s="2" t="str">
        <f t="shared" ca="1" si="43"/>
        <v>Germany</v>
      </c>
      <c r="J149" s="2" t="str">
        <f t="shared" ca="1" si="44"/>
        <v>BadWurt</v>
      </c>
      <c r="K149" s="2" t="str">
        <f t="shared" ca="1" si="45"/>
        <v>Freiburg</v>
      </c>
      <c r="L149" s="2" t="str">
        <f t="shared" ca="1" si="46"/>
        <v>household</v>
      </c>
      <c r="M149" s="2" t="str">
        <f t="shared" ca="1" si="47"/>
        <v>gloves</v>
      </c>
      <c r="N149">
        <f t="shared" ca="1" si="51"/>
        <v>348</v>
      </c>
      <c r="O149">
        <f t="shared" ca="1" si="52"/>
        <v>93.22</v>
      </c>
      <c r="P149">
        <f t="shared" ca="1" si="53"/>
        <v>6.4</v>
      </c>
      <c r="R149">
        <f t="shared" ca="1" si="48"/>
        <v>12</v>
      </c>
      <c r="S149">
        <f t="shared" ca="1" si="49"/>
        <v>8</v>
      </c>
    </row>
    <row r="150" spans="1:19" x14ac:dyDescent="0.25">
      <c r="A150">
        <f t="shared" si="38"/>
        <v>145</v>
      </c>
      <c r="B150" s="2">
        <f t="shared" ca="1" si="39"/>
        <v>43430</v>
      </c>
      <c r="C150">
        <f t="shared" ca="1" si="50"/>
        <v>2018</v>
      </c>
      <c r="D150" s="4">
        <f t="shared" ca="1" si="54"/>
        <v>11</v>
      </c>
      <c r="E150" s="4">
        <f t="shared" ca="1" si="55"/>
        <v>26</v>
      </c>
      <c r="F150" s="2" t="str">
        <f t="shared" ca="1" si="40"/>
        <v>Ina</v>
      </c>
      <c r="G150" s="2" t="str">
        <f t="shared" ca="1" si="41"/>
        <v>yes</v>
      </c>
      <c r="H150" s="2" t="str">
        <f t="shared" ca="1" si="42"/>
        <v>metropolis</v>
      </c>
      <c r="I150" s="2" t="str">
        <f t="shared" ca="1" si="43"/>
        <v>Germany</v>
      </c>
      <c r="J150" s="2" t="str">
        <f t="shared" ca="1" si="44"/>
        <v>BadWurt</v>
      </c>
      <c r="K150" s="2" t="str">
        <f t="shared" ca="1" si="45"/>
        <v>Karlsruhe</v>
      </c>
      <c r="L150" s="2" t="str">
        <f t="shared" ca="1" si="46"/>
        <v>stationary</v>
      </c>
      <c r="M150" s="2" t="str">
        <f t="shared" ca="1" si="47"/>
        <v>ball-pen</v>
      </c>
      <c r="N150">
        <f t="shared" ca="1" si="51"/>
        <v>493</v>
      </c>
      <c r="O150">
        <f t="shared" ca="1" si="52"/>
        <v>77.14</v>
      </c>
      <c r="P150">
        <f t="shared" ca="1" si="53"/>
        <v>1.1200000000000001</v>
      </c>
      <c r="R150">
        <f t="shared" ca="1" si="48"/>
        <v>11</v>
      </c>
      <c r="S150">
        <f t="shared" ca="1" si="49"/>
        <v>4</v>
      </c>
    </row>
    <row r="151" spans="1:19" x14ac:dyDescent="0.25">
      <c r="A151">
        <f t="shared" si="38"/>
        <v>146</v>
      </c>
      <c r="B151" s="2">
        <f t="shared" ca="1" si="39"/>
        <v>43454</v>
      </c>
      <c r="C151">
        <f t="shared" ca="1" si="50"/>
        <v>2018</v>
      </c>
      <c r="D151" s="4">
        <f t="shared" ca="1" si="54"/>
        <v>12</v>
      </c>
      <c r="E151" s="4">
        <f t="shared" ca="1" si="55"/>
        <v>20</v>
      </c>
      <c r="F151" s="2" t="str">
        <f t="shared" ca="1" si="40"/>
        <v>Ina</v>
      </c>
      <c r="G151" s="2" t="str">
        <f t="shared" ca="1" si="41"/>
        <v>yes</v>
      </c>
      <c r="H151" s="2" t="str">
        <f t="shared" ca="1" si="42"/>
        <v>smartpoint</v>
      </c>
      <c r="I151" s="2" t="str">
        <f t="shared" ca="1" si="43"/>
        <v>Germany</v>
      </c>
      <c r="J151" s="2" t="str">
        <f t="shared" ca="1" si="44"/>
        <v>Bremen</v>
      </c>
      <c r="K151" s="2" t="str">
        <f t="shared" ca="1" si="45"/>
        <v>Bremen</v>
      </c>
      <c r="L151" s="2" t="str">
        <f t="shared" ca="1" si="46"/>
        <v>stationary</v>
      </c>
      <c r="M151" s="2" t="str">
        <f t="shared" ca="1" si="47"/>
        <v>ball-pen</v>
      </c>
      <c r="N151">
        <f t="shared" ca="1" si="51"/>
        <v>9</v>
      </c>
      <c r="O151">
        <f t="shared" ca="1" si="52"/>
        <v>89.31</v>
      </c>
      <c r="P151">
        <f t="shared" ca="1" si="53"/>
        <v>5.32</v>
      </c>
      <c r="R151">
        <f t="shared" ca="1" si="48"/>
        <v>15</v>
      </c>
      <c r="S151">
        <f t="shared" ca="1" si="49"/>
        <v>4</v>
      </c>
    </row>
    <row r="152" spans="1:19" x14ac:dyDescent="0.25">
      <c r="A152">
        <f t="shared" si="38"/>
        <v>147</v>
      </c>
      <c r="B152" s="2">
        <f t="shared" ca="1" si="39"/>
        <v>43449</v>
      </c>
      <c r="C152">
        <f t="shared" ca="1" si="50"/>
        <v>2018</v>
      </c>
      <c r="D152" s="4">
        <f t="shared" ca="1" si="54"/>
        <v>12</v>
      </c>
      <c r="E152" s="4">
        <f t="shared" ca="1" si="55"/>
        <v>15</v>
      </c>
      <c r="F152" s="2" t="str">
        <f t="shared" ca="1" si="40"/>
        <v>Darma</v>
      </c>
      <c r="G152" s="2" t="str">
        <f t="shared" ca="1" si="41"/>
        <v>yes</v>
      </c>
      <c r="H152" s="2" t="str">
        <f t="shared" ca="1" si="42"/>
        <v>thebarn</v>
      </c>
      <c r="I152" s="2" t="str">
        <f t="shared" ca="1" si="43"/>
        <v>Germany</v>
      </c>
      <c r="J152" s="2" t="str">
        <f t="shared" ca="1" si="44"/>
        <v>Bavaria</v>
      </c>
      <c r="K152" s="2" t="str">
        <f t="shared" ca="1" si="45"/>
        <v>Munich</v>
      </c>
      <c r="L152" s="2" t="str">
        <f t="shared" ca="1" si="46"/>
        <v>appliances</v>
      </c>
      <c r="M152" s="2" t="str">
        <f t="shared" ca="1" si="47"/>
        <v>mixer</v>
      </c>
      <c r="N152">
        <f t="shared" ca="1" si="51"/>
        <v>721</v>
      </c>
      <c r="O152">
        <f t="shared" ca="1" si="52"/>
        <v>10.63</v>
      </c>
      <c r="P152">
        <f t="shared" ca="1" si="53"/>
        <v>7.53</v>
      </c>
      <c r="R152">
        <f t="shared" ca="1" si="48"/>
        <v>6</v>
      </c>
      <c r="S152">
        <f t="shared" ca="1" si="49"/>
        <v>11</v>
      </c>
    </row>
    <row r="153" spans="1:19" x14ac:dyDescent="0.25">
      <c r="A153">
        <f t="shared" si="38"/>
        <v>148</v>
      </c>
      <c r="B153" s="2">
        <f t="shared" ca="1" si="39"/>
        <v>43464</v>
      </c>
      <c r="C153">
        <f t="shared" ca="1" si="50"/>
        <v>2018</v>
      </c>
      <c r="D153" s="4">
        <f t="shared" ca="1" si="54"/>
        <v>12</v>
      </c>
      <c r="E153" s="4">
        <f t="shared" ca="1" si="55"/>
        <v>30</v>
      </c>
      <c r="F153" s="2" t="str">
        <f t="shared" ca="1" si="40"/>
        <v>Harry</v>
      </c>
      <c r="G153" s="2" t="str">
        <f t="shared" ca="1" si="41"/>
        <v>no</v>
      </c>
      <c r="H153" s="2" t="str">
        <f t="shared" ca="1" si="42"/>
        <v>thebarn</v>
      </c>
      <c r="I153" s="2" t="str">
        <f t="shared" ca="1" si="43"/>
        <v>Germany</v>
      </c>
      <c r="J153" s="2" t="str">
        <f t="shared" ca="1" si="44"/>
        <v>NRW</v>
      </c>
      <c r="K153" s="2" t="str">
        <f t="shared" ca="1" si="45"/>
        <v>Cologne</v>
      </c>
      <c r="L153" s="2" t="str">
        <f t="shared" ca="1" si="46"/>
        <v>household</v>
      </c>
      <c r="M153" s="2" t="str">
        <f t="shared" ca="1" si="47"/>
        <v>waste bags</v>
      </c>
      <c r="N153">
        <f t="shared" ca="1" si="51"/>
        <v>795</v>
      </c>
      <c r="O153">
        <f t="shared" ca="1" si="52"/>
        <v>13.24</v>
      </c>
      <c r="P153">
        <f t="shared" ca="1" si="53"/>
        <v>1.1100000000000001</v>
      </c>
      <c r="R153">
        <f t="shared" ca="1" si="48"/>
        <v>2</v>
      </c>
      <c r="S153">
        <f t="shared" ca="1" si="49"/>
        <v>6</v>
      </c>
    </row>
    <row r="154" spans="1:19" x14ac:dyDescent="0.25">
      <c r="A154">
        <f t="shared" si="38"/>
        <v>149</v>
      </c>
      <c r="B154" s="2">
        <f t="shared" ca="1" si="39"/>
        <v>43398</v>
      </c>
      <c r="C154">
        <f t="shared" ca="1" si="50"/>
        <v>2018</v>
      </c>
      <c r="D154" s="4">
        <f t="shared" ca="1" si="54"/>
        <v>10</v>
      </c>
      <c r="E154" s="4">
        <f t="shared" ca="1" si="55"/>
        <v>25</v>
      </c>
      <c r="F154" s="2" t="str">
        <f t="shared" ca="1" si="40"/>
        <v>Lewis</v>
      </c>
      <c r="G154" s="2" t="str">
        <f t="shared" ca="1" si="41"/>
        <v>yes</v>
      </c>
      <c r="H154" s="2" t="str">
        <f t="shared" ca="1" si="42"/>
        <v>metropolis</v>
      </c>
      <c r="I154" s="2" t="str">
        <f t="shared" ca="1" si="43"/>
        <v>Germany</v>
      </c>
      <c r="J154" s="2" t="str">
        <f t="shared" ca="1" si="44"/>
        <v>Bavaria</v>
      </c>
      <c r="K154" s="2" t="str">
        <f t="shared" ca="1" si="45"/>
        <v>Munich</v>
      </c>
      <c r="L154" s="2" t="str">
        <f t="shared" ca="1" si="46"/>
        <v>appliances</v>
      </c>
      <c r="M154" s="2" t="str">
        <f t="shared" ca="1" si="47"/>
        <v>mixer</v>
      </c>
      <c r="N154">
        <f t="shared" ca="1" si="51"/>
        <v>292</v>
      </c>
      <c r="O154">
        <f t="shared" ca="1" si="52"/>
        <v>32.049999999999997</v>
      </c>
      <c r="P154">
        <f t="shared" ca="1" si="53"/>
        <v>4.78</v>
      </c>
      <c r="R154">
        <f t="shared" ca="1" si="48"/>
        <v>6</v>
      </c>
      <c r="S154">
        <f t="shared" ca="1" si="49"/>
        <v>11</v>
      </c>
    </row>
    <row r="155" spans="1:19" x14ac:dyDescent="0.25">
      <c r="A155">
        <f t="shared" si="38"/>
        <v>150</v>
      </c>
      <c r="B155" s="2">
        <f t="shared" ca="1" si="39"/>
        <v>43434</v>
      </c>
      <c r="C155">
        <f t="shared" ca="1" si="50"/>
        <v>2018</v>
      </c>
      <c r="D155" s="4">
        <f t="shared" ca="1" si="54"/>
        <v>11</v>
      </c>
      <c r="E155" s="4">
        <f t="shared" ca="1" si="55"/>
        <v>30</v>
      </c>
      <c r="F155" s="2" t="str">
        <f t="shared" ca="1" si="40"/>
        <v>Wilbur</v>
      </c>
      <c r="G155" s="2" t="str">
        <f t="shared" ca="1" si="41"/>
        <v>yes</v>
      </c>
      <c r="H155" s="2" t="str">
        <f t="shared" ca="1" si="42"/>
        <v>care4you</v>
      </c>
      <c r="I155" s="2" t="str">
        <f t="shared" ca="1" si="43"/>
        <v>Germany</v>
      </c>
      <c r="J155" s="2" t="str">
        <f t="shared" ca="1" si="44"/>
        <v>NRW</v>
      </c>
      <c r="K155" s="2" t="str">
        <f t="shared" ca="1" si="45"/>
        <v>Aachen</v>
      </c>
      <c r="L155" s="2" t="str">
        <f t="shared" ca="1" si="46"/>
        <v>household</v>
      </c>
      <c r="M155" s="2" t="str">
        <f t="shared" ca="1" si="47"/>
        <v>towls</v>
      </c>
      <c r="N155">
        <f t="shared" ca="1" si="51"/>
        <v>388</v>
      </c>
      <c r="O155">
        <f t="shared" ca="1" si="52"/>
        <v>87.6</v>
      </c>
      <c r="P155">
        <f t="shared" ca="1" si="53"/>
        <v>8.17</v>
      </c>
      <c r="R155">
        <f t="shared" ca="1" si="48"/>
        <v>5</v>
      </c>
      <c r="S155">
        <f t="shared" ca="1" si="49"/>
        <v>9</v>
      </c>
    </row>
    <row r="156" spans="1:19" x14ac:dyDescent="0.25">
      <c r="A156">
        <f t="shared" ref="A156:A205" si="56">A155+1</f>
        <v>151</v>
      </c>
      <c r="B156" s="2">
        <f t="shared" ca="1" si="39"/>
        <v>43404</v>
      </c>
      <c r="C156">
        <f t="shared" ca="1" si="50"/>
        <v>2018</v>
      </c>
      <c r="D156" s="4">
        <f t="shared" ca="1" si="54"/>
        <v>10</v>
      </c>
      <c r="E156" s="4">
        <f t="shared" ca="1" si="55"/>
        <v>31</v>
      </c>
      <c r="F156" s="2" t="str">
        <f t="shared" ca="1" si="40"/>
        <v>Harry</v>
      </c>
      <c r="G156" s="2" t="str">
        <f t="shared" ca="1" si="41"/>
        <v>no</v>
      </c>
      <c r="H156" s="2" t="str">
        <f t="shared" ca="1" si="42"/>
        <v>metropolis</v>
      </c>
      <c r="I156" s="2" t="str">
        <f t="shared" ca="1" si="43"/>
        <v>Germany</v>
      </c>
      <c r="J156" s="2" t="str">
        <f t="shared" ca="1" si="44"/>
        <v>Berlin</v>
      </c>
      <c r="K156" s="2" t="str">
        <f t="shared" ca="1" si="45"/>
        <v>Berlin</v>
      </c>
      <c r="L156" s="2" t="str">
        <f t="shared" ca="1" si="46"/>
        <v>stationary</v>
      </c>
      <c r="M156" s="2" t="str">
        <f t="shared" ca="1" si="47"/>
        <v>water colours</v>
      </c>
      <c r="N156">
        <f t="shared" ca="1" si="51"/>
        <v>643</v>
      </c>
      <c r="O156">
        <f t="shared" ca="1" si="52"/>
        <v>21.05</v>
      </c>
      <c r="P156">
        <f t="shared" ca="1" si="53"/>
        <v>4.83</v>
      </c>
      <c r="R156">
        <f t="shared" ca="1" si="48"/>
        <v>13</v>
      </c>
      <c r="S156">
        <f t="shared" ca="1" si="49"/>
        <v>5</v>
      </c>
    </row>
    <row r="157" spans="1:19" x14ac:dyDescent="0.25">
      <c r="A157">
        <f t="shared" si="56"/>
        <v>152</v>
      </c>
      <c r="B157" s="2">
        <f t="shared" ca="1" si="39"/>
        <v>43376</v>
      </c>
      <c r="C157">
        <f t="shared" ca="1" si="50"/>
        <v>2018</v>
      </c>
      <c r="D157" s="4">
        <f t="shared" ca="1" si="54"/>
        <v>10</v>
      </c>
      <c r="E157" s="4">
        <f t="shared" ca="1" si="55"/>
        <v>3</v>
      </c>
      <c r="F157" s="2" t="str">
        <f t="shared" ca="1" si="40"/>
        <v>Lewis</v>
      </c>
      <c r="G157" s="2" t="str">
        <f t="shared" ca="1" si="41"/>
        <v>no</v>
      </c>
      <c r="H157" s="2" t="str">
        <f t="shared" ca="1" si="42"/>
        <v>care4you</v>
      </c>
      <c r="I157" s="2" t="str">
        <f t="shared" ca="1" si="43"/>
        <v>Germany</v>
      </c>
      <c r="J157" s="2" t="str">
        <f t="shared" ca="1" si="44"/>
        <v>Bavaria</v>
      </c>
      <c r="K157" s="2" t="str">
        <f t="shared" ca="1" si="45"/>
        <v>Augsburg</v>
      </c>
      <c r="L157" s="2" t="str">
        <f t="shared" ca="1" si="46"/>
        <v>stationary</v>
      </c>
      <c r="M157" s="2" t="str">
        <f t="shared" ca="1" si="47"/>
        <v>pencil</v>
      </c>
      <c r="N157">
        <f t="shared" ca="1" si="51"/>
        <v>299</v>
      </c>
      <c r="O157">
        <f t="shared" ca="1" si="52"/>
        <v>28.3</v>
      </c>
      <c r="P157">
        <f t="shared" ca="1" si="53"/>
        <v>8.0500000000000007</v>
      </c>
      <c r="R157">
        <f t="shared" ca="1" si="48"/>
        <v>8</v>
      </c>
      <c r="S157">
        <f t="shared" ca="1" si="49"/>
        <v>2</v>
      </c>
    </row>
    <row r="158" spans="1:19" x14ac:dyDescent="0.25">
      <c r="A158">
        <f t="shared" si="56"/>
        <v>153</v>
      </c>
      <c r="B158" s="2">
        <f t="shared" ca="1" si="39"/>
        <v>43397</v>
      </c>
      <c r="C158">
        <f t="shared" ca="1" si="50"/>
        <v>2018</v>
      </c>
      <c r="D158" s="4">
        <f t="shared" ca="1" si="54"/>
        <v>10</v>
      </c>
      <c r="E158" s="4">
        <f t="shared" ca="1" si="55"/>
        <v>24</v>
      </c>
      <c r="F158" s="2" t="str">
        <f t="shared" ca="1" si="40"/>
        <v>Harry</v>
      </c>
      <c r="G158" s="2" t="str">
        <f t="shared" ca="1" si="41"/>
        <v>yes</v>
      </c>
      <c r="H158" s="2" t="str">
        <f t="shared" ca="1" si="42"/>
        <v>care4you</v>
      </c>
      <c r="I158" s="2" t="str">
        <f t="shared" ca="1" si="43"/>
        <v>Germany</v>
      </c>
      <c r="J158" s="2" t="str">
        <f t="shared" ca="1" si="44"/>
        <v>Saxony</v>
      </c>
      <c r="K158" s="2" t="str">
        <f t="shared" ca="1" si="45"/>
        <v>Dresden</v>
      </c>
      <c r="L158" s="2" t="str">
        <f t="shared" ca="1" si="46"/>
        <v>household</v>
      </c>
      <c r="M158" s="2" t="str">
        <f t="shared" ca="1" si="47"/>
        <v>waste bags</v>
      </c>
      <c r="N158">
        <f t="shared" ca="1" si="51"/>
        <v>188</v>
      </c>
      <c r="O158">
        <f t="shared" ca="1" si="52"/>
        <v>92.22</v>
      </c>
      <c r="P158">
        <f t="shared" ca="1" si="53"/>
        <v>2.35</v>
      </c>
      <c r="R158">
        <f t="shared" ca="1" si="48"/>
        <v>16</v>
      </c>
      <c r="S158">
        <f t="shared" ca="1" si="49"/>
        <v>6</v>
      </c>
    </row>
    <row r="159" spans="1:19" x14ac:dyDescent="0.25">
      <c r="A159">
        <f t="shared" si="56"/>
        <v>154</v>
      </c>
      <c r="B159" s="2">
        <f t="shared" ca="1" si="39"/>
        <v>43410</v>
      </c>
      <c r="C159">
        <f t="shared" ca="1" si="50"/>
        <v>2018</v>
      </c>
      <c r="D159" s="4">
        <f t="shared" ca="1" si="54"/>
        <v>11</v>
      </c>
      <c r="E159" s="4">
        <f t="shared" ca="1" si="55"/>
        <v>6</v>
      </c>
      <c r="F159" s="2" t="str">
        <f t="shared" ca="1" si="40"/>
        <v>Wilbur</v>
      </c>
      <c r="G159" s="2" t="str">
        <f t="shared" ca="1" si="41"/>
        <v>yes</v>
      </c>
      <c r="H159" s="2" t="str">
        <f t="shared" ca="1" si="42"/>
        <v>smartpoint</v>
      </c>
      <c r="I159" s="2" t="str">
        <f t="shared" ca="1" si="43"/>
        <v>Germany</v>
      </c>
      <c r="J159" s="2" t="str">
        <f t="shared" ca="1" si="44"/>
        <v>Saxony</v>
      </c>
      <c r="K159" s="2" t="str">
        <f t="shared" ca="1" si="45"/>
        <v>Leipzig</v>
      </c>
      <c r="L159" s="2" t="str">
        <f t="shared" ca="1" si="46"/>
        <v>household</v>
      </c>
      <c r="M159" s="2" t="str">
        <f t="shared" ca="1" si="47"/>
        <v>waste bags</v>
      </c>
      <c r="N159">
        <f t="shared" ca="1" si="51"/>
        <v>730</v>
      </c>
      <c r="O159">
        <f t="shared" ca="1" si="52"/>
        <v>80.52</v>
      </c>
      <c r="P159">
        <f t="shared" ca="1" si="53"/>
        <v>9.6</v>
      </c>
      <c r="R159">
        <f t="shared" ca="1" si="48"/>
        <v>17</v>
      </c>
      <c r="S159">
        <f t="shared" ca="1" si="49"/>
        <v>6</v>
      </c>
    </row>
    <row r="160" spans="1:19" x14ac:dyDescent="0.25">
      <c r="A160">
        <f t="shared" si="56"/>
        <v>155</v>
      </c>
      <c r="B160" s="2">
        <f t="shared" ca="1" si="39"/>
        <v>43379</v>
      </c>
      <c r="C160">
        <f t="shared" ca="1" si="50"/>
        <v>2018</v>
      </c>
      <c r="D160" s="4">
        <f t="shared" ca="1" si="54"/>
        <v>10</v>
      </c>
      <c r="E160" s="4">
        <f t="shared" ca="1" si="55"/>
        <v>6</v>
      </c>
      <c r="F160" s="2" t="str">
        <f t="shared" ca="1" si="40"/>
        <v>Susan</v>
      </c>
      <c r="G160" s="2" t="str">
        <f t="shared" ca="1" si="41"/>
        <v>yes</v>
      </c>
      <c r="H160" s="2" t="str">
        <f t="shared" ca="1" si="42"/>
        <v>metropolis</v>
      </c>
      <c r="I160" s="2" t="str">
        <f t="shared" ca="1" si="43"/>
        <v>Germany</v>
      </c>
      <c r="J160" s="2" t="str">
        <f t="shared" ca="1" si="44"/>
        <v>Hamburg</v>
      </c>
      <c r="K160" s="2" t="str">
        <f t="shared" ca="1" si="45"/>
        <v>Hamburg</v>
      </c>
      <c r="L160" s="2" t="str">
        <f t="shared" ca="1" si="46"/>
        <v>appliances</v>
      </c>
      <c r="M160" s="2" t="str">
        <f t="shared" ca="1" si="47"/>
        <v>mixer</v>
      </c>
      <c r="N160">
        <f t="shared" ca="1" si="51"/>
        <v>111</v>
      </c>
      <c r="O160">
        <f t="shared" ca="1" si="52"/>
        <v>15.39</v>
      </c>
      <c r="P160">
        <f t="shared" ca="1" si="53"/>
        <v>6.24</v>
      </c>
      <c r="R160">
        <f t="shared" ca="1" si="48"/>
        <v>14</v>
      </c>
      <c r="S160">
        <f t="shared" ca="1" si="49"/>
        <v>11</v>
      </c>
    </row>
    <row r="161" spans="1:19" x14ac:dyDescent="0.25">
      <c r="A161">
        <f t="shared" si="56"/>
        <v>156</v>
      </c>
      <c r="B161" s="2">
        <f t="shared" ca="1" si="39"/>
        <v>43440</v>
      </c>
      <c r="C161">
        <f t="shared" ca="1" si="50"/>
        <v>2018</v>
      </c>
      <c r="D161" s="4">
        <f t="shared" ca="1" si="54"/>
        <v>12</v>
      </c>
      <c r="E161" s="4">
        <f t="shared" ca="1" si="55"/>
        <v>6</v>
      </c>
      <c r="F161" s="2" t="str">
        <f t="shared" ca="1" si="40"/>
        <v>Ina</v>
      </c>
      <c r="G161" s="2" t="str">
        <f t="shared" ca="1" si="41"/>
        <v>yes</v>
      </c>
      <c r="H161" s="2" t="str">
        <f t="shared" ca="1" si="42"/>
        <v>metropolis</v>
      </c>
      <c r="I161" s="2" t="str">
        <f t="shared" ca="1" si="43"/>
        <v>Germany</v>
      </c>
      <c r="J161" s="2" t="str">
        <f t="shared" ca="1" si="44"/>
        <v>BadWurt</v>
      </c>
      <c r="K161" s="2" t="str">
        <f t="shared" ca="1" si="45"/>
        <v>Freiburg</v>
      </c>
      <c r="L161" s="2" t="str">
        <f t="shared" ca="1" si="46"/>
        <v>stationary</v>
      </c>
      <c r="M161" s="2" t="str">
        <f t="shared" ca="1" si="47"/>
        <v>pencil</v>
      </c>
      <c r="N161">
        <f t="shared" ca="1" si="51"/>
        <v>944</v>
      </c>
      <c r="O161">
        <f t="shared" ca="1" si="52"/>
        <v>53.1</v>
      </c>
      <c r="P161">
        <f t="shared" ca="1" si="53"/>
        <v>2.25</v>
      </c>
      <c r="R161">
        <f t="shared" ca="1" si="48"/>
        <v>12</v>
      </c>
      <c r="S161">
        <f t="shared" ca="1" si="49"/>
        <v>2</v>
      </c>
    </row>
    <row r="162" spans="1:19" x14ac:dyDescent="0.25">
      <c r="A162">
        <f t="shared" si="56"/>
        <v>157</v>
      </c>
      <c r="B162" s="2">
        <f t="shared" ca="1" si="39"/>
        <v>43450</v>
      </c>
      <c r="C162">
        <f t="shared" ca="1" si="50"/>
        <v>2018</v>
      </c>
      <c r="D162" s="4">
        <f t="shared" ca="1" si="54"/>
        <v>12</v>
      </c>
      <c r="E162" s="4">
        <f t="shared" ca="1" si="55"/>
        <v>16</v>
      </c>
      <c r="F162" s="2" t="str">
        <f t="shared" ca="1" si="40"/>
        <v>Lewis</v>
      </c>
      <c r="G162" s="2" t="str">
        <f t="shared" ca="1" si="41"/>
        <v>yes</v>
      </c>
      <c r="H162" s="2" t="str">
        <f t="shared" ca="1" si="42"/>
        <v>care4you</v>
      </c>
      <c r="I162" s="2" t="str">
        <f t="shared" ca="1" si="43"/>
        <v>Germany</v>
      </c>
      <c r="J162" s="2" t="str">
        <f t="shared" ca="1" si="44"/>
        <v>Berlin</v>
      </c>
      <c r="K162" s="2" t="str">
        <f t="shared" ca="1" si="45"/>
        <v>Berlin</v>
      </c>
      <c r="L162" s="2" t="str">
        <f t="shared" ca="1" si="46"/>
        <v>household</v>
      </c>
      <c r="M162" s="2" t="str">
        <f t="shared" ca="1" si="47"/>
        <v>gloves</v>
      </c>
      <c r="N162">
        <f t="shared" ca="1" si="51"/>
        <v>483</v>
      </c>
      <c r="O162">
        <f t="shared" ca="1" si="52"/>
        <v>20.56</v>
      </c>
      <c r="P162">
        <f t="shared" ca="1" si="53"/>
        <v>8.6999999999999993</v>
      </c>
      <c r="R162">
        <f t="shared" ca="1" si="48"/>
        <v>13</v>
      </c>
      <c r="S162">
        <f t="shared" ca="1" si="49"/>
        <v>8</v>
      </c>
    </row>
    <row r="163" spans="1:19" x14ac:dyDescent="0.25">
      <c r="A163">
        <f t="shared" si="56"/>
        <v>158</v>
      </c>
      <c r="B163" s="2">
        <f t="shared" ca="1" si="39"/>
        <v>43399</v>
      </c>
      <c r="C163">
        <f t="shared" ca="1" si="50"/>
        <v>2018</v>
      </c>
      <c r="D163" s="4">
        <f t="shared" ca="1" si="54"/>
        <v>10</v>
      </c>
      <c r="E163" s="4">
        <f t="shared" ca="1" si="55"/>
        <v>26</v>
      </c>
      <c r="F163" s="2" t="str">
        <f t="shared" ca="1" si="40"/>
        <v>Beth</v>
      </c>
      <c r="G163" s="2" t="str">
        <f t="shared" ca="1" si="41"/>
        <v>no</v>
      </c>
      <c r="H163" s="2" t="str">
        <f t="shared" ca="1" si="42"/>
        <v>care4you</v>
      </c>
      <c r="I163" s="2" t="str">
        <f t="shared" ca="1" si="43"/>
        <v>Germany</v>
      </c>
      <c r="J163" s="2" t="str">
        <f t="shared" ca="1" si="44"/>
        <v>Bavaria</v>
      </c>
      <c r="K163" s="2" t="str">
        <f t="shared" ca="1" si="45"/>
        <v>Munich</v>
      </c>
      <c r="L163" s="2" t="str">
        <f t="shared" ca="1" si="46"/>
        <v>stationary</v>
      </c>
      <c r="M163" s="2" t="str">
        <f t="shared" ca="1" si="47"/>
        <v>pen</v>
      </c>
      <c r="N163">
        <f t="shared" ca="1" si="51"/>
        <v>327</v>
      </c>
      <c r="O163">
        <f t="shared" ca="1" si="52"/>
        <v>72.84</v>
      </c>
      <c r="P163">
        <f t="shared" ca="1" si="53"/>
        <v>7.32</v>
      </c>
      <c r="R163">
        <f t="shared" ca="1" si="48"/>
        <v>6</v>
      </c>
      <c r="S163">
        <f t="shared" ca="1" si="49"/>
        <v>1</v>
      </c>
    </row>
    <row r="164" spans="1:19" x14ac:dyDescent="0.25">
      <c r="A164">
        <f t="shared" si="56"/>
        <v>159</v>
      </c>
      <c r="B164" s="2">
        <f t="shared" ca="1" si="39"/>
        <v>43421</v>
      </c>
      <c r="C164">
        <f t="shared" ca="1" si="50"/>
        <v>2018</v>
      </c>
      <c r="D164" s="4">
        <f t="shared" ca="1" si="54"/>
        <v>11</v>
      </c>
      <c r="E164" s="4">
        <f t="shared" ca="1" si="55"/>
        <v>17</v>
      </c>
      <c r="F164" s="2" t="str">
        <f t="shared" ca="1" si="40"/>
        <v>Lewis</v>
      </c>
      <c r="G164" s="2" t="str">
        <f t="shared" ca="1" si="41"/>
        <v>no</v>
      </c>
      <c r="H164" s="2" t="str">
        <f t="shared" ca="1" si="42"/>
        <v>care4you</v>
      </c>
      <c r="I164" s="2" t="str">
        <f t="shared" ca="1" si="43"/>
        <v>Germany</v>
      </c>
      <c r="J164" s="2" t="str">
        <f t="shared" ca="1" si="44"/>
        <v>NRW</v>
      </c>
      <c r="K164" s="2" t="str">
        <f t="shared" ca="1" si="45"/>
        <v>Düsseldorf</v>
      </c>
      <c r="L164" s="2" t="str">
        <f t="shared" ca="1" si="46"/>
        <v>household</v>
      </c>
      <c r="M164" s="2" t="str">
        <f t="shared" ca="1" si="47"/>
        <v>wipes</v>
      </c>
      <c r="N164">
        <f t="shared" ca="1" si="51"/>
        <v>731</v>
      </c>
      <c r="O164">
        <f t="shared" ca="1" si="52"/>
        <v>39</v>
      </c>
      <c r="P164">
        <f t="shared" ca="1" si="53"/>
        <v>2.78</v>
      </c>
      <c r="R164">
        <f t="shared" ca="1" si="48"/>
        <v>1</v>
      </c>
      <c r="S164">
        <f t="shared" ca="1" si="49"/>
        <v>7</v>
      </c>
    </row>
    <row r="165" spans="1:19" x14ac:dyDescent="0.25">
      <c r="A165">
        <f t="shared" si="56"/>
        <v>160</v>
      </c>
      <c r="B165" s="2">
        <f t="shared" ca="1" si="39"/>
        <v>43444</v>
      </c>
      <c r="C165">
        <f t="shared" ca="1" si="50"/>
        <v>2018</v>
      </c>
      <c r="D165" s="4">
        <f t="shared" ca="1" si="54"/>
        <v>12</v>
      </c>
      <c r="E165" s="4">
        <f t="shared" ca="1" si="55"/>
        <v>10</v>
      </c>
      <c r="F165" s="2" t="str">
        <f t="shared" ca="1" si="40"/>
        <v>Wilbur</v>
      </c>
      <c r="G165" s="2" t="str">
        <f t="shared" ca="1" si="41"/>
        <v>no</v>
      </c>
      <c r="H165" s="2" t="str">
        <f t="shared" ca="1" si="42"/>
        <v>care4you</v>
      </c>
      <c r="I165" s="2" t="str">
        <f t="shared" ca="1" si="43"/>
        <v>Germany</v>
      </c>
      <c r="J165" s="2" t="str">
        <f t="shared" ca="1" si="44"/>
        <v>NRW</v>
      </c>
      <c r="K165" s="2" t="str">
        <f t="shared" ca="1" si="45"/>
        <v>Dortmund</v>
      </c>
      <c r="L165" s="2" t="str">
        <f t="shared" ca="1" si="46"/>
        <v>stationary</v>
      </c>
      <c r="M165" s="2" t="str">
        <f t="shared" ca="1" si="47"/>
        <v>ball-pen</v>
      </c>
      <c r="N165">
        <f t="shared" ca="1" si="51"/>
        <v>46</v>
      </c>
      <c r="O165">
        <f t="shared" ca="1" si="52"/>
        <v>0.41</v>
      </c>
      <c r="P165">
        <f t="shared" ca="1" si="53"/>
        <v>1.69</v>
      </c>
      <c r="R165">
        <f t="shared" ca="1" si="48"/>
        <v>4</v>
      </c>
      <c r="S165">
        <f t="shared" ca="1" si="49"/>
        <v>4</v>
      </c>
    </row>
    <row r="166" spans="1:19" x14ac:dyDescent="0.25">
      <c r="A166">
        <f t="shared" si="56"/>
        <v>161</v>
      </c>
      <c r="B166" s="2">
        <f t="shared" ca="1" si="39"/>
        <v>43397</v>
      </c>
      <c r="C166">
        <f t="shared" ca="1" si="50"/>
        <v>2018</v>
      </c>
      <c r="D166" s="4">
        <f t="shared" ca="1" si="54"/>
        <v>10</v>
      </c>
      <c r="E166" s="4">
        <f t="shared" ca="1" si="55"/>
        <v>24</v>
      </c>
      <c r="F166" s="2" t="str">
        <f t="shared" ca="1" si="40"/>
        <v>Darma</v>
      </c>
      <c r="G166" s="2" t="str">
        <f t="shared" ca="1" si="41"/>
        <v>yes</v>
      </c>
      <c r="H166" s="2" t="str">
        <f t="shared" ca="1" si="42"/>
        <v>smartpoint</v>
      </c>
      <c r="I166" s="2" t="str">
        <f t="shared" ca="1" si="43"/>
        <v>Germany</v>
      </c>
      <c r="J166" s="2" t="str">
        <f t="shared" ca="1" si="44"/>
        <v>Bavaria</v>
      </c>
      <c r="K166" s="2" t="str">
        <f t="shared" ca="1" si="45"/>
        <v>Munich</v>
      </c>
      <c r="L166" s="2" t="str">
        <f t="shared" ca="1" si="46"/>
        <v>household</v>
      </c>
      <c r="M166" s="2" t="str">
        <f t="shared" ca="1" si="47"/>
        <v>gloves</v>
      </c>
      <c r="N166">
        <f t="shared" ca="1" si="51"/>
        <v>406</v>
      </c>
      <c r="O166">
        <f t="shared" ca="1" si="52"/>
        <v>88.98</v>
      </c>
      <c r="P166">
        <f t="shared" ca="1" si="53"/>
        <v>5.35</v>
      </c>
      <c r="R166">
        <f t="shared" ca="1" si="48"/>
        <v>6</v>
      </c>
      <c r="S166">
        <f t="shared" ca="1" si="49"/>
        <v>8</v>
      </c>
    </row>
    <row r="167" spans="1:19" x14ac:dyDescent="0.25">
      <c r="A167">
        <f t="shared" si="56"/>
        <v>162</v>
      </c>
      <c r="B167" s="2">
        <f t="shared" ca="1" si="39"/>
        <v>43389</v>
      </c>
      <c r="C167">
        <f t="shared" ca="1" si="50"/>
        <v>2018</v>
      </c>
      <c r="D167" s="4">
        <f t="shared" ca="1" si="54"/>
        <v>10</v>
      </c>
      <c r="E167" s="4">
        <f t="shared" ca="1" si="55"/>
        <v>16</v>
      </c>
      <c r="F167" s="2" t="str">
        <f t="shared" ca="1" si="40"/>
        <v>Greg</v>
      </c>
      <c r="G167" s="2" t="str">
        <f t="shared" ca="1" si="41"/>
        <v>no</v>
      </c>
      <c r="H167" s="2" t="str">
        <f t="shared" ca="1" si="42"/>
        <v>dealhouse</v>
      </c>
      <c r="I167" s="2" t="str">
        <f t="shared" ca="1" si="43"/>
        <v>Germany</v>
      </c>
      <c r="J167" s="2" t="str">
        <f t="shared" ca="1" si="44"/>
        <v>NRW</v>
      </c>
      <c r="K167" s="2" t="str">
        <f t="shared" ca="1" si="45"/>
        <v>Aachen</v>
      </c>
      <c r="L167" s="2" t="str">
        <f t="shared" ca="1" si="46"/>
        <v>household</v>
      </c>
      <c r="M167" s="2" t="str">
        <f t="shared" ca="1" si="47"/>
        <v>wipes</v>
      </c>
      <c r="N167">
        <f t="shared" ca="1" si="51"/>
        <v>152</v>
      </c>
      <c r="O167">
        <f t="shared" ca="1" si="52"/>
        <v>37.869999999999997</v>
      </c>
      <c r="P167">
        <f t="shared" ca="1" si="53"/>
        <v>3.57</v>
      </c>
      <c r="R167">
        <f t="shared" ca="1" si="48"/>
        <v>5</v>
      </c>
      <c r="S167">
        <f t="shared" ca="1" si="49"/>
        <v>7</v>
      </c>
    </row>
    <row r="168" spans="1:19" x14ac:dyDescent="0.25">
      <c r="A168">
        <f t="shared" si="56"/>
        <v>163</v>
      </c>
      <c r="B168" s="2">
        <f t="shared" ca="1" si="39"/>
        <v>43458</v>
      </c>
      <c r="C168">
        <f t="shared" ca="1" si="50"/>
        <v>2018</v>
      </c>
      <c r="D168" s="4">
        <f t="shared" ca="1" si="54"/>
        <v>12</v>
      </c>
      <c r="E168" s="4">
        <f t="shared" ca="1" si="55"/>
        <v>24</v>
      </c>
      <c r="F168" s="2" t="str">
        <f t="shared" ca="1" si="40"/>
        <v>Darma</v>
      </c>
      <c r="G168" s="2" t="str">
        <f t="shared" ca="1" si="41"/>
        <v>no</v>
      </c>
      <c r="H168" s="2" t="str">
        <f t="shared" ca="1" si="42"/>
        <v>care4you</v>
      </c>
      <c r="I168" s="2" t="str">
        <f t="shared" ca="1" si="43"/>
        <v>Germany</v>
      </c>
      <c r="J168" s="2" t="str">
        <f t="shared" ca="1" si="44"/>
        <v>Hamburg</v>
      </c>
      <c r="K168" s="2" t="str">
        <f t="shared" ca="1" si="45"/>
        <v>Hamburg</v>
      </c>
      <c r="L168" s="2" t="str">
        <f t="shared" ca="1" si="46"/>
        <v>household</v>
      </c>
      <c r="M168" s="2" t="str">
        <f t="shared" ca="1" si="47"/>
        <v>waste bags</v>
      </c>
      <c r="N168">
        <f t="shared" ca="1" si="51"/>
        <v>457</v>
      </c>
      <c r="O168">
        <f t="shared" ca="1" si="52"/>
        <v>93.04</v>
      </c>
      <c r="P168">
        <f t="shared" ca="1" si="53"/>
        <v>0.33</v>
      </c>
      <c r="R168">
        <f t="shared" ca="1" si="48"/>
        <v>14</v>
      </c>
      <c r="S168">
        <f t="shared" ca="1" si="49"/>
        <v>6</v>
      </c>
    </row>
    <row r="169" spans="1:19" x14ac:dyDescent="0.25">
      <c r="A169">
        <f t="shared" si="56"/>
        <v>164</v>
      </c>
      <c r="B169" s="2">
        <f t="shared" ca="1" si="39"/>
        <v>43443</v>
      </c>
      <c r="C169">
        <f t="shared" ca="1" si="50"/>
        <v>2018</v>
      </c>
      <c r="D169" s="4">
        <f t="shared" ca="1" si="54"/>
        <v>12</v>
      </c>
      <c r="E169" s="4">
        <f t="shared" ca="1" si="55"/>
        <v>9</v>
      </c>
      <c r="F169" s="2" t="str">
        <f t="shared" ca="1" si="40"/>
        <v>Wilbur</v>
      </c>
      <c r="G169" s="2" t="str">
        <f t="shared" ca="1" si="41"/>
        <v>yes</v>
      </c>
      <c r="H169" s="2" t="str">
        <f t="shared" ca="1" si="42"/>
        <v>smartpoint</v>
      </c>
      <c r="I169" s="2" t="str">
        <f t="shared" ca="1" si="43"/>
        <v>Germany</v>
      </c>
      <c r="J169" s="2" t="str">
        <f t="shared" ca="1" si="44"/>
        <v>BadWurt</v>
      </c>
      <c r="K169" s="2" t="str">
        <f t="shared" ca="1" si="45"/>
        <v>Freiburg</v>
      </c>
      <c r="L169" s="2" t="str">
        <f t="shared" ca="1" si="46"/>
        <v>household</v>
      </c>
      <c r="M169" s="2" t="str">
        <f t="shared" ca="1" si="47"/>
        <v>wipes</v>
      </c>
      <c r="N169">
        <f t="shared" ca="1" si="51"/>
        <v>457</v>
      </c>
      <c r="O169">
        <f t="shared" ca="1" si="52"/>
        <v>90.99</v>
      </c>
      <c r="P169">
        <f t="shared" ca="1" si="53"/>
        <v>6.39</v>
      </c>
      <c r="R169">
        <f t="shared" ca="1" si="48"/>
        <v>12</v>
      </c>
      <c r="S169">
        <f t="shared" ca="1" si="49"/>
        <v>7</v>
      </c>
    </row>
    <row r="170" spans="1:19" x14ac:dyDescent="0.25">
      <c r="A170">
        <f t="shared" si="56"/>
        <v>165</v>
      </c>
      <c r="B170" s="2">
        <f t="shared" ca="1" si="39"/>
        <v>43429</v>
      </c>
      <c r="C170">
        <f t="shared" ca="1" si="50"/>
        <v>2018</v>
      </c>
      <c r="D170" s="4">
        <f t="shared" ca="1" si="54"/>
        <v>11</v>
      </c>
      <c r="E170" s="4">
        <f t="shared" ca="1" si="55"/>
        <v>25</v>
      </c>
      <c r="F170" s="2" t="str">
        <f t="shared" ca="1" si="40"/>
        <v>Darma</v>
      </c>
      <c r="G170" s="2" t="str">
        <f t="shared" ca="1" si="41"/>
        <v>yes</v>
      </c>
      <c r="H170" s="2" t="str">
        <f t="shared" ca="1" si="42"/>
        <v>smartpoint</v>
      </c>
      <c r="I170" s="2" t="str">
        <f t="shared" ca="1" si="43"/>
        <v>Germany</v>
      </c>
      <c r="J170" s="2" t="str">
        <f t="shared" ca="1" si="44"/>
        <v>Saxony</v>
      </c>
      <c r="K170" s="2" t="str">
        <f t="shared" ca="1" si="45"/>
        <v>Dresden</v>
      </c>
      <c r="L170" s="2" t="str">
        <f t="shared" ca="1" si="46"/>
        <v>household</v>
      </c>
      <c r="M170" s="2" t="str">
        <f t="shared" ca="1" si="47"/>
        <v>towls</v>
      </c>
      <c r="N170">
        <f t="shared" ca="1" si="51"/>
        <v>527</v>
      </c>
      <c r="O170">
        <f t="shared" ca="1" si="52"/>
        <v>20.07</v>
      </c>
      <c r="P170">
        <f t="shared" ca="1" si="53"/>
        <v>4.07</v>
      </c>
      <c r="R170">
        <f t="shared" ca="1" si="48"/>
        <v>16</v>
      </c>
      <c r="S170">
        <f t="shared" ca="1" si="49"/>
        <v>9</v>
      </c>
    </row>
    <row r="171" spans="1:19" x14ac:dyDescent="0.25">
      <c r="A171">
        <f t="shared" si="56"/>
        <v>166</v>
      </c>
      <c r="B171" s="2">
        <f t="shared" ca="1" si="39"/>
        <v>43405</v>
      </c>
      <c r="C171">
        <f t="shared" ca="1" si="50"/>
        <v>2018</v>
      </c>
      <c r="D171" s="4">
        <f t="shared" ca="1" si="54"/>
        <v>11</v>
      </c>
      <c r="E171" s="4">
        <f t="shared" ca="1" si="55"/>
        <v>1</v>
      </c>
      <c r="F171" s="2" t="str">
        <f t="shared" ca="1" si="40"/>
        <v>Greg</v>
      </c>
      <c r="G171" s="2" t="str">
        <f t="shared" ca="1" si="41"/>
        <v>yes</v>
      </c>
      <c r="H171" s="2" t="str">
        <f t="shared" ca="1" si="42"/>
        <v>smartpoint</v>
      </c>
      <c r="I171" s="2" t="str">
        <f t="shared" ca="1" si="43"/>
        <v>Germany</v>
      </c>
      <c r="J171" s="2" t="str">
        <f t="shared" ca="1" si="44"/>
        <v>Hamburg</v>
      </c>
      <c r="K171" s="2" t="str">
        <f t="shared" ca="1" si="45"/>
        <v>Hamburg</v>
      </c>
      <c r="L171" s="2" t="str">
        <f t="shared" ca="1" si="46"/>
        <v>household</v>
      </c>
      <c r="M171" s="2" t="str">
        <f t="shared" ca="1" si="47"/>
        <v>waste bags</v>
      </c>
      <c r="N171">
        <f t="shared" ca="1" si="51"/>
        <v>180</v>
      </c>
      <c r="O171">
        <f t="shared" ca="1" si="52"/>
        <v>20.71</v>
      </c>
      <c r="P171">
        <f t="shared" ca="1" si="53"/>
        <v>4.83</v>
      </c>
      <c r="R171">
        <f t="shared" ca="1" si="48"/>
        <v>14</v>
      </c>
      <c r="S171">
        <f t="shared" ca="1" si="49"/>
        <v>6</v>
      </c>
    </row>
    <row r="172" spans="1:19" x14ac:dyDescent="0.25">
      <c r="A172">
        <f t="shared" si="56"/>
        <v>167</v>
      </c>
      <c r="B172" s="2">
        <f t="shared" ca="1" si="39"/>
        <v>43453</v>
      </c>
      <c r="C172">
        <f t="shared" ca="1" si="50"/>
        <v>2018</v>
      </c>
      <c r="D172" s="4">
        <f t="shared" ca="1" si="54"/>
        <v>12</v>
      </c>
      <c r="E172" s="4">
        <f t="shared" ca="1" si="55"/>
        <v>19</v>
      </c>
      <c r="F172" s="2" t="str">
        <f t="shared" ca="1" si="40"/>
        <v>Beth</v>
      </c>
      <c r="G172" s="2" t="str">
        <f t="shared" ca="1" si="41"/>
        <v>yes</v>
      </c>
      <c r="H172" s="2" t="str">
        <f t="shared" ca="1" si="42"/>
        <v>thebarn</v>
      </c>
      <c r="I172" s="2" t="str">
        <f t="shared" ca="1" si="43"/>
        <v>Germany</v>
      </c>
      <c r="J172" s="2" t="str">
        <f t="shared" ca="1" si="44"/>
        <v>BadWurt</v>
      </c>
      <c r="K172" s="2" t="str">
        <f t="shared" ca="1" si="45"/>
        <v>Karlsruhe</v>
      </c>
      <c r="L172" s="2" t="str">
        <f t="shared" ca="1" si="46"/>
        <v>stationary</v>
      </c>
      <c r="M172" s="2" t="str">
        <f t="shared" ca="1" si="47"/>
        <v>pencil</v>
      </c>
      <c r="N172">
        <f t="shared" ca="1" si="51"/>
        <v>293</v>
      </c>
      <c r="O172">
        <f t="shared" ca="1" si="52"/>
        <v>39.619999999999997</v>
      </c>
      <c r="P172">
        <f t="shared" ca="1" si="53"/>
        <v>6.61</v>
      </c>
      <c r="R172">
        <f t="shared" ca="1" si="48"/>
        <v>11</v>
      </c>
      <c r="S172">
        <f t="shared" ca="1" si="49"/>
        <v>2</v>
      </c>
    </row>
    <row r="173" spans="1:19" x14ac:dyDescent="0.25">
      <c r="A173">
        <f t="shared" si="56"/>
        <v>168</v>
      </c>
      <c r="B173" s="2">
        <f t="shared" ca="1" si="39"/>
        <v>43441</v>
      </c>
      <c r="C173">
        <f t="shared" ca="1" si="50"/>
        <v>2018</v>
      </c>
      <c r="D173" s="4">
        <f t="shared" ca="1" si="54"/>
        <v>12</v>
      </c>
      <c r="E173" s="4">
        <f t="shared" ca="1" si="55"/>
        <v>7</v>
      </c>
      <c r="F173" s="2" t="str">
        <f t="shared" ca="1" si="40"/>
        <v>Harry</v>
      </c>
      <c r="G173" s="2" t="str">
        <f t="shared" ca="1" si="41"/>
        <v>no</v>
      </c>
      <c r="H173" s="2" t="str">
        <f t="shared" ca="1" si="42"/>
        <v>smartpoint</v>
      </c>
      <c r="I173" s="2" t="str">
        <f t="shared" ca="1" si="43"/>
        <v>Germany</v>
      </c>
      <c r="J173" s="2" t="str">
        <f t="shared" ca="1" si="44"/>
        <v>Hessia</v>
      </c>
      <c r="K173" s="2" t="str">
        <f t="shared" ca="1" si="45"/>
        <v>Frankfurt</v>
      </c>
      <c r="L173" s="2" t="str">
        <f t="shared" ca="1" si="46"/>
        <v>stationary</v>
      </c>
      <c r="M173" s="2" t="str">
        <f t="shared" ca="1" si="47"/>
        <v>marker</v>
      </c>
      <c r="N173">
        <f t="shared" ca="1" si="51"/>
        <v>841</v>
      </c>
      <c r="O173">
        <f t="shared" ca="1" si="52"/>
        <v>29.46</v>
      </c>
      <c r="P173">
        <f t="shared" ca="1" si="53"/>
        <v>6.93</v>
      </c>
      <c r="R173">
        <f t="shared" ca="1" si="48"/>
        <v>9</v>
      </c>
      <c r="S173">
        <f t="shared" ca="1" si="49"/>
        <v>3</v>
      </c>
    </row>
    <row r="174" spans="1:19" x14ac:dyDescent="0.25">
      <c r="A174">
        <f t="shared" si="56"/>
        <v>169</v>
      </c>
      <c r="B174" s="2">
        <f t="shared" ca="1" si="39"/>
        <v>43376</v>
      </c>
      <c r="C174">
        <f t="shared" ca="1" si="50"/>
        <v>2018</v>
      </c>
      <c r="D174" s="4">
        <f t="shared" ca="1" si="54"/>
        <v>10</v>
      </c>
      <c r="E174" s="4">
        <f t="shared" ca="1" si="55"/>
        <v>3</v>
      </c>
      <c r="F174" s="2" t="str">
        <f t="shared" ca="1" si="40"/>
        <v>Beth</v>
      </c>
      <c r="G174" s="2" t="str">
        <f t="shared" ca="1" si="41"/>
        <v>no</v>
      </c>
      <c r="H174" s="2" t="str">
        <f t="shared" ca="1" si="42"/>
        <v>care4you</v>
      </c>
      <c r="I174" s="2" t="str">
        <f t="shared" ca="1" si="43"/>
        <v>Germany</v>
      </c>
      <c r="J174" s="2" t="str">
        <f t="shared" ca="1" si="44"/>
        <v>Berlin</v>
      </c>
      <c r="K174" s="2" t="str">
        <f t="shared" ca="1" si="45"/>
        <v>Berlin</v>
      </c>
      <c r="L174" s="2" t="str">
        <f t="shared" ca="1" si="46"/>
        <v>household</v>
      </c>
      <c r="M174" s="2" t="str">
        <f t="shared" ca="1" si="47"/>
        <v>waste bags</v>
      </c>
      <c r="N174">
        <f t="shared" ca="1" si="51"/>
        <v>428</v>
      </c>
      <c r="O174">
        <f t="shared" ca="1" si="52"/>
        <v>70.52</v>
      </c>
      <c r="P174">
        <f t="shared" ca="1" si="53"/>
        <v>4.62</v>
      </c>
      <c r="R174">
        <f t="shared" ca="1" si="48"/>
        <v>13</v>
      </c>
      <c r="S174">
        <f t="shared" ca="1" si="49"/>
        <v>6</v>
      </c>
    </row>
    <row r="175" spans="1:19" x14ac:dyDescent="0.25">
      <c r="A175">
        <f t="shared" si="56"/>
        <v>170</v>
      </c>
      <c r="B175" s="2">
        <f t="shared" ca="1" si="39"/>
        <v>43416</v>
      </c>
      <c r="C175">
        <f t="shared" ca="1" si="50"/>
        <v>2018</v>
      </c>
      <c r="D175" s="4">
        <f t="shared" ca="1" si="54"/>
        <v>11</v>
      </c>
      <c r="E175" s="4">
        <f t="shared" ca="1" si="55"/>
        <v>12</v>
      </c>
      <c r="F175" s="2" t="str">
        <f t="shared" ca="1" si="40"/>
        <v>Darma</v>
      </c>
      <c r="G175" s="2" t="str">
        <f t="shared" ca="1" si="41"/>
        <v>yes</v>
      </c>
      <c r="H175" s="2" t="str">
        <f t="shared" ca="1" si="42"/>
        <v>thebarn</v>
      </c>
      <c r="I175" s="2" t="str">
        <f t="shared" ca="1" si="43"/>
        <v>Germany</v>
      </c>
      <c r="J175" s="2" t="str">
        <f t="shared" ca="1" si="44"/>
        <v>NRW</v>
      </c>
      <c r="K175" s="2" t="str">
        <f t="shared" ca="1" si="45"/>
        <v>Düsseldorf</v>
      </c>
      <c r="L175" s="2" t="str">
        <f t="shared" ca="1" si="46"/>
        <v>stationary</v>
      </c>
      <c r="M175" s="2" t="str">
        <f t="shared" ca="1" si="47"/>
        <v>water colours</v>
      </c>
      <c r="N175">
        <f t="shared" ca="1" si="51"/>
        <v>496</v>
      </c>
      <c r="O175">
        <f t="shared" ca="1" si="52"/>
        <v>42.67</v>
      </c>
      <c r="P175">
        <f t="shared" ca="1" si="53"/>
        <v>0.68</v>
      </c>
      <c r="R175">
        <f t="shared" ca="1" si="48"/>
        <v>1</v>
      </c>
      <c r="S175">
        <f t="shared" ca="1" si="49"/>
        <v>5</v>
      </c>
    </row>
    <row r="176" spans="1:19" x14ac:dyDescent="0.25">
      <c r="A176">
        <f t="shared" si="56"/>
        <v>171</v>
      </c>
      <c r="B176" s="2">
        <f t="shared" ca="1" si="39"/>
        <v>43438</v>
      </c>
      <c r="C176">
        <f t="shared" ca="1" si="50"/>
        <v>2018</v>
      </c>
      <c r="D176" s="4">
        <f t="shared" ca="1" si="54"/>
        <v>12</v>
      </c>
      <c r="E176" s="4">
        <f t="shared" ca="1" si="55"/>
        <v>4</v>
      </c>
      <c r="F176" s="2" t="str">
        <f t="shared" ca="1" si="40"/>
        <v>Lewis</v>
      </c>
      <c r="G176" s="2" t="str">
        <f t="shared" ca="1" si="41"/>
        <v>no</v>
      </c>
      <c r="H176" s="2" t="str">
        <f t="shared" ca="1" si="42"/>
        <v>smartpoint</v>
      </c>
      <c r="I176" s="2" t="str">
        <f t="shared" ca="1" si="43"/>
        <v>Germany</v>
      </c>
      <c r="J176" s="2" t="str">
        <f t="shared" ca="1" si="44"/>
        <v>NRW</v>
      </c>
      <c r="K176" s="2" t="str">
        <f t="shared" ca="1" si="45"/>
        <v>Cologne</v>
      </c>
      <c r="L176" s="2" t="str">
        <f t="shared" ca="1" si="46"/>
        <v>household</v>
      </c>
      <c r="M176" s="2" t="str">
        <f t="shared" ca="1" si="47"/>
        <v>wipes</v>
      </c>
      <c r="N176">
        <f t="shared" ca="1" si="51"/>
        <v>870</v>
      </c>
      <c r="O176">
        <f t="shared" ca="1" si="52"/>
        <v>93.52</v>
      </c>
      <c r="P176">
        <f t="shared" ca="1" si="53"/>
        <v>4.47</v>
      </c>
      <c r="R176">
        <f t="shared" ca="1" si="48"/>
        <v>2</v>
      </c>
      <c r="S176">
        <f t="shared" ca="1" si="49"/>
        <v>7</v>
      </c>
    </row>
    <row r="177" spans="1:19" x14ac:dyDescent="0.25">
      <c r="A177">
        <f t="shared" si="56"/>
        <v>172</v>
      </c>
      <c r="B177" s="2">
        <f t="shared" ca="1" si="39"/>
        <v>43383</v>
      </c>
      <c r="C177">
        <f t="shared" ca="1" si="50"/>
        <v>2018</v>
      </c>
      <c r="D177" s="4">
        <f t="shared" ca="1" si="54"/>
        <v>10</v>
      </c>
      <c r="E177" s="4">
        <f t="shared" ca="1" si="55"/>
        <v>10</v>
      </c>
      <c r="F177" s="2" t="str">
        <f t="shared" ca="1" si="40"/>
        <v>Beth</v>
      </c>
      <c r="G177" s="2" t="str">
        <f t="shared" ca="1" si="41"/>
        <v>yes</v>
      </c>
      <c r="H177" s="2" t="str">
        <f t="shared" ca="1" si="42"/>
        <v>dealhouse</v>
      </c>
      <c r="I177" s="2" t="str">
        <f t="shared" ca="1" si="43"/>
        <v>Germany</v>
      </c>
      <c r="J177" s="2" t="str">
        <f t="shared" ca="1" si="44"/>
        <v>BadWurt</v>
      </c>
      <c r="K177" s="2" t="str">
        <f t="shared" ca="1" si="45"/>
        <v>Stuttgart</v>
      </c>
      <c r="L177" s="2" t="str">
        <f t="shared" ca="1" si="46"/>
        <v>household</v>
      </c>
      <c r="M177" s="2" t="str">
        <f t="shared" ca="1" si="47"/>
        <v>waste bags</v>
      </c>
      <c r="N177">
        <f t="shared" ca="1" si="51"/>
        <v>477</v>
      </c>
      <c r="O177">
        <f t="shared" ca="1" si="52"/>
        <v>40.64</v>
      </c>
      <c r="P177">
        <f t="shared" ca="1" si="53"/>
        <v>3.66</v>
      </c>
      <c r="R177">
        <f t="shared" ca="1" si="48"/>
        <v>10</v>
      </c>
      <c r="S177">
        <f t="shared" ca="1" si="49"/>
        <v>6</v>
      </c>
    </row>
    <row r="178" spans="1:19" x14ac:dyDescent="0.25">
      <c r="A178">
        <f t="shared" si="56"/>
        <v>173</v>
      </c>
      <c r="B178" s="2">
        <f t="shared" ca="1" si="39"/>
        <v>43428</v>
      </c>
      <c r="C178">
        <f t="shared" ca="1" si="50"/>
        <v>2018</v>
      </c>
      <c r="D178" s="4">
        <f t="shared" ca="1" si="54"/>
        <v>11</v>
      </c>
      <c r="E178" s="4">
        <f t="shared" ca="1" si="55"/>
        <v>24</v>
      </c>
      <c r="F178" s="2" t="str">
        <f t="shared" ca="1" si="40"/>
        <v>Darma</v>
      </c>
      <c r="G178" s="2" t="str">
        <f t="shared" ca="1" si="41"/>
        <v>yes</v>
      </c>
      <c r="H178" s="2" t="str">
        <f t="shared" ca="1" si="42"/>
        <v>dealhouse</v>
      </c>
      <c r="I178" s="2" t="str">
        <f t="shared" ca="1" si="43"/>
        <v>Germany</v>
      </c>
      <c r="J178" s="2" t="str">
        <f t="shared" ca="1" si="44"/>
        <v>NRW</v>
      </c>
      <c r="K178" s="2" t="str">
        <f t="shared" ca="1" si="45"/>
        <v>Aachen</v>
      </c>
      <c r="L178" s="2" t="str">
        <f t="shared" ca="1" si="46"/>
        <v>stationary</v>
      </c>
      <c r="M178" s="2" t="str">
        <f t="shared" ca="1" si="47"/>
        <v>ball-pen</v>
      </c>
      <c r="N178">
        <f t="shared" ca="1" si="51"/>
        <v>993</v>
      </c>
      <c r="O178">
        <f t="shared" ca="1" si="52"/>
        <v>31.99</v>
      </c>
      <c r="P178">
        <f t="shared" ca="1" si="53"/>
        <v>2.35</v>
      </c>
      <c r="R178">
        <f t="shared" ca="1" si="48"/>
        <v>5</v>
      </c>
      <c r="S178">
        <f t="shared" ca="1" si="49"/>
        <v>4</v>
      </c>
    </row>
    <row r="179" spans="1:19" x14ac:dyDescent="0.25">
      <c r="A179">
        <f t="shared" si="56"/>
        <v>174</v>
      </c>
      <c r="B179" s="2">
        <f t="shared" ca="1" si="39"/>
        <v>43409</v>
      </c>
      <c r="C179">
        <f t="shared" ca="1" si="50"/>
        <v>2018</v>
      </c>
      <c r="D179" s="4">
        <f t="shared" ca="1" si="54"/>
        <v>11</v>
      </c>
      <c r="E179" s="4">
        <f t="shared" ca="1" si="55"/>
        <v>5</v>
      </c>
      <c r="F179" s="2" t="str">
        <f t="shared" ca="1" si="40"/>
        <v>Darma</v>
      </c>
      <c r="G179" s="2" t="str">
        <f t="shared" ca="1" si="41"/>
        <v>no</v>
      </c>
      <c r="H179" s="2" t="str">
        <f t="shared" ca="1" si="42"/>
        <v>smartpoint</v>
      </c>
      <c r="I179" s="2" t="str">
        <f t="shared" ca="1" si="43"/>
        <v>Germany</v>
      </c>
      <c r="J179" s="2" t="str">
        <f t="shared" ca="1" si="44"/>
        <v>NRW</v>
      </c>
      <c r="K179" s="2" t="str">
        <f t="shared" ca="1" si="45"/>
        <v>Düsseldorf</v>
      </c>
      <c r="L179" s="2" t="str">
        <f t="shared" ca="1" si="46"/>
        <v>household</v>
      </c>
      <c r="M179" s="2" t="str">
        <f t="shared" ca="1" si="47"/>
        <v>waste bags</v>
      </c>
      <c r="N179">
        <f t="shared" ca="1" si="51"/>
        <v>550</v>
      </c>
      <c r="O179">
        <f t="shared" ca="1" si="52"/>
        <v>67.819999999999993</v>
      </c>
      <c r="P179">
        <f t="shared" ca="1" si="53"/>
        <v>9.9</v>
      </c>
      <c r="R179">
        <f t="shared" ca="1" si="48"/>
        <v>1</v>
      </c>
      <c r="S179">
        <f t="shared" ca="1" si="49"/>
        <v>6</v>
      </c>
    </row>
    <row r="180" spans="1:19" x14ac:dyDescent="0.25">
      <c r="A180">
        <f t="shared" si="56"/>
        <v>175</v>
      </c>
      <c r="B180" s="2">
        <f t="shared" ca="1" si="39"/>
        <v>43460</v>
      </c>
      <c r="C180">
        <f t="shared" ca="1" si="50"/>
        <v>2018</v>
      </c>
      <c r="D180" s="4">
        <f t="shared" ca="1" si="54"/>
        <v>12</v>
      </c>
      <c r="E180" s="4">
        <f t="shared" ca="1" si="55"/>
        <v>26</v>
      </c>
      <c r="F180" s="2" t="str">
        <f t="shared" ca="1" si="40"/>
        <v>Wilbur</v>
      </c>
      <c r="G180" s="2" t="str">
        <f t="shared" ca="1" si="41"/>
        <v>yes</v>
      </c>
      <c r="H180" s="2" t="str">
        <f t="shared" ca="1" si="42"/>
        <v>smartpoint</v>
      </c>
      <c r="I180" s="2" t="str">
        <f t="shared" ca="1" si="43"/>
        <v>Germany</v>
      </c>
      <c r="J180" s="2" t="str">
        <f t="shared" ca="1" si="44"/>
        <v>NRW</v>
      </c>
      <c r="K180" s="2" t="str">
        <f t="shared" ca="1" si="45"/>
        <v>Aachen</v>
      </c>
      <c r="L180" s="2" t="str">
        <f t="shared" ca="1" si="46"/>
        <v>appliances</v>
      </c>
      <c r="M180" s="2" t="str">
        <f t="shared" ca="1" si="47"/>
        <v>mixer</v>
      </c>
      <c r="N180">
        <f t="shared" ca="1" si="51"/>
        <v>203</v>
      </c>
      <c r="O180">
        <f t="shared" ca="1" si="52"/>
        <v>75.16</v>
      </c>
      <c r="P180">
        <f t="shared" ca="1" si="53"/>
        <v>8.68</v>
      </c>
      <c r="R180">
        <f t="shared" ca="1" si="48"/>
        <v>5</v>
      </c>
      <c r="S180">
        <f t="shared" ca="1" si="49"/>
        <v>11</v>
      </c>
    </row>
    <row r="181" spans="1:19" x14ac:dyDescent="0.25">
      <c r="A181">
        <f t="shared" si="56"/>
        <v>176</v>
      </c>
      <c r="B181" s="2">
        <f t="shared" ca="1" si="39"/>
        <v>43459</v>
      </c>
      <c r="C181">
        <f t="shared" ca="1" si="50"/>
        <v>2018</v>
      </c>
      <c r="D181" s="4">
        <f t="shared" ca="1" si="54"/>
        <v>12</v>
      </c>
      <c r="E181" s="4">
        <f t="shared" ca="1" si="55"/>
        <v>25</v>
      </c>
      <c r="F181" s="2" t="str">
        <f t="shared" ca="1" si="40"/>
        <v>Harry</v>
      </c>
      <c r="G181" s="2" t="str">
        <f t="shared" ca="1" si="41"/>
        <v>yes</v>
      </c>
      <c r="H181" s="2" t="str">
        <f t="shared" ca="1" si="42"/>
        <v>thebarn</v>
      </c>
      <c r="I181" s="2" t="str">
        <f t="shared" ca="1" si="43"/>
        <v>Germany</v>
      </c>
      <c r="J181" s="2" t="str">
        <f t="shared" ca="1" si="44"/>
        <v>BadWurt</v>
      </c>
      <c r="K181" s="2" t="str">
        <f t="shared" ca="1" si="45"/>
        <v>Stuttgart</v>
      </c>
      <c r="L181" s="2" t="str">
        <f t="shared" ca="1" si="46"/>
        <v>stationary</v>
      </c>
      <c r="M181" s="2" t="str">
        <f t="shared" ca="1" si="47"/>
        <v>pencil</v>
      </c>
      <c r="N181">
        <f t="shared" ca="1" si="51"/>
        <v>12</v>
      </c>
      <c r="O181">
        <f t="shared" ca="1" si="52"/>
        <v>58.83</v>
      </c>
      <c r="P181">
        <f t="shared" ca="1" si="53"/>
        <v>0.09</v>
      </c>
      <c r="R181">
        <f t="shared" ca="1" si="48"/>
        <v>10</v>
      </c>
      <c r="S181">
        <f t="shared" ca="1" si="49"/>
        <v>2</v>
      </c>
    </row>
    <row r="182" spans="1:19" x14ac:dyDescent="0.25">
      <c r="A182">
        <f t="shared" si="56"/>
        <v>177</v>
      </c>
      <c r="B182" s="2">
        <f t="shared" ca="1" si="39"/>
        <v>43438</v>
      </c>
      <c r="C182">
        <f t="shared" ca="1" si="50"/>
        <v>2018</v>
      </c>
      <c r="D182" s="4">
        <f t="shared" ca="1" si="54"/>
        <v>12</v>
      </c>
      <c r="E182" s="4">
        <f t="shared" ca="1" si="55"/>
        <v>4</v>
      </c>
      <c r="F182" s="2" t="str">
        <f t="shared" ca="1" si="40"/>
        <v>Beth</v>
      </c>
      <c r="G182" s="2" t="str">
        <f t="shared" ca="1" si="41"/>
        <v>yes</v>
      </c>
      <c r="H182" s="2" t="str">
        <f t="shared" ca="1" si="42"/>
        <v>thebarn</v>
      </c>
      <c r="I182" s="2" t="str">
        <f t="shared" ca="1" si="43"/>
        <v>Germany</v>
      </c>
      <c r="J182" s="2" t="str">
        <f t="shared" ca="1" si="44"/>
        <v>NRW</v>
      </c>
      <c r="K182" s="2" t="str">
        <f t="shared" ca="1" si="45"/>
        <v>Cologne</v>
      </c>
      <c r="L182" s="2" t="str">
        <f t="shared" ca="1" si="46"/>
        <v>stationary</v>
      </c>
      <c r="M182" s="2" t="str">
        <f t="shared" ca="1" si="47"/>
        <v>pen</v>
      </c>
      <c r="N182">
        <f t="shared" ca="1" si="51"/>
        <v>230</v>
      </c>
      <c r="O182">
        <f t="shared" ca="1" si="52"/>
        <v>57.97</v>
      </c>
      <c r="P182">
        <f t="shared" ca="1" si="53"/>
        <v>0.53</v>
      </c>
      <c r="R182">
        <f t="shared" ca="1" si="48"/>
        <v>2</v>
      </c>
      <c r="S182">
        <f t="shared" ca="1" si="49"/>
        <v>1</v>
      </c>
    </row>
    <row r="183" spans="1:19" x14ac:dyDescent="0.25">
      <c r="A183">
        <f t="shared" si="56"/>
        <v>178</v>
      </c>
      <c r="B183" s="2">
        <f t="shared" ca="1" si="39"/>
        <v>43380</v>
      </c>
      <c r="C183">
        <f t="shared" ca="1" si="50"/>
        <v>2018</v>
      </c>
      <c r="D183" s="4">
        <f t="shared" ca="1" si="54"/>
        <v>10</v>
      </c>
      <c r="E183" s="4">
        <f t="shared" ca="1" si="55"/>
        <v>7</v>
      </c>
      <c r="F183" s="2" t="str">
        <f t="shared" ca="1" si="40"/>
        <v>Lewis</v>
      </c>
      <c r="G183" s="2" t="str">
        <f t="shared" ca="1" si="41"/>
        <v>yes</v>
      </c>
      <c r="H183" s="2" t="str">
        <f t="shared" ca="1" si="42"/>
        <v>smartpoint</v>
      </c>
      <c r="I183" s="2" t="str">
        <f t="shared" ca="1" si="43"/>
        <v>Germany</v>
      </c>
      <c r="J183" s="2" t="str">
        <f t="shared" ca="1" si="44"/>
        <v>Hamburg</v>
      </c>
      <c r="K183" s="2" t="str">
        <f t="shared" ca="1" si="45"/>
        <v>Hamburg</v>
      </c>
      <c r="L183" s="2" t="str">
        <f t="shared" ca="1" si="46"/>
        <v>household</v>
      </c>
      <c r="M183" s="2" t="str">
        <f t="shared" ca="1" si="47"/>
        <v>gloves</v>
      </c>
      <c r="N183">
        <f t="shared" ca="1" si="51"/>
        <v>123</v>
      </c>
      <c r="O183">
        <f t="shared" ca="1" si="52"/>
        <v>85.75</v>
      </c>
      <c r="P183">
        <f t="shared" ca="1" si="53"/>
        <v>1.03</v>
      </c>
      <c r="R183">
        <f t="shared" ca="1" si="48"/>
        <v>14</v>
      </c>
      <c r="S183">
        <f t="shared" ca="1" si="49"/>
        <v>8</v>
      </c>
    </row>
    <row r="184" spans="1:19" x14ac:dyDescent="0.25">
      <c r="A184">
        <f t="shared" si="56"/>
        <v>179</v>
      </c>
      <c r="B184" s="2">
        <f t="shared" ca="1" si="39"/>
        <v>43416</v>
      </c>
      <c r="C184">
        <f t="shared" ca="1" si="50"/>
        <v>2018</v>
      </c>
      <c r="D184" s="4">
        <f t="shared" ca="1" si="54"/>
        <v>11</v>
      </c>
      <c r="E184" s="4">
        <f t="shared" ca="1" si="55"/>
        <v>12</v>
      </c>
      <c r="F184" s="2" t="str">
        <f t="shared" ca="1" si="40"/>
        <v>Greg</v>
      </c>
      <c r="G184" s="2" t="str">
        <f t="shared" ca="1" si="41"/>
        <v>yes</v>
      </c>
      <c r="H184" s="2" t="str">
        <f t="shared" ca="1" si="42"/>
        <v>dealhouse</v>
      </c>
      <c r="I184" s="2" t="str">
        <f t="shared" ca="1" si="43"/>
        <v>Germany</v>
      </c>
      <c r="J184" s="2" t="str">
        <f t="shared" ca="1" si="44"/>
        <v>NRW</v>
      </c>
      <c r="K184" s="2" t="str">
        <f t="shared" ca="1" si="45"/>
        <v>Düsseldorf</v>
      </c>
      <c r="L184" s="2" t="str">
        <f t="shared" ca="1" si="46"/>
        <v>stationary</v>
      </c>
      <c r="M184" s="2" t="str">
        <f t="shared" ca="1" si="47"/>
        <v>marker</v>
      </c>
      <c r="N184">
        <f t="shared" ca="1" si="51"/>
        <v>683</v>
      </c>
      <c r="O184">
        <f t="shared" ca="1" si="52"/>
        <v>88.75</v>
      </c>
      <c r="P184">
        <f t="shared" ca="1" si="53"/>
        <v>4.8</v>
      </c>
      <c r="R184">
        <f t="shared" ca="1" si="48"/>
        <v>1</v>
      </c>
      <c r="S184">
        <f t="shared" ca="1" si="49"/>
        <v>3</v>
      </c>
    </row>
    <row r="185" spans="1:19" x14ac:dyDescent="0.25">
      <c r="A185">
        <f t="shared" si="56"/>
        <v>180</v>
      </c>
      <c r="B185" s="2">
        <f t="shared" ca="1" si="39"/>
        <v>43411</v>
      </c>
      <c r="C185">
        <f t="shared" ca="1" si="50"/>
        <v>2018</v>
      </c>
      <c r="D185" s="4">
        <f t="shared" ca="1" si="54"/>
        <v>11</v>
      </c>
      <c r="E185" s="4">
        <f t="shared" ca="1" si="55"/>
        <v>7</v>
      </c>
      <c r="F185" s="2" t="str">
        <f t="shared" ca="1" si="40"/>
        <v>Lewis</v>
      </c>
      <c r="G185" s="2" t="str">
        <f t="shared" ca="1" si="41"/>
        <v>no</v>
      </c>
      <c r="H185" s="2" t="str">
        <f t="shared" ca="1" si="42"/>
        <v>care4you</v>
      </c>
      <c r="I185" s="2" t="str">
        <f t="shared" ca="1" si="43"/>
        <v>Germany</v>
      </c>
      <c r="J185" s="2" t="str">
        <f t="shared" ca="1" si="44"/>
        <v>NRW</v>
      </c>
      <c r="K185" s="2" t="str">
        <f t="shared" ca="1" si="45"/>
        <v>Aachen</v>
      </c>
      <c r="L185" s="2" t="str">
        <f t="shared" ca="1" si="46"/>
        <v>household</v>
      </c>
      <c r="M185" s="2" t="str">
        <f t="shared" ca="1" si="47"/>
        <v>gloves</v>
      </c>
      <c r="N185">
        <f t="shared" ca="1" si="51"/>
        <v>936</v>
      </c>
      <c r="O185">
        <f t="shared" ca="1" si="52"/>
        <v>24.02</v>
      </c>
      <c r="P185">
        <f t="shared" ca="1" si="53"/>
        <v>1.1299999999999999</v>
      </c>
      <c r="R185">
        <f t="shared" ca="1" si="48"/>
        <v>5</v>
      </c>
      <c r="S185">
        <f t="shared" ca="1" si="49"/>
        <v>8</v>
      </c>
    </row>
    <row r="186" spans="1:19" x14ac:dyDescent="0.25">
      <c r="A186">
        <f t="shared" si="56"/>
        <v>181</v>
      </c>
      <c r="B186" s="2">
        <f t="shared" ca="1" si="39"/>
        <v>43454</v>
      </c>
      <c r="C186">
        <f t="shared" ca="1" si="50"/>
        <v>2018</v>
      </c>
      <c r="D186" s="4">
        <f t="shared" ca="1" si="54"/>
        <v>12</v>
      </c>
      <c r="E186" s="4">
        <f t="shared" ca="1" si="55"/>
        <v>20</v>
      </c>
      <c r="F186" s="2" t="str">
        <f t="shared" ca="1" si="40"/>
        <v>Wilbur</v>
      </c>
      <c r="G186" s="2" t="str">
        <f t="shared" ca="1" si="41"/>
        <v>no</v>
      </c>
      <c r="H186" s="2" t="str">
        <f t="shared" ca="1" si="42"/>
        <v>smartpoint</v>
      </c>
      <c r="I186" s="2" t="str">
        <f t="shared" ca="1" si="43"/>
        <v>Germany</v>
      </c>
      <c r="J186" s="2" t="str">
        <f t="shared" ca="1" si="44"/>
        <v>NRW</v>
      </c>
      <c r="K186" s="2" t="str">
        <f t="shared" ca="1" si="45"/>
        <v>Düsseldorf</v>
      </c>
      <c r="L186" s="2" t="str">
        <f t="shared" ca="1" si="46"/>
        <v>appliances</v>
      </c>
      <c r="M186" s="2" t="str">
        <f t="shared" ca="1" si="47"/>
        <v>mixer</v>
      </c>
      <c r="N186">
        <f t="shared" ca="1" si="51"/>
        <v>314</v>
      </c>
      <c r="O186">
        <f t="shared" ca="1" si="52"/>
        <v>39.6</v>
      </c>
      <c r="P186">
        <f t="shared" ca="1" si="53"/>
        <v>9.8000000000000007</v>
      </c>
      <c r="R186">
        <f t="shared" ca="1" si="48"/>
        <v>1</v>
      </c>
      <c r="S186">
        <f t="shared" ca="1" si="49"/>
        <v>11</v>
      </c>
    </row>
    <row r="187" spans="1:19" x14ac:dyDescent="0.25">
      <c r="A187">
        <f t="shared" si="56"/>
        <v>182</v>
      </c>
      <c r="B187" s="2">
        <f t="shared" ca="1" si="39"/>
        <v>43382</v>
      </c>
      <c r="C187">
        <f t="shared" ca="1" si="50"/>
        <v>2018</v>
      </c>
      <c r="D187" s="4">
        <f t="shared" ca="1" si="54"/>
        <v>10</v>
      </c>
      <c r="E187" s="4">
        <f t="shared" ca="1" si="55"/>
        <v>9</v>
      </c>
      <c r="F187" s="2" t="str">
        <f t="shared" ca="1" si="40"/>
        <v>Ina</v>
      </c>
      <c r="G187" s="2" t="str">
        <f t="shared" ca="1" si="41"/>
        <v>no</v>
      </c>
      <c r="H187" s="2" t="str">
        <f t="shared" ca="1" si="42"/>
        <v>dealhouse</v>
      </c>
      <c r="I187" s="2" t="str">
        <f t="shared" ca="1" si="43"/>
        <v>Germany</v>
      </c>
      <c r="J187" s="2" t="str">
        <f t="shared" ca="1" si="44"/>
        <v>Berlin</v>
      </c>
      <c r="K187" s="2" t="str">
        <f t="shared" ca="1" si="45"/>
        <v>Berlin</v>
      </c>
      <c r="L187" s="2" t="str">
        <f t="shared" ca="1" si="46"/>
        <v>stationary</v>
      </c>
      <c r="M187" s="2" t="str">
        <f t="shared" ca="1" si="47"/>
        <v>pen</v>
      </c>
      <c r="N187">
        <f t="shared" ca="1" si="51"/>
        <v>88</v>
      </c>
      <c r="O187">
        <f t="shared" ca="1" si="52"/>
        <v>31.63</v>
      </c>
      <c r="P187">
        <f t="shared" ca="1" si="53"/>
        <v>0.03</v>
      </c>
      <c r="R187">
        <f t="shared" ca="1" si="48"/>
        <v>13</v>
      </c>
      <c r="S187">
        <f t="shared" ca="1" si="49"/>
        <v>1</v>
      </c>
    </row>
    <row r="188" spans="1:19" x14ac:dyDescent="0.25">
      <c r="A188">
        <f t="shared" si="56"/>
        <v>183</v>
      </c>
      <c r="B188" s="2">
        <f t="shared" ca="1" si="39"/>
        <v>43405</v>
      </c>
      <c r="C188">
        <f t="shared" ca="1" si="50"/>
        <v>2018</v>
      </c>
      <c r="D188" s="4">
        <f t="shared" ca="1" si="54"/>
        <v>11</v>
      </c>
      <c r="E188" s="4">
        <f t="shared" ca="1" si="55"/>
        <v>1</v>
      </c>
      <c r="F188" s="2" t="str">
        <f t="shared" ca="1" si="40"/>
        <v>Greg</v>
      </c>
      <c r="G188" s="2" t="str">
        <f t="shared" ca="1" si="41"/>
        <v>no</v>
      </c>
      <c r="H188" s="2" t="str">
        <f t="shared" ca="1" si="42"/>
        <v>metropolis</v>
      </c>
      <c r="I188" s="2" t="str">
        <f t="shared" ca="1" si="43"/>
        <v>Germany</v>
      </c>
      <c r="J188" s="2" t="str">
        <f t="shared" ca="1" si="44"/>
        <v>NRW</v>
      </c>
      <c r="K188" s="2" t="str">
        <f t="shared" ca="1" si="45"/>
        <v>Aachen</v>
      </c>
      <c r="L188" s="2" t="str">
        <f t="shared" ca="1" si="46"/>
        <v>stationary</v>
      </c>
      <c r="M188" s="2" t="str">
        <f t="shared" ca="1" si="47"/>
        <v>ball-pen</v>
      </c>
      <c r="N188">
        <f t="shared" ca="1" si="51"/>
        <v>772</v>
      </c>
      <c r="O188">
        <f t="shared" ca="1" si="52"/>
        <v>30.91</v>
      </c>
      <c r="P188">
        <f t="shared" ca="1" si="53"/>
        <v>3.74</v>
      </c>
      <c r="R188">
        <f t="shared" ca="1" si="48"/>
        <v>5</v>
      </c>
      <c r="S188">
        <f t="shared" ca="1" si="49"/>
        <v>4</v>
      </c>
    </row>
    <row r="189" spans="1:19" x14ac:dyDescent="0.25">
      <c r="A189">
        <f t="shared" si="56"/>
        <v>184</v>
      </c>
      <c r="B189" s="2">
        <f t="shared" ca="1" si="39"/>
        <v>43378</v>
      </c>
      <c r="C189">
        <f t="shared" ca="1" si="50"/>
        <v>2018</v>
      </c>
      <c r="D189" s="4">
        <f t="shared" ca="1" si="54"/>
        <v>10</v>
      </c>
      <c r="E189" s="4">
        <f t="shared" ca="1" si="55"/>
        <v>5</v>
      </c>
      <c r="F189" s="2" t="str">
        <f t="shared" ca="1" si="40"/>
        <v>Darma</v>
      </c>
      <c r="G189" s="2" t="str">
        <f t="shared" ca="1" si="41"/>
        <v>no</v>
      </c>
      <c r="H189" s="2" t="str">
        <f t="shared" ca="1" si="42"/>
        <v>metropolis</v>
      </c>
      <c r="I189" s="2" t="str">
        <f t="shared" ca="1" si="43"/>
        <v>Germany</v>
      </c>
      <c r="J189" s="2" t="str">
        <f t="shared" ca="1" si="44"/>
        <v>Berlin</v>
      </c>
      <c r="K189" s="2" t="str">
        <f t="shared" ca="1" si="45"/>
        <v>Berlin</v>
      </c>
      <c r="L189" s="2" t="str">
        <f t="shared" ca="1" si="46"/>
        <v>stationary</v>
      </c>
      <c r="M189" s="2" t="str">
        <f t="shared" ca="1" si="47"/>
        <v>pencil</v>
      </c>
      <c r="N189">
        <f t="shared" ca="1" si="51"/>
        <v>534</v>
      </c>
      <c r="O189">
        <f t="shared" ca="1" si="52"/>
        <v>56.05</v>
      </c>
      <c r="P189">
        <f t="shared" ca="1" si="53"/>
        <v>0.26</v>
      </c>
      <c r="R189">
        <f t="shared" ca="1" si="48"/>
        <v>13</v>
      </c>
      <c r="S189">
        <f t="shared" ca="1" si="49"/>
        <v>2</v>
      </c>
    </row>
    <row r="190" spans="1:19" x14ac:dyDescent="0.25">
      <c r="A190">
        <f t="shared" si="56"/>
        <v>185</v>
      </c>
      <c r="B190" s="2">
        <f t="shared" ca="1" si="39"/>
        <v>43402</v>
      </c>
      <c r="C190">
        <f t="shared" ca="1" si="50"/>
        <v>2018</v>
      </c>
      <c r="D190" s="4">
        <f t="shared" ca="1" si="54"/>
        <v>10</v>
      </c>
      <c r="E190" s="4">
        <f t="shared" ca="1" si="55"/>
        <v>29</v>
      </c>
      <c r="F190" s="2" t="str">
        <f t="shared" ca="1" si="40"/>
        <v>Harry</v>
      </c>
      <c r="G190" s="2" t="str">
        <f t="shared" ca="1" si="41"/>
        <v>no</v>
      </c>
      <c r="H190" s="2" t="str">
        <f t="shared" ca="1" si="42"/>
        <v>dealhouse</v>
      </c>
      <c r="I190" s="2" t="str">
        <f t="shared" ca="1" si="43"/>
        <v>Germany</v>
      </c>
      <c r="J190" s="2" t="str">
        <f t="shared" ca="1" si="44"/>
        <v>Hessia</v>
      </c>
      <c r="K190" s="2" t="str">
        <f t="shared" ca="1" si="45"/>
        <v>Frankfurt</v>
      </c>
      <c r="L190" s="2" t="str">
        <f t="shared" ca="1" si="46"/>
        <v>appliances</v>
      </c>
      <c r="M190" s="2" t="str">
        <f t="shared" ca="1" si="47"/>
        <v>mixer</v>
      </c>
      <c r="N190">
        <f t="shared" ca="1" si="51"/>
        <v>384</v>
      </c>
      <c r="O190">
        <f t="shared" ca="1" si="52"/>
        <v>16.41</v>
      </c>
      <c r="P190">
        <f t="shared" ca="1" si="53"/>
        <v>3.27</v>
      </c>
      <c r="R190">
        <f t="shared" ca="1" si="48"/>
        <v>9</v>
      </c>
      <c r="S190">
        <f t="shared" ca="1" si="49"/>
        <v>11</v>
      </c>
    </row>
    <row r="191" spans="1:19" x14ac:dyDescent="0.25">
      <c r="A191">
        <f t="shared" si="56"/>
        <v>186</v>
      </c>
      <c r="B191" s="2">
        <f t="shared" ca="1" si="39"/>
        <v>43403</v>
      </c>
      <c r="C191">
        <f t="shared" ca="1" si="50"/>
        <v>2018</v>
      </c>
      <c r="D191" s="4">
        <f t="shared" ca="1" si="54"/>
        <v>10</v>
      </c>
      <c r="E191" s="4">
        <f t="shared" ca="1" si="55"/>
        <v>30</v>
      </c>
      <c r="F191" s="2" t="str">
        <f t="shared" ca="1" si="40"/>
        <v>Darma</v>
      </c>
      <c r="G191" s="2" t="str">
        <f t="shared" ca="1" si="41"/>
        <v>yes</v>
      </c>
      <c r="H191" s="2" t="str">
        <f t="shared" ca="1" si="42"/>
        <v>dealhouse</v>
      </c>
      <c r="I191" s="2" t="str">
        <f t="shared" ca="1" si="43"/>
        <v>Germany</v>
      </c>
      <c r="J191" s="2" t="str">
        <f t="shared" ca="1" si="44"/>
        <v>Hamburg</v>
      </c>
      <c r="K191" s="2" t="str">
        <f t="shared" ca="1" si="45"/>
        <v>Hamburg</v>
      </c>
      <c r="L191" s="2" t="str">
        <f t="shared" ca="1" si="46"/>
        <v>stationary</v>
      </c>
      <c r="M191" s="2" t="str">
        <f t="shared" ca="1" si="47"/>
        <v>pen</v>
      </c>
      <c r="N191">
        <f t="shared" ca="1" si="51"/>
        <v>662</v>
      </c>
      <c r="O191">
        <f t="shared" ca="1" si="52"/>
        <v>58.04</v>
      </c>
      <c r="P191">
        <f t="shared" ca="1" si="53"/>
        <v>2.74</v>
      </c>
      <c r="R191">
        <f t="shared" ca="1" si="48"/>
        <v>14</v>
      </c>
      <c r="S191">
        <f t="shared" ca="1" si="49"/>
        <v>1</v>
      </c>
    </row>
    <row r="192" spans="1:19" x14ac:dyDescent="0.25">
      <c r="A192">
        <f t="shared" si="56"/>
        <v>187</v>
      </c>
      <c r="B192" s="2">
        <f t="shared" ca="1" si="39"/>
        <v>43389</v>
      </c>
      <c r="C192">
        <f t="shared" ca="1" si="50"/>
        <v>2018</v>
      </c>
      <c r="D192" s="4">
        <f t="shared" ca="1" si="54"/>
        <v>10</v>
      </c>
      <c r="E192" s="4">
        <f t="shared" ca="1" si="55"/>
        <v>16</v>
      </c>
      <c r="F192" s="2" t="str">
        <f t="shared" ca="1" si="40"/>
        <v>Darma</v>
      </c>
      <c r="G192" s="2" t="str">
        <f t="shared" ca="1" si="41"/>
        <v>yes</v>
      </c>
      <c r="H192" s="2" t="str">
        <f t="shared" ca="1" si="42"/>
        <v>dealhouse</v>
      </c>
      <c r="I192" s="2" t="str">
        <f t="shared" ca="1" si="43"/>
        <v>Germany</v>
      </c>
      <c r="J192" s="2" t="str">
        <f t="shared" ca="1" si="44"/>
        <v>Bavaria</v>
      </c>
      <c r="K192" s="2" t="str">
        <f t="shared" ca="1" si="45"/>
        <v>Munich</v>
      </c>
      <c r="L192" s="2" t="str">
        <f t="shared" ca="1" si="46"/>
        <v>household</v>
      </c>
      <c r="M192" s="2" t="str">
        <f t="shared" ca="1" si="47"/>
        <v>wipes</v>
      </c>
      <c r="N192">
        <f t="shared" ca="1" si="51"/>
        <v>560</v>
      </c>
      <c r="O192">
        <f t="shared" ca="1" si="52"/>
        <v>9.83</v>
      </c>
      <c r="P192">
        <f t="shared" ca="1" si="53"/>
        <v>3.03</v>
      </c>
      <c r="R192">
        <f t="shared" ca="1" si="48"/>
        <v>6</v>
      </c>
      <c r="S192">
        <f t="shared" ca="1" si="49"/>
        <v>7</v>
      </c>
    </row>
    <row r="193" spans="1:19" x14ac:dyDescent="0.25">
      <c r="A193">
        <f t="shared" si="56"/>
        <v>188</v>
      </c>
      <c r="B193" s="2">
        <f t="shared" ca="1" si="39"/>
        <v>43413</v>
      </c>
      <c r="C193">
        <f t="shared" ca="1" si="50"/>
        <v>2018</v>
      </c>
      <c r="D193" s="4">
        <f t="shared" ca="1" si="54"/>
        <v>11</v>
      </c>
      <c r="E193" s="4">
        <f t="shared" ca="1" si="55"/>
        <v>9</v>
      </c>
      <c r="F193" s="2" t="str">
        <f t="shared" ca="1" si="40"/>
        <v>Harry</v>
      </c>
      <c r="G193" s="2" t="str">
        <f t="shared" ca="1" si="41"/>
        <v>yes</v>
      </c>
      <c r="H193" s="2" t="str">
        <f t="shared" ca="1" si="42"/>
        <v>metropolis</v>
      </c>
      <c r="I193" s="2" t="str">
        <f t="shared" ca="1" si="43"/>
        <v>Germany</v>
      </c>
      <c r="J193" s="2" t="str">
        <f t="shared" ca="1" si="44"/>
        <v>Saxony</v>
      </c>
      <c r="K193" s="2" t="str">
        <f t="shared" ca="1" si="45"/>
        <v>Leipzig</v>
      </c>
      <c r="L193" s="2" t="str">
        <f t="shared" ca="1" si="46"/>
        <v>appliances</v>
      </c>
      <c r="M193" s="2" t="str">
        <f t="shared" ca="1" si="47"/>
        <v>micro wave oven</v>
      </c>
      <c r="N193">
        <f t="shared" ca="1" si="51"/>
        <v>491</v>
      </c>
      <c r="O193">
        <f t="shared" ca="1" si="52"/>
        <v>16.47</v>
      </c>
      <c r="P193">
        <f t="shared" ca="1" si="53"/>
        <v>8.44</v>
      </c>
      <c r="R193">
        <f t="shared" ca="1" si="48"/>
        <v>17</v>
      </c>
      <c r="S193">
        <f t="shared" ca="1" si="49"/>
        <v>12</v>
      </c>
    </row>
    <row r="194" spans="1:19" x14ac:dyDescent="0.25">
      <c r="A194">
        <f t="shared" si="56"/>
        <v>189</v>
      </c>
      <c r="B194" s="2">
        <f t="shared" ca="1" si="39"/>
        <v>43416</v>
      </c>
      <c r="C194">
        <f t="shared" ca="1" si="50"/>
        <v>2018</v>
      </c>
      <c r="D194" s="4">
        <f t="shared" ca="1" si="54"/>
        <v>11</v>
      </c>
      <c r="E194" s="4">
        <f t="shared" ca="1" si="55"/>
        <v>12</v>
      </c>
      <c r="F194" s="2" t="str">
        <f t="shared" ca="1" si="40"/>
        <v>Greg</v>
      </c>
      <c r="G194" s="2" t="str">
        <f t="shared" ca="1" si="41"/>
        <v>no</v>
      </c>
      <c r="H194" s="2" t="str">
        <f t="shared" ca="1" si="42"/>
        <v>smartpoint</v>
      </c>
      <c r="I194" s="2" t="str">
        <f t="shared" ca="1" si="43"/>
        <v>Germany</v>
      </c>
      <c r="J194" s="2" t="str">
        <f t="shared" ca="1" si="44"/>
        <v>Saxony</v>
      </c>
      <c r="K194" s="2" t="str">
        <f t="shared" ca="1" si="45"/>
        <v>Halle</v>
      </c>
      <c r="L194" s="2" t="str">
        <f t="shared" ca="1" si="46"/>
        <v>household</v>
      </c>
      <c r="M194" s="2" t="str">
        <f t="shared" ca="1" si="47"/>
        <v>wipes</v>
      </c>
      <c r="N194">
        <f t="shared" ca="1" si="51"/>
        <v>613</v>
      </c>
      <c r="O194">
        <f t="shared" ca="1" si="52"/>
        <v>25.46</v>
      </c>
      <c r="P194">
        <f t="shared" ca="1" si="53"/>
        <v>5.91</v>
      </c>
      <c r="R194">
        <f t="shared" ca="1" si="48"/>
        <v>18</v>
      </c>
      <c r="S194">
        <f t="shared" ca="1" si="49"/>
        <v>7</v>
      </c>
    </row>
    <row r="195" spans="1:19" x14ac:dyDescent="0.25">
      <c r="A195">
        <f t="shared" si="56"/>
        <v>190</v>
      </c>
      <c r="B195" s="2">
        <f t="shared" ca="1" si="39"/>
        <v>43421</v>
      </c>
      <c r="C195">
        <f t="shared" ca="1" si="50"/>
        <v>2018</v>
      </c>
      <c r="D195" s="4">
        <f t="shared" ca="1" si="54"/>
        <v>11</v>
      </c>
      <c r="E195" s="4">
        <f t="shared" ca="1" si="55"/>
        <v>17</v>
      </c>
      <c r="F195" s="2" t="str">
        <f t="shared" ca="1" si="40"/>
        <v>Susan</v>
      </c>
      <c r="G195" s="2" t="str">
        <f t="shared" ca="1" si="41"/>
        <v>yes</v>
      </c>
      <c r="H195" s="2" t="str">
        <f t="shared" ca="1" si="42"/>
        <v>dealhouse</v>
      </c>
      <c r="I195" s="2" t="str">
        <f t="shared" ca="1" si="43"/>
        <v>Germany</v>
      </c>
      <c r="J195" s="2" t="str">
        <f t="shared" ca="1" si="44"/>
        <v>BadWurt</v>
      </c>
      <c r="K195" s="2" t="str">
        <f t="shared" ca="1" si="45"/>
        <v>Freiburg</v>
      </c>
      <c r="L195" s="2" t="str">
        <f t="shared" ca="1" si="46"/>
        <v>appliances</v>
      </c>
      <c r="M195" s="2" t="str">
        <f t="shared" ca="1" si="47"/>
        <v>micro wave oven</v>
      </c>
      <c r="N195">
        <f t="shared" ca="1" si="51"/>
        <v>811</v>
      </c>
      <c r="O195">
        <f t="shared" ca="1" si="52"/>
        <v>12.03</v>
      </c>
      <c r="P195">
        <f t="shared" ca="1" si="53"/>
        <v>2.23</v>
      </c>
      <c r="R195">
        <f t="shared" ca="1" si="48"/>
        <v>12</v>
      </c>
      <c r="S195">
        <f t="shared" ca="1" si="49"/>
        <v>12</v>
      </c>
    </row>
    <row r="196" spans="1:19" x14ac:dyDescent="0.25">
      <c r="A196">
        <f t="shared" si="56"/>
        <v>191</v>
      </c>
      <c r="B196" s="2">
        <f t="shared" ca="1" si="39"/>
        <v>43388</v>
      </c>
      <c r="C196">
        <f t="shared" ca="1" si="50"/>
        <v>2018</v>
      </c>
      <c r="D196" s="4">
        <f t="shared" ca="1" si="54"/>
        <v>10</v>
      </c>
      <c r="E196" s="4">
        <f t="shared" ca="1" si="55"/>
        <v>15</v>
      </c>
      <c r="F196" s="2" t="str">
        <f t="shared" ca="1" si="40"/>
        <v>Beth</v>
      </c>
      <c r="G196" s="2" t="str">
        <f t="shared" ca="1" si="41"/>
        <v>yes</v>
      </c>
      <c r="H196" s="2" t="str">
        <f t="shared" ca="1" si="42"/>
        <v>thebarn</v>
      </c>
      <c r="I196" s="2" t="str">
        <f t="shared" ca="1" si="43"/>
        <v>Germany</v>
      </c>
      <c r="J196" s="2" t="str">
        <f t="shared" ca="1" si="44"/>
        <v>Hessia</v>
      </c>
      <c r="K196" s="2" t="str">
        <f t="shared" ca="1" si="45"/>
        <v>Frankfurt</v>
      </c>
      <c r="L196" s="2" t="str">
        <f t="shared" ca="1" si="46"/>
        <v>stationary</v>
      </c>
      <c r="M196" s="2" t="str">
        <f t="shared" ca="1" si="47"/>
        <v>water colours</v>
      </c>
      <c r="N196">
        <f t="shared" ca="1" si="51"/>
        <v>876</v>
      </c>
      <c r="O196">
        <f t="shared" ca="1" si="52"/>
        <v>76.19</v>
      </c>
      <c r="P196">
        <f t="shared" ca="1" si="53"/>
        <v>1.61</v>
      </c>
      <c r="R196">
        <f t="shared" ca="1" si="48"/>
        <v>9</v>
      </c>
      <c r="S196">
        <f t="shared" ca="1" si="49"/>
        <v>5</v>
      </c>
    </row>
    <row r="197" spans="1:19" x14ac:dyDescent="0.25">
      <c r="A197">
        <f t="shared" si="56"/>
        <v>192</v>
      </c>
      <c r="B197" s="2">
        <f t="shared" ca="1" si="39"/>
        <v>43385</v>
      </c>
      <c r="C197">
        <f t="shared" ca="1" si="50"/>
        <v>2018</v>
      </c>
      <c r="D197" s="4">
        <f t="shared" ca="1" si="54"/>
        <v>10</v>
      </c>
      <c r="E197" s="4">
        <f t="shared" ca="1" si="55"/>
        <v>12</v>
      </c>
      <c r="F197" s="2" t="str">
        <f t="shared" ca="1" si="40"/>
        <v>Harry</v>
      </c>
      <c r="G197" s="2" t="str">
        <f t="shared" ca="1" si="41"/>
        <v>no</v>
      </c>
      <c r="H197" s="2" t="str">
        <f t="shared" ca="1" si="42"/>
        <v>care4you</v>
      </c>
      <c r="I197" s="2" t="str">
        <f t="shared" ca="1" si="43"/>
        <v>Germany</v>
      </c>
      <c r="J197" s="2" t="str">
        <f t="shared" ca="1" si="44"/>
        <v>Saxony</v>
      </c>
      <c r="K197" s="2" t="str">
        <f t="shared" ca="1" si="45"/>
        <v>Leipzig</v>
      </c>
      <c r="L197" s="2" t="str">
        <f t="shared" ca="1" si="46"/>
        <v>appliances</v>
      </c>
      <c r="M197" s="2" t="str">
        <f t="shared" ca="1" si="47"/>
        <v>mixer</v>
      </c>
      <c r="N197">
        <f t="shared" ca="1" si="51"/>
        <v>970</v>
      </c>
      <c r="O197">
        <f t="shared" ca="1" si="52"/>
        <v>39.36</v>
      </c>
      <c r="P197">
        <f t="shared" ca="1" si="53"/>
        <v>9.2899999999999991</v>
      </c>
      <c r="R197">
        <f t="shared" ca="1" si="48"/>
        <v>17</v>
      </c>
      <c r="S197">
        <f t="shared" ca="1" si="49"/>
        <v>11</v>
      </c>
    </row>
    <row r="198" spans="1:19" x14ac:dyDescent="0.25">
      <c r="A198">
        <f t="shared" si="56"/>
        <v>193</v>
      </c>
      <c r="B198" s="2">
        <f t="shared" ref="B198:B261" ca="1" si="57">INDEX(arr_random_ts1,INT(RAND()*items_ts1)+1)</f>
        <v>43452</v>
      </c>
      <c r="C198">
        <f t="shared" ca="1" si="50"/>
        <v>2018</v>
      </c>
      <c r="D198" s="4">
        <f t="shared" ca="1" si="54"/>
        <v>12</v>
      </c>
      <c r="E198" s="4">
        <f t="shared" ca="1" si="55"/>
        <v>18</v>
      </c>
      <c r="F198" s="2" t="str">
        <f t="shared" ref="F198:F261" ca="1" si="58">INDEX(arr_random_f1,INT(RAND()*items_f1)+1)</f>
        <v>Greg</v>
      </c>
      <c r="G198" s="2" t="str">
        <f t="shared" ref="G198:G261" ca="1" si="59">INDEX(arr_random_f2,INT(RAND()*items_f2)+1)</f>
        <v>yes</v>
      </c>
      <c r="H198" s="2" t="str">
        <f t="shared" ref="H198:H261" ca="1" si="60">INDEX(arr_random_f3,INT(RAND()*items_f3)+1)</f>
        <v>thebarn</v>
      </c>
      <c r="I198" s="2" t="str">
        <f t="shared" ref="I198:I261" ca="1" si="61">INDEX(ind_f4_l1,random_f4_aux)</f>
        <v>Germany</v>
      </c>
      <c r="J198" s="2" t="str">
        <f t="shared" ref="J198:J261" ca="1" si="62">INDEX(ind_f4_l2,random_f4_aux)</f>
        <v>Bavaria</v>
      </c>
      <c r="K198" s="2" t="str">
        <f t="shared" ref="K198:K261" ca="1" si="63">INDEX(ind_f4_l3,random_f4_aux)</f>
        <v>Nuremberg</v>
      </c>
      <c r="L198" s="2" t="str">
        <f t="shared" ref="L198:L261" ca="1" si="64">INDEX(ind_f5_l1,random_f5_aux)</f>
        <v>stationary</v>
      </c>
      <c r="M198" s="2" t="str">
        <f t="shared" ref="M198:M261" ca="1" si="65">INDEX(ind_f5_l2,random_f5_aux)</f>
        <v>pencil</v>
      </c>
      <c r="N198">
        <f t="shared" ca="1" si="51"/>
        <v>871</v>
      </c>
      <c r="O198">
        <f t="shared" ca="1" si="52"/>
        <v>41.69</v>
      </c>
      <c r="P198">
        <f t="shared" ca="1" si="53"/>
        <v>4.9800000000000004</v>
      </c>
      <c r="R198">
        <f t="shared" ref="R198:R261" ca="1" si="66">INT(RAND()*items_f4_l1)+1</f>
        <v>7</v>
      </c>
      <c r="S198">
        <f t="shared" ref="S198:S261" ca="1" si="67">INT(RAND()*items_f5_l1)+1</f>
        <v>2</v>
      </c>
    </row>
    <row r="199" spans="1:19" x14ac:dyDescent="0.25">
      <c r="A199">
        <f t="shared" si="56"/>
        <v>194</v>
      </c>
      <c r="B199" s="2">
        <f t="shared" ca="1" si="57"/>
        <v>43442</v>
      </c>
      <c r="C199">
        <f t="shared" ref="C199:C262" ca="1" si="68">YEAR(B199)</f>
        <v>2018</v>
      </c>
      <c r="D199" s="4">
        <f t="shared" ca="1" si="54"/>
        <v>12</v>
      </c>
      <c r="E199" s="4">
        <f t="shared" ca="1" si="55"/>
        <v>8</v>
      </c>
      <c r="F199" s="2" t="str">
        <f t="shared" ca="1" si="58"/>
        <v>Greg</v>
      </c>
      <c r="G199" s="2" t="str">
        <f t="shared" ca="1" si="59"/>
        <v>no</v>
      </c>
      <c r="H199" s="2" t="str">
        <f t="shared" ca="1" si="60"/>
        <v>thebarn</v>
      </c>
      <c r="I199" s="2" t="str">
        <f t="shared" ca="1" si="61"/>
        <v>Germany</v>
      </c>
      <c r="J199" s="2" t="str">
        <f t="shared" ca="1" si="62"/>
        <v>Saxony</v>
      </c>
      <c r="K199" s="2" t="str">
        <f t="shared" ca="1" si="63"/>
        <v>Halle</v>
      </c>
      <c r="L199" s="2" t="str">
        <f t="shared" ca="1" si="64"/>
        <v>household</v>
      </c>
      <c r="M199" s="2" t="str">
        <f t="shared" ca="1" si="65"/>
        <v>gloves</v>
      </c>
      <c r="N199">
        <f t="shared" ref="N199:N262" ca="1" si="69">INT(RAND()*1000)+1</f>
        <v>7</v>
      </c>
      <c r="O199">
        <f t="shared" ref="O199:O262" ca="1" si="70">ROUND(RAND()*100,2)</f>
        <v>47.19</v>
      </c>
      <c r="P199">
        <f t="shared" ref="P199:P262" ca="1" si="71">ROUND(RAND()*10,2)</f>
        <v>1</v>
      </c>
      <c r="R199">
        <f t="shared" ca="1" si="66"/>
        <v>18</v>
      </c>
      <c r="S199">
        <f t="shared" ca="1" si="67"/>
        <v>8</v>
      </c>
    </row>
    <row r="200" spans="1:19" x14ac:dyDescent="0.25">
      <c r="A200">
        <f t="shared" si="56"/>
        <v>195</v>
      </c>
      <c r="B200" s="2">
        <f t="shared" ca="1" si="57"/>
        <v>43411</v>
      </c>
      <c r="C200">
        <f t="shared" ca="1" si="68"/>
        <v>2018</v>
      </c>
      <c r="D200" s="4">
        <f t="shared" ca="1" si="54"/>
        <v>11</v>
      </c>
      <c r="E200" s="4">
        <f t="shared" ca="1" si="55"/>
        <v>7</v>
      </c>
      <c r="F200" s="2" t="str">
        <f t="shared" ca="1" si="58"/>
        <v>Susan</v>
      </c>
      <c r="G200" s="2" t="str">
        <f t="shared" ca="1" si="59"/>
        <v>no</v>
      </c>
      <c r="H200" s="2" t="str">
        <f t="shared" ca="1" si="60"/>
        <v>smartpoint</v>
      </c>
      <c r="I200" s="2" t="str">
        <f t="shared" ca="1" si="61"/>
        <v>Germany</v>
      </c>
      <c r="J200" s="2" t="str">
        <f t="shared" ca="1" si="62"/>
        <v>Saxony</v>
      </c>
      <c r="K200" s="2" t="str">
        <f t="shared" ca="1" si="63"/>
        <v>Halle</v>
      </c>
      <c r="L200" s="2" t="str">
        <f t="shared" ca="1" si="64"/>
        <v>stationary</v>
      </c>
      <c r="M200" s="2" t="str">
        <f t="shared" ca="1" si="65"/>
        <v>ball-pen</v>
      </c>
      <c r="N200">
        <f t="shared" ca="1" si="69"/>
        <v>992</v>
      </c>
      <c r="O200">
        <f t="shared" ca="1" si="70"/>
        <v>65.23</v>
      </c>
      <c r="P200">
        <f t="shared" ca="1" si="71"/>
        <v>8.67</v>
      </c>
      <c r="R200">
        <f t="shared" ca="1" si="66"/>
        <v>18</v>
      </c>
      <c r="S200">
        <f t="shared" ca="1" si="67"/>
        <v>4</v>
      </c>
    </row>
    <row r="201" spans="1:19" x14ac:dyDescent="0.25">
      <c r="A201">
        <f t="shared" si="56"/>
        <v>196</v>
      </c>
      <c r="B201" s="2">
        <f t="shared" ca="1" si="57"/>
        <v>43401</v>
      </c>
      <c r="C201">
        <f t="shared" ca="1" si="68"/>
        <v>2018</v>
      </c>
      <c r="D201" s="4">
        <f t="shared" ca="1" si="54"/>
        <v>10</v>
      </c>
      <c r="E201" s="4">
        <f t="shared" ca="1" si="55"/>
        <v>28</v>
      </c>
      <c r="F201" s="2" t="str">
        <f t="shared" ca="1" si="58"/>
        <v>Beth</v>
      </c>
      <c r="G201" s="2" t="str">
        <f t="shared" ca="1" si="59"/>
        <v>no</v>
      </c>
      <c r="H201" s="2" t="str">
        <f t="shared" ca="1" si="60"/>
        <v>thebarn</v>
      </c>
      <c r="I201" s="2" t="str">
        <f t="shared" ca="1" si="61"/>
        <v>Germany</v>
      </c>
      <c r="J201" s="2" t="str">
        <f t="shared" ca="1" si="62"/>
        <v>Bavaria</v>
      </c>
      <c r="K201" s="2" t="str">
        <f t="shared" ca="1" si="63"/>
        <v>Nuremberg</v>
      </c>
      <c r="L201" s="2" t="str">
        <f t="shared" ca="1" si="64"/>
        <v>stationary</v>
      </c>
      <c r="M201" s="2" t="str">
        <f t="shared" ca="1" si="65"/>
        <v>marker</v>
      </c>
      <c r="N201">
        <f t="shared" ca="1" si="69"/>
        <v>511</v>
      </c>
      <c r="O201">
        <f t="shared" ca="1" si="70"/>
        <v>20.32</v>
      </c>
      <c r="P201">
        <f t="shared" ca="1" si="71"/>
        <v>6.77</v>
      </c>
      <c r="R201">
        <f t="shared" ca="1" si="66"/>
        <v>7</v>
      </c>
      <c r="S201">
        <f t="shared" ca="1" si="67"/>
        <v>3</v>
      </c>
    </row>
    <row r="202" spans="1:19" x14ac:dyDescent="0.25">
      <c r="A202">
        <f t="shared" si="56"/>
        <v>197</v>
      </c>
      <c r="B202" s="2">
        <f t="shared" ca="1" si="57"/>
        <v>43408</v>
      </c>
      <c r="C202">
        <f t="shared" ca="1" si="68"/>
        <v>2018</v>
      </c>
      <c r="D202" s="4">
        <f t="shared" ca="1" si="54"/>
        <v>11</v>
      </c>
      <c r="E202" s="4">
        <f t="shared" ca="1" si="55"/>
        <v>4</v>
      </c>
      <c r="F202" s="2" t="str">
        <f t="shared" ca="1" si="58"/>
        <v>Ina</v>
      </c>
      <c r="G202" s="2" t="str">
        <f t="shared" ca="1" si="59"/>
        <v>yes</v>
      </c>
      <c r="H202" s="2" t="str">
        <f t="shared" ca="1" si="60"/>
        <v>care4you</v>
      </c>
      <c r="I202" s="2" t="str">
        <f t="shared" ca="1" si="61"/>
        <v>Germany</v>
      </c>
      <c r="J202" s="2" t="str">
        <f t="shared" ca="1" si="62"/>
        <v>NRW</v>
      </c>
      <c r="K202" s="2" t="str">
        <f t="shared" ca="1" si="63"/>
        <v>Düsseldorf</v>
      </c>
      <c r="L202" s="2" t="str">
        <f t="shared" ca="1" si="64"/>
        <v>stationary</v>
      </c>
      <c r="M202" s="2" t="str">
        <f t="shared" ca="1" si="65"/>
        <v>pen</v>
      </c>
      <c r="N202">
        <f t="shared" ca="1" si="69"/>
        <v>865</v>
      </c>
      <c r="O202">
        <f t="shared" ca="1" si="70"/>
        <v>85.37</v>
      </c>
      <c r="P202">
        <f t="shared" ca="1" si="71"/>
        <v>9.56</v>
      </c>
      <c r="R202">
        <f t="shared" ca="1" si="66"/>
        <v>1</v>
      </c>
      <c r="S202">
        <f t="shared" ca="1" si="67"/>
        <v>1</v>
      </c>
    </row>
    <row r="203" spans="1:19" x14ac:dyDescent="0.25">
      <c r="A203">
        <f t="shared" si="56"/>
        <v>198</v>
      </c>
      <c r="B203" s="2">
        <f t="shared" ca="1" si="57"/>
        <v>43453</v>
      </c>
      <c r="C203">
        <f t="shared" ca="1" si="68"/>
        <v>2018</v>
      </c>
      <c r="D203" s="4">
        <f t="shared" ca="1" si="54"/>
        <v>12</v>
      </c>
      <c r="E203" s="4">
        <f t="shared" ca="1" si="55"/>
        <v>19</v>
      </c>
      <c r="F203" s="2" t="str">
        <f t="shared" ca="1" si="58"/>
        <v>Harry</v>
      </c>
      <c r="G203" s="2" t="str">
        <f t="shared" ca="1" si="59"/>
        <v>no</v>
      </c>
      <c r="H203" s="2" t="str">
        <f t="shared" ca="1" si="60"/>
        <v>thebarn</v>
      </c>
      <c r="I203" s="2" t="str">
        <f t="shared" ca="1" si="61"/>
        <v>Germany</v>
      </c>
      <c r="J203" s="2" t="str">
        <f t="shared" ca="1" si="62"/>
        <v>Bavaria</v>
      </c>
      <c r="K203" s="2" t="str">
        <f t="shared" ca="1" si="63"/>
        <v>Munich</v>
      </c>
      <c r="L203" s="2" t="str">
        <f t="shared" ca="1" si="64"/>
        <v>stationary</v>
      </c>
      <c r="M203" s="2" t="str">
        <f t="shared" ca="1" si="65"/>
        <v>pencil</v>
      </c>
      <c r="N203">
        <f t="shared" ca="1" si="69"/>
        <v>246</v>
      </c>
      <c r="O203">
        <f t="shared" ca="1" si="70"/>
        <v>95.73</v>
      </c>
      <c r="P203">
        <f t="shared" ca="1" si="71"/>
        <v>8.56</v>
      </c>
      <c r="R203">
        <f t="shared" ca="1" si="66"/>
        <v>6</v>
      </c>
      <c r="S203">
        <f t="shared" ca="1" si="67"/>
        <v>2</v>
      </c>
    </row>
    <row r="204" spans="1:19" x14ac:dyDescent="0.25">
      <c r="A204">
        <f t="shared" si="56"/>
        <v>199</v>
      </c>
      <c r="B204" s="2">
        <f t="shared" ca="1" si="57"/>
        <v>43452</v>
      </c>
      <c r="C204">
        <f t="shared" ca="1" si="68"/>
        <v>2018</v>
      </c>
      <c r="D204" s="4">
        <f t="shared" ca="1" si="54"/>
        <v>12</v>
      </c>
      <c r="E204" s="4">
        <f t="shared" ca="1" si="55"/>
        <v>18</v>
      </c>
      <c r="F204" s="2" t="str">
        <f t="shared" ca="1" si="58"/>
        <v>Beth</v>
      </c>
      <c r="G204" s="2" t="str">
        <f t="shared" ca="1" si="59"/>
        <v>no</v>
      </c>
      <c r="H204" s="2" t="str">
        <f t="shared" ca="1" si="60"/>
        <v>smartpoint</v>
      </c>
      <c r="I204" s="2" t="str">
        <f t="shared" ca="1" si="61"/>
        <v>Germany</v>
      </c>
      <c r="J204" s="2" t="str">
        <f t="shared" ca="1" si="62"/>
        <v>Saxony</v>
      </c>
      <c r="K204" s="2" t="str">
        <f t="shared" ca="1" si="63"/>
        <v>Leipzig</v>
      </c>
      <c r="L204" s="2" t="str">
        <f t="shared" ca="1" si="64"/>
        <v>stationary</v>
      </c>
      <c r="M204" s="2" t="str">
        <f t="shared" ca="1" si="65"/>
        <v>water colours</v>
      </c>
      <c r="N204">
        <f t="shared" ca="1" si="69"/>
        <v>301</v>
      </c>
      <c r="O204">
        <f t="shared" ca="1" si="70"/>
        <v>58.6</v>
      </c>
      <c r="P204">
        <f t="shared" ca="1" si="71"/>
        <v>0.89</v>
      </c>
      <c r="R204">
        <f t="shared" ca="1" si="66"/>
        <v>17</v>
      </c>
      <c r="S204">
        <f t="shared" ca="1" si="67"/>
        <v>5</v>
      </c>
    </row>
    <row r="205" spans="1:19" x14ac:dyDescent="0.25">
      <c r="A205">
        <f t="shared" si="56"/>
        <v>200</v>
      </c>
      <c r="B205" s="2">
        <f t="shared" ca="1" si="57"/>
        <v>43445</v>
      </c>
      <c r="C205">
        <f t="shared" ca="1" si="68"/>
        <v>2018</v>
      </c>
      <c r="D205" s="4">
        <f t="shared" ref="D205" ca="1" si="72">MONTH(B205)</f>
        <v>12</v>
      </c>
      <c r="E205" s="4">
        <f t="shared" ref="E205" ca="1" si="73">DAY(B205)</f>
        <v>11</v>
      </c>
      <c r="F205" s="2" t="str">
        <f t="shared" ca="1" si="58"/>
        <v>Darma</v>
      </c>
      <c r="G205" s="2" t="str">
        <f t="shared" ca="1" si="59"/>
        <v>yes</v>
      </c>
      <c r="H205" s="2" t="str">
        <f t="shared" ca="1" si="60"/>
        <v>thebarn</v>
      </c>
      <c r="I205" s="2" t="str">
        <f t="shared" ca="1" si="61"/>
        <v>Germany</v>
      </c>
      <c r="J205" s="2" t="str">
        <f t="shared" ca="1" si="62"/>
        <v>NRW</v>
      </c>
      <c r="K205" s="2" t="str">
        <f t="shared" ca="1" si="63"/>
        <v>Cologne</v>
      </c>
      <c r="L205" s="2" t="str">
        <f t="shared" ca="1" si="64"/>
        <v>appliances</v>
      </c>
      <c r="M205" s="2" t="str">
        <f t="shared" ca="1" si="65"/>
        <v>micro wave oven</v>
      </c>
      <c r="N205">
        <f t="shared" ca="1" si="69"/>
        <v>416</v>
      </c>
      <c r="O205">
        <f t="shared" ca="1" si="70"/>
        <v>0.38</v>
      </c>
      <c r="P205">
        <f t="shared" ca="1" si="71"/>
        <v>6.85</v>
      </c>
      <c r="R205">
        <f t="shared" ca="1" si="66"/>
        <v>2</v>
      </c>
      <c r="S205">
        <f t="shared" ca="1" si="67"/>
        <v>12</v>
      </c>
    </row>
    <row r="206" spans="1:19" x14ac:dyDescent="0.25">
      <c r="A206">
        <f t="shared" ref="A206:A269" si="74">A205+1</f>
        <v>201</v>
      </c>
      <c r="B206" s="2">
        <f t="shared" ca="1" si="57"/>
        <v>43390</v>
      </c>
      <c r="C206">
        <f t="shared" ca="1" si="68"/>
        <v>2018</v>
      </c>
      <c r="D206" s="4">
        <f t="shared" ref="D206:D269" ca="1" si="75">MONTH(B206)</f>
        <v>10</v>
      </c>
      <c r="E206" s="4">
        <f t="shared" ref="E206:E269" ca="1" si="76">DAY(B206)</f>
        <v>17</v>
      </c>
      <c r="F206" s="2" t="str">
        <f t="shared" ca="1" si="58"/>
        <v>Harry</v>
      </c>
      <c r="G206" s="2" t="str">
        <f t="shared" ca="1" si="59"/>
        <v>yes</v>
      </c>
      <c r="H206" s="2" t="str">
        <f t="shared" ca="1" si="60"/>
        <v>dealhouse</v>
      </c>
      <c r="I206" s="2" t="str">
        <f t="shared" ca="1" si="61"/>
        <v>Germany</v>
      </c>
      <c r="J206" s="2" t="str">
        <f t="shared" ca="1" si="62"/>
        <v>BadWurt</v>
      </c>
      <c r="K206" s="2" t="str">
        <f t="shared" ca="1" si="63"/>
        <v>Stuttgart</v>
      </c>
      <c r="L206" s="2" t="str">
        <f t="shared" ca="1" si="64"/>
        <v>stationary</v>
      </c>
      <c r="M206" s="2" t="str">
        <f t="shared" ca="1" si="65"/>
        <v>marker</v>
      </c>
      <c r="N206">
        <f t="shared" ca="1" si="69"/>
        <v>480</v>
      </c>
      <c r="O206">
        <f t="shared" ca="1" si="70"/>
        <v>94.38</v>
      </c>
      <c r="P206">
        <f t="shared" ca="1" si="71"/>
        <v>0.56000000000000005</v>
      </c>
      <c r="R206">
        <f t="shared" ca="1" si="66"/>
        <v>10</v>
      </c>
      <c r="S206">
        <f t="shared" ca="1" si="67"/>
        <v>3</v>
      </c>
    </row>
    <row r="207" spans="1:19" x14ac:dyDescent="0.25">
      <c r="A207">
        <f t="shared" si="74"/>
        <v>202</v>
      </c>
      <c r="B207" s="2">
        <f t="shared" ca="1" si="57"/>
        <v>43407</v>
      </c>
      <c r="C207">
        <f t="shared" ca="1" si="68"/>
        <v>2018</v>
      </c>
      <c r="D207" s="4">
        <f t="shared" ca="1" si="75"/>
        <v>11</v>
      </c>
      <c r="E207" s="4">
        <f t="shared" ca="1" si="76"/>
        <v>3</v>
      </c>
      <c r="F207" s="2" t="str">
        <f t="shared" ca="1" si="58"/>
        <v>Beth</v>
      </c>
      <c r="G207" s="2" t="str">
        <f t="shared" ca="1" si="59"/>
        <v>no</v>
      </c>
      <c r="H207" s="2" t="str">
        <f t="shared" ca="1" si="60"/>
        <v>thebarn</v>
      </c>
      <c r="I207" s="2" t="str">
        <f t="shared" ca="1" si="61"/>
        <v>Germany</v>
      </c>
      <c r="J207" s="2" t="str">
        <f t="shared" ca="1" si="62"/>
        <v>Bavaria</v>
      </c>
      <c r="K207" s="2" t="str">
        <f t="shared" ca="1" si="63"/>
        <v>Munich</v>
      </c>
      <c r="L207" s="2" t="str">
        <f t="shared" ca="1" si="64"/>
        <v>stationary</v>
      </c>
      <c r="M207" s="2" t="str">
        <f t="shared" ca="1" si="65"/>
        <v>ball-pen</v>
      </c>
      <c r="N207">
        <f t="shared" ca="1" si="69"/>
        <v>684</v>
      </c>
      <c r="O207">
        <f t="shared" ca="1" si="70"/>
        <v>58.17</v>
      </c>
      <c r="P207">
        <f t="shared" ca="1" si="71"/>
        <v>4.45</v>
      </c>
      <c r="R207">
        <f t="shared" ca="1" si="66"/>
        <v>6</v>
      </c>
      <c r="S207">
        <f t="shared" ca="1" si="67"/>
        <v>4</v>
      </c>
    </row>
    <row r="208" spans="1:19" x14ac:dyDescent="0.25">
      <c r="A208">
        <f t="shared" si="74"/>
        <v>203</v>
      </c>
      <c r="B208" s="2">
        <f t="shared" ca="1" si="57"/>
        <v>43430</v>
      </c>
      <c r="C208">
        <f t="shared" ca="1" si="68"/>
        <v>2018</v>
      </c>
      <c r="D208" s="4">
        <f t="shared" ca="1" si="75"/>
        <v>11</v>
      </c>
      <c r="E208" s="4">
        <f t="shared" ca="1" si="76"/>
        <v>26</v>
      </c>
      <c r="F208" s="2" t="str">
        <f t="shared" ca="1" si="58"/>
        <v>Greg</v>
      </c>
      <c r="G208" s="2" t="str">
        <f t="shared" ca="1" si="59"/>
        <v>yes</v>
      </c>
      <c r="H208" s="2" t="str">
        <f t="shared" ca="1" si="60"/>
        <v>smartpoint</v>
      </c>
      <c r="I208" s="2" t="str">
        <f t="shared" ca="1" si="61"/>
        <v>Germany</v>
      </c>
      <c r="J208" s="2" t="str">
        <f t="shared" ca="1" si="62"/>
        <v>Saxony</v>
      </c>
      <c r="K208" s="2" t="str">
        <f t="shared" ca="1" si="63"/>
        <v>Dresden</v>
      </c>
      <c r="L208" s="2" t="str">
        <f t="shared" ca="1" si="64"/>
        <v>household</v>
      </c>
      <c r="M208" s="2" t="str">
        <f t="shared" ca="1" si="65"/>
        <v>towls</v>
      </c>
      <c r="N208">
        <f t="shared" ca="1" si="69"/>
        <v>354</v>
      </c>
      <c r="O208">
        <f t="shared" ca="1" si="70"/>
        <v>66.52</v>
      </c>
      <c r="P208">
        <f t="shared" ca="1" si="71"/>
        <v>2.36</v>
      </c>
      <c r="R208">
        <f t="shared" ca="1" si="66"/>
        <v>16</v>
      </c>
      <c r="S208">
        <f t="shared" ca="1" si="67"/>
        <v>9</v>
      </c>
    </row>
    <row r="209" spans="1:19" x14ac:dyDescent="0.25">
      <c r="A209">
        <f t="shared" si="74"/>
        <v>204</v>
      </c>
      <c r="B209" s="2">
        <f t="shared" ca="1" si="57"/>
        <v>43413</v>
      </c>
      <c r="C209">
        <f t="shared" ca="1" si="68"/>
        <v>2018</v>
      </c>
      <c r="D209" s="4">
        <f t="shared" ca="1" si="75"/>
        <v>11</v>
      </c>
      <c r="E209" s="4">
        <f t="shared" ca="1" si="76"/>
        <v>9</v>
      </c>
      <c r="F209" s="2" t="str">
        <f t="shared" ca="1" si="58"/>
        <v>Lewis</v>
      </c>
      <c r="G209" s="2" t="str">
        <f t="shared" ca="1" si="59"/>
        <v>no</v>
      </c>
      <c r="H209" s="2" t="str">
        <f t="shared" ca="1" si="60"/>
        <v>metropolis</v>
      </c>
      <c r="I209" s="2" t="str">
        <f t="shared" ca="1" si="61"/>
        <v>Germany</v>
      </c>
      <c r="J209" s="2" t="str">
        <f t="shared" ca="1" si="62"/>
        <v>BadWurt</v>
      </c>
      <c r="K209" s="2" t="str">
        <f t="shared" ca="1" si="63"/>
        <v>Stuttgart</v>
      </c>
      <c r="L209" s="2" t="str">
        <f t="shared" ca="1" si="64"/>
        <v>appliances</v>
      </c>
      <c r="M209" s="2" t="str">
        <f t="shared" ca="1" si="65"/>
        <v>mixer</v>
      </c>
      <c r="N209">
        <f t="shared" ca="1" si="69"/>
        <v>212</v>
      </c>
      <c r="O209">
        <f t="shared" ca="1" si="70"/>
        <v>6.19</v>
      </c>
      <c r="P209">
        <f t="shared" ca="1" si="71"/>
        <v>3</v>
      </c>
      <c r="R209">
        <f t="shared" ca="1" si="66"/>
        <v>10</v>
      </c>
      <c r="S209">
        <f t="shared" ca="1" si="67"/>
        <v>11</v>
      </c>
    </row>
    <row r="210" spans="1:19" x14ac:dyDescent="0.25">
      <c r="A210">
        <f t="shared" si="74"/>
        <v>205</v>
      </c>
      <c r="B210" s="2">
        <f t="shared" ca="1" si="57"/>
        <v>43421</v>
      </c>
      <c r="C210">
        <f t="shared" ca="1" si="68"/>
        <v>2018</v>
      </c>
      <c r="D210" s="4">
        <f t="shared" ca="1" si="75"/>
        <v>11</v>
      </c>
      <c r="E210" s="4">
        <f t="shared" ca="1" si="76"/>
        <v>17</v>
      </c>
      <c r="F210" s="2" t="str">
        <f t="shared" ca="1" si="58"/>
        <v>Wilbur</v>
      </c>
      <c r="G210" s="2" t="str">
        <f t="shared" ca="1" si="59"/>
        <v>yes</v>
      </c>
      <c r="H210" s="2" t="str">
        <f t="shared" ca="1" si="60"/>
        <v>metropolis</v>
      </c>
      <c r="I210" s="2" t="str">
        <f t="shared" ca="1" si="61"/>
        <v>Germany</v>
      </c>
      <c r="J210" s="2" t="str">
        <f t="shared" ca="1" si="62"/>
        <v>NRW</v>
      </c>
      <c r="K210" s="2" t="str">
        <f t="shared" ca="1" si="63"/>
        <v>Aachen</v>
      </c>
      <c r="L210" s="2" t="str">
        <f t="shared" ca="1" si="64"/>
        <v>stationary</v>
      </c>
      <c r="M210" s="2" t="str">
        <f t="shared" ca="1" si="65"/>
        <v>water colours</v>
      </c>
      <c r="N210">
        <f t="shared" ca="1" si="69"/>
        <v>988</v>
      </c>
      <c r="O210">
        <f t="shared" ca="1" si="70"/>
        <v>3.98</v>
      </c>
      <c r="P210">
        <f t="shared" ca="1" si="71"/>
        <v>0.74</v>
      </c>
      <c r="R210">
        <f t="shared" ca="1" si="66"/>
        <v>5</v>
      </c>
      <c r="S210">
        <f t="shared" ca="1" si="67"/>
        <v>5</v>
      </c>
    </row>
    <row r="211" spans="1:19" x14ac:dyDescent="0.25">
      <c r="A211">
        <f t="shared" si="74"/>
        <v>206</v>
      </c>
      <c r="B211" s="2">
        <f t="shared" ca="1" si="57"/>
        <v>43379</v>
      </c>
      <c r="C211">
        <f t="shared" ca="1" si="68"/>
        <v>2018</v>
      </c>
      <c r="D211" s="4">
        <f t="shared" ca="1" si="75"/>
        <v>10</v>
      </c>
      <c r="E211" s="4">
        <f t="shared" ca="1" si="76"/>
        <v>6</v>
      </c>
      <c r="F211" s="2" t="str">
        <f t="shared" ca="1" si="58"/>
        <v>Greg</v>
      </c>
      <c r="G211" s="2" t="str">
        <f t="shared" ca="1" si="59"/>
        <v>no</v>
      </c>
      <c r="H211" s="2" t="str">
        <f t="shared" ca="1" si="60"/>
        <v>metropolis</v>
      </c>
      <c r="I211" s="2" t="str">
        <f t="shared" ca="1" si="61"/>
        <v>Germany</v>
      </c>
      <c r="J211" s="2" t="str">
        <f t="shared" ca="1" si="62"/>
        <v>Saxony</v>
      </c>
      <c r="K211" s="2" t="str">
        <f t="shared" ca="1" si="63"/>
        <v>Halle</v>
      </c>
      <c r="L211" s="2" t="str">
        <f t="shared" ca="1" si="64"/>
        <v>appliances</v>
      </c>
      <c r="M211" s="2" t="str">
        <f t="shared" ca="1" si="65"/>
        <v>vaccum cleaner</v>
      </c>
      <c r="N211">
        <f t="shared" ca="1" si="69"/>
        <v>510</v>
      </c>
      <c r="O211">
        <f t="shared" ca="1" si="70"/>
        <v>26.72</v>
      </c>
      <c r="P211">
        <f t="shared" ca="1" si="71"/>
        <v>7.05</v>
      </c>
      <c r="R211">
        <f t="shared" ca="1" si="66"/>
        <v>18</v>
      </c>
      <c r="S211">
        <f t="shared" ca="1" si="67"/>
        <v>10</v>
      </c>
    </row>
    <row r="212" spans="1:19" x14ac:dyDescent="0.25">
      <c r="A212">
        <f t="shared" si="74"/>
        <v>207</v>
      </c>
      <c r="B212" s="2">
        <f t="shared" ca="1" si="57"/>
        <v>43423</v>
      </c>
      <c r="C212">
        <f t="shared" ca="1" si="68"/>
        <v>2018</v>
      </c>
      <c r="D212" s="4">
        <f t="shared" ca="1" si="75"/>
        <v>11</v>
      </c>
      <c r="E212" s="4">
        <f t="shared" ca="1" si="76"/>
        <v>19</v>
      </c>
      <c r="F212" s="2" t="str">
        <f t="shared" ca="1" si="58"/>
        <v>Wilbur</v>
      </c>
      <c r="G212" s="2" t="str">
        <f t="shared" ca="1" si="59"/>
        <v>no</v>
      </c>
      <c r="H212" s="2" t="str">
        <f t="shared" ca="1" si="60"/>
        <v>thebarn</v>
      </c>
      <c r="I212" s="2" t="str">
        <f t="shared" ca="1" si="61"/>
        <v>Germany</v>
      </c>
      <c r="J212" s="2" t="str">
        <f t="shared" ca="1" si="62"/>
        <v>Hessia</v>
      </c>
      <c r="K212" s="2" t="str">
        <f t="shared" ca="1" si="63"/>
        <v>Frankfurt</v>
      </c>
      <c r="L212" s="2" t="str">
        <f t="shared" ca="1" si="64"/>
        <v>household</v>
      </c>
      <c r="M212" s="2" t="str">
        <f t="shared" ca="1" si="65"/>
        <v>waste bags</v>
      </c>
      <c r="N212">
        <f t="shared" ca="1" si="69"/>
        <v>878</v>
      </c>
      <c r="O212">
        <f t="shared" ca="1" si="70"/>
        <v>31.96</v>
      </c>
      <c r="P212">
        <f t="shared" ca="1" si="71"/>
        <v>1.24</v>
      </c>
      <c r="R212">
        <f t="shared" ca="1" si="66"/>
        <v>9</v>
      </c>
      <c r="S212">
        <f t="shared" ca="1" si="67"/>
        <v>6</v>
      </c>
    </row>
    <row r="213" spans="1:19" x14ac:dyDescent="0.25">
      <c r="A213">
        <f t="shared" si="74"/>
        <v>208</v>
      </c>
      <c r="B213" s="2">
        <f t="shared" ca="1" si="57"/>
        <v>43463</v>
      </c>
      <c r="C213">
        <f t="shared" ca="1" si="68"/>
        <v>2018</v>
      </c>
      <c r="D213" s="4">
        <f t="shared" ca="1" si="75"/>
        <v>12</v>
      </c>
      <c r="E213" s="4">
        <f t="shared" ca="1" si="76"/>
        <v>29</v>
      </c>
      <c r="F213" s="2" t="str">
        <f t="shared" ca="1" si="58"/>
        <v>Wilbur</v>
      </c>
      <c r="G213" s="2" t="str">
        <f t="shared" ca="1" si="59"/>
        <v>no</v>
      </c>
      <c r="H213" s="2" t="str">
        <f t="shared" ca="1" si="60"/>
        <v>smartpoint</v>
      </c>
      <c r="I213" s="2" t="str">
        <f t="shared" ca="1" si="61"/>
        <v>Germany</v>
      </c>
      <c r="J213" s="2" t="str">
        <f t="shared" ca="1" si="62"/>
        <v>Berlin</v>
      </c>
      <c r="K213" s="2" t="str">
        <f t="shared" ca="1" si="63"/>
        <v>Berlin</v>
      </c>
      <c r="L213" s="2" t="str">
        <f t="shared" ca="1" si="64"/>
        <v>stationary</v>
      </c>
      <c r="M213" s="2" t="str">
        <f t="shared" ca="1" si="65"/>
        <v>pencil</v>
      </c>
      <c r="N213">
        <f t="shared" ca="1" si="69"/>
        <v>619</v>
      </c>
      <c r="O213">
        <f t="shared" ca="1" si="70"/>
        <v>38.479999999999997</v>
      </c>
      <c r="P213">
        <f t="shared" ca="1" si="71"/>
        <v>0.9</v>
      </c>
      <c r="R213">
        <f t="shared" ca="1" si="66"/>
        <v>13</v>
      </c>
      <c r="S213">
        <f t="shared" ca="1" si="67"/>
        <v>2</v>
      </c>
    </row>
    <row r="214" spans="1:19" x14ac:dyDescent="0.25">
      <c r="A214">
        <f t="shared" si="74"/>
        <v>209</v>
      </c>
      <c r="B214" s="2">
        <f t="shared" ca="1" si="57"/>
        <v>43404</v>
      </c>
      <c r="C214">
        <f t="shared" ca="1" si="68"/>
        <v>2018</v>
      </c>
      <c r="D214" s="4">
        <f t="shared" ca="1" si="75"/>
        <v>10</v>
      </c>
      <c r="E214" s="4">
        <f t="shared" ca="1" si="76"/>
        <v>31</v>
      </c>
      <c r="F214" s="2" t="str">
        <f t="shared" ca="1" si="58"/>
        <v>Greg</v>
      </c>
      <c r="G214" s="2" t="str">
        <f t="shared" ca="1" si="59"/>
        <v>no</v>
      </c>
      <c r="H214" s="2" t="str">
        <f t="shared" ca="1" si="60"/>
        <v>thebarn</v>
      </c>
      <c r="I214" s="2" t="str">
        <f t="shared" ca="1" si="61"/>
        <v>Germany</v>
      </c>
      <c r="J214" s="2" t="str">
        <f t="shared" ca="1" si="62"/>
        <v>Hessia</v>
      </c>
      <c r="K214" s="2" t="str">
        <f t="shared" ca="1" si="63"/>
        <v>Frankfurt</v>
      </c>
      <c r="L214" s="2" t="str">
        <f t="shared" ca="1" si="64"/>
        <v>appliances</v>
      </c>
      <c r="M214" s="2" t="str">
        <f t="shared" ca="1" si="65"/>
        <v>micro wave oven</v>
      </c>
      <c r="N214">
        <f t="shared" ca="1" si="69"/>
        <v>229</v>
      </c>
      <c r="O214">
        <f t="shared" ca="1" si="70"/>
        <v>3.44</v>
      </c>
      <c r="P214">
        <f t="shared" ca="1" si="71"/>
        <v>3.47</v>
      </c>
      <c r="R214">
        <f t="shared" ca="1" si="66"/>
        <v>9</v>
      </c>
      <c r="S214">
        <f t="shared" ca="1" si="67"/>
        <v>12</v>
      </c>
    </row>
    <row r="215" spans="1:19" x14ac:dyDescent="0.25">
      <c r="A215">
        <f t="shared" si="74"/>
        <v>210</v>
      </c>
      <c r="B215" s="2">
        <f t="shared" ca="1" si="57"/>
        <v>43455</v>
      </c>
      <c r="C215">
        <f t="shared" ca="1" si="68"/>
        <v>2018</v>
      </c>
      <c r="D215" s="4">
        <f t="shared" ca="1" si="75"/>
        <v>12</v>
      </c>
      <c r="E215" s="4">
        <f t="shared" ca="1" si="76"/>
        <v>21</v>
      </c>
      <c r="F215" s="2" t="str">
        <f t="shared" ca="1" si="58"/>
        <v>Lewis</v>
      </c>
      <c r="G215" s="2" t="str">
        <f t="shared" ca="1" si="59"/>
        <v>yes</v>
      </c>
      <c r="H215" s="2" t="str">
        <f t="shared" ca="1" si="60"/>
        <v>metropolis</v>
      </c>
      <c r="I215" s="2" t="str">
        <f t="shared" ca="1" si="61"/>
        <v>Germany</v>
      </c>
      <c r="J215" s="2" t="str">
        <f t="shared" ca="1" si="62"/>
        <v>NRW</v>
      </c>
      <c r="K215" s="2" t="str">
        <f t="shared" ca="1" si="63"/>
        <v>Düsseldorf</v>
      </c>
      <c r="L215" s="2" t="str">
        <f t="shared" ca="1" si="64"/>
        <v>stationary</v>
      </c>
      <c r="M215" s="2" t="str">
        <f t="shared" ca="1" si="65"/>
        <v>pen</v>
      </c>
      <c r="N215">
        <f t="shared" ca="1" si="69"/>
        <v>10</v>
      </c>
      <c r="O215">
        <f t="shared" ca="1" si="70"/>
        <v>13.42</v>
      </c>
      <c r="P215">
        <f t="shared" ca="1" si="71"/>
        <v>3.56</v>
      </c>
      <c r="R215">
        <f t="shared" ca="1" si="66"/>
        <v>1</v>
      </c>
      <c r="S215">
        <f t="shared" ca="1" si="67"/>
        <v>1</v>
      </c>
    </row>
    <row r="216" spans="1:19" x14ac:dyDescent="0.25">
      <c r="A216">
        <f t="shared" si="74"/>
        <v>211</v>
      </c>
      <c r="B216" s="2">
        <f t="shared" ca="1" si="57"/>
        <v>43412</v>
      </c>
      <c r="C216">
        <f t="shared" ca="1" si="68"/>
        <v>2018</v>
      </c>
      <c r="D216" s="4">
        <f t="shared" ca="1" si="75"/>
        <v>11</v>
      </c>
      <c r="E216" s="4">
        <f t="shared" ca="1" si="76"/>
        <v>8</v>
      </c>
      <c r="F216" s="2" t="str">
        <f t="shared" ca="1" si="58"/>
        <v>Beth</v>
      </c>
      <c r="G216" s="2" t="str">
        <f t="shared" ca="1" si="59"/>
        <v>yes</v>
      </c>
      <c r="H216" s="2" t="str">
        <f t="shared" ca="1" si="60"/>
        <v>dealhouse</v>
      </c>
      <c r="I216" s="2" t="str">
        <f t="shared" ca="1" si="61"/>
        <v>Germany</v>
      </c>
      <c r="J216" s="2" t="str">
        <f t="shared" ca="1" si="62"/>
        <v>Bavaria</v>
      </c>
      <c r="K216" s="2" t="str">
        <f t="shared" ca="1" si="63"/>
        <v>Munich</v>
      </c>
      <c r="L216" s="2" t="str">
        <f t="shared" ca="1" si="64"/>
        <v>household</v>
      </c>
      <c r="M216" s="2" t="str">
        <f t="shared" ca="1" si="65"/>
        <v>wipes</v>
      </c>
      <c r="N216">
        <f t="shared" ca="1" si="69"/>
        <v>176</v>
      </c>
      <c r="O216">
        <f t="shared" ca="1" si="70"/>
        <v>73.64</v>
      </c>
      <c r="P216">
        <f t="shared" ca="1" si="71"/>
        <v>9.9700000000000006</v>
      </c>
      <c r="R216">
        <f t="shared" ca="1" si="66"/>
        <v>6</v>
      </c>
      <c r="S216">
        <f t="shared" ca="1" si="67"/>
        <v>7</v>
      </c>
    </row>
    <row r="217" spans="1:19" x14ac:dyDescent="0.25">
      <c r="A217">
        <f t="shared" si="74"/>
        <v>212</v>
      </c>
      <c r="B217" s="2">
        <f t="shared" ca="1" si="57"/>
        <v>43421</v>
      </c>
      <c r="C217">
        <f t="shared" ca="1" si="68"/>
        <v>2018</v>
      </c>
      <c r="D217" s="4">
        <f t="shared" ca="1" si="75"/>
        <v>11</v>
      </c>
      <c r="E217" s="4">
        <f t="shared" ca="1" si="76"/>
        <v>17</v>
      </c>
      <c r="F217" s="2" t="str">
        <f t="shared" ca="1" si="58"/>
        <v>Harry</v>
      </c>
      <c r="G217" s="2" t="str">
        <f t="shared" ca="1" si="59"/>
        <v>no</v>
      </c>
      <c r="H217" s="2" t="str">
        <f t="shared" ca="1" si="60"/>
        <v>care4you</v>
      </c>
      <c r="I217" s="2" t="str">
        <f t="shared" ca="1" si="61"/>
        <v>Germany</v>
      </c>
      <c r="J217" s="2" t="str">
        <f t="shared" ca="1" si="62"/>
        <v>Bremen</v>
      </c>
      <c r="K217" s="2" t="str">
        <f t="shared" ca="1" si="63"/>
        <v>Bremen</v>
      </c>
      <c r="L217" s="2" t="str">
        <f t="shared" ca="1" si="64"/>
        <v>household</v>
      </c>
      <c r="M217" s="2" t="str">
        <f t="shared" ca="1" si="65"/>
        <v>towls</v>
      </c>
      <c r="N217">
        <f t="shared" ca="1" si="69"/>
        <v>719</v>
      </c>
      <c r="O217">
        <f t="shared" ca="1" si="70"/>
        <v>78.27</v>
      </c>
      <c r="P217">
        <f t="shared" ca="1" si="71"/>
        <v>6.55</v>
      </c>
      <c r="R217">
        <f t="shared" ca="1" si="66"/>
        <v>15</v>
      </c>
      <c r="S217">
        <f t="shared" ca="1" si="67"/>
        <v>9</v>
      </c>
    </row>
    <row r="218" spans="1:19" x14ac:dyDescent="0.25">
      <c r="A218">
        <f t="shared" si="74"/>
        <v>213</v>
      </c>
      <c r="B218" s="2">
        <f t="shared" ca="1" si="57"/>
        <v>43416</v>
      </c>
      <c r="C218">
        <f t="shared" ca="1" si="68"/>
        <v>2018</v>
      </c>
      <c r="D218" s="4">
        <f t="shared" ca="1" si="75"/>
        <v>11</v>
      </c>
      <c r="E218" s="4">
        <f t="shared" ca="1" si="76"/>
        <v>12</v>
      </c>
      <c r="F218" s="2" t="str">
        <f t="shared" ca="1" si="58"/>
        <v>Darma</v>
      </c>
      <c r="G218" s="2" t="str">
        <f t="shared" ca="1" si="59"/>
        <v>yes</v>
      </c>
      <c r="H218" s="2" t="str">
        <f t="shared" ca="1" si="60"/>
        <v>thebarn</v>
      </c>
      <c r="I218" s="2" t="str">
        <f t="shared" ca="1" si="61"/>
        <v>Germany</v>
      </c>
      <c r="J218" s="2" t="str">
        <f t="shared" ca="1" si="62"/>
        <v>BadWurt</v>
      </c>
      <c r="K218" s="2" t="str">
        <f t="shared" ca="1" si="63"/>
        <v>Stuttgart</v>
      </c>
      <c r="L218" s="2" t="str">
        <f t="shared" ca="1" si="64"/>
        <v>stationary</v>
      </c>
      <c r="M218" s="2" t="str">
        <f t="shared" ca="1" si="65"/>
        <v>marker</v>
      </c>
      <c r="N218">
        <f t="shared" ca="1" si="69"/>
        <v>468</v>
      </c>
      <c r="O218">
        <f t="shared" ca="1" si="70"/>
        <v>56.05</v>
      </c>
      <c r="P218">
        <f t="shared" ca="1" si="71"/>
        <v>1.1599999999999999</v>
      </c>
      <c r="R218">
        <f t="shared" ca="1" si="66"/>
        <v>10</v>
      </c>
      <c r="S218">
        <f t="shared" ca="1" si="67"/>
        <v>3</v>
      </c>
    </row>
    <row r="219" spans="1:19" x14ac:dyDescent="0.25">
      <c r="A219">
        <f t="shared" si="74"/>
        <v>214</v>
      </c>
      <c r="B219" s="2">
        <f t="shared" ca="1" si="57"/>
        <v>43396</v>
      </c>
      <c r="C219">
        <f t="shared" ca="1" si="68"/>
        <v>2018</v>
      </c>
      <c r="D219" s="4">
        <f t="shared" ca="1" si="75"/>
        <v>10</v>
      </c>
      <c r="E219" s="4">
        <f t="shared" ca="1" si="76"/>
        <v>23</v>
      </c>
      <c r="F219" s="2" t="str">
        <f t="shared" ca="1" si="58"/>
        <v>Susan</v>
      </c>
      <c r="G219" s="2" t="str">
        <f t="shared" ca="1" si="59"/>
        <v>no</v>
      </c>
      <c r="H219" s="2" t="str">
        <f t="shared" ca="1" si="60"/>
        <v>dealhouse</v>
      </c>
      <c r="I219" s="2" t="str">
        <f t="shared" ca="1" si="61"/>
        <v>Germany</v>
      </c>
      <c r="J219" s="2" t="str">
        <f t="shared" ca="1" si="62"/>
        <v>Hessia</v>
      </c>
      <c r="K219" s="2" t="str">
        <f t="shared" ca="1" si="63"/>
        <v>Frankfurt</v>
      </c>
      <c r="L219" s="2" t="str">
        <f t="shared" ca="1" si="64"/>
        <v>appliances</v>
      </c>
      <c r="M219" s="2" t="str">
        <f t="shared" ca="1" si="65"/>
        <v>mixer</v>
      </c>
      <c r="N219">
        <f t="shared" ca="1" si="69"/>
        <v>395</v>
      </c>
      <c r="O219">
        <f t="shared" ca="1" si="70"/>
        <v>73.290000000000006</v>
      </c>
      <c r="P219">
        <f t="shared" ca="1" si="71"/>
        <v>5.51</v>
      </c>
      <c r="R219">
        <f t="shared" ca="1" si="66"/>
        <v>9</v>
      </c>
      <c r="S219">
        <f t="shared" ca="1" si="67"/>
        <v>11</v>
      </c>
    </row>
    <row r="220" spans="1:19" x14ac:dyDescent="0.25">
      <c r="A220">
        <f t="shared" si="74"/>
        <v>215</v>
      </c>
      <c r="B220" s="2">
        <f t="shared" ca="1" si="57"/>
        <v>43395</v>
      </c>
      <c r="C220">
        <f t="shared" ca="1" si="68"/>
        <v>2018</v>
      </c>
      <c r="D220" s="4">
        <f t="shared" ca="1" si="75"/>
        <v>10</v>
      </c>
      <c r="E220" s="4">
        <f t="shared" ca="1" si="76"/>
        <v>22</v>
      </c>
      <c r="F220" s="2" t="str">
        <f t="shared" ca="1" si="58"/>
        <v>Susan</v>
      </c>
      <c r="G220" s="2" t="str">
        <f t="shared" ca="1" si="59"/>
        <v>yes</v>
      </c>
      <c r="H220" s="2" t="str">
        <f t="shared" ca="1" si="60"/>
        <v>smartpoint</v>
      </c>
      <c r="I220" s="2" t="str">
        <f t="shared" ca="1" si="61"/>
        <v>Germany</v>
      </c>
      <c r="J220" s="2" t="str">
        <f t="shared" ca="1" si="62"/>
        <v>Hamburg</v>
      </c>
      <c r="K220" s="2" t="str">
        <f t="shared" ca="1" si="63"/>
        <v>Hamburg</v>
      </c>
      <c r="L220" s="2" t="str">
        <f t="shared" ca="1" si="64"/>
        <v>household</v>
      </c>
      <c r="M220" s="2" t="str">
        <f t="shared" ca="1" si="65"/>
        <v>gloves</v>
      </c>
      <c r="N220">
        <f t="shared" ca="1" si="69"/>
        <v>472</v>
      </c>
      <c r="O220">
        <f t="shared" ca="1" si="70"/>
        <v>2.42</v>
      </c>
      <c r="P220">
        <f t="shared" ca="1" si="71"/>
        <v>8.9</v>
      </c>
      <c r="R220">
        <f t="shared" ca="1" si="66"/>
        <v>14</v>
      </c>
      <c r="S220">
        <f t="shared" ca="1" si="67"/>
        <v>8</v>
      </c>
    </row>
    <row r="221" spans="1:19" x14ac:dyDescent="0.25">
      <c r="A221">
        <f t="shared" si="74"/>
        <v>216</v>
      </c>
      <c r="B221" s="2">
        <f t="shared" ca="1" si="57"/>
        <v>43430</v>
      </c>
      <c r="C221">
        <f t="shared" ca="1" si="68"/>
        <v>2018</v>
      </c>
      <c r="D221" s="4">
        <f t="shared" ca="1" si="75"/>
        <v>11</v>
      </c>
      <c r="E221" s="4">
        <f t="shared" ca="1" si="76"/>
        <v>26</v>
      </c>
      <c r="F221" s="2" t="str">
        <f t="shared" ca="1" si="58"/>
        <v>Wilbur</v>
      </c>
      <c r="G221" s="2" t="str">
        <f t="shared" ca="1" si="59"/>
        <v>yes</v>
      </c>
      <c r="H221" s="2" t="str">
        <f t="shared" ca="1" si="60"/>
        <v>smartpoint</v>
      </c>
      <c r="I221" s="2" t="str">
        <f t="shared" ca="1" si="61"/>
        <v>Germany</v>
      </c>
      <c r="J221" s="2" t="str">
        <f t="shared" ca="1" si="62"/>
        <v>Bremen</v>
      </c>
      <c r="K221" s="2" t="str">
        <f t="shared" ca="1" si="63"/>
        <v>Bremen</v>
      </c>
      <c r="L221" s="2" t="str">
        <f t="shared" ca="1" si="64"/>
        <v>appliances</v>
      </c>
      <c r="M221" s="2" t="str">
        <f t="shared" ca="1" si="65"/>
        <v>vaccum cleaner</v>
      </c>
      <c r="N221">
        <f t="shared" ca="1" si="69"/>
        <v>692</v>
      </c>
      <c r="O221">
        <f t="shared" ca="1" si="70"/>
        <v>77.11</v>
      </c>
      <c r="P221">
        <f t="shared" ca="1" si="71"/>
        <v>5.45</v>
      </c>
      <c r="R221">
        <f t="shared" ca="1" si="66"/>
        <v>15</v>
      </c>
      <c r="S221">
        <f t="shared" ca="1" si="67"/>
        <v>10</v>
      </c>
    </row>
    <row r="222" spans="1:19" x14ac:dyDescent="0.25">
      <c r="A222">
        <f t="shared" si="74"/>
        <v>217</v>
      </c>
      <c r="B222" s="2">
        <f t="shared" ca="1" si="57"/>
        <v>43410</v>
      </c>
      <c r="C222">
        <f t="shared" ca="1" si="68"/>
        <v>2018</v>
      </c>
      <c r="D222" s="4">
        <f t="shared" ca="1" si="75"/>
        <v>11</v>
      </c>
      <c r="E222" s="4">
        <f t="shared" ca="1" si="76"/>
        <v>6</v>
      </c>
      <c r="F222" s="2" t="str">
        <f t="shared" ca="1" si="58"/>
        <v>Harry</v>
      </c>
      <c r="G222" s="2" t="str">
        <f t="shared" ca="1" si="59"/>
        <v>no</v>
      </c>
      <c r="H222" s="2" t="str">
        <f t="shared" ca="1" si="60"/>
        <v>care4you</v>
      </c>
      <c r="I222" s="2" t="str">
        <f t="shared" ca="1" si="61"/>
        <v>Germany</v>
      </c>
      <c r="J222" s="2" t="str">
        <f t="shared" ca="1" si="62"/>
        <v>Berlin</v>
      </c>
      <c r="K222" s="2" t="str">
        <f t="shared" ca="1" si="63"/>
        <v>Berlin</v>
      </c>
      <c r="L222" s="2" t="str">
        <f t="shared" ca="1" si="64"/>
        <v>stationary</v>
      </c>
      <c r="M222" s="2" t="str">
        <f t="shared" ca="1" si="65"/>
        <v>ball-pen</v>
      </c>
      <c r="N222">
        <f t="shared" ca="1" si="69"/>
        <v>787</v>
      </c>
      <c r="O222">
        <f t="shared" ca="1" si="70"/>
        <v>98.39</v>
      </c>
      <c r="P222">
        <f t="shared" ca="1" si="71"/>
        <v>2.39</v>
      </c>
      <c r="R222">
        <f t="shared" ca="1" si="66"/>
        <v>13</v>
      </c>
      <c r="S222">
        <f t="shared" ca="1" si="67"/>
        <v>4</v>
      </c>
    </row>
    <row r="223" spans="1:19" x14ac:dyDescent="0.25">
      <c r="A223">
        <f t="shared" si="74"/>
        <v>218</v>
      </c>
      <c r="B223" s="2">
        <f t="shared" ca="1" si="57"/>
        <v>43443</v>
      </c>
      <c r="C223">
        <f t="shared" ca="1" si="68"/>
        <v>2018</v>
      </c>
      <c r="D223" s="4">
        <f t="shared" ca="1" si="75"/>
        <v>12</v>
      </c>
      <c r="E223" s="4">
        <f t="shared" ca="1" si="76"/>
        <v>9</v>
      </c>
      <c r="F223" s="2" t="str">
        <f t="shared" ca="1" si="58"/>
        <v>Harry</v>
      </c>
      <c r="G223" s="2" t="str">
        <f t="shared" ca="1" si="59"/>
        <v>no</v>
      </c>
      <c r="H223" s="2" t="str">
        <f t="shared" ca="1" si="60"/>
        <v>thebarn</v>
      </c>
      <c r="I223" s="2" t="str">
        <f t="shared" ca="1" si="61"/>
        <v>Germany</v>
      </c>
      <c r="J223" s="2" t="str">
        <f t="shared" ca="1" si="62"/>
        <v>Saxony</v>
      </c>
      <c r="K223" s="2" t="str">
        <f t="shared" ca="1" si="63"/>
        <v>Dresden</v>
      </c>
      <c r="L223" s="2" t="str">
        <f t="shared" ca="1" si="64"/>
        <v>stationary</v>
      </c>
      <c r="M223" s="2" t="str">
        <f t="shared" ca="1" si="65"/>
        <v>water colours</v>
      </c>
      <c r="N223">
        <f t="shared" ca="1" si="69"/>
        <v>230</v>
      </c>
      <c r="O223">
        <f t="shared" ca="1" si="70"/>
        <v>36.229999999999997</v>
      </c>
      <c r="P223">
        <f t="shared" ca="1" si="71"/>
        <v>8.01</v>
      </c>
      <c r="R223">
        <f t="shared" ca="1" si="66"/>
        <v>16</v>
      </c>
      <c r="S223">
        <f t="shared" ca="1" si="67"/>
        <v>5</v>
      </c>
    </row>
    <row r="224" spans="1:19" x14ac:dyDescent="0.25">
      <c r="A224">
        <f t="shared" si="74"/>
        <v>219</v>
      </c>
      <c r="B224" s="2">
        <f t="shared" ca="1" si="57"/>
        <v>43396</v>
      </c>
      <c r="C224">
        <f t="shared" ca="1" si="68"/>
        <v>2018</v>
      </c>
      <c r="D224" s="4">
        <f t="shared" ca="1" si="75"/>
        <v>10</v>
      </c>
      <c r="E224" s="4">
        <f t="shared" ca="1" si="76"/>
        <v>23</v>
      </c>
      <c r="F224" s="2" t="str">
        <f t="shared" ca="1" si="58"/>
        <v>Ina</v>
      </c>
      <c r="G224" s="2" t="str">
        <f t="shared" ca="1" si="59"/>
        <v>no</v>
      </c>
      <c r="H224" s="2" t="str">
        <f t="shared" ca="1" si="60"/>
        <v>dealhouse</v>
      </c>
      <c r="I224" s="2" t="str">
        <f t="shared" ca="1" si="61"/>
        <v>Germany</v>
      </c>
      <c r="J224" s="2" t="str">
        <f t="shared" ca="1" si="62"/>
        <v>NRW</v>
      </c>
      <c r="K224" s="2" t="str">
        <f t="shared" ca="1" si="63"/>
        <v>Essen</v>
      </c>
      <c r="L224" s="2" t="str">
        <f t="shared" ca="1" si="64"/>
        <v>appliances</v>
      </c>
      <c r="M224" s="2" t="str">
        <f t="shared" ca="1" si="65"/>
        <v>mixer</v>
      </c>
      <c r="N224">
        <f t="shared" ca="1" si="69"/>
        <v>72</v>
      </c>
      <c r="O224">
        <f t="shared" ca="1" si="70"/>
        <v>41.19</v>
      </c>
      <c r="P224">
        <f t="shared" ca="1" si="71"/>
        <v>5.94</v>
      </c>
      <c r="R224">
        <f t="shared" ca="1" si="66"/>
        <v>3</v>
      </c>
      <c r="S224">
        <f t="shared" ca="1" si="67"/>
        <v>11</v>
      </c>
    </row>
    <row r="225" spans="1:19" x14ac:dyDescent="0.25">
      <c r="A225">
        <f t="shared" si="74"/>
        <v>220</v>
      </c>
      <c r="B225" s="2">
        <f t="shared" ca="1" si="57"/>
        <v>43441</v>
      </c>
      <c r="C225">
        <f t="shared" ca="1" si="68"/>
        <v>2018</v>
      </c>
      <c r="D225" s="4">
        <f t="shared" ca="1" si="75"/>
        <v>12</v>
      </c>
      <c r="E225" s="4">
        <f t="shared" ca="1" si="76"/>
        <v>7</v>
      </c>
      <c r="F225" s="2" t="str">
        <f t="shared" ca="1" si="58"/>
        <v>Ina</v>
      </c>
      <c r="G225" s="2" t="str">
        <f t="shared" ca="1" si="59"/>
        <v>no</v>
      </c>
      <c r="H225" s="2" t="str">
        <f t="shared" ca="1" si="60"/>
        <v>care4you</v>
      </c>
      <c r="I225" s="2" t="str">
        <f t="shared" ca="1" si="61"/>
        <v>Germany</v>
      </c>
      <c r="J225" s="2" t="str">
        <f t="shared" ca="1" si="62"/>
        <v>BadWurt</v>
      </c>
      <c r="K225" s="2" t="str">
        <f t="shared" ca="1" si="63"/>
        <v>Freiburg</v>
      </c>
      <c r="L225" s="2" t="str">
        <f t="shared" ca="1" si="64"/>
        <v>appliances</v>
      </c>
      <c r="M225" s="2" t="str">
        <f t="shared" ca="1" si="65"/>
        <v>micro wave oven</v>
      </c>
      <c r="N225">
        <f t="shared" ca="1" si="69"/>
        <v>961</v>
      </c>
      <c r="O225">
        <f t="shared" ca="1" si="70"/>
        <v>57.71</v>
      </c>
      <c r="P225">
        <f t="shared" ca="1" si="71"/>
        <v>5.77</v>
      </c>
      <c r="R225">
        <f t="shared" ca="1" si="66"/>
        <v>12</v>
      </c>
      <c r="S225">
        <f t="shared" ca="1" si="67"/>
        <v>12</v>
      </c>
    </row>
    <row r="226" spans="1:19" x14ac:dyDescent="0.25">
      <c r="A226">
        <f t="shared" si="74"/>
        <v>221</v>
      </c>
      <c r="B226" s="2">
        <f t="shared" ca="1" si="57"/>
        <v>43413</v>
      </c>
      <c r="C226">
        <f t="shared" ca="1" si="68"/>
        <v>2018</v>
      </c>
      <c r="D226" s="4">
        <f t="shared" ca="1" si="75"/>
        <v>11</v>
      </c>
      <c r="E226" s="4">
        <f t="shared" ca="1" si="76"/>
        <v>9</v>
      </c>
      <c r="F226" s="2" t="str">
        <f t="shared" ca="1" si="58"/>
        <v>Beth</v>
      </c>
      <c r="G226" s="2" t="str">
        <f t="shared" ca="1" si="59"/>
        <v>yes</v>
      </c>
      <c r="H226" s="2" t="str">
        <f t="shared" ca="1" si="60"/>
        <v>metropolis</v>
      </c>
      <c r="I226" s="2" t="str">
        <f t="shared" ca="1" si="61"/>
        <v>Germany</v>
      </c>
      <c r="J226" s="2" t="str">
        <f t="shared" ca="1" si="62"/>
        <v>NRW</v>
      </c>
      <c r="K226" s="2" t="str">
        <f t="shared" ca="1" si="63"/>
        <v>Düsseldorf</v>
      </c>
      <c r="L226" s="2" t="str">
        <f t="shared" ca="1" si="64"/>
        <v>stationary</v>
      </c>
      <c r="M226" s="2" t="str">
        <f t="shared" ca="1" si="65"/>
        <v>pencil</v>
      </c>
      <c r="N226">
        <f t="shared" ca="1" si="69"/>
        <v>195</v>
      </c>
      <c r="O226">
        <f t="shared" ca="1" si="70"/>
        <v>21.83</v>
      </c>
      <c r="P226">
        <f t="shared" ca="1" si="71"/>
        <v>1.67</v>
      </c>
      <c r="R226">
        <f t="shared" ca="1" si="66"/>
        <v>1</v>
      </c>
      <c r="S226">
        <f t="shared" ca="1" si="67"/>
        <v>2</v>
      </c>
    </row>
    <row r="227" spans="1:19" x14ac:dyDescent="0.25">
      <c r="A227">
        <f t="shared" si="74"/>
        <v>222</v>
      </c>
      <c r="B227" s="2">
        <f t="shared" ca="1" si="57"/>
        <v>43435</v>
      </c>
      <c r="C227">
        <f t="shared" ca="1" si="68"/>
        <v>2018</v>
      </c>
      <c r="D227" s="4">
        <f t="shared" ca="1" si="75"/>
        <v>12</v>
      </c>
      <c r="E227" s="4">
        <f t="shared" ca="1" si="76"/>
        <v>1</v>
      </c>
      <c r="F227" s="2" t="str">
        <f t="shared" ca="1" si="58"/>
        <v>Ina</v>
      </c>
      <c r="G227" s="2" t="str">
        <f t="shared" ca="1" si="59"/>
        <v>no</v>
      </c>
      <c r="H227" s="2" t="str">
        <f t="shared" ca="1" si="60"/>
        <v>metropolis</v>
      </c>
      <c r="I227" s="2" t="str">
        <f t="shared" ca="1" si="61"/>
        <v>Germany</v>
      </c>
      <c r="J227" s="2" t="str">
        <f t="shared" ca="1" si="62"/>
        <v>Saxony</v>
      </c>
      <c r="K227" s="2" t="str">
        <f t="shared" ca="1" si="63"/>
        <v>Dresden</v>
      </c>
      <c r="L227" s="2" t="str">
        <f t="shared" ca="1" si="64"/>
        <v>appliances</v>
      </c>
      <c r="M227" s="2" t="str">
        <f t="shared" ca="1" si="65"/>
        <v>vaccum cleaner</v>
      </c>
      <c r="N227">
        <f t="shared" ca="1" si="69"/>
        <v>550</v>
      </c>
      <c r="O227">
        <f t="shared" ca="1" si="70"/>
        <v>11.89</v>
      </c>
      <c r="P227">
        <f t="shared" ca="1" si="71"/>
        <v>8.66</v>
      </c>
      <c r="R227">
        <f t="shared" ca="1" si="66"/>
        <v>16</v>
      </c>
      <c r="S227">
        <f t="shared" ca="1" si="67"/>
        <v>10</v>
      </c>
    </row>
    <row r="228" spans="1:19" x14ac:dyDescent="0.25">
      <c r="A228">
        <f t="shared" si="74"/>
        <v>223</v>
      </c>
      <c r="B228" s="2">
        <f t="shared" ca="1" si="57"/>
        <v>43433</v>
      </c>
      <c r="C228">
        <f t="shared" ca="1" si="68"/>
        <v>2018</v>
      </c>
      <c r="D228" s="4">
        <f t="shared" ca="1" si="75"/>
        <v>11</v>
      </c>
      <c r="E228" s="4">
        <f t="shared" ca="1" si="76"/>
        <v>29</v>
      </c>
      <c r="F228" s="2" t="str">
        <f t="shared" ca="1" si="58"/>
        <v>Lewis</v>
      </c>
      <c r="G228" s="2" t="str">
        <f t="shared" ca="1" si="59"/>
        <v>no</v>
      </c>
      <c r="H228" s="2" t="str">
        <f t="shared" ca="1" si="60"/>
        <v>care4you</v>
      </c>
      <c r="I228" s="2" t="str">
        <f t="shared" ca="1" si="61"/>
        <v>Germany</v>
      </c>
      <c r="J228" s="2" t="str">
        <f t="shared" ca="1" si="62"/>
        <v>NRW</v>
      </c>
      <c r="K228" s="2" t="str">
        <f t="shared" ca="1" si="63"/>
        <v>Aachen</v>
      </c>
      <c r="L228" s="2" t="str">
        <f t="shared" ca="1" si="64"/>
        <v>stationary</v>
      </c>
      <c r="M228" s="2" t="str">
        <f t="shared" ca="1" si="65"/>
        <v>pencil</v>
      </c>
      <c r="N228">
        <f t="shared" ca="1" si="69"/>
        <v>674</v>
      </c>
      <c r="O228">
        <f t="shared" ca="1" si="70"/>
        <v>87.02</v>
      </c>
      <c r="P228">
        <f t="shared" ca="1" si="71"/>
        <v>1.28</v>
      </c>
      <c r="R228">
        <f t="shared" ca="1" si="66"/>
        <v>5</v>
      </c>
      <c r="S228">
        <f t="shared" ca="1" si="67"/>
        <v>2</v>
      </c>
    </row>
    <row r="229" spans="1:19" x14ac:dyDescent="0.25">
      <c r="A229">
        <f t="shared" si="74"/>
        <v>224</v>
      </c>
      <c r="B229" s="2">
        <f t="shared" ca="1" si="57"/>
        <v>43417</v>
      </c>
      <c r="C229">
        <f t="shared" ca="1" si="68"/>
        <v>2018</v>
      </c>
      <c r="D229" s="4">
        <f t="shared" ca="1" si="75"/>
        <v>11</v>
      </c>
      <c r="E229" s="4">
        <f t="shared" ca="1" si="76"/>
        <v>13</v>
      </c>
      <c r="F229" s="2" t="str">
        <f t="shared" ca="1" si="58"/>
        <v>Susan</v>
      </c>
      <c r="G229" s="2" t="str">
        <f t="shared" ca="1" si="59"/>
        <v>yes</v>
      </c>
      <c r="H229" s="2" t="str">
        <f t="shared" ca="1" si="60"/>
        <v>dealhouse</v>
      </c>
      <c r="I229" s="2" t="str">
        <f t="shared" ca="1" si="61"/>
        <v>Germany</v>
      </c>
      <c r="J229" s="2" t="str">
        <f t="shared" ca="1" si="62"/>
        <v>NRW</v>
      </c>
      <c r="K229" s="2" t="str">
        <f t="shared" ca="1" si="63"/>
        <v>Düsseldorf</v>
      </c>
      <c r="L229" s="2" t="str">
        <f t="shared" ca="1" si="64"/>
        <v>stationary</v>
      </c>
      <c r="M229" s="2" t="str">
        <f t="shared" ca="1" si="65"/>
        <v>ball-pen</v>
      </c>
      <c r="N229">
        <f t="shared" ca="1" si="69"/>
        <v>658</v>
      </c>
      <c r="O229">
        <f t="shared" ca="1" si="70"/>
        <v>64.2</v>
      </c>
      <c r="P229">
        <f t="shared" ca="1" si="71"/>
        <v>3.3</v>
      </c>
      <c r="R229">
        <f t="shared" ca="1" si="66"/>
        <v>1</v>
      </c>
      <c r="S229">
        <f t="shared" ca="1" si="67"/>
        <v>4</v>
      </c>
    </row>
    <row r="230" spans="1:19" x14ac:dyDescent="0.25">
      <c r="A230">
        <f t="shared" si="74"/>
        <v>225</v>
      </c>
      <c r="B230" s="2">
        <f t="shared" ca="1" si="57"/>
        <v>43392</v>
      </c>
      <c r="C230">
        <f t="shared" ca="1" si="68"/>
        <v>2018</v>
      </c>
      <c r="D230" s="4">
        <f t="shared" ca="1" si="75"/>
        <v>10</v>
      </c>
      <c r="E230" s="4">
        <f t="shared" ca="1" si="76"/>
        <v>19</v>
      </c>
      <c r="F230" s="2" t="str">
        <f t="shared" ca="1" si="58"/>
        <v>Wilbur</v>
      </c>
      <c r="G230" s="2" t="str">
        <f t="shared" ca="1" si="59"/>
        <v>no</v>
      </c>
      <c r="H230" s="2" t="str">
        <f t="shared" ca="1" si="60"/>
        <v>metropolis</v>
      </c>
      <c r="I230" s="2" t="str">
        <f t="shared" ca="1" si="61"/>
        <v>Germany</v>
      </c>
      <c r="J230" s="2" t="str">
        <f t="shared" ca="1" si="62"/>
        <v>Saxony</v>
      </c>
      <c r="K230" s="2" t="str">
        <f t="shared" ca="1" si="63"/>
        <v>Leipzig</v>
      </c>
      <c r="L230" s="2" t="str">
        <f t="shared" ca="1" si="64"/>
        <v>stationary</v>
      </c>
      <c r="M230" s="2" t="str">
        <f t="shared" ca="1" si="65"/>
        <v>ball-pen</v>
      </c>
      <c r="N230">
        <f t="shared" ca="1" si="69"/>
        <v>865</v>
      </c>
      <c r="O230">
        <f t="shared" ca="1" si="70"/>
        <v>9.8000000000000007</v>
      </c>
      <c r="P230">
        <f t="shared" ca="1" si="71"/>
        <v>8.52</v>
      </c>
      <c r="R230">
        <f t="shared" ca="1" si="66"/>
        <v>17</v>
      </c>
      <c r="S230">
        <f t="shared" ca="1" si="67"/>
        <v>4</v>
      </c>
    </row>
    <row r="231" spans="1:19" x14ac:dyDescent="0.25">
      <c r="A231">
        <f t="shared" si="74"/>
        <v>226</v>
      </c>
      <c r="B231" s="2">
        <f t="shared" ca="1" si="57"/>
        <v>43462</v>
      </c>
      <c r="C231">
        <f t="shared" ca="1" si="68"/>
        <v>2018</v>
      </c>
      <c r="D231" s="4">
        <f t="shared" ca="1" si="75"/>
        <v>12</v>
      </c>
      <c r="E231" s="4">
        <f t="shared" ca="1" si="76"/>
        <v>28</v>
      </c>
      <c r="F231" s="2" t="str">
        <f t="shared" ca="1" si="58"/>
        <v>Greg</v>
      </c>
      <c r="G231" s="2" t="str">
        <f t="shared" ca="1" si="59"/>
        <v>no</v>
      </c>
      <c r="H231" s="2" t="str">
        <f t="shared" ca="1" si="60"/>
        <v>smartpoint</v>
      </c>
      <c r="I231" s="2" t="str">
        <f t="shared" ca="1" si="61"/>
        <v>Germany</v>
      </c>
      <c r="J231" s="2" t="str">
        <f t="shared" ca="1" si="62"/>
        <v>Bavaria</v>
      </c>
      <c r="K231" s="2" t="str">
        <f t="shared" ca="1" si="63"/>
        <v>Munich</v>
      </c>
      <c r="L231" s="2" t="str">
        <f t="shared" ca="1" si="64"/>
        <v>stationary</v>
      </c>
      <c r="M231" s="2" t="str">
        <f t="shared" ca="1" si="65"/>
        <v>pencil</v>
      </c>
      <c r="N231">
        <f t="shared" ca="1" si="69"/>
        <v>868</v>
      </c>
      <c r="O231">
        <f t="shared" ca="1" si="70"/>
        <v>48.59</v>
      </c>
      <c r="P231">
        <f t="shared" ca="1" si="71"/>
        <v>0.91</v>
      </c>
      <c r="R231">
        <f t="shared" ca="1" si="66"/>
        <v>6</v>
      </c>
      <c r="S231">
        <f t="shared" ca="1" si="67"/>
        <v>2</v>
      </c>
    </row>
    <row r="232" spans="1:19" x14ac:dyDescent="0.25">
      <c r="A232">
        <f t="shared" si="74"/>
        <v>227</v>
      </c>
      <c r="B232" s="2">
        <f t="shared" ca="1" si="57"/>
        <v>43448</v>
      </c>
      <c r="C232">
        <f t="shared" ca="1" si="68"/>
        <v>2018</v>
      </c>
      <c r="D232" s="4">
        <f t="shared" ca="1" si="75"/>
        <v>12</v>
      </c>
      <c r="E232" s="4">
        <f t="shared" ca="1" si="76"/>
        <v>14</v>
      </c>
      <c r="F232" s="2" t="str">
        <f t="shared" ca="1" si="58"/>
        <v>Darma</v>
      </c>
      <c r="G232" s="2" t="str">
        <f t="shared" ca="1" si="59"/>
        <v>yes</v>
      </c>
      <c r="H232" s="2" t="str">
        <f t="shared" ca="1" si="60"/>
        <v>care4you</v>
      </c>
      <c r="I232" s="2" t="str">
        <f t="shared" ca="1" si="61"/>
        <v>Germany</v>
      </c>
      <c r="J232" s="2" t="str">
        <f t="shared" ca="1" si="62"/>
        <v>Saxony</v>
      </c>
      <c r="K232" s="2" t="str">
        <f t="shared" ca="1" si="63"/>
        <v>Dresden</v>
      </c>
      <c r="L232" s="2" t="str">
        <f t="shared" ca="1" si="64"/>
        <v>appliances</v>
      </c>
      <c r="M232" s="2" t="str">
        <f t="shared" ca="1" si="65"/>
        <v>micro wave oven</v>
      </c>
      <c r="N232">
        <f t="shared" ca="1" si="69"/>
        <v>712</v>
      </c>
      <c r="O232">
        <f t="shared" ca="1" si="70"/>
        <v>25.65</v>
      </c>
      <c r="P232">
        <f t="shared" ca="1" si="71"/>
        <v>5.54</v>
      </c>
      <c r="R232">
        <f t="shared" ca="1" si="66"/>
        <v>16</v>
      </c>
      <c r="S232">
        <f t="shared" ca="1" si="67"/>
        <v>12</v>
      </c>
    </row>
    <row r="233" spans="1:19" x14ac:dyDescent="0.25">
      <c r="A233">
        <f t="shared" si="74"/>
        <v>228</v>
      </c>
      <c r="B233" s="2">
        <f t="shared" ca="1" si="57"/>
        <v>43458</v>
      </c>
      <c r="C233">
        <f t="shared" ca="1" si="68"/>
        <v>2018</v>
      </c>
      <c r="D233" s="4">
        <f t="shared" ca="1" si="75"/>
        <v>12</v>
      </c>
      <c r="E233" s="4">
        <f t="shared" ca="1" si="76"/>
        <v>24</v>
      </c>
      <c r="F233" s="2" t="str">
        <f t="shared" ca="1" si="58"/>
        <v>Beth</v>
      </c>
      <c r="G233" s="2" t="str">
        <f t="shared" ca="1" si="59"/>
        <v>yes</v>
      </c>
      <c r="H233" s="2" t="str">
        <f t="shared" ca="1" si="60"/>
        <v>dealhouse</v>
      </c>
      <c r="I233" s="2" t="str">
        <f t="shared" ca="1" si="61"/>
        <v>Germany</v>
      </c>
      <c r="J233" s="2" t="str">
        <f t="shared" ca="1" si="62"/>
        <v>Bavaria</v>
      </c>
      <c r="K233" s="2" t="str">
        <f t="shared" ca="1" si="63"/>
        <v>Munich</v>
      </c>
      <c r="L233" s="2" t="str">
        <f t="shared" ca="1" si="64"/>
        <v>stationary</v>
      </c>
      <c r="M233" s="2" t="str">
        <f t="shared" ca="1" si="65"/>
        <v>water colours</v>
      </c>
      <c r="N233">
        <f t="shared" ca="1" si="69"/>
        <v>879</v>
      </c>
      <c r="O233">
        <f t="shared" ca="1" si="70"/>
        <v>62.88</v>
      </c>
      <c r="P233">
        <f t="shared" ca="1" si="71"/>
        <v>4.63</v>
      </c>
      <c r="R233">
        <f t="shared" ca="1" si="66"/>
        <v>6</v>
      </c>
      <c r="S233">
        <f t="shared" ca="1" si="67"/>
        <v>5</v>
      </c>
    </row>
    <row r="234" spans="1:19" x14ac:dyDescent="0.25">
      <c r="A234">
        <f t="shared" si="74"/>
        <v>229</v>
      </c>
      <c r="B234" s="2">
        <f t="shared" ca="1" si="57"/>
        <v>43408</v>
      </c>
      <c r="C234">
        <f t="shared" ca="1" si="68"/>
        <v>2018</v>
      </c>
      <c r="D234" s="4">
        <f t="shared" ca="1" si="75"/>
        <v>11</v>
      </c>
      <c r="E234" s="4">
        <f t="shared" ca="1" si="76"/>
        <v>4</v>
      </c>
      <c r="F234" s="2" t="str">
        <f t="shared" ca="1" si="58"/>
        <v>Harry</v>
      </c>
      <c r="G234" s="2" t="str">
        <f t="shared" ca="1" si="59"/>
        <v>yes</v>
      </c>
      <c r="H234" s="2" t="str">
        <f t="shared" ca="1" si="60"/>
        <v>metropolis</v>
      </c>
      <c r="I234" s="2" t="str">
        <f t="shared" ca="1" si="61"/>
        <v>Germany</v>
      </c>
      <c r="J234" s="2" t="str">
        <f t="shared" ca="1" si="62"/>
        <v>Berlin</v>
      </c>
      <c r="K234" s="2" t="str">
        <f t="shared" ca="1" si="63"/>
        <v>Berlin</v>
      </c>
      <c r="L234" s="2" t="str">
        <f t="shared" ca="1" si="64"/>
        <v>household</v>
      </c>
      <c r="M234" s="2" t="str">
        <f t="shared" ca="1" si="65"/>
        <v>towls</v>
      </c>
      <c r="N234">
        <f t="shared" ca="1" si="69"/>
        <v>50</v>
      </c>
      <c r="O234">
        <f t="shared" ca="1" si="70"/>
        <v>72.239999999999995</v>
      </c>
      <c r="P234">
        <f t="shared" ca="1" si="71"/>
        <v>8.76</v>
      </c>
      <c r="R234">
        <f t="shared" ca="1" si="66"/>
        <v>13</v>
      </c>
      <c r="S234">
        <f t="shared" ca="1" si="67"/>
        <v>9</v>
      </c>
    </row>
    <row r="235" spans="1:19" x14ac:dyDescent="0.25">
      <c r="A235">
        <f t="shared" si="74"/>
        <v>230</v>
      </c>
      <c r="B235" s="2">
        <f t="shared" ca="1" si="57"/>
        <v>43395</v>
      </c>
      <c r="C235">
        <f t="shared" ca="1" si="68"/>
        <v>2018</v>
      </c>
      <c r="D235" s="4">
        <f t="shared" ca="1" si="75"/>
        <v>10</v>
      </c>
      <c r="E235" s="4">
        <f t="shared" ca="1" si="76"/>
        <v>22</v>
      </c>
      <c r="F235" s="2" t="str">
        <f t="shared" ca="1" si="58"/>
        <v>Greg</v>
      </c>
      <c r="G235" s="2" t="str">
        <f t="shared" ca="1" si="59"/>
        <v>yes</v>
      </c>
      <c r="H235" s="2" t="str">
        <f t="shared" ca="1" si="60"/>
        <v>care4you</v>
      </c>
      <c r="I235" s="2" t="str">
        <f t="shared" ca="1" si="61"/>
        <v>Germany</v>
      </c>
      <c r="J235" s="2" t="str">
        <f t="shared" ca="1" si="62"/>
        <v>Saxony</v>
      </c>
      <c r="K235" s="2" t="str">
        <f t="shared" ca="1" si="63"/>
        <v>Leipzig</v>
      </c>
      <c r="L235" s="2" t="str">
        <f t="shared" ca="1" si="64"/>
        <v>stationary</v>
      </c>
      <c r="M235" s="2" t="str">
        <f t="shared" ca="1" si="65"/>
        <v>pencil</v>
      </c>
      <c r="N235">
        <f t="shared" ca="1" si="69"/>
        <v>629</v>
      </c>
      <c r="O235">
        <f t="shared" ca="1" si="70"/>
        <v>71.61</v>
      </c>
      <c r="P235">
        <f t="shared" ca="1" si="71"/>
        <v>6.74</v>
      </c>
      <c r="R235">
        <f t="shared" ca="1" si="66"/>
        <v>17</v>
      </c>
      <c r="S235">
        <f t="shared" ca="1" si="67"/>
        <v>2</v>
      </c>
    </row>
    <row r="236" spans="1:19" x14ac:dyDescent="0.25">
      <c r="A236">
        <f t="shared" si="74"/>
        <v>231</v>
      </c>
      <c r="B236" s="2">
        <f t="shared" ca="1" si="57"/>
        <v>43464</v>
      </c>
      <c r="C236">
        <f t="shared" ca="1" si="68"/>
        <v>2018</v>
      </c>
      <c r="D236" s="4">
        <f t="shared" ca="1" si="75"/>
        <v>12</v>
      </c>
      <c r="E236" s="4">
        <f t="shared" ca="1" si="76"/>
        <v>30</v>
      </c>
      <c r="F236" s="2" t="str">
        <f t="shared" ca="1" si="58"/>
        <v>Wilbur</v>
      </c>
      <c r="G236" s="2" t="str">
        <f t="shared" ca="1" si="59"/>
        <v>no</v>
      </c>
      <c r="H236" s="2" t="str">
        <f t="shared" ca="1" si="60"/>
        <v>dealhouse</v>
      </c>
      <c r="I236" s="2" t="str">
        <f t="shared" ca="1" si="61"/>
        <v>Germany</v>
      </c>
      <c r="J236" s="2" t="str">
        <f t="shared" ca="1" si="62"/>
        <v>Saxony</v>
      </c>
      <c r="K236" s="2" t="str">
        <f t="shared" ca="1" si="63"/>
        <v>Dresden</v>
      </c>
      <c r="L236" s="2" t="str">
        <f t="shared" ca="1" si="64"/>
        <v>household</v>
      </c>
      <c r="M236" s="2" t="str">
        <f t="shared" ca="1" si="65"/>
        <v>waste bags</v>
      </c>
      <c r="N236">
        <f t="shared" ca="1" si="69"/>
        <v>651</v>
      </c>
      <c r="O236">
        <f t="shared" ca="1" si="70"/>
        <v>33.76</v>
      </c>
      <c r="P236">
        <f t="shared" ca="1" si="71"/>
        <v>1.32</v>
      </c>
      <c r="R236">
        <f t="shared" ca="1" si="66"/>
        <v>16</v>
      </c>
      <c r="S236">
        <f t="shared" ca="1" si="67"/>
        <v>6</v>
      </c>
    </row>
    <row r="237" spans="1:19" x14ac:dyDescent="0.25">
      <c r="A237">
        <f t="shared" si="74"/>
        <v>232</v>
      </c>
      <c r="B237" s="2">
        <f t="shared" ca="1" si="57"/>
        <v>43397</v>
      </c>
      <c r="C237">
        <f t="shared" ca="1" si="68"/>
        <v>2018</v>
      </c>
      <c r="D237" s="4">
        <f t="shared" ca="1" si="75"/>
        <v>10</v>
      </c>
      <c r="E237" s="4">
        <f t="shared" ca="1" si="76"/>
        <v>24</v>
      </c>
      <c r="F237" s="2" t="str">
        <f t="shared" ca="1" si="58"/>
        <v>Darma</v>
      </c>
      <c r="G237" s="2" t="str">
        <f t="shared" ca="1" si="59"/>
        <v>no</v>
      </c>
      <c r="H237" s="2" t="str">
        <f t="shared" ca="1" si="60"/>
        <v>smartpoint</v>
      </c>
      <c r="I237" s="2" t="str">
        <f t="shared" ca="1" si="61"/>
        <v>Germany</v>
      </c>
      <c r="J237" s="2" t="str">
        <f t="shared" ca="1" si="62"/>
        <v>NRW</v>
      </c>
      <c r="K237" s="2" t="str">
        <f t="shared" ca="1" si="63"/>
        <v>Cologne</v>
      </c>
      <c r="L237" s="2" t="str">
        <f t="shared" ca="1" si="64"/>
        <v>household</v>
      </c>
      <c r="M237" s="2" t="str">
        <f t="shared" ca="1" si="65"/>
        <v>gloves</v>
      </c>
      <c r="N237">
        <f t="shared" ca="1" si="69"/>
        <v>791</v>
      </c>
      <c r="O237">
        <f t="shared" ca="1" si="70"/>
        <v>2.31</v>
      </c>
      <c r="P237">
        <f t="shared" ca="1" si="71"/>
        <v>0.09</v>
      </c>
      <c r="R237">
        <f t="shared" ca="1" si="66"/>
        <v>2</v>
      </c>
      <c r="S237">
        <f t="shared" ca="1" si="67"/>
        <v>8</v>
      </c>
    </row>
    <row r="238" spans="1:19" x14ac:dyDescent="0.25">
      <c r="A238">
        <f t="shared" si="74"/>
        <v>233</v>
      </c>
      <c r="B238" s="2">
        <f t="shared" ca="1" si="57"/>
        <v>43463</v>
      </c>
      <c r="C238">
        <f t="shared" ca="1" si="68"/>
        <v>2018</v>
      </c>
      <c r="D238" s="4">
        <f t="shared" ca="1" si="75"/>
        <v>12</v>
      </c>
      <c r="E238" s="4">
        <f t="shared" ca="1" si="76"/>
        <v>29</v>
      </c>
      <c r="F238" s="2" t="str">
        <f t="shared" ca="1" si="58"/>
        <v>Harry</v>
      </c>
      <c r="G238" s="2" t="str">
        <f t="shared" ca="1" si="59"/>
        <v>yes</v>
      </c>
      <c r="H238" s="2" t="str">
        <f t="shared" ca="1" si="60"/>
        <v>care4you</v>
      </c>
      <c r="I238" s="2" t="str">
        <f t="shared" ca="1" si="61"/>
        <v>Germany</v>
      </c>
      <c r="J238" s="2" t="str">
        <f t="shared" ca="1" si="62"/>
        <v>Hamburg</v>
      </c>
      <c r="K238" s="2" t="str">
        <f t="shared" ca="1" si="63"/>
        <v>Hamburg</v>
      </c>
      <c r="L238" s="2" t="str">
        <f t="shared" ca="1" si="64"/>
        <v>household</v>
      </c>
      <c r="M238" s="2" t="str">
        <f t="shared" ca="1" si="65"/>
        <v>towls</v>
      </c>
      <c r="N238">
        <f t="shared" ca="1" si="69"/>
        <v>567</v>
      </c>
      <c r="O238">
        <f t="shared" ca="1" si="70"/>
        <v>44.84</v>
      </c>
      <c r="P238">
        <f t="shared" ca="1" si="71"/>
        <v>8.31</v>
      </c>
      <c r="R238">
        <f t="shared" ca="1" si="66"/>
        <v>14</v>
      </c>
      <c r="S238">
        <f t="shared" ca="1" si="67"/>
        <v>9</v>
      </c>
    </row>
    <row r="239" spans="1:19" x14ac:dyDescent="0.25">
      <c r="A239">
        <f t="shared" si="74"/>
        <v>234</v>
      </c>
      <c r="B239" s="2">
        <f t="shared" ca="1" si="57"/>
        <v>43422</v>
      </c>
      <c r="C239">
        <f t="shared" ca="1" si="68"/>
        <v>2018</v>
      </c>
      <c r="D239" s="4">
        <f t="shared" ca="1" si="75"/>
        <v>11</v>
      </c>
      <c r="E239" s="4">
        <f t="shared" ca="1" si="76"/>
        <v>18</v>
      </c>
      <c r="F239" s="2" t="str">
        <f t="shared" ca="1" si="58"/>
        <v>Darma</v>
      </c>
      <c r="G239" s="2" t="str">
        <f t="shared" ca="1" si="59"/>
        <v>yes</v>
      </c>
      <c r="H239" s="2" t="str">
        <f t="shared" ca="1" si="60"/>
        <v>dealhouse</v>
      </c>
      <c r="I239" s="2" t="str">
        <f t="shared" ca="1" si="61"/>
        <v>Germany</v>
      </c>
      <c r="J239" s="2" t="str">
        <f t="shared" ca="1" si="62"/>
        <v>Hessia</v>
      </c>
      <c r="K239" s="2" t="str">
        <f t="shared" ca="1" si="63"/>
        <v>Frankfurt</v>
      </c>
      <c r="L239" s="2" t="str">
        <f t="shared" ca="1" si="64"/>
        <v>household</v>
      </c>
      <c r="M239" s="2" t="str">
        <f t="shared" ca="1" si="65"/>
        <v>wipes</v>
      </c>
      <c r="N239">
        <f t="shared" ca="1" si="69"/>
        <v>854</v>
      </c>
      <c r="O239">
        <f t="shared" ca="1" si="70"/>
        <v>67.239999999999995</v>
      </c>
      <c r="P239">
        <f t="shared" ca="1" si="71"/>
        <v>2.46</v>
      </c>
      <c r="R239">
        <f t="shared" ca="1" si="66"/>
        <v>9</v>
      </c>
      <c r="S239">
        <f t="shared" ca="1" si="67"/>
        <v>7</v>
      </c>
    </row>
    <row r="240" spans="1:19" x14ac:dyDescent="0.25">
      <c r="A240">
        <f t="shared" si="74"/>
        <v>235</v>
      </c>
      <c r="B240" s="2">
        <f t="shared" ca="1" si="57"/>
        <v>43456</v>
      </c>
      <c r="C240">
        <f t="shared" ca="1" si="68"/>
        <v>2018</v>
      </c>
      <c r="D240" s="4">
        <f t="shared" ca="1" si="75"/>
        <v>12</v>
      </c>
      <c r="E240" s="4">
        <f t="shared" ca="1" si="76"/>
        <v>22</v>
      </c>
      <c r="F240" s="2" t="str">
        <f t="shared" ca="1" si="58"/>
        <v>Beth</v>
      </c>
      <c r="G240" s="2" t="str">
        <f t="shared" ca="1" si="59"/>
        <v>yes</v>
      </c>
      <c r="H240" s="2" t="str">
        <f t="shared" ca="1" si="60"/>
        <v>care4you</v>
      </c>
      <c r="I240" s="2" t="str">
        <f t="shared" ca="1" si="61"/>
        <v>Germany</v>
      </c>
      <c r="J240" s="2" t="str">
        <f t="shared" ca="1" si="62"/>
        <v>Bavaria</v>
      </c>
      <c r="K240" s="2" t="str">
        <f t="shared" ca="1" si="63"/>
        <v>Augsburg</v>
      </c>
      <c r="L240" s="2" t="str">
        <f t="shared" ca="1" si="64"/>
        <v>stationary</v>
      </c>
      <c r="M240" s="2" t="str">
        <f t="shared" ca="1" si="65"/>
        <v>pen</v>
      </c>
      <c r="N240">
        <f t="shared" ca="1" si="69"/>
        <v>783</v>
      </c>
      <c r="O240">
        <f t="shared" ca="1" si="70"/>
        <v>44.22</v>
      </c>
      <c r="P240">
        <f t="shared" ca="1" si="71"/>
        <v>9.27</v>
      </c>
      <c r="R240">
        <f t="shared" ca="1" si="66"/>
        <v>8</v>
      </c>
      <c r="S240">
        <f t="shared" ca="1" si="67"/>
        <v>1</v>
      </c>
    </row>
    <row r="241" spans="1:19" x14ac:dyDescent="0.25">
      <c r="A241">
        <f t="shared" si="74"/>
        <v>236</v>
      </c>
      <c r="B241" s="2">
        <f t="shared" ca="1" si="57"/>
        <v>43414</v>
      </c>
      <c r="C241">
        <f t="shared" ca="1" si="68"/>
        <v>2018</v>
      </c>
      <c r="D241" s="4">
        <f t="shared" ca="1" si="75"/>
        <v>11</v>
      </c>
      <c r="E241" s="4">
        <f t="shared" ca="1" si="76"/>
        <v>10</v>
      </c>
      <c r="F241" s="2" t="str">
        <f t="shared" ca="1" si="58"/>
        <v>Wilbur</v>
      </c>
      <c r="G241" s="2" t="str">
        <f t="shared" ca="1" si="59"/>
        <v>no</v>
      </c>
      <c r="H241" s="2" t="str">
        <f t="shared" ca="1" si="60"/>
        <v>metropolis</v>
      </c>
      <c r="I241" s="2" t="str">
        <f t="shared" ca="1" si="61"/>
        <v>Germany</v>
      </c>
      <c r="J241" s="2" t="str">
        <f t="shared" ca="1" si="62"/>
        <v>Bremen</v>
      </c>
      <c r="K241" s="2" t="str">
        <f t="shared" ca="1" si="63"/>
        <v>Bremen</v>
      </c>
      <c r="L241" s="2" t="str">
        <f t="shared" ca="1" si="64"/>
        <v>appliances</v>
      </c>
      <c r="M241" s="2" t="str">
        <f t="shared" ca="1" si="65"/>
        <v>micro wave oven</v>
      </c>
      <c r="N241">
        <f t="shared" ca="1" si="69"/>
        <v>786</v>
      </c>
      <c r="O241">
        <f t="shared" ca="1" si="70"/>
        <v>78.3</v>
      </c>
      <c r="P241">
        <f t="shared" ca="1" si="71"/>
        <v>5.05</v>
      </c>
      <c r="R241">
        <f t="shared" ca="1" si="66"/>
        <v>15</v>
      </c>
      <c r="S241">
        <f t="shared" ca="1" si="67"/>
        <v>12</v>
      </c>
    </row>
    <row r="242" spans="1:19" x14ac:dyDescent="0.25">
      <c r="A242">
        <f t="shared" si="74"/>
        <v>237</v>
      </c>
      <c r="B242" s="2">
        <f t="shared" ca="1" si="57"/>
        <v>43384</v>
      </c>
      <c r="C242">
        <f t="shared" ca="1" si="68"/>
        <v>2018</v>
      </c>
      <c r="D242" s="4">
        <f t="shared" ca="1" si="75"/>
        <v>10</v>
      </c>
      <c r="E242" s="4">
        <f t="shared" ca="1" si="76"/>
        <v>11</v>
      </c>
      <c r="F242" s="2" t="str">
        <f t="shared" ca="1" si="58"/>
        <v>Harry</v>
      </c>
      <c r="G242" s="2" t="str">
        <f t="shared" ca="1" si="59"/>
        <v>no</v>
      </c>
      <c r="H242" s="2" t="str">
        <f t="shared" ca="1" si="60"/>
        <v>care4you</v>
      </c>
      <c r="I242" s="2" t="str">
        <f t="shared" ca="1" si="61"/>
        <v>Germany</v>
      </c>
      <c r="J242" s="2" t="str">
        <f t="shared" ca="1" si="62"/>
        <v>BadWurt</v>
      </c>
      <c r="K242" s="2" t="str">
        <f t="shared" ca="1" si="63"/>
        <v>Karlsruhe</v>
      </c>
      <c r="L242" s="2" t="str">
        <f t="shared" ca="1" si="64"/>
        <v>household</v>
      </c>
      <c r="M242" s="2" t="str">
        <f t="shared" ca="1" si="65"/>
        <v>towls</v>
      </c>
      <c r="N242">
        <f t="shared" ca="1" si="69"/>
        <v>596</v>
      </c>
      <c r="O242">
        <f t="shared" ca="1" si="70"/>
        <v>74.58</v>
      </c>
      <c r="P242">
        <f t="shared" ca="1" si="71"/>
        <v>0.2</v>
      </c>
      <c r="R242">
        <f t="shared" ca="1" si="66"/>
        <v>11</v>
      </c>
      <c r="S242">
        <f t="shared" ca="1" si="67"/>
        <v>9</v>
      </c>
    </row>
    <row r="243" spans="1:19" x14ac:dyDescent="0.25">
      <c r="A243">
        <f t="shared" si="74"/>
        <v>238</v>
      </c>
      <c r="B243" s="2">
        <f t="shared" ca="1" si="57"/>
        <v>43386</v>
      </c>
      <c r="C243">
        <f t="shared" ca="1" si="68"/>
        <v>2018</v>
      </c>
      <c r="D243" s="4">
        <f t="shared" ca="1" si="75"/>
        <v>10</v>
      </c>
      <c r="E243" s="4">
        <f t="shared" ca="1" si="76"/>
        <v>13</v>
      </c>
      <c r="F243" s="2" t="str">
        <f t="shared" ca="1" si="58"/>
        <v>Susan</v>
      </c>
      <c r="G243" s="2" t="str">
        <f t="shared" ca="1" si="59"/>
        <v>yes</v>
      </c>
      <c r="H243" s="2" t="str">
        <f t="shared" ca="1" si="60"/>
        <v>smartpoint</v>
      </c>
      <c r="I243" s="2" t="str">
        <f t="shared" ca="1" si="61"/>
        <v>Germany</v>
      </c>
      <c r="J243" s="2" t="str">
        <f t="shared" ca="1" si="62"/>
        <v>NRW</v>
      </c>
      <c r="K243" s="2" t="str">
        <f t="shared" ca="1" si="63"/>
        <v>Düsseldorf</v>
      </c>
      <c r="L243" s="2" t="str">
        <f t="shared" ca="1" si="64"/>
        <v>household</v>
      </c>
      <c r="M243" s="2" t="str">
        <f t="shared" ca="1" si="65"/>
        <v>wipes</v>
      </c>
      <c r="N243">
        <f t="shared" ca="1" si="69"/>
        <v>957</v>
      </c>
      <c r="O243">
        <f t="shared" ca="1" si="70"/>
        <v>4.76</v>
      </c>
      <c r="P243">
        <f t="shared" ca="1" si="71"/>
        <v>8.06</v>
      </c>
      <c r="R243">
        <f t="shared" ca="1" si="66"/>
        <v>1</v>
      </c>
      <c r="S243">
        <f t="shared" ca="1" si="67"/>
        <v>7</v>
      </c>
    </row>
    <row r="244" spans="1:19" x14ac:dyDescent="0.25">
      <c r="A244">
        <f t="shared" si="74"/>
        <v>239</v>
      </c>
      <c r="B244" s="2">
        <f t="shared" ca="1" si="57"/>
        <v>43425</v>
      </c>
      <c r="C244">
        <f t="shared" ca="1" si="68"/>
        <v>2018</v>
      </c>
      <c r="D244" s="4">
        <f t="shared" ca="1" si="75"/>
        <v>11</v>
      </c>
      <c r="E244" s="4">
        <f t="shared" ca="1" si="76"/>
        <v>21</v>
      </c>
      <c r="F244" s="2" t="str">
        <f t="shared" ca="1" si="58"/>
        <v>Darma</v>
      </c>
      <c r="G244" s="2" t="str">
        <f t="shared" ca="1" si="59"/>
        <v>yes</v>
      </c>
      <c r="H244" s="2" t="str">
        <f t="shared" ca="1" si="60"/>
        <v>smartpoint</v>
      </c>
      <c r="I244" s="2" t="str">
        <f t="shared" ca="1" si="61"/>
        <v>Germany</v>
      </c>
      <c r="J244" s="2" t="str">
        <f t="shared" ca="1" si="62"/>
        <v>Bavaria</v>
      </c>
      <c r="K244" s="2" t="str">
        <f t="shared" ca="1" si="63"/>
        <v>Nuremberg</v>
      </c>
      <c r="L244" s="2" t="str">
        <f t="shared" ca="1" si="64"/>
        <v>household</v>
      </c>
      <c r="M244" s="2" t="str">
        <f t="shared" ca="1" si="65"/>
        <v>waste bags</v>
      </c>
      <c r="N244">
        <f t="shared" ca="1" si="69"/>
        <v>28</v>
      </c>
      <c r="O244">
        <f t="shared" ca="1" si="70"/>
        <v>3.69</v>
      </c>
      <c r="P244">
        <f t="shared" ca="1" si="71"/>
        <v>4.5199999999999996</v>
      </c>
      <c r="R244">
        <f t="shared" ca="1" si="66"/>
        <v>7</v>
      </c>
      <c r="S244">
        <f t="shared" ca="1" si="67"/>
        <v>6</v>
      </c>
    </row>
    <row r="245" spans="1:19" x14ac:dyDescent="0.25">
      <c r="A245">
        <f t="shared" si="74"/>
        <v>240</v>
      </c>
      <c r="B245" s="2">
        <f t="shared" ca="1" si="57"/>
        <v>43420</v>
      </c>
      <c r="C245">
        <f t="shared" ca="1" si="68"/>
        <v>2018</v>
      </c>
      <c r="D245" s="4">
        <f t="shared" ca="1" si="75"/>
        <v>11</v>
      </c>
      <c r="E245" s="4">
        <f t="shared" ca="1" si="76"/>
        <v>16</v>
      </c>
      <c r="F245" s="2" t="str">
        <f t="shared" ca="1" si="58"/>
        <v>Beth</v>
      </c>
      <c r="G245" s="2" t="str">
        <f t="shared" ca="1" si="59"/>
        <v>no</v>
      </c>
      <c r="H245" s="2" t="str">
        <f t="shared" ca="1" si="60"/>
        <v>metropolis</v>
      </c>
      <c r="I245" s="2" t="str">
        <f t="shared" ca="1" si="61"/>
        <v>Germany</v>
      </c>
      <c r="J245" s="2" t="str">
        <f t="shared" ca="1" si="62"/>
        <v>Saxony</v>
      </c>
      <c r="K245" s="2" t="str">
        <f t="shared" ca="1" si="63"/>
        <v>Leipzig</v>
      </c>
      <c r="L245" s="2" t="str">
        <f t="shared" ca="1" si="64"/>
        <v>household</v>
      </c>
      <c r="M245" s="2" t="str">
        <f t="shared" ca="1" si="65"/>
        <v>wipes</v>
      </c>
      <c r="N245">
        <f t="shared" ca="1" si="69"/>
        <v>298</v>
      </c>
      <c r="O245">
        <f t="shared" ca="1" si="70"/>
        <v>84.86</v>
      </c>
      <c r="P245">
        <f t="shared" ca="1" si="71"/>
        <v>3.89</v>
      </c>
      <c r="R245">
        <f t="shared" ca="1" si="66"/>
        <v>17</v>
      </c>
      <c r="S245">
        <f t="shared" ca="1" si="67"/>
        <v>7</v>
      </c>
    </row>
    <row r="246" spans="1:19" x14ac:dyDescent="0.25">
      <c r="A246">
        <f t="shared" si="74"/>
        <v>241</v>
      </c>
      <c r="B246" s="2">
        <f t="shared" ca="1" si="57"/>
        <v>43432</v>
      </c>
      <c r="C246">
        <f t="shared" ca="1" si="68"/>
        <v>2018</v>
      </c>
      <c r="D246" s="4">
        <f t="shared" ca="1" si="75"/>
        <v>11</v>
      </c>
      <c r="E246" s="4">
        <f t="shared" ca="1" si="76"/>
        <v>28</v>
      </c>
      <c r="F246" s="2" t="str">
        <f t="shared" ca="1" si="58"/>
        <v>Susan</v>
      </c>
      <c r="G246" s="2" t="str">
        <f t="shared" ca="1" si="59"/>
        <v>no</v>
      </c>
      <c r="H246" s="2" t="str">
        <f t="shared" ca="1" si="60"/>
        <v>smartpoint</v>
      </c>
      <c r="I246" s="2" t="str">
        <f t="shared" ca="1" si="61"/>
        <v>Germany</v>
      </c>
      <c r="J246" s="2" t="str">
        <f t="shared" ca="1" si="62"/>
        <v>Bremen</v>
      </c>
      <c r="K246" s="2" t="str">
        <f t="shared" ca="1" si="63"/>
        <v>Bremen</v>
      </c>
      <c r="L246" s="2" t="str">
        <f t="shared" ca="1" si="64"/>
        <v>appliances</v>
      </c>
      <c r="M246" s="2" t="str">
        <f t="shared" ca="1" si="65"/>
        <v>vaccum cleaner</v>
      </c>
      <c r="N246">
        <f t="shared" ca="1" si="69"/>
        <v>205</v>
      </c>
      <c r="O246">
        <f t="shared" ca="1" si="70"/>
        <v>99.3</v>
      </c>
      <c r="P246">
        <f t="shared" ca="1" si="71"/>
        <v>2.4500000000000002</v>
      </c>
      <c r="R246">
        <f t="shared" ca="1" si="66"/>
        <v>15</v>
      </c>
      <c r="S246">
        <f t="shared" ca="1" si="67"/>
        <v>10</v>
      </c>
    </row>
    <row r="247" spans="1:19" x14ac:dyDescent="0.25">
      <c r="A247">
        <f t="shared" si="74"/>
        <v>242</v>
      </c>
      <c r="B247" s="2">
        <f t="shared" ca="1" si="57"/>
        <v>43420</v>
      </c>
      <c r="C247">
        <f t="shared" ca="1" si="68"/>
        <v>2018</v>
      </c>
      <c r="D247" s="4">
        <f t="shared" ca="1" si="75"/>
        <v>11</v>
      </c>
      <c r="E247" s="4">
        <f t="shared" ca="1" si="76"/>
        <v>16</v>
      </c>
      <c r="F247" s="2" t="str">
        <f t="shared" ca="1" si="58"/>
        <v>Harry</v>
      </c>
      <c r="G247" s="2" t="str">
        <f t="shared" ca="1" si="59"/>
        <v>no</v>
      </c>
      <c r="H247" s="2" t="str">
        <f t="shared" ca="1" si="60"/>
        <v>dealhouse</v>
      </c>
      <c r="I247" s="2" t="str">
        <f t="shared" ca="1" si="61"/>
        <v>Germany</v>
      </c>
      <c r="J247" s="2" t="str">
        <f t="shared" ca="1" si="62"/>
        <v>BadWurt</v>
      </c>
      <c r="K247" s="2" t="str">
        <f t="shared" ca="1" si="63"/>
        <v>Stuttgart</v>
      </c>
      <c r="L247" s="2" t="str">
        <f t="shared" ca="1" si="64"/>
        <v>household</v>
      </c>
      <c r="M247" s="2" t="str">
        <f t="shared" ca="1" si="65"/>
        <v>waste bags</v>
      </c>
      <c r="N247">
        <f t="shared" ca="1" si="69"/>
        <v>517</v>
      </c>
      <c r="O247">
        <f t="shared" ca="1" si="70"/>
        <v>4.93</v>
      </c>
      <c r="P247">
        <f t="shared" ca="1" si="71"/>
        <v>7.51</v>
      </c>
      <c r="R247">
        <f t="shared" ca="1" si="66"/>
        <v>10</v>
      </c>
      <c r="S247">
        <f t="shared" ca="1" si="67"/>
        <v>6</v>
      </c>
    </row>
    <row r="248" spans="1:19" x14ac:dyDescent="0.25">
      <c r="A248">
        <f t="shared" si="74"/>
        <v>243</v>
      </c>
      <c r="B248" s="2">
        <f t="shared" ca="1" si="57"/>
        <v>43398</v>
      </c>
      <c r="C248">
        <f t="shared" ca="1" si="68"/>
        <v>2018</v>
      </c>
      <c r="D248" s="4">
        <f t="shared" ca="1" si="75"/>
        <v>10</v>
      </c>
      <c r="E248" s="4">
        <f t="shared" ca="1" si="76"/>
        <v>25</v>
      </c>
      <c r="F248" s="2" t="str">
        <f t="shared" ca="1" si="58"/>
        <v>Harry</v>
      </c>
      <c r="G248" s="2" t="str">
        <f t="shared" ca="1" si="59"/>
        <v>no</v>
      </c>
      <c r="H248" s="2" t="str">
        <f t="shared" ca="1" si="60"/>
        <v>metropolis</v>
      </c>
      <c r="I248" s="2" t="str">
        <f t="shared" ca="1" si="61"/>
        <v>Germany</v>
      </c>
      <c r="J248" s="2" t="str">
        <f t="shared" ca="1" si="62"/>
        <v>BadWurt</v>
      </c>
      <c r="K248" s="2" t="str">
        <f t="shared" ca="1" si="63"/>
        <v>Stuttgart</v>
      </c>
      <c r="L248" s="2" t="str">
        <f t="shared" ca="1" si="64"/>
        <v>household</v>
      </c>
      <c r="M248" s="2" t="str">
        <f t="shared" ca="1" si="65"/>
        <v>gloves</v>
      </c>
      <c r="N248">
        <f t="shared" ca="1" si="69"/>
        <v>377</v>
      </c>
      <c r="O248">
        <f t="shared" ca="1" si="70"/>
        <v>67.09</v>
      </c>
      <c r="P248">
        <f t="shared" ca="1" si="71"/>
        <v>3.48</v>
      </c>
      <c r="R248">
        <f t="shared" ca="1" si="66"/>
        <v>10</v>
      </c>
      <c r="S248">
        <f t="shared" ca="1" si="67"/>
        <v>8</v>
      </c>
    </row>
    <row r="249" spans="1:19" x14ac:dyDescent="0.25">
      <c r="A249">
        <f t="shared" si="74"/>
        <v>244</v>
      </c>
      <c r="B249" s="2">
        <f t="shared" ca="1" si="57"/>
        <v>43383</v>
      </c>
      <c r="C249">
        <f t="shared" ca="1" si="68"/>
        <v>2018</v>
      </c>
      <c r="D249" s="4">
        <f t="shared" ca="1" si="75"/>
        <v>10</v>
      </c>
      <c r="E249" s="4">
        <f t="shared" ca="1" si="76"/>
        <v>10</v>
      </c>
      <c r="F249" s="2" t="str">
        <f t="shared" ca="1" si="58"/>
        <v>Harry</v>
      </c>
      <c r="G249" s="2" t="str">
        <f t="shared" ca="1" si="59"/>
        <v>yes</v>
      </c>
      <c r="H249" s="2" t="str">
        <f t="shared" ca="1" si="60"/>
        <v>thebarn</v>
      </c>
      <c r="I249" s="2" t="str">
        <f t="shared" ca="1" si="61"/>
        <v>Germany</v>
      </c>
      <c r="J249" s="2" t="str">
        <f t="shared" ca="1" si="62"/>
        <v>Bavaria</v>
      </c>
      <c r="K249" s="2" t="str">
        <f t="shared" ca="1" si="63"/>
        <v>Munich</v>
      </c>
      <c r="L249" s="2" t="str">
        <f t="shared" ca="1" si="64"/>
        <v>stationary</v>
      </c>
      <c r="M249" s="2" t="str">
        <f t="shared" ca="1" si="65"/>
        <v>pencil</v>
      </c>
      <c r="N249">
        <f t="shared" ca="1" si="69"/>
        <v>913</v>
      </c>
      <c r="O249">
        <f t="shared" ca="1" si="70"/>
        <v>86.04</v>
      </c>
      <c r="P249">
        <f t="shared" ca="1" si="71"/>
        <v>5.45</v>
      </c>
      <c r="R249">
        <f t="shared" ca="1" si="66"/>
        <v>6</v>
      </c>
      <c r="S249">
        <f t="shared" ca="1" si="67"/>
        <v>2</v>
      </c>
    </row>
    <row r="250" spans="1:19" x14ac:dyDescent="0.25">
      <c r="A250">
        <f t="shared" si="74"/>
        <v>245</v>
      </c>
      <c r="B250" s="2">
        <f t="shared" ca="1" si="57"/>
        <v>43391</v>
      </c>
      <c r="C250">
        <f t="shared" ca="1" si="68"/>
        <v>2018</v>
      </c>
      <c r="D250" s="4">
        <f t="shared" ca="1" si="75"/>
        <v>10</v>
      </c>
      <c r="E250" s="4">
        <f t="shared" ca="1" si="76"/>
        <v>18</v>
      </c>
      <c r="F250" s="2" t="str">
        <f t="shared" ca="1" si="58"/>
        <v>Lewis</v>
      </c>
      <c r="G250" s="2" t="str">
        <f t="shared" ca="1" si="59"/>
        <v>yes</v>
      </c>
      <c r="H250" s="2" t="str">
        <f t="shared" ca="1" si="60"/>
        <v>smartpoint</v>
      </c>
      <c r="I250" s="2" t="str">
        <f t="shared" ca="1" si="61"/>
        <v>Germany</v>
      </c>
      <c r="J250" s="2" t="str">
        <f t="shared" ca="1" si="62"/>
        <v>Hessia</v>
      </c>
      <c r="K250" s="2" t="str">
        <f t="shared" ca="1" si="63"/>
        <v>Frankfurt</v>
      </c>
      <c r="L250" s="2" t="str">
        <f t="shared" ca="1" si="64"/>
        <v>stationary</v>
      </c>
      <c r="M250" s="2" t="str">
        <f t="shared" ca="1" si="65"/>
        <v>ball-pen</v>
      </c>
      <c r="N250">
        <f t="shared" ca="1" si="69"/>
        <v>775</v>
      </c>
      <c r="O250">
        <f t="shared" ca="1" si="70"/>
        <v>87.63</v>
      </c>
      <c r="P250">
        <f t="shared" ca="1" si="71"/>
        <v>6.59</v>
      </c>
      <c r="R250">
        <f t="shared" ca="1" si="66"/>
        <v>9</v>
      </c>
      <c r="S250">
        <f t="shared" ca="1" si="67"/>
        <v>4</v>
      </c>
    </row>
    <row r="251" spans="1:19" x14ac:dyDescent="0.25">
      <c r="A251">
        <f t="shared" si="74"/>
        <v>246</v>
      </c>
      <c r="B251" s="2">
        <f t="shared" ca="1" si="57"/>
        <v>43454</v>
      </c>
      <c r="C251">
        <f t="shared" ca="1" si="68"/>
        <v>2018</v>
      </c>
      <c r="D251" s="4">
        <f t="shared" ca="1" si="75"/>
        <v>12</v>
      </c>
      <c r="E251" s="4">
        <f t="shared" ca="1" si="76"/>
        <v>20</v>
      </c>
      <c r="F251" s="2" t="str">
        <f t="shared" ca="1" si="58"/>
        <v>Harry</v>
      </c>
      <c r="G251" s="2" t="str">
        <f t="shared" ca="1" si="59"/>
        <v>yes</v>
      </c>
      <c r="H251" s="2" t="str">
        <f t="shared" ca="1" si="60"/>
        <v>smartpoint</v>
      </c>
      <c r="I251" s="2" t="str">
        <f t="shared" ca="1" si="61"/>
        <v>Germany</v>
      </c>
      <c r="J251" s="2" t="str">
        <f t="shared" ca="1" si="62"/>
        <v>Saxony</v>
      </c>
      <c r="K251" s="2" t="str">
        <f t="shared" ca="1" si="63"/>
        <v>Halle</v>
      </c>
      <c r="L251" s="2" t="str">
        <f t="shared" ca="1" si="64"/>
        <v>household</v>
      </c>
      <c r="M251" s="2" t="str">
        <f t="shared" ca="1" si="65"/>
        <v>gloves</v>
      </c>
      <c r="N251">
        <f t="shared" ca="1" si="69"/>
        <v>956</v>
      </c>
      <c r="O251">
        <f t="shared" ca="1" si="70"/>
        <v>65.69</v>
      </c>
      <c r="P251">
        <f t="shared" ca="1" si="71"/>
        <v>4.78</v>
      </c>
      <c r="R251">
        <f t="shared" ca="1" si="66"/>
        <v>18</v>
      </c>
      <c r="S251">
        <f t="shared" ca="1" si="67"/>
        <v>8</v>
      </c>
    </row>
    <row r="252" spans="1:19" x14ac:dyDescent="0.25">
      <c r="A252">
        <f t="shared" si="74"/>
        <v>247</v>
      </c>
      <c r="B252" s="2">
        <f t="shared" ca="1" si="57"/>
        <v>43451</v>
      </c>
      <c r="C252">
        <f t="shared" ca="1" si="68"/>
        <v>2018</v>
      </c>
      <c r="D252" s="4">
        <f t="shared" ca="1" si="75"/>
        <v>12</v>
      </c>
      <c r="E252" s="4">
        <f t="shared" ca="1" si="76"/>
        <v>17</v>
      </c>
      <c r="F252" s="2" t="str">
        <f t="shared" ca="1" si="58"/>
        <v>Darma</v>
      </c>
      <c r="G252" s="2" t="str">
        <f t="shared" ca="1" si="59"/>
        <v>yes</v>
      </c>
      <c r="H252" s="2" t="str">
        <f t="shared" ca="1" si="60"/>
        <v>smartpoint</v>
      </c>
      <c r="I252" s="2" t="str">
        <f t="shared" ca="1" si="61"/>
        <v>Germany</v>
      </c>
      <c r="J252" s="2" t="str">
        <f t="shared" ca="1" si="62"/>
        <v>Bavaria</v>
      </c>
      <c r="K252" s="2" t="str">
        <f t="shared" ca="1" si="63"/>
        <v>Nuremberg</v>
      </c>
      <c r="L252" s="2" t="str">
        <f t="shared" ca="1" si="64"/>
        <v>household</v>
      </c>
      <c r="M252" s="2" t="str">
        <f t="shared" ca="1" si="65"/>
        <v>waste bags</v>
      </c>
      <c r="N252">
        <f t="shared" ca="1" si="69"/>
        <v>355</v>
      </c>
      <c r="O252">
        <f t="shared" ca="1" si="70"/>
        <v>42.31</v>
      </c>
      <c r="P252">
        <f t="shared" ca="1" si="71"/>
        <v>4.68</v>
      </c>
      <c r="R252">
        <f t="shared" ca="1" si="66"/>
        <v>7</v>
      </c>
      <c r="S252">
        <f t="shared" ca="1" si="67"/>
        <v>6</v>
      </c>
    </row>
    <row r="253" spans="1:19" x14ac:dyDescent="0.25">
      <c r="A253">
        <f t="shared" si="74"/>
        <v>248</v>
      </c>
      <c r="B253" s="2">
        <f t="shared" ca="1" si="57"/>
        <v>43383</v>
      </c>
      <c r="C253">
        <f t="shared" ca="1" si="68"/>
        <v>2018</v>
      </c>
      <c r="D253" s="4">
        <f t="shared" ca="1" si="75"/>
        <v>10</v>
      </c>
      <c r="E253" s="4">
        <f t="shared" ca="1" si="76"/>
        <v>10</v>
      </c>
      <c r="F253" s="2" t="str">
        <f t="shared" ca="1" si="58"/>
        <v>Ina</v>
      </c>
      <c r="G253" s="2" t="str">
        <f t="shared" ca="1" si="59"/>
        <v>no</v>
      </c>
      <c r="H253" s="2" t="str">
        <f t="shared" ca="1" si="60"/>
        <v>thebarn</v>
      </c>
      <c r="I253" s="2" t="str">
        <f t="shared" ca="1" si="61"/>
        <v>Germany</v>
      </c>
      <c r="J253" s="2" t="str">
        <f t="shared" ca="1" si="62"/>
        <v>Hessia</v>
      </c>
      <c r="K253" s="2" t="str">
        <f t="shared" ca="1" si="63"/>
        <v>Frankfurt</v>
      </c>
      <c r="L253" s="2" t="str">
        <f t="shared" ca="1" si="64"/>
        <v>stationary</v>
      </c>
      <c r="M253" s="2" t="str">
        <f t="shared" ca="1" si="65"/>
        <v>marker</v>
      </c>
      <c r="N253">
        <f t="shared" ca="1" si="69"/>
        <v>357</v>
      </c>
      <c r="O253">
        <f t="shared" ca="1" si="70"/>
        <v>42.73</v>
      </c>
      <c r="P253">
        <f t="shared" ca="1" si="71"/>
        <v>5.69</v>
      </c>
      <c r="R253">
        <f t="shared" ca="1" si="66"/>
        <v>9</v>
      </c>
      <c r="S253">
        <f t="shared" ca="1" si="67"/>
        <v>3</v>
      </c>
    </row>
    <row r="254" spans="1:19" x14ac:dyDescent="0.25">
      <c r="A254">
        <f t="shared" si="74"/>
        <v>249</v>
      </c>
      <c r="B254" s="2">
        <f t="shared" ca="1" si="57"/>
        <v>43428</v>
      </c>
      <c r="C254">
        <f t="shared" ca="1" si="68"/>
        <v>2018</v>
      </c>
      <c r="D254" s="4">
        <f t="shared" ca="1" si="75"/>
        <v>11</v>
      </c>
      <c r="E254" s="4">
        <f t="shared" ca="1" si="76"/>
        <v>24</v>
      </c>
      <c r="F254" s="2" t="str">
        <f t="shared" ca="1" si="58"/>
        <v>Harry</v>
      </c>
      <c r="G254" s="2" t="str">
        <f t="shared" ca="1" si="59"/>
        <v>yes</v>
      </c>
      <c r="H254" s="2" t="str">
        <f t="shared" ca="1" si="60"/>
        <v>smartpoint</v>
      </c>
      <c r="I254" s="2" t="str">
        <f t="shared" ca="1" si="61"/>
        <v>Germany</v>
      </c>
      <c r="J254" s="2" t="str">
        <f t="shared" ca="1" si="62"/>
        <v>NRW</v>
      </c>
      <c r="K254" s="2" t="str">
        <f t="shared" ca="1" si="63"/>
        <v>Cologne</v>
      </c>
      <c r="L254" s="2" t="str">
        <f t="shared" ca="1" si="64"/>
        <v>appliances</v>
      </c>
      <c r="M254" s="2" t="str">
        <f t="shared" ca="1" si="65"/>
        <v>mixer</v>
      </c>
      <c r="N254">
        <f t="shared" ca="1" si="69"/>
        <v>988</v>
      </c>
      <c r="O254">
        <f t="shared" ca="1" si="70"/>
        <v>34.479999999999997</v>
      </c>
      <c r="P254">
        <f t="shared" ca="1" si="71"/>
        <v>8.74</v>
      </c>
      <c r="R254">
        <f t="shared" ca="1" si="66"/>
        <v>2</v>
      </c>
      <c r="S254">
        <f t="shared" ca="1" si="67"/>
        <v>11</v>
      </c>
    </row>
    <row r="255" spans="1:19" x14ac:dyDescent="0.25">
      <c r="A255">
        <f t="shared" si="74"/>
        <v>250</v>
      </c>
      <c r="B255" s="2">
        <f t="shared" ca="1" si="57"/>
        <v>43460</v>
      </c>
      <c r="C255">
        <f t="shared" ca="1" si="68"/>
        <v>2018</v>
      </c>
      <c r="D255" s="4">
        <f t="shared" ca="1" si="75"/>
        <v>12</v>
      </c>
      <c r="E255" s="4">
        <f t="shared" ca="1" si="76"/>
        <v>26</v>
      </c>
      <c r="F255" s="2" t="str">
        <f t="shared" ca="1" si="58"/>
        <v>Beth</v>
      </c>
      <c r="G255" s="2" t="str">
        <f t="shared" ca="1" si="59"/>
        <v>no</v>
      </c>
      <c r="H255" s="2" t="str">
        <f t="shared" ca="1" si="60"/>
        <v>metropolis</v>
      </c>
      <c r="I255" s="2" t="str">
        <f t="shared" ca="1" si="61"/>
        <v>Germany</v>
      </c>
      <c r="J255" s="2" t="str">
        <f t="shared" ca="1" si="62"/>
        <v>BadWurt</v>
      </c>
      <c r="K255" s="2" t="str">
        <f t="shared" ca="1" si="63"/>
        <v>Stuttgart</v>
      </c>
      <c r="L255" s="2" t="str">
        <f t="shared" ca="1" si="64"/>
        <v>stationary</v>
      </c>
      <c r="M255" s="2" t="str">
        <f t="shared" ca="1" si="65"/>
        <v>pencil</v>
      </c>
      <c r="N255">
        <f t="shared" ca="1" si="69"/>
        <v>868</v>
      </c>
      <c r="O255">
        <f t="shared" ca="1" si="70"/>
        <v>4.01</v>
      </c>
      <c r="P255">
        <f t="shared" ca="1" si="71"/>
        <v>4.71</v>
      </c>
      <c r="R255">
        <f t="shared" ca="1" si="66"/>
        <v>10</v>
      </c>
      <c r="S255">
        <f t="shared" ca="1" si="67"/>
        <v>2</v>
      </c>
    </row>
    <row r="256" spans="1:19" x14ac:dyDescent="0.25">
      <c r="A256">
        <f t="shared" si="74"/>
        <v>251</v>
      </c>
      <c r="B256" s="2">
        <f t="shared" ca="1" si="57"/>
        <v>43459</v>
      </c>
      <c r="C256">
        <f t="shared" ca="1" si="68"/>
        <v>2018</v>
      </c>
      <c r="D256" s="4">
        <f t="shared" ca="1" si="75"/>
        <v>12</v>
      </c>
      <c r="E256" s="4">
        <f t="shared" ca="1" si="76"/>
        <v>25</v>
      </c>
      <c r="F256" s="2" t="str">
        <f t="shared" ca="1" si="58"/>
        <v>Greg</v>
      </c>
      <c r="G256" s="2" t="str">
        <f t="shared" ca="1" si="59"/>
        <v>yes</v>
      </c>
      <c r="H256" s="2" t="str">
        <f t="shared" ca="1" si="60"/>
        <v>metropolis</v>
      </c>
      <c r="I256" s="2" t="str">
        <f t="shared" ca="1" si="61"/>
        <v>Germany</v>
      </c>
      <c r="J256" s="2" t="str">
        <f t="shared" ca="1" si="62"/>
        <v>Bavaria</v>
      </c>
      <c r="K256" s="2" t="str">
        <f t="shared" ca="1" si="63"/>
        <v>Augsburg</v>
      </c>
      <c r="L256" s="2" t="str">
        <f t="shared" ca="1" si="64"/>
        <v>appliances</v>
      </c>
      <c r="M256" s="2" t="str">
        <f t="shared" ca="1" si="65"/>
        <v>vaccum cleaner</v>
      </c>
      <c r="N256">
        <f t="shared" ca="1" si="69"/>
        <v>727</v>
      </c>
      <c r="O256">
        <f t="shared" ca="1" si="70"/>
        <v>40.92</v>
      </c>
      <c r="P256">
        <f t="shared" ca="1" si="71"/>
        <v>1.25</v>
      </c>
      <c r="R256">
        <f t="shared" ca="1" si="66"/>
        <v>8</v>
      </c>
      <c r="S256">
        <f t="shared" ca="1" si="67"/>
        <v>10</v>
      </c>
    </row>
    <row r="257" spans="1:19" x14ac:dyDescent="0.25">
      <c r="A257">
        <f t="shared" si="74"/>
        <v>252</v>
      </c>
      <c r="B257" s="2">
        <f t="shared" ca="1" si="57"/>
        <v>43398</v>
      </c>
      <c r="C257">
        <f t="shared" ca="1" si="68"/>
        <v>2018</v>
      </c>
      <c r="D257" s="4">
        <f t="shared" ca="1" si="75"/>
        <v>10</v>
      </c>
      <c r="E257" s="4">
        <f t="shared" ca="1" si="76"/>
        <v>25</v>
      </c>
      <c r="F257" s="2" t="str">
        <f t="shared" ca="1" si="58"/>
        <v>Greg</v>
      </c>
      <c r="G257" s="2" t="str">
        <f t="shared" ca="1" si="59"/>
        <v>no</v>
      </c>
      <c r="H257" s="2" t="str">
        <f t="shared" ca="1" si="60"/>
        <v>thebarn</v>
      </c>
      <c r="I257" s="2" t="str">
        <f t="shared" ca="1" si="61"/>
        <v>Germany</v>
      </c>
      <c r="J257" s="2" t="str">
        <f t="shared" ca="1" si="62"/>
        <v>Berlin</v>
      </c>
      <c r="K257" s="2" t="str">
        <f t="shared" ca="1" si="63"/>
        <v>Berlin</v>
      </c>
      <c r="L257" s="2" t="str">
        <f t="shared" ca="1" si="64"/>
        <v>stationary</v>
      </c>
      <c r="M257" s="2" t="str">
        <f t="shared" ca="1" si="65"/>
        <v>pencil</v>
      </c>
      <c r="N257">
        <f t="shared" ca="1" si="69"/>
        <v>421</v>
      </c>
      <c r="O257">
        <f t="shared" ca="1" si="70"/>
        <v>88.54</v>
      </c>
      <c r="P257">
        <f t="shared" ca="1" si="71"/>
        <v>8.3800000000000008</v>
      </c>
      <c r="R257">
        <f t="shared" ca="1" si="66"/>
        <v>13</v>
      </c>
      <c r="S257">
        <f t="shared" ca="1" si="67"/>
        <v>2</v>
      </c>
    </row>
    <row r="258" spans="1:19" x14ac:dyDescent="0.25">
      <c r="A258">
        <f t="shared" si="74"/>
        <v>253</v>
      </c>
      <c r="B258" s="2">
        <f t="shared" ca="1" si="57"/>
        <v>43443</v>
      </c>
      <c r="C258">
        <f t="shared" ca="1" si="68"/>
        <v>2018</v>
      </c>
      <c r="D258" s="4">
        <f t="shared" ca="1" si="75"/>
        <v>12</v>
      </c>
      <c r="E258" s="4">
        <f t="shared" ca="1" si="76"/>
        <v>9</v>
      </c>
      <c r="F258" s="2" t="str">
        <f t="shared" ca="1" si="58"/>
        <v>Lewis</v>
      </c>
      <c r="G258" s="2" t="str">
        <f t="shared" ca="1" si="59"/>
        <v>no</v>
      </c>
      <c r="H258" s="2" t="str">
        <f t="shared" ca="1" si="60"/>
        <v>thebarn</v>
      </c>
      <c r="I258" s="2" t="str">
        <f t="shared" ca="1" si="61"/>
        <v>Germany</v>
      </c>
      <c r="J258" s="2" t="str">
        <f t="shared" ca="1" si="62"/>
        <v>Hamburg</v>
      </c>
      <c r="K258" s="2" t="str">
        <f t="shared" ca="1" si="63"/>
        <v>Hamburg</v>
      </c>
      <c r="L258" s="2" t="str">
        <f t="shared" ca="1" si="64"/>
        <v>stationary</v>
      </c>
      <c r="M258" s="2" t="str">
        <f t="shared" ca="1" si="65"/>
        <v>water colours</v>
      </c>
      <c r="N258">
        <f t="shared" ca="1" si="69"/>
        <v>634</v>
      </c>
      <c r="O258">
        <f t="shared" ca="1" si="70"/>
        <v>18.2</v>
      </c>
      <c r="P258">
        <f t="shared" ca="1" si="71"/>
        <v>9.42</v>
      </c>
      <c r="R258">
        <f t="shared" ca="1" si="66"/>
        <v>14</v>
      </c>
      <c r="S258">
        <f t="shared" ca="1" si="67"/>
        <v>5</v>
      </c>
    </row>
    <row r="259" spans="1:19" x14ac:dyDescent="0.25">
      <c r="A259">
        <f t="shared" si="74"/>
        <v>254</v>
      </c>
      <c r="B259" s="2">
        <f t="shared" ca="1" si="57"/>
        <v>43443</v>
      </c>
      <c r="C259">
        <f t="shared" ca="1" si="68"/>
        <v>2018</v>
      </c>
      <c r="D259" s="4">
        <f t="shared" ca="1" si="75"/>
        <v>12</v>
      </c>
      <c r="E259" s="4">
        <f t="shared" ca="1" si="76"/>
        <v>9</v>
      </c>
      <c r="F259" s="2" t="str">
        <f t="shared" ca="1" si="58"/>
        <v>Greg</v>
      </c>
      <c r="G259" s="2" t="str">
        <f t="shared" ca="1" si="59"/>
        <v>no</v>
      </c>
      <c r="H259" s="2" t="str">
        <f t="shared" ca="1" si="60"/>
        <v>thebarn</v>
      </c>
      <c r="I259" s="2" t="str">
        <f t="shared" ca="1" si="61"/>
        <v>Germany</v>
      </c>
      <c r="J259" s="2" t="str">
        <f t="shared" ca="1" si="62"/>
        <v>Hamburg</v>
      </c>
      <c r="K259" s="2" t="str">
        <f t="shared" ca="1" si="63"/>
        <v>Hamburg</v>
      </c>
      <c r="L259" s="2" t="str">
        <f t="shared" ca="1" si="64"/>
        <v>household</v>
      </c>
      <c r="M259" s="2" t="str">
        <f t="shared" ca="1" si="65"/>
        <v>gloves</v>
      </c>
      <c r="N259">
        <f t="shared" ca="1" si="69"/>
        <v>273</v>
      </c>
      <c r="O259">
        <f t="shared" ca="1" si="70"/>
        <v>94.83</v>
      </c>
      <c r="P259">
        <f t="shared" ca="1" si="71"/>
        <v>6.31</v>
      </c>
      <c r="R259">
        <f t="shared" ca="1" si="66"/>
        <v>14</v>
      </c>
      <c r="S259">
        <f t="shared" ca="1" si="67"/>
        <v>8</v>
      </c>
    </row>
    <row r="260" spans="1:19" x14ac:dyDescent="0.25">
      <c r="A260">
        <f t="shared" si="74"/>
        <v>255</v>
      </c>
      <c r="B260" s="2">
        <f t="shared" ca="1" si="57"/>
        <v>43460</v>
      </c>
      <c r="C260">
        <f t="shared" ca="1" si="68"/>
        <v>2018</v>
      </c>
      <c r="D260" s="4">
        <f t="shared" ca="1" si="75"/>
        <v>12</v>
      </c>
      <c r="E260" s="4">
        <f t="shared" ca="1" si="76"/>
        <v>26</v>
      </c>
      <c r="F260" s="2" t="str">
        <f t="shared" ca="1" si="58"/>
        <v>Wilbur</v>
      </c>
      <c r="G260" s="2" t="str">
        <f t="shared" ca="1" si="59"/>
        <v>yes</v>
      </c>
      <c r="H260" s="2" t="str">
        <f t="shared" ca="1" si="60"/>
        <v>thebarn</v>
      </c>
      <c r="I260" s="2" t="str">
        <f t="shared" ca="1" si="61"/>
        <v>Germany</v>
      </c>
      <c r="J260" s="2" t="str">
        <f t="shared" ca="1" si="62"/>
        <v>NRW</v>
      </c>
      <c r="K260" s="2" t="str">
        <f t="shared" ca="1" si="63"/>
        <v>Aachen</v>
      </c>
      <c r="L260" s="2" t="str">
        <f t="shared" ca="1" si="64"/>
        <v>household</v>
      </c>
      <c r="M260" s="2" t="str">
        <f t="shared" ca="1" si="65"/>
        <v>gloves</v>
      </c>
      <c r="N260">
        <f t="shared" ca="1" si="69"/>
        <v>961</v>
      </c>
      <c r="O260">
        <f t="shared" ca="1" si="70"/>
        <v>29.26</v>
      </c>
      <c r="P260">
        <f t="shared" ca="1" si="71"/>
        <v>1.89</v>
      </c>
      <c r="R260">
        <f t="shared" ca="1" si="66"/>
        <v>5</v>
      </c>
      <c r="S260">
        <f t="shared" ca="1" si="67"/>
        <v>8</v>
      </c>
    </row>
    <row r="261" spans="1:19" x14ac:dyDescent="0.25">
      <c r="A261">
        <f t="shared" si="74"/>
        <v>256</v>
      </c>
      <c r="B261" s="2">
        <f t="shared" ca="1" si="57"/>
        <v>43392</v>
      </c>
      <c r="C261">
        <f t="shared" ca="1" si="68"/>
        <v>2018</v>
      </c>
      <c r="D261" s="4">
        <f t="shared" ca="1" si="75"/>
        <v>10</v>
      </c>
      <c r="E261" s="4">
        <f t="shared" ca="1" si="76"/>
        <v>19</v>
      </c>
      <c r="F261" s="2" t="str">
        <f t="shared" ca="1" si="58"/>
        <v>Harry</v>
      </c>
      <c r="G261" s="2" t="str">
        <f t="shared" ca="1" si="59"/>
        <v>no</v>
      </c>
      <c r="H261" s="2" t="str">
        <f t="shared" ca="1" si="60"/>
        <v>dealhouse</v>
      </c>
      <c r="I261" s="2" t="str">
        <f t="shared" ca="1" si="61"/>
        <v>Germany</v>
      </c>
      <c r="J261" s="2" t="str">
        <f t="shared" ca="1" si="62"/>
        <v>Bremen</v>
      </c>
      <c r="K261" s="2" t="str">
        <f t="shared" ca="1" si="63"/>
        <v>Bremen</v>
      </c>
      <c r="L261" s="2" t="str">
        <f t="shared" ca="1" si="64"/>
        <v>appliances</v>
      </c>
      <c r="M261" s="2" t="str">
        <f t="shared" ca="1" si="65"/>
        <v>vaccum cleaner</v>
      </c>
      <c r="N261">
        <f t="shared" ca="1" si="69"/>
        <v>225</v>
      </c>
      <c r="O261">
        <f t="shared" ca="1" si="70"/>
        <v>55.53</v>
      </c>
      <c r="P261">
        <f t="shared" ca="1" si="71"/>
        <v>1.42</v>
      </c>
      <c r="R261">
        <f t="shared" ca="1" si="66"/>
        <v>15</v>
      </c>
      <c r="S261">
        <f t="shared" ca="1" si="67"/>
        <v>10</v>
      </c>
    </row>
    <row r="262" spans="1:19" x14ac:dyDescent="0.25">
      <c r="A262">
        <f t="shared" si="74"/>
        <v>257</v>
      </c>
      <c r="B262" s="2">
        <f t="shared" ref="B262:B325" ca="1" si="77">INDEX(arr_random_ts1,INT(RAND()*items_ts1)+1)</f>
        <v>43463</v>
      </c>
      <c r="C262">
        <f t="shared" ca="1" si="68"/>
        <v>2018</v>
      </c>
      <c r="D262" s="4">
        <f t="shared" ca="1" si="75"/>
        <v>12</v>
      </c>
      <c r="E262" s="4">
        <f t="shared" ca="1" si="76"/>
        <v>29</v>
      </c>
      <c r="F262" s="2" t="str">
        <f t="shared" ref="F262:F325" ca="1" si="78">INDEX(arr_random_f1,INT(RAND()*items_f1)+1)</f>
        <v>Greg</v>
      </c>
      <c r="G262" s="2" t="str">
        <f t="shared" ref="G262:G325" ca="1" si="79">INDEX(arr_random_f2,INT(RAND()*items_f2)+1)</f>
        <v>no</v>
      </c>
      <c r="H262" s="2" t="str">
        <f t="shared" ref="H262:H325" ca="1" si="80">INDEX(arr_random_f3,INT(RAND()*items_f3)+1)</f>
        <v>smartpoint</v>
      </c>
      <c r="I262" s="2" t="str">
        <f t="shared" ref="I262:I325" ca="1" si="81">INDEX(ind_f4_l1,random_f4_aux)</f>
        <v>Germany</v>
      </c>
      <c r="J262" s="2" t="str">
        <f t="shared" ref="J262:J325" ca="1" si="82">INDEX(ind_f4_l2,random_f4_aux)</f>
        <v>Bavaria</v>
      </c>
      <c r="K262" s="2" t="str">
        <f t="shared" ref="K262:K325" ca="1" si="83">INDEX(ind_f4_l3,random_f4_aux)</f>
        <v>Augsburg</v>
      </c>
      <c r="L262" s="2" t="str">
        <f t="shared" ref="L262:L325" ca="1" si="84">INDEX(ind_f5_l1,random_f5_aux)</f>
        <v>household</v>
      </c>
      <c r="M262" s="2" t="str">
        <f t="shared" ref="M262:M325" ca="1" si="85">INDEX(ind_f5_l2,random_f5_aux)</f>
        <v>gloves</v>
      </c>
      <c r="N262">
        <f t="shared" ca="1" si="69"/>
        <v>912</v>
      </c>
      <c r="O262">
        <f t="shared" ca="1" si="70"/>
        <v>9.48</v>
      </c>
      <c r="P262">
        <f t="shared" ca="1" si="71"/>
        <v>5.6</v>
      </c>
      <c r="R262">
        <f t="shared" ref="R262:R325" ca="1" si="86">INT(RAND()*items_f4_l1)+1</f>
        <v>8</v>
      </c>
      <c r="S262">
        <f t="shared" ref="S262:S325" ca="1" si="87">INT(RAND()*items_f5_l1)+1</f>
        <v>8</v>
      </c>
    </row>
    <row r="263" spans="1:19" x14ac:dyDescent="0.25">
      <c r="A263">
        <f t="shared" si="74"/>
        <v>258</v>
      </c>
      <c r="B263" s="2">
        <f t="shared" ca="1" si="77"/>
        <v>43379</v>
      </c>
      <c r="C263">
        <f t="shared" ref="C263:C326" ca="1" si="88">YEAR(B263)</f>
        <v>2018</v>
      </c>
      <c r="D263" s="4">
        <f t="shared" ca="1" si="75"/>
        <v>10</v>
      </c>
      <c r="E263" s="4">
        <f t="shared" ca="1" si="76"/>
        <v>6</v>
      </c>
      <c r="F263" s="2" t="str">
        <f t="shared" ca="1" si="78"/>
        <v>Ina</v>
      </c>
      <c r="G263" s="2" t="str">
        <f t="shared" ca="1" si="79"/>
        <v>yes</v>
      </c>
      <c r="H263" s="2" t="str">
        <f t="shared" ca="1" si="80"/>
        <v>thebarn</v>
      </c>
      <c r="I263" s="2" t="str">
        <f t="shared" ca="1" si="81"/>
        <v>Germany</v>
      </c>
      <c r="J263" s="2" t="str">
        <f t="shared" ca="1" si="82"/>
        <v>Hessia</v>
      </c>
      <c r="K263" s="2" t="str">
        <f t="shared" ca="1" si="83"/>
        <v>Frankfurt</v>
      </c>
      <c r="L263" s="2" t="str">
        <f t="shared" ca="1" si="84"/>
        <v>appliances</v>
      </c>
      <c r="M263" s="2" t="str">
        <f t="shared" ca="1" si="85"/>
        <v>vaccum cleaner</v>
      </c>
      <c r="N263">
        <f t="shared" ref="N263:N326" ca="1" si="89">INT(RAND()*1000)+1</f>
        <v>492</v>
      </c>
      <c r="O263">
        <f t="shared" ref="O263:O326" ca="1" si="90">ROUND(RAND()*100,2)</f>
        <v>39.56</v>
      </c>
      <c r="P263">
        <f t="shared" ref="P263:P326" ca="1" si="91">ROUND(RAND()*10,2)</f>
        <v>2.13</v>
      </c>
      <c r="R263">
        <f t="shared" ca="1" si="86"/>
        <v>9</v>
      </c>
      <c r="S263">
        <f t="shared" ca="1" si="87"/>
        <v>10</v>
      </c>
    </row>
    <row r="264" spans="1:19" x14ac:dyDescent="0.25">
      <c r="A264">
        <f t="shared" si="74"/>
        <v>259</v>
      </c>
      <c r="B264" s="2">
        <f t="shared" ca="1" si="77"/>
        <v>43445</v>
      </c>
      <c r="C264">
        <f t="shared" ca="1" si="88"/>
        <v>2018</v>
      </c>
      <c r="D264" s="4">
        <f t="shared" ca="1" si="75"/>
        <v>12</v>
      </c>
      <c r="E264" s="4">
        <f t="shared" ca="1" si="76"/>
        <v>11</v>
      </c>
      <c r="F264" s="2" t="str">
        <f t="shared" ca="1" si="78"/>
        <v>Lewis</v>
      </c>
      <c r="G264" s="2" t="str">
        <f t="shared" ca="1" si="79"/>
        <v>no</v>
      </c>
      <c r="H264" s="2" t="str">
        <f t="shared" ca="1" si="80"/>
        <v>dealhouse</v>
      </c>
      <c r="I264" s="2" t="str">
        <f t="shared" ca="1" si="81"/>
        <v>Germany</v>
      </c>
      <c r="J264" s="2" t="str">
        <f t="shared" ca="1" si="82"/>
        <v>Bavaria</v>
      </c>
      <c r="K264" s="2" t="str">
        <f t="shared" ca="1" si="83"/>
        <v>Augsburg</v>
      </c>
      <c r="L264" s="2" t="str">
        <f t="shared" ca="1" si="84"/>
        <v>stationary</v>
      </c>
      <c r="M264" s="2" t="str">
        <f t="shared" ca="1" si="85"/>
        <v>pen</v>
      </c>
      <c r="N264">
        <f t="shared" ca="1" si="89"/>
        <v>372</v>
      </c>
      <c r="O264">
        <f t="shared" ca="1" si="90"/>
        <v>8.7200000000000006</v>
      </c>
      <c r="P264">
        <f t="shared" ca="1" si="91"/>
        <v>6.19</v>
      </c>
      <c r="R264">
        <f t="shared" ca="1" si="86"/>
        <v>8</v>
      </c>
      <c r="S264">
        <f t="shared" ca="1" si="87"/>
        <v>1</v>
      </c>
    </row>
    <row r="265" spans="1:19" x14ac:dyDescent="0.25">
      <c r="A265">
        <f t="shared" si="74"/>
        <v>260</v>
      </c>
      <c r="B265" s="2">
        <f t="shared" ca="1" si="77"/>
        <v>43375</v>
      </c>
      <c r="C265">
        <f t="shared" ca="1" si="88"/>
        <v>2018</v>
      </c>
      <c r="D265" s="4">
        <f t="shared" ca="1" si="75"/>
        <v>10</v>
      </c>
      <c r="E265" s="4">
        <f t="shared" ca="1" si="76"/>
        <v>2</v>
      </c>
      <c r="F265" s="2" t="str">
        <f t="shared" ca="1" si="78"/>
        <v>Beth</v>
      </c>
      <c r="G265" s="2" t="str">
        <f t="shared" ca="1" si="79"/>
        <v>yes</v>
      </c>
      <c r="H265" s="2" t="str">
        <f t="shared" ca="1" si="80"/>
        <v>smartpoint</v>
      </c>
      <c r="I265" s="2" t="str">
        <f t="shared" ca="1" si="81"/>
        <v>Germany</v>
      </c>
      <c r="J265" s="2" t="str">
        <f t="shared" ca="1" si="82"/>
        <v>NRW</v>
      </c>
      <c r="K265" s="2" t="str">
        <f t="shared" ca="1" si="83"/>
        <v>Dortmund</v>
      </c>
      <c r="L265" s="2" t="str">
        <f t="shared" ca="1" si="84"/>
        <v>stationary</v>
      </c>
      <c r="M265" s="2" t="str">
        <f t="shared" ca="1" si="85"/>
        <v>ball-pen</v>
      </c>
      <c r="N265">
        <f t="shared" ca="1" si="89"/>
        <v>718</v>
      </c>
      <c r="O265">
        <f t="shared" ca="1" si="90"/>
        <v>62.65</v>
      </c>
      <c r="P265">
        <f t="shared" ca="1" si="91"/>
        <v>7.8</v>
      </c>
      <c r="R265">
        <f t="shared" ca="1" si="86"/>
        <v>4</v>
      </c>
      <c r="S265">
        <f t="shared" ca="1" si="87"/>
        <v>4</v>
      </c>
    </row>
    <row r="266" spans="1:19" x14ac:dyDescent="0.25">
      <c r="A266">
        <f t="shared" si="74"/>
        <v>261</v>
      </c>
      <c r="B266" s="2">
        <f t="shared" ca="1" si="77"/>
        <v>43438</v>
      </c>
      <c r="C266">
        <f t="shared" ca="1" si="88"/>
        <v>2018</v>
      </c>
      <c r="D266" s="4">
        <f t="shared" ca="1" si="75"/>
        <v>12</v>
      </c>
      <c r="E266" s="4">
        <f t="shared" ca="1" si="76"/>
        <v>4</v>
      </c>
      <c r="F266" s="2" t="str">
        <f t="shared" ca="1" si="78"/>
        <v>Susan</v>
      </c>
      <c r="G266" s="2" t="str">
        <f t="shared" ca="1" si="79"/>
        <v>no</v>
      </c>
      <c r="H266" s="2" t="str">
        <f t="shared" ca="1" si="80"/>
        <v>care4you</v>
      </c>
      <c r="I266" s="2" t="str">
        <f t="shared" ca="1" si="81"/>
        <v>Germany</v>
      </c>
      <c r="J266" s="2" t="str">
        <f t="shared" ca="1" si="82"/>
        <v>NRW</v>
      </c>
      <c r="K266" s="2" t="str">
        <f t="shared" ca="1" si="83"/>
        <v>Düsseldorf</v>
      </c>
      <c r="L266" s="2" t="str">
        <f t="shared" ca="1" si="84"/>
        <v>stationary</v>
      </c>
      <c r="M266" s="2" t="str">
        <f t="shared" ca="1" si="85"/>
        <v>pen</v>
      </c>
      <c r="N266">
        <f t="shared" ca="1" si="89"/>
        <v>96</v>
      </c>
      <c r="O266">
        <f t="shared" ca="1" si="90"/>
        <v>82.84</v>
      </c>
      <c r="P266">
        <f t="shared" ca="1" si="91"/>
        <v>8.5</v>
      </c>
      <c r="R266">
        <f t="shared" ca="1" si="86"/>
        <v>1</v>
      </c>
      <c r="S266">
        <f t="shared" ca="1" si="87"/>
        <v>1</v>
      </c>
    </row>
    <row r="267" spans="1:19" x14ac:dyDescent="0.25">
      <c r="A267">
        <f t="shared" si="74"/>
        <v>262</v>
      </c>
      <c r="B267" s="2">
        <f t="shared" ca="1" si="77"/>
        <v>43464</v>
      </c>
      <c r="C267">
        <f t="shared" ca="1" si="88"/>
        <v>2018</v>
      </c>
      <c r="D267" s="4">
        <f t="shared" ca="1" si="75"/>
        <v>12</v>
      </c>
      <c r="E267" s="4">
        <f t="shared" ca="1" si="76"/>
        <v>30</v>
      </c>
      <c r="F267" s="2" t="str">
        <f t="shared" ca="1" si="78"/>
        <v>Beth</v>
      </c>
      <c r="G267" s="2" t="str">
        <f t="shared" ca="1" si="79"/>
        <v>no</v>
      </c>
      <c r="H267" s="2" t="str">
        <f t="shared" ca="1" si="80"/>
        <v>metropolis</v>
      </c>
      <c r="I267" s="2" t="str">
        <f t="shared" ca="1" si="81"/>
        <v>Germany</v>
      </c>
      <c r="J267" s="2" t="str">
        <f t="shared" ca="1" si="82"/>
        <v>Saxony</v>
      </c>
      <c r="K267" s="2" t="str">
        <f t="shared" ca="1" si="83"/>
        <v>Dresden</v>
      </c>
      <c r="L267" s="2" t="str">
        <f t="shared" ca="1" si="84"/>
        <v>appliances</v>
      </c>
      <c r="M267" s="2" t="str">
        <f t="shared" ca="1" si="85"/>
        <v>mixer</v>
      </c>
      <c r="N267">
        <f t="shared" ca="1" si="89"/>
        <v>515</v>
      </c>
      <c r="O267">
        <f t="shared" ca="1" si="90"/>
        <v>23.94</v>
      </c>
      <c r="P267">
        <f t="shared" ca="1" si="91"/>
        <v>0.13</v>
      </c>
      <c r="R267">
        <f t="shared" ca="1" si="86"/>
        <v>16</v>
      </c>
      <c r="S267">
        <f t="shared" ca="1" si="87"/>
        <v>11</v>
      </c>
    </row>
    <row r="268" spans="1:19" x14ac:dyDescent="0.25">
      <c r="A268">
        <f t="shared" si="74"/>
        <v>263</v>
      </c>
      <c r="B268" s="2">
        <f t="shared" ca="1" si="77"/>
        <v>43447</v>
      </c>
      <c r="C268">
        <f t="shared" ca="1" si="88"/>
        <v>2018</v>
      </c>
      <c r="D268" s="4">
        <f t="shared" ca="1" si="75"/>
        <v>12</v>
      </c>
      <c r="E268" s="4">
        <f t="shared" ca="1" si="76"/>
        <v>13</v>
      </c>
      <c r="F268" s="2" t="str">
        <f t="shared" ca="1" si="78"/>
        <v>Wilbur</v>
      </c>
      <c r="G268" s="2" t="str">
        <f t="shared" ca="1" si="79"/>
        <v>no</v>
      </c>
      <c r="H268" s="2" t="str">
        <f t="shared" ca="1" si="80"/>
        <v>smartpoint</v>
      </c>
      <c r="I268" s="2" t="str">
        <f t="shared" ca="1" si="81"/>
        <v>Germany</v>
      </c>
      <c r="J268" s="2" t="str">
        <f t="shared" ca="1" si="82"/>
        <v>Bavaria</v>
      </c>
      <c r="K268" s="2" t="str">
        <f t="shared" ca="1" si="83"/>
        <v>Augsburg</v>
      </c>
      <c r="L268" s="2" t="str">
        <f t="shared" ca="1" si="84"/>
        <v>household</v>
      </c>
      <c r="M268" s="2" t="str">
        <f t="shared" ca="1" si="85"/>
        <v>waste bags</v>
      </c>
      <c r="N268">
        <f t="shared" ca="1" si="89"/>
        <v>541</v>
      </c>
      <c r="O268">
        <f t="shared" ca="1" si="90"/>
        <v>35.46</v>
      </c>
      <c r="P268">
        <f t="shared" ca="1" si="91"/>
        <v>7.73</v>
      </c>
      <c r="R268">
        <f t="shared" ca="1" si="86"/>
        <v>8</v>
      </c>
      <c r="S268">
        <f t="shared" ca="1" si="87"/>
        <v>6</v>
      </c>
    </row>
    <row r="269" spans="1:19" x14ac:dyDescent="0.25">
      <c r="A269">
        <f t="shared" si="74"/>
        <v>264</v>
      </c>
      <c r="B269" s="2">
        <f t="shared" ca="1" si="77"/>
        <v>43433</v>
      </c>
      <c r="C269">
        <f t="shared" ca="1" si="88"/>
        <v>2018</v>
      </c>
      <c r="D269" s="4">
        <f t="shared" ca="1" si="75"/>
        <v>11</v>
      </c>
      <c r="E269" s="4">
        <f t="shared" ca="1" si="76"/>
        <v>29</v>
      </c>
      <c r="F269" s="2" t="str">
        <f t="shared" ca="1" si="78"/>
        <v>Harry</v>
      </c>
      <c r="G269" s="2" t="str">
        <f t="shared" ca="1" si="79"/>
        <v>no</v>
      </c>
      <c r="H269" s="2" t="str">
        <f t="shared" ca="1" si="80"/>
        <v>care4you</v>
      </c>
      <c r="I269" s="2" t="str">
        <f t="shared" ca="1" si="81"/>
        <v>Germany</v>
      </c>
      <c r="J269" s="2" t="str">
        <f t="shared" ca="1" si="82"/>
        <v>NRW</v>
      </c>
      <c r="K269" s="2" t="str">
        <f t="shared" ca="1" si="83"/>
        <v>Düsseldorf</v>
      </c>
      <c r="L269" s="2" t="str">
        <f t="shared" ca="1" si="84"/>
        <v>appliances</v>
      </c>
      <c r="M269" s="2" t="str">
        <f t="shared" ca="1" si="85"/>
        <v>micro wave oven</v>
      </c>
      <c r="N269">
        <f t="shared" ca="1" si="89"/>
        <v>926</v>
      </c>
      <c r="O269">
        <f t="shared" ca="1" si="90"/>
        <v>82.19</v>
      </c>
      <c r="P269">
        <f t="shared" ca="1" si="91"/>
        <v>6.05</v>
      </c>
      <c r="R269">
        <f t="shared" ca="1" si="86"/>
        <v>1</v>
      </c>
      <c r="S269">
        <f t="shared" ca="1" si="87"/>
        <v>12</v>
      </c>
    </row>
    <row r="270" spans="1:19" x14ac:dyDescent="0.25">
      <c r="A270">
        <f t="shared" ref="A270:A333" si="92">A269+1</f>
        <v>265</v>
      </c>
      <c r="B270" s="2">
        <f t="shared" ca="1" si="77"/>
        <v>43409</v>
      </c>
      <c r="C270">
        <f t="shared" ca="1" si="88"/>
        <v>2018</v>
      </c>
      <c r="D270" s="4">
        <f t="shared" ref="D270:D333" ca="1" si="93">MONTH(B270)</f>
        <v>11</v>
      </c>
      <c r="E270" s="4">
        <f t="shared" ref="E270:E333" ca="1" si="94">DAY(B270)</f>
        <v>5</v>
      </c>
      <c r="F270" s="2" t="str">
        <f t="shared" ca="1" si="78"/>
        <v>Lewis</v>
      </c>
      <c r="G270" s="2" t="str">
        <f t="shared" ca="1" si="79"/>
        <v>yes</v>
      </c>
      <c r="H270" s="2" t="str">
        <f t="shared" ca="1" si="80"/>
        <v>care4you</v>
      </c>
      <c r="I270" s="2" t="str">
        <f t="shared" ca="1" si="81"/>
        <v>Germany</v>
      </c>
      <c r="J270" s="2" t="str">
        <f t="shared" ca="1" si="82"/>
        <v>NRW</v>
      </c>
      <c r="K270" s="2" t="str">
        <f t="shared" ca="1" si="83"/>
        <v>Aachen</v>
      </c>
      <c r="L270" s="2" t="str">
        <f t="shared" ca="1" si="84"/>
        <v>appliances</v>
      </c>
      <c r="M270" s="2" t="str">
        <f t="shared" ca="1" si="85"/>
        <v>mixer</v>
      </c>
      <c r="N270">
        <f t="shared" ca="1" si="89"/>
        <v>636</v>
      </c>
      <c r="O270">
        <f t="shared" ca="1" si="90"/>
        <v>61.01</v>
      </c>
      <c r="P270">
        <f t="shared" ca="1" si="91"/>
        <v>1.48</v>
      </c>
      <c r="R270">
        <f t="shared" ca="1" si="86"/>
        <v>5</v>
      </c>
      <c r="S270">
        <f t="shared" ca="1" si="87"/>
        <v>11</v>
      </c>
    </row>
    <row r="271" spans="1:19" x14ac:dyDescent="0.25">
      <c r="A271">
        <f t="shared" si="92"/>
        <v>266</v>
      </c>
      <c r="B271" s="2">
        <f t="shared" ca="1" si="77"/>
        <v>43400</v>
      </c>
      <c r="C271">
        <f t="shared" ca="1" si="88"/>
        <v>2018</v>
      </c>
      <c r="D271" s="4">
        <f t="shared" ca="1" si="93"/>
        <v>10</v>
      </c>
      <c r="E271" s="4">
        <f t="shared" ca="1" si="94"/>
        <v>27</v>
      </c>
      <c r="F271" s="2" t="str">
        <f t="shared" ca="1" si="78"/>
        <v>Darma</v>
      </c>
      <c r="G271" s="2" t="str">
        <f t="shared" ca="1" si="79"/>
        <v>no</v>
      </c>
      <c r="H271" s="2" t="str">
        <f t="shared" ca="1" si="80"/>
        <v>smartpoint</v>
      </c>
      <c r="I271" s="2" t="str">
        <f t="shared" ca="1" si="81"/>
        <v>Germany</v>
      </c>
      <c r="J271" s="2" t="str">
        <f t="shared" ca="1" si="82"/>
        <v>BadWurt</v>
      </c>
      <c r="K271" s="2" t="str">
        <f t="shared" ca="1" si="83"/>
        <v>Karlsruhe</v>
      </c>
      <c r="L271" s="2" t="str">
        <f t="shared" ca="1" si="84"/>
        <v>appliances</v>
      </c>
      <c r="M271" s="2" t="str">
        <f t="shared" ca="1" si="85"/>
        <v>micro wave oven</v>
      </c>
      <c r="N271">
        <f t="shared" ca="1" si="89"/>
        <v>185</v>
      </c>
      <c r="O271">
        <f t="shared" ca="1" si="90"/>
        <v>46.01</v>
      </c>
      <c r="P271">
        <f t="shared" ca="1" si="91"/>
        <v>0.72</v>
      </c>
      <c r="R271">
        <f t="shared" ca="1" si="86"/>
        <v>11</v>
      </c>
      <c r="S271">
        <f t="shared" ca="1" si="87"/>
        <v>12</v>
      </c>
    </row>
    <row r="272" spans="1:19" x14ac:dyDescent="0.25">
      <c r="A272">
        <f t="shared" si="92"/>
        <v>267</v>
      </c>
      <c r="B272" s="2">
        <f t="shared" ca="1" si="77"/>
        <v>43395</v>
      </c>
      <c r="C272">
        <f t="shared" ca="1" si="88"/>
        <v>2018</v>
      </c>
      <c r="D272" s="4">
        <f t="shared" ca="1" si="93"/>
        <v>10</v>
      </c>
      <c r="E272" s="4">
        <f t="shared" ca="1" si="94"/>
        <v>22</v>
      </c>
      <c r="F272" s="2" t="str">
        <f t="shared" ca="1" si="78"/>
        <v>Harry</v>
      </c>
      <c r="G272" s="2" t="str">
        <f t="shared" ca="1" si="79"/>
        <v>no</v>
      </c>
      <c r="H272" s="2" t="str">
        <f t="shared" ca="1" si="80"/>
        <v>metropolis</v>
      </c>
      <c r="I272" s="2" t="str">
        <f t="shared" ca="1" si="81"/>
        <v>Germany</v>
      </c>
      <c r="J272" s="2" t="str">
        <f t="shared" ca="1" si="82"/>
        <v>Bavaria</v>
      </c>
      <c r="K272" s="2" t="str">
        <f t="shared" ca="1" si="83"/>
        <v>Augsburg</v>
      </c>
      <c r="L272" s="2" t="str">
        <f t="shared" ca="1" si="84"/>
        <v>stationary</v>
      </c>
      <c r="M272" s="2" t="str">
        <f t="shared" ca="1" si="85"/>
        <v>pen</v>
      </c>
      <c r="N272">
        <f t="shared" ca="1" si="89"/>
        <v>471</v>
      </c>
      <c r="O272">
        <f t="shared" ca="1" si="90"/>
        <v>40.08</v>
      </c>
      <c r="P272">
        <f t="shared" ca="1" si="91"/>
        <v>4.8600000000000003</v>
      </c>
      <c r="R272">
        <f t="shared" ca="1" si="86"/>
        <v>8</v>
      </c>
      <c r="S272">
        <f t="shared" ca="1" si="87"/>
        <v>1</v>
      </c>
    </row>
    <row r="273" spans="1:19" x14ac:dyDescent="0.25">
      <c r="A273">
        <f t="shared" si="92"/>
        <v>268</v>
      </c>
      <c r="B273" s="2">
        <f t="shared" ca="1" si="77"/>
        <v>43406</v>
      </c>
      <c r="C273">
        <f t="shared" ca="1" si="88"/>
        <v>2018</v>
      </c>
      <c r="D273" s="4">
        <f t="shared" ca="1" si="93"/>
        <v>11</v>
      </c>
      <c r="E273" s="4">
        <f t="shared" ca="1" si="94"/>
        <v>2</v>
      </c>
      <c r="F273" s="2" t="str">
        <f t="shared" ca="1" si="78"/>
        <v>Ina</v>
      </c>
      <c r="G273" s="2" t="str">
        <f t="shared" ca="1" si="79"/>
        <v>no</v>
      </c>
      <c r="H273" s="2" t="str">
        <f t="shared" ca="1" si="80"/>
        <v>care4you</v>
      </c>
      <c r="I273" s="2" t="str">
        <f t="shared" ca="1" si="81"/>
        <v>Germany</v>
      </c>
      <c r="J273" s="2" t="str">
        <f t="shared" ca="1" si="82"/>
        <v>Berlin</v>
      </c>
      <c r="K273" s="2" t="str">
        <f t="shared" ca="1" si="83"/>
        <v>Berlin</v>
      </c>
      <c r="L273" s="2" t="str">
        <f t="shared" ca="1" si="84"/>
        <v>stationary</v>
      </c>
      <c r="M273" s="2" t="str">
        <f t="shared" ca="1" si="85"/>
        <v>ball-pen</v>
      </c>
      <c r="N273">
        <f t="shared" ca="1" si="89"/>
        <v>871</v>
      </c>
      <c r="O273">
        <f t="shared" ca="1" si="90"/>
        <v>39.99</v>
      </c>
      <c r="P273">
        <f t="shared" ca="1" si="91"/>
        <v>5.47</v>
      </c>
      <c r="R273">
        <f t="shared" ca="1" si="86"/>
        <v>13</v>
      </c>
      <c r="S273">
        <f t="shared" ca="1" si="87"/>
        <v>4</v>
      </c>
    </row>
    <row r="274" spans="1:19" x14ac:dyDescent="0.25">
      <c r="A274">
        <f t="shared" si="92"/>
        <v>269</v>
      </c>
      <c r="B274" s="2">
        <f t="shared" ca="1" si="77"/>
        <v>43415</v>
      </c>
      <c r="C274">
        <f t="shared" ca="1" si="88"/>
        <v>2018</v>
      </c>
      <c r="D274" s="4">
        <f t="shared" ca="1" si="93"/>
        <v>11</v>
      </c>
      <c r="E274" s="4">
        <f t="shared" ca="1" si="94"/>
        <v>11</v>
      </c>
      <c r="F274" s="2" t="str">
        <f t="shared" ca="1" si="78"/>
        <v>Lewis</v>
      </c>
      <c r="G274" s="2" t="str">
        <f t="shared" ca="1" si="79"/>
        <v>no</v>
      </c>
      <c r="H274" s="2" t="str">
        <f t="shared" ca="1" si="80"/>
        <v>smartpoint</v>
      </c>
      <c r="I274" s="2" t="str">
        <f t="shared" ca="1" si="81"/>
        <v>Germany</v>
      </c>
      <c r="J274" s="2" t="str">
        <f t="shared" ca="1" si="82"/>
        <v>NRW</v>
      </c>
      <c r="K274" s="2" t="str">
        <f t="shared" ca="1" si="83"/>
        <v>Dortmund</v>
      </c>
      <c r="L274" s="2" t="str">
        <f t="shared" ca="1" si="84"/>
        <v>appliances</v>
      </c>
      <c r="M274" s="2" t="str">
        <f t="shared" ca="1" si="85"/>
        <v>micro wave oven</v>
      </c>
      <c r="N274">
        <f t="shared" ca="1" si="89"/>
        <v>998</v>
      </c>
      <c r="O274">
        <f t="shared" ca="1" si="90"/>
        <v>84.5</v>
      </c>
      <c r="P274">
        <f t="shared" ca="1" si="91"/>
        <v>4.82</v>
      </c>
      <c r="R274">
        <f t="shared" ca="1" si="86"/>
        <v>4</v>
      </c>
      <c r="S274">
        <f t="shared" ca="1" si="87"/>
        <v>12</v>
      </c>
    </row>
    <row r="275" spans="1:19" x14ac:dyDescent="0.25">
      <c r="A275">
        <f t="shared" si="92"/>
        <v>270</v>
      </c>
      <c r="B275" s="2">
        <f t="shared" ca="1" si="77"/>
        <v>43403</v>
      </c>
      <c r="C275">
        <f t="shared" ca="1" si="88"/>
        <v>2018</v>
      </c>
      <c r="D275" s="4">
        <f t="shared" ca="1" si="93"/>
        <v>10</v>
      </c>
      <c r="E275" s="4">
        <f t="shared" ca="1" si="94"/>
        <v>30</v>
      </c>
      <c r="F275" s="2" t="str">
        <f t="shared" ca="1" si="78"/>
        <v>Lewis</v>
      </c>
      <c r="G275" s="2" t="str">
        <f t="shared" ca="1" si="79"/>
        <v>no</v>
      </c>
      <c r="H275" s="2" t="str">
        <f t="shared" ca="1" si="80"/>
        <v>care4you</v>
      </c>
      <c r="I275" s="2" t="str">
        <f t="shared" ca="1" si="81"/>
        <v>Germany</v>
      </c>
      <c r="J275" s="2" t="str">
        <f t="shared" ca="1" si="82"/>
        <v>NRW</v>
      </c>
      <c r="K275" s="2" t="str">
        <f t="shared" ca="1" si="83"/>
        <v>Aachen</v>
      </c>
      <c r="L275" s="2" t="str">
        <f t="shared" ca="1" si="84"/>
        <v>household</v>
      </c>
      <c r="M275" s="2" t="str">
        <f t="shared" ca="1" si="85"/>
        <v>waste bags</v>
      </c>
      <c r="N275">
        <f t="shared" ca="1" si="89"/>
        <v>568</v>
      </c>
      <c r="O275">
        <f t="shared" ca="1" si="90"/>
        <v>32.92</v>
      </c>
      <c r="P275">
        <f t="shared" ca="1" si="91"/>
        <v>3.09</v>
      </c>
      <c r="R275">
        <f t="shared" ca="1" si="86"/>
        <v>5</v>
      </c>
      <c r="S275">
        <f t="shared" ca="1" si="87"/>
        <v>6</v>
      </c>
    </row>
    <row r="276" spans="1:19" x14ac:dyDescent="0.25">
      <c r="A276">
        <f t="shared" si="92"/>
        <v>271</v>
      </c>
      <c r="B276" s="2">
        <f t="shared" ca="1" si="77"/>
        <v>43438</v>
      </c>
      <c r="C276">
        <f t="shared" ca="1" si="88"/>
        <v>2018</v>
      </c>
      <c r="D276" s="4">
        <f t="shared" ca="1" si="93"/>
        <v>12</v>
      </c>
      <c r="E276" s="4">
        <f t="shared" ca="1" si="94"/>
        <v>4</v>
      </c>
      <c r="F276" s="2" t="str">
        <f t="shared" ca="1" si="78"/>
        <v>Darma</v>
      </c>
      <c r="G276" s="2" t="str">
        <f t="shared" ca="1" si="79"/>
        <v>yes</v>
      </c>
      <c r="H276" s="2" t="str">
        <f t="shared" ca="1" si="80"/>
        <v>metropolis</v>
      </c>
      <c r="I276" s="2" t="str">
        <f t="shared" ca="1" si="81"/>
        <v>Germany</v>
      </c>
      <c r="J276" s="2" t="str">
        <f t="shared" ca="1" si="82"/>
        <v>Saxony</v>
      </c>
      <c r="K276" s="2" t="str">
        <f t="shared" ca="1" si="83"/>
        <v>Dresden</v>
      </c>
      <c r="L276" s="2" t="str">
        <f t="shared" ca="1" si="84"/>
        <v>stationary</v>
      </c>
      <c r="M276" s="2" t="str">
        <f t="shared" ca="1" si="85"/>
        <v>pen</v>
      </c>
      <c r="N276">
        <f t="shared" ca="1" si="89"/>
        <v>812</v>
      </c>
      <c r="O276">
        <f t="shared" ca="1" si="90"/>
        <v>53.94</v>
      </c>
      <c r="P276">
        <f t="shared" ca="1" si="91"/>
        <v>8.2100000000000009</v>
      </c>
      <c r="R276">
        <f t="shared" ca="1" si="86"/>
        <v>16</v>
      </c>
      <c r="S276">
        <f t="shared" ca="1" si="87"/>
        <v>1</v>
      </c>
    </row>
    <row r="277" spans="1:19" x14ac:dyDescent="0.25">
      <c r="A277">
        <f t="shared" si="92"/>
        <v>272</v>
      </c>
      <c r="B277" s="2">
        <f t="shared" ca="1" si="77"/>
        <v>43460</v>
      </c>
      <c r="C277">
        <f t="shared" ca="1" si="88"/>
        <v>2018</v>
      </c>
      <c r="D277" s="4">
        <f t="shared" ca="1" si="93"/>
        <v>12</v>
      </c>
      <c r="E277" s="4">
        <f t="shared" ca="1" si="94"/>
        <v>26</v>
      </c>
      <c r="F277" s="2" t="str">
        <f t="shared" ca="1" si="78"/>
        <v>Greg</v>
      </c>
      <c r="G277" s="2" t="str">
        <f t="shared" ca="1" si="79"/>
        <v>yes</v>
      </c>
      <c r="H277" s="2" t="str">
        <f t="shared" ca="1" si="80"/>
        <v>smartpoint</v>
      </c>
      <c r="I277" s="2" t="str">
        <f t="shared" ca="1" si="81"/>
        <v>Germany</v>
      </c>
      <c r="J277" s="2" t="str">
        <f t="shared" ca="1" si="82"/>
        <v>NRW</v>
      </c>
      <c r="K277" s="2" t="str">
        <f t="shared" ca="1" si="83"/>
        <v>Dortmund</v>
      </c>
      <c r="L277" s="2" t="str">
        <f t="shared" ca="1" si="84"/>
        <v>household</v>
      </c>
      <c r="M277" s="2" t="str">
        <f t="shared" ca="1" si="85"/>
        <v>wipes</v>
      </c>
      <c r="N277">
        <f t="shared" ca="1" si="89"/>
        <v>288</v>
      </c>
      <c r="O277">
        <f t="shared" ca="1" si="90"/>
        <v>18.12</v>
      </c>
      <c r="P277">
        <f t="shared" ca="1" si="91"/>
        <v>5.88</v>
      </c>
      <c r="R277">
        <f t="shared" ca="1" si="86"/>
        <v>4</v>
      </c>
      <c r="S277">
        <f t="shared" ca="1" si="87"/>
        <v>7</v>
      </c>
    </row>
    <row r="278" spans="1:19" x14ac:dyDescent="0.25">
      <c r="A278">
        <f t="shared" si="92"/>
        <v>273</v>
      </c>
      <c r="B278" s="2">
        <f t="shared" ca="1" si="77"/>
        <v>43458</v>
      </c>
      <c r="C278">
        <f t="shared" ca="1" si="88"/>
        <v>2018</v>
      </c>
      <c r="D278" s="4">
        <f t="shared" ca="1" si="93"/>
        <v>12</v>
      </c>
      <c r="E278" s="4">
        <f t="shared" ca="1" si="94"/>
        <v>24</v>
      </c>
      <c r="F278" s="2" t="str">
        <f t="shared" ca="1" si="78"/>
        <v>Ina</v>
      </c>
      <c r="G278" s="2" t="str">
        <f t="shared" ca="1" si="79"/>
        <v>no</v>
      </c>
      <c r="H278" s="2" t="str">
        <f t="shared" ca="1" si="80"/>
        <v>metropolis</v>
      </c>
      <c r="I278" s="2" t="str">
        <f t="shared" ca="1" si="81"/>
        <v>Germany</v>
      </c>
      <c r="J278" s="2" t="str">
        <f t="shared" ca="1" si="82"/>
        <v>Hamburg</v>
      </c>
      <c r="K278" s="2" t="str">
        <f t="shared" ca="1" si="83"/>
        <v>Hamburg</v>
      </c>
      <c r="L278" s="2" t="str">
        <f t="shared" ca="1" si="84"/>
        <v>household</v>
      </c>
      <c r="M278" s="2" t="str">
        <f t="shared" ca="1" si="85"/>
        <v>waste bags</v>
      </c>
      <c r="N278">
        <f t="shared" ca="1" si="89"/>
        <v>384</v>
      </c>
      <c r="O278">
        <f t="shared" ca="1" si="90"/>
        <v>83.29</v>
      </c>
      <c r="P278">
        <f t="shared" ca="1" si="91"/>
        <v>2.3199999999999998</v>
      </c>
      <c r="R278">
        <f t="shared" ca="1" si="86"/>
        <v>14</v>
      </c>
      <c r="S278">
        <f t="shared" ca="1" si="87"/>
        <v>6</v>
      </c>
    </row>
    <row r="279" spans="1:19" x14ac:dyDescent="0.25">
      <c r="A279">
        <f t="shared" si="92"/>
        <v>274</v>
      </c>
      <c r="B279" s="2">
        <f t="shared" ca="1" si="77"/>
        <v>43420</v>
      </c>
      <c r="C279">
        <f t="shared" ca="1" si="88"/>
        <v>2018</v>
      </c>
      <c r="D279" s="4">
        <f t="shared" ca="1" si="93"/>
        <v>11</v>
      </c>
      <c r="E279" s="4">
        <f t="shared" ca="1" si="94"/>
        <v>16</v>
      </c>
      <c r="F279" s="2" t="str">
        <f t="shared" ca="1" si="78"/>
        <v>Darma</v>
      </c>
      <c r="G279" s="2" t="str">
        <f t="shared" ca="1" si="79"/>
        <v>yes</v>
      </c>
      <c r="H279" s="2" t="str">
        <f t="shared" ca="1" si="80"/>
        <v>care4you</v>
      </c>
      <c r="I279" s="2" t="str">
        <f t="shared" ca="1" si="81"/>
        <v>Germany</v>
      </c>
      <c r="J279" s="2" t="str">
        <f t="shared" ca="1" si="82"/>
        <v>NRW</v>
      </c>
      <c r="K279" s="2" t="str">
        <f t="shared" ca="1" si="83"/>
        <v>Aachen</v>
      </c>
      <c r="L279" s="2" t="str">
        <f t="shared" ca="1" si="84"/>
        <v>appliances</v>
      </c>
      <c r="M279" s="2" t="str">
        <f t="shared" ca="1" si="85"/>
        <v>mixer</v>
      </c>
      <c r="N279">
        <f t="shared" ca="1" si="89"/>
        <v>577</v>
      </c>
      <c r="O279">
        <f t="shared" ca="1" si="90"/>
        <v>51.96</v>
      </c>
      <c r="P279">
        <f t="shared" ca="1" si="91"/>
        <v>8.11</v>
      </c>
      <c r="R279">
        <f t="shared" ca="1" si="86"/>
        <v>5</v>
      </c>
      <c r="S279">
        <f t="shared" ca="1" si="87"/>
        <v>11</v>
      </c>
    </row>
    <row r="280" spans="1:19" x14ac:dyDescent="0.25">
      <c r="A280">
        <f t="shared" si="92"/>
        <v>275</v>
      </c>
      <c r="B280" s="2">
        <f t="shared" ca="1" si="77"/>
        <v>43386</v>
      </c>
      <c r="C280">
        <f t="shared" ca="1" si="88"/>
        <v>2018</v>
      </c>
      <c r="D280" s="4">
        <f t="shared" ca="1" si="93"/>
        <v>10</v>
      </c>
      <c r="E280" s="4">
        <f t="shared" ca="1" si="94"/>
        <v>13</v>
      </c>
      <c r="F280" s="2" t="str">
        <f t="shared" ca="1" si="78"/>
        <v>Harry</v>
      </c>
      <c r="G280" s="2" t="str">
        <f t="shared" ca="1" si="79"/>
        <v>yes</v>
      </c>
      <c r="H280" s="2" t="str">
        <f t="shared" ca="1" si="80"/>
        <v>dealhouse</v>
      </c>
      <c r="I280" s="2" t="str">
        <f t="shared" ca="1" si="81"/>
        <v>Germany</v>
      </c>
      <c r="J280" s="2" t="str">
        <f t="shared" ca="1" si="82"/>
        <v>NRW</v>
      </c>
      <c r="K280" s="2" t="str">
        <f t="shared" ca="1" si="83"/>
        <v>Dortmund</v>
      </c>
      <c r="L280" s="2" t="str">
        <f t="shared" ca="1" si="84"/>
        <v>appliances</v>
      </c>
      <c r="M280" s="2" t="str">
        <f t="shared" ca="1" si="85"/>
        <v>micro wave oven</v>
      </c>
      <c r="N280">
        <f t="shared" ca="1" si="89"/>
        <v>49</v>
      </c>
      <c r="O280">
        <f t="shared" ca="1" si="90"/>
        <v>66.95</v>
      </c>
      <c r="P280">
        <f t="shared" ca="1" si="91"/>
        <v>7.01</v>
      </c>
      <c r="R280">
        <f t="shared" ca="1" si="86"/>
        <v>4</v>
      </c>
      <c r="S280">
        <f t="shared" ca="1" si="87"/>
        <v>12</v>
      </c>
    </row>
    <row r="281" spans="1:19" x14ac:dyDescent="0.25">
      <c r="A281">
        <f t="shared" si="92"/>
        <v>276</v>
      </c>
      <c r="B281" s="2">
        <f t="shared" ca="1" si="77"/>
        <v>43426</v>
      </c>
      <c r="C281">
        <f t="shared" ca="1" si="88"/>
        <v>2018</v>
      </c>
      <c r="D281" s="4">
        <f t="shared" ca="1" si="93"/>
        <v>11</v>
      </c>
      <c r="E281" s="4">
        <f t="shared" ca="1" si="94"/>
        <v>22</v>
      </c>
      <c r="F281" s="2" t="str">
        <f t="shared" ca="1" si="78"/>
        <v>Harry</v>
      </c>
      <c r="G281" s="2" t="str">
        <f t="shared" ca="1" si="79"/>
        <v>no</v>
      </c>
      <c r="H281" s="2" t="str">
        <f t="shared" ca="1" si="80"/>
        <v>care4you</v>
      </c>
      <c r="I281" s="2" t="str">
        <f t="shared" ca="1" si="81"/>
        <v>Germany</v>
      </c>
      <c r="J281" s="2" t="str">
        <f t="shared" ca="1" si="82"/>
        <v>BadWurt</v>
      </c>
      <c r="K281" s="2" t="str">
        <f t="shared" ca="1" si="83"/>
        <v>Karlsruhe</v>
      </c>
      <c r="L281" s="2" t="str">
        <f t="shared" ca="1" si="84"/>
        <v>stationary</v>
      </c>
      <c r="M281" s="2" t="str">
        <f t="shared" ca="1" si="85"/>
        <v>marker</v>
      </c>
      <c r="N281">
        <f t="shared" ca="1" si="89"/>
        <v>483</v>
      </c>
      <c r="O281">
        <f t="shared" ca="1" si="90"/>
        <v>53.93</v>
      </c>
      <c r="P281">
        <f t="shared" ca="1" si="91"/>
        <v>9.14</v>
      </c>
      <c r="R281">
        <f t="shared" ca="1" si="86"/>
        <v>11</v>
      </c>
      <c r="S281">
        <f t="shared" ca="1" si="87"/>
        <v>3</v>
      </c>
    </row>
    <row r="282" spans="1:19" x14ac:dyDescent="0.25">
      <c r="A282">
        <f t="shared" si="92"/>
        <v>277</v>
      </c>
      <c r="B282" s="2">
        <f t="shared" ca="1" si="77"/>
        <v>43414</v>
      </c>
      <c r="C282">
        <f t="shared" ca="1" si="88"/>
        <v>2018</v>
      </c>
      <c r="D282" s="4">
        <f t="shared" ca="1" si="93"/>
        <v>11</v>
      </c>
      <c r="E282" s="4">
        <f t="shared" ca="1" si="94"/>
        <v>10</v>
      </c>
      <c r="F282" s="2" t="str">
        <f t="shared" ca="1" si="78"/>
        <v>Greg</v>
      </c>
      <c r="G282" s="2" t="str">
        <f t="shared" ca="1" si="79"/>
        <v>yes</v>
      </c>
      <c r="H282" s="2" t="str">
        <f t="shared" ca="1" si="80"/>
        <v>thebarn</v>
      </c>
      <c r="I282" s="2" t="str">
        <f t="shared" ca="1" si="81"/>
        <v>Germany</v>
      </c>
      <c r="J282" s="2" t="str">
        <f t="shared" ca="1" si="82"/>
        <v>Saxony</v>
      </c>
      <c r="K282" s="2" t="str">
        <f t="shared" ca="1" si="83"/>
        <v>Dresden</v>
      </c>
      <c r="L282" s="2" t="str">
        <f t="shared" ca="1" si="84"/>
        <v>stationary</v>
      </c>
      <c r="M282" s="2" t="str">
        <f t="shared" ca="1" si="85"/>
        <v>marker</v>
      </c>
      <c r="N282">
        <f t="shared" ca="1" si="89"/>
        <v>252</v>
      </c>
      <c r="O282">
        <f t="shared" ca="1" si="90"/>
        <v>99.94</v>
      </c>
      <c r="P282">
        <f t="shared" ca="1" si="91"/>
        <v>9.5399999999999991</v>
      </c>
      <c r="R282">
        <f t="shared" ca="1" si="86"/>
        <v>16</v>
      </c>
      <c r="S282">
        <f t="shared" ca="1" si="87"/>
        <v>3</v>
      </c>
    </row>
    <row r="283" spans="1:19" x14ac:dyDescent="0.25">
      <c r="A283">
        <f t="shared" si="92"/>
        <v>278</v>
      </c>
      <c r="B283" s="2">
        <f t="shared" ca="1" si="77"/>
        <v>43411</v>
      </c>
      <c r="C283">
        <f t="shared" ca="1" si="88"/>
        <v>2018</v>
      </c>
      <c r="D283" s="4">
        <f t="shared" ca="1" si="93"/>
        <v>11</v>
      </c>
      <c r="E283" s="4">
        <f t="shared" ca="1" si="94"/>
        <v>7</v>
      </c>
      <c r="F283" s="2" t="str">
        <f t="shared" ca="1" si="78"/>
        <v>Harry</v>
      </c>
      <c r="G283" s="2" t="str">
        <f t="shared" ca="1" si="79"/>
        <v>yes</v>
      </c>
      <c r="H283" s="2" t="str">
        <f t="shared" ca="1" si="80"/>
        <v>dealhouse</v>
      </c>
      <c r="I283" s="2" t="str">
        <f t="shared" ca="1" si="81"/>
        <v>Germany</v>
      </c>
      <c r="J283" s="2" t="str">
        <f t="shared" ca="1" si="82"/>
        <v>BadWurt</v>
      </c>
      <c r="K283" s="2" t="str">
        <f t="shared" ca="1" si="83"/>
        <v>Stuttgart</v>
      </c>
      <c r="L283" s="2" t="str">
        <f t="shared" ca="1" si="84"/>
        <v>household</v>
      </c>
      <c r="M283" s="2" t="str">
        <f t="shared" ca="1" si="85"/>
        <v>wipes</v>
      </c>
      <c r="N283">
        <f t="shared" ca="1" si="89"/>
        <v>224</v>
      </c>
      <c r="O283">
        <f t="shared" ca="1" si="90"/>
        <v>86.88</v>
      </c>
      <c r="P283">
        <f t="shared" ca="1" si="91"/>
        <v>7.07</v>
      </c>
      <c r="R283">
        <f t="shared" ca="1" si="86"/>
        <v>10</v>
      </c>
      <c r="S283">
        <f t="shared" ca="1" si="87"/>
        <v>7</v>
      </c>
    </row>
    <row r="284" spans="1:19" x14ac:dyDescent="0.25">
      <c r="A284">
        <f t="shared" si="92"/>
        <v>279</v>
      </c>
      <c r="B284" s="2">
        <f t="shared" ca="1" si="77"/>
        <v>43446</v>
      </c>
      <c r="C284">
        <f t="shared" ca="1" si="88"/>
        <v>2018</v>
      </c>
      <c r="D284" s="4">
        <f t="shared" ca="1" si="93"/>
        <v>12</v>
      </c>
      <c r="E284" s="4">
        <f t="shared" ca="1" si="94"/>
        <v>12</v>
      </c>
      <c r="F284" s="2" t="str">
        <f t="shared" ca="1" si="78"/>
        <v>Lewis</v>
      </c>
      <c r="G284" s="2" t="str">
        <f t="shared" ca="1" si="79"/>
        <v>no</v>
      </c>
      <c r="H284" s="2" t="str">
        <f t="shared" ca="1" si="80"/>
        <v>metropolis</v>
      </c>
      <c r="I284" s="2" t="str">
        <f t="shared" ca="1" si="81"/>
        <v>Germany</v>
      </c>
      <c r="J284" s="2" t="str">
        <f t="shared" ca="1" si="82"/>
        <v>NRW</v>
      </c>
      <c r="K284" s="2" t="str">
        <f t="shared" ca="1" si="83"/>
        <v>Düsseldorf</v>
      </c>
      <c r="L284" s="2" t="str">
        <f t="shared" ca="1" si="84"/>
        <v>appliances</v>
      </c>
      <c r="M284" s="2" t="str">
        <f t="shared" ca="1" si="85"/>
        <v>vaccum cleaner</v>
      </c>
      <c r="N284">
        <f t="shared" ca="1" si="89"/>
        <v>756</v>
      </c>
      <c r="O284">
        <f t="shared" ca="1" si="90"/>
        <v>49.13</v>
      </c>
      <c r="P284">
        <f t="shared" ca="1" si="91"/>
        <v>9.3000000000000007</v>
      </c>
      <c r="R284">
        <f t="shared" ca="1" si="86"/>
        <v>1</v>
      </c>
      <c r="S284">
        <f t="shared" ca="1" si="87"/>
        <v>10</v>
      </c>
    </row>
    <row r="285" spans="1:19" x14ac:dyDescent="0.25">
      <c r="A285">
        <f t="shared" si="92"/>
        <v>280</v>
      </c>
      <c r="B285" s="2">
        <f t="shared" ca="1" si="77"/>
        <v>43420</v>
      </c>
      <c r="C285">
        <f t="shared" ca="1" si="88"/>
        <v>2018</v>
      </c>
      <c r="D285" s="4">
        <f t="shared" ca="1" si="93"/>
        <v>11</v>
      </c>
      <c r="E285" s="4">
        <f t="shared" ca="1" si="94"/>
        <v>16</v>
      </c>
      <c r="F285" s="2" t="str">
        <f t="shared" ca="1" si="78"/>
        <v>Lewis</v>
      </c>
      <c r="G285" s="2" t="str">
        <f t="shared" ca="1" si="79"/>
        <v>yes</v>
      </c>
      <c r="H285" s="2" t="str">
        <f t="shared" ca="1" si="80"/>
        <v>thebarn</v>
      </c>
      <c r="I285" s="2" t="str">
        <f t="shared" ca="1" si="81"/>
        <v>Germany</v>
      </c>
      <c r="J285" s="2" t="str">
        <f t="shared" ca="1" si="82"/>
        <v>BadWurt</v>
      </c>
      <c r="K285" s="2" t="str">
        <f t="shared" ca="1" si="83"/>
        <v>Freiburg</v>
      </c>
      <c r="L285" s="2" t="str">
        <f t="shared" ca="1" si="84"/>
        <v>stationary</v>
      </c>
      <c r="M285" s="2" t="str">
        <f t="shared" ca="1" si="85"/>
        <v>pen</v>
      </c>
      <c r="N285">
        <f t="shared" ca="1" si="89"/>
        <v>932</v>
      </c>
      <c r="O285">
        <f t="shared" ca="1" si="90"/>
        <v>94.07</v>
      </c>
      <c r="P285">
        <f t="shared" ca="1" si="91"/>
        <v>2.23</v>
      </c>
      <c r="R285">
        <f t="shared" ca="1" si="86"/>
        <v>12</v>
      </c>
      <c r="S285">
        <f t="shared" ca="1" si="87"/>
        <v>1</v>
      </c>
    </row>
    <row r="286" spans="1:19" x14ac:dyDescent="0.25">
      <c r="A286">
        <f t="shared" si="92"/>
        <v>281</v>
      </c>
      <c r="B286" s="2">
        <f t="shared" ca="1" si="77"/>
        <v>43415</v>
      </c>
      <c r="C286">
        <f t="shared" ca="1" si="88"/>
        <v>2018</v>
      </c>
      <c r="D286" s="4">
        <f t="shared" ca="1" si="93"/>
        <v>11</v>
      </c>
      <c r="E286" s="4">
        <f t="shared" ca="1" si="94"/>
        <v>11</v>
      </c>
      <c r="F286" s="2" t="str">
        <f t="shared" ca="1" si="78"/>
        <v>Harry</v>
      </c>
      <c r="G286" s="2" t="str">
        <f t="shared" ca="1" si="79"/>
        <v>no</v>
      </c>
      <c r="H286" s="2" t="str">
        <f t="shared" ca="1" si="80"/>
        <v>thebarn</v>
      </c>
      <c r="I286" s="2" t="str">
        <f t="shared" ca="1" si="81"/>
        <v>Germany</v>
      </c>
      <c r="J286" s="2" t="str">
        <f t="shared" ca="1" si="82"/>
        <v>Hamburg</v>
      </c>
      <c r="K286" s="2" t="str">
        <f t="shared" ca="1" si="83"/>
        <v>Hamburg</v>
      </c>
      <c r="L286" s="2" t="str">
        <f t="shared" ca="1" si="84"/>
        <v>appliances</v>
      </c>
      <c r="M286" s="2" t="str">
        <f t="shared" ca="1" si="85"/>
        <v>mixer</v>
      </c>
      <c r="N286">
        <f t="shared" ca="1" si="89"/>
        <v>574</v>
      </c>
      <c r="O286">
        <f t="shared" ca="1" si="90"/>
        <v>54.73</v>
      </c>
      <c r="P286">
        <f t="shared" ca="1" si="91"/>
        <v>4.33</v>
      </c>
      <c r="R286">
        <f t="shared" ca="1" si="86"/>
        <v>14</v>
      </c>
      <c r="S286">
        <f t="shared" ca="1" si="87"/>
        <v>11</v>
      </c>
    </row>
    <row r="287" spans="1:19" x14ac:dyDescent="0.25">
      <c r="A287">
        <f t="shared" si="92"/>
        <v>282</v>
      </c>
      <c r="B287" s="2">
        <f t="shared" ca="1" si="77"/>
        <v>43403</v>
      </c>
      <c r="C287">
        <f t="shared" ca="1" si="88"/>
        <v>2018</v>
      </c>
      <c r="D287" s="4">
        <f t="shared" ca="1" si="93"/>
        <v>10</v>
      </c>
      <c r="E287" s="4">
        <f t="shared" ca="1" si="94"/>
        <v>30</v>
      </c>
      <c r="F287" s="2" t="str">
        <f t="shared" ca="1" si="78"/>
        <v>Harry</v>
      </c>
      <c r="G287" s="2" t="str">
        <f t="shared" ca="1" si="79"/>
        <v>yes</v>
      </c>
      <c r="H287" s="2" t="str">
        <f t="shared" ca="1" si="80"/>
        <v>smartpoint</v>
      </c>
      <c r="I287" s="2" t="str">
        <f t="shared" ca="1" si="81"/>
        <v>Germany</v>
      </c>
      <c r="J287" s="2" t="str">
        <f t="shared" ca="1" si="82"/>
        <v>BadWurt</v>
      </c>
      <c r="K287" s="2" t="str">
        <f t="shared" ca="1" si="83"/>
        <v>Stuttgart</v>
      </c>
      <c r="L287" s="2" t="str">
        <f t="shared" ca="1" si="84"/>
        <v>household</v>
      </c>
      <c r="M287" s="2" t="str">
        <f t="shared" ca="1" si="85"/>
        <v>towls</v>
      </c>
      <c r="N287">
        <f t="shared" ca="1" si="89"/>
        <v>843</v>
      </c>
      <c r="O287">
        <f t="shared" ca="1" si="90"/>
        <v>98.91</v>
      </c>
      <c r="P287">
        <f t="shared" ca="1" si="91"/>
        <v>7.04</v>
      </c>
      <c r="R287">
        <f t="shared" ca="1" si="86"/>
        <v>10</v>
      </c>
      <c r="S287">
        <f t="shared" ca="1" si="87"/>
        <v>9</v>
      </c>
    </row>
    <row r="288" spans="1:19" x14ac:dyDescent="0.25">
      <c r="A288">
        <f t="shared" si="92"/>
        <v>283</v>
      </c>
      <c r="B288" s="2">
        <f t="shared" ca="1" si="77"/>
        <v>43450</v>
      </c>
      <c r="C288">
        <f t="shared" ca="1" si="88"/>
        <v>2018</v>
      </c>
      <c r="D288" s="4">
        <f t="shared" ca="1" si="93"/>
        <v>12</v>
      </c>
      <c r="E288" s="4">
        <f t="shared" ca="1" si="94"/>
        <v>16</v>
      </c>
      <c r="F288" s="2" t="str">
        <f t="shared" ca="1" si="78"/>
        <v>Susan</v>
      </c>
      <c r="G288" s="2" t="str">
        <f t="shared" ca="1" si="79"/>
        <v>yes</v>
      </c>
      <c r="H288" s="2" t="str">
        <f t="shared" ca="1" si="80"/>
        <v>dealhouse</v>
      </c>
      <c r="I288" s="2" t="str">
        <f t="shared" ca="1" si="81"/>
        <v>Germany</v>
      </c>
      <c r="J288" s="2" t="str">
        <f t="shared" ca="1" si="82"/>
        <v>Saxony</v>
      </c>
      <c r="K288" s="2" t="str">
        <f t="shared" ca="1" si="83"/>
        <v>Dresden</v>
      </c>
      <c r="L288" s="2" t="str">
        <f t="shared" ca="1" si="84"/>
        <v>household</v>
      </c>
      <c r="M288" s="2" t="str">
        <f t="shared" ca="1" si="85"/>
        <v>wipes</v>
      </c>
      <c r="N288">
        <f t="shared" ca="1" si="89"/>
        <v>21</v>
      </c>
      <c r="O288">
        <f t="shared" ca="1" si="90"/>
        <v>2.08</v>
      </c>
      <c r="P288">
        <f t="shared" ca="1" si="91"/>
        <v>2.61</v>
      </c>
      <c r="R288">
        <f t="shared" ca="1" si="86"/>
        <v>16</v>
      </c>
      <c r="S288">
        <f t="shared" ca="1" si="87"/>
        <v>7</v>
      </c>
    </row>
    <row r="289" spans="1:19" x14ac:dyDescent="0.25">
      <c r="A289">
        <f t="shared" si="92"/>
        <v>284</v>
      </c>
      <c r="B289" s="2">
        <f t="shared" ca="1" si="77"/>
        <v>43399</v>
      </c>
      <c r="C289">
        <f t="shared" ca="1" si="88"/>
        <v>2018</v>
      </c>
      <c r="D289" s="4">
        <f t="shared" ca="1" si="93"/>
        <v>10</v>
      </c>
      <c r="E289" s="4">
        <f t="shared" ca="1" si="94"/>
        <v>26</v>
      </c>
      <c r="F289" s="2" t="str">
        <f t="shared" ca="1" si="78"/>
        <v>Darma</v>
      </c>
      <c r="G289" s="2" t="str">
        <f t="shared" ca="1" si="79"/>
        <v>yes</v>
      </c>
      <c r="H289" s="2" t="str">
        <f t="shared" ca="1" si="80"/>
        <v>dealhouse</v>
      </c>
      <c r="I289" s="2" t="str">
        <f t="shared" ca="1" si="81"/>
        <v>Germany</v>
      </c>
      <c r="J289" s="2" t="str">
        <f t="shared" ca="1" si="82"/>
        <v>Bavaria</v>
      </c>
      <c r="K289" s="2" t="str">
        <f t="shared" ca="1" si="83"/>
        <v>Munich</v>
      </c>
      <c r="L289" s="2" t="str">
        <f t="shared" ca="1" si="84"/>
        <v>stationary</v>
      </c>
      <c r="M289" s="2" t="str">
        <f t="shared" ca="1" si="85"/>
        <v>marker</v>
      </c>
      <c r="N289">
        <f t="shared" ca="1" si="89"/>
        <v>161</v>
      </c>
      <c r="O289">
        <f t="shared" ca="1" si="90"/>
        <v>28.53</v>
      </c>
      <c r="P289">
        <f t="shared" ca="1" si="91"/>
        <v>0.33</v>
      </c>
      <c r="R289">
        <f t="shared" ca="1" si="86"/>
        <v>6</v>
      </c>
      <c r="S289">
        <f t="shared" ca="1" si="87"/>
        <v>3</v>
      </c>
    </row>
    <row r="290" spans="1:19" x14ac:dyDescent="0.25">
      <c r="A290">
        <f t="shared" si="92"/>
        <v>285</v>
      </c>
      <c r="B290" s="2">
        <f t="shared" ca="1" si="77"/>
        <v>43442</v>
      </c>
      <c r="C290">
        <f t="shared" ca="1" si="88"/>
        <v>2018</v>
      </c>
      <c r="D290" s="4">
        <f t="shared" ca="1" si="93"/>
        <v>12</v>
      </c>
      <c r="E290" s="4">
        <f t="shared" ca="1" si="94"/>
        <v>8</v>
      </c>
      <c r="F290" s="2" t="str">
        <f t="shared" ca="1" si="78"/>
        <v>Harry</v>
      </c>
      <c r="G290" s="2" t="str">
        <f t="shared" ca="1" si="79"/>
        <v>no</v>
      </c>
      <c r="H290" s="2" t="str">
        <f t="shared" ca="1" si="80"/>
        <v>thebarn</v>
      </c>
      <c r="I290" s="2" t="str">
        <f t="shared" ca="1" si="81"/>
        <v>Germany</v>
      </c>
      <c r="J290" s="2" t="str">
        <f t="shared" ca="1" si="82"/>
        <v>BadWurt</v>
      </c>
      <c r="K290" s="2" t="str">
        <f t="shared" ca="1" si="83"/>
        <v>Freiburg</v>
      </c>
      <c r="L290" s="2" t="str">
        <f t="shared" ca="1" si="84"/>
        <v>stationary</v>
      </c>
      <c r="M290" s="2" t="str">
        <f t="shared" ca="1" si="85"/>
        <v>pencil</v>
      </c>
      <c r="N290">
        <f t="shared" ca="1" si="89"/>
        <v>572</v>
      </c>
      <c r="O290">
        <f t="shared" ca="1" si="90"/>
        <v>54.59</v>
      </c>
      <c r="P290">
        <f t="shared" ca="1" si="91"/>
        <v>8.3699999999999992</v>
      </c>
      <c r="R290">
        <f t="shared" ca="1" si="86"/>
        <v>12</v>
      </c>
      <c r="S290">
        <f t="shared" ca="1" si="87"/>
        <v>2</v>
      </c>
    </row>
    <row r="291" spans="1:19" x14ac:dyDescent="0.25">
      <c r="A291">
        <f t="shared" si="92"/>
        <v>286</v>
      </c>
      <c r="B291" s="2">
        <f t="shared" ca="1" si="77"/>
        <v>43461</v>
      </c>
      <c r="C291">
        <f t="shared" ca="1" si="88"/>
        <v>2018</v>
      </c>
      <c r="D291" s="4">
        <f t="shared" ca="1" si="93"/>
        <v>12</v>
      </c>
      <c r="E291" s="4">
        <f t="shared" ca="1" si="94"/>
        <v>27</v>
      </c>
      <c r="F291" s="2" t="str">
        <f t="shared" ca="1" si="78"/>
        <v>Lewis</v>
      </c>
      <c r="G291" s="2" t="str">
        <f t="shared" ca="1" si="79"/>
        <v>yes</v>
      </c>
      <c r="H291" s="2" t="str">
        <f t="shared" ca="1" si="80"/>
        <v>care4you</v>
      </c>
      <c r="I291" s="2" t="str">
        <f t="shared" ca="1" si="81"/>
        <v>Germany</v>
      </c>
      <c r="J291" s="2" t="str">
        <f t="shared" ca="1" si="82"/>
        <v>Hessia</v>
      </c>
      <c r="K291" s="2" t="str">
        <f t="shared" ca="1" si="83"/>
        <v>Frankfurt</v>
      </c>
      <c r="L291" s="2" t="str">
        <f t="shared" ca="1" si="84"/>
        <v>stationary</v>
      </c>
      <c r="M291" s="2" t="str">
        <f t="shared" ca="1" si="85"/>
        <v>marker</v>
      </c>
      <c r="N291">
        <f t="shared" ca="1" si="89"/>
        <v>252</v>
      </c>
      <c r="O291">
        <f t="shared" ca="1" si="90"/>
        <v>66.709999999999994</v>
      </c>
      <c r="P291">
        <f t="shared" ca="1" si="91"/>
        <v>9.32</v>
      </c>
      <c r="R291">
        <f t="shared" ca="1" si="86"/>
        <v>9</v>
      </c>
      <c r="S291">
        <f t="shared" ca="1" si="87"/>
        <v>3</v>
      </c>
    </row>
    <row r="292" spans="1:19" x14ac:dyDescent="0.25">
      <c r="A292">
        <f t="shared" si="92"/>
        <v>287</v>
      </c>
      <c r="B292" s="2">
        <f t="shared" ca="1" si="77"/>
        <v>43435</v>
      </c>
      <c r="C292">
        <f t="shared" ca="1" si="88"/>
        <v>2018</v>
      </c>
      <c r="D292" s="4">
        <f t="shared" ca="1" si="93"/>
        <v>12</v>
      </c>
      <c r="E292" s="4">
        <f t="shared" ca="1" si="94"/>
        <v>1</v>
      </c>
      <c r="F292" s="2" t="str">
        <f t="shared" ca="1" si="78"/>
        <v>Lewis</v>
      </c>
      <c r="G292" s="2" t="str">
        <f t="shared" ca="1" si="79"/>
        <v>yes</v>
      </c>
      <c r="H292" s="2" t="str">
        <f t="shared" ca="1" si="80"/>
        <v>dealhouse</v>
      </c>
      <c r="I292" s="2" t="str">
        <f t="shared" ca="1" si="81"/>
        <v>Germany</v>
      </c>
      <c r="J292" s="2" t="str">
        <f t="shared" ca="1" si="82"/>
        <v>Hamburg</v>
      </c>
      <c r="K292" s="2" t="str">
        <f t="shared" ca="1" si="83"/>
        <v>Hamburg</v>
      </c>
      <c r="L292" s="2" t="str">
        <f t="shared" ca="1" si="84"/>
        <v>stationary</v>
      </c>
      <c r="M292" s="2" t="str">
        <f t="shared" ca="1" si="85"/>
        <v>pen</v>
      </c>
      <c r="N292">
        <f t="shared" ca="1" si="89"/>
        <v>309</v>
      </c>
      <c r="O292">
        <f t="shared" ca="1" si="90"/>
        <v>5.95</v>
      </c>
      <c r="P292">
        <f t="shared" ca="1" si="91"/>
        <v>3.96</v>
      </c>
      <c r="R292">
        <f t="shared" ca="1" si="86"/>
        <v>14</v>
      </c>
      <c r="S292">
        <f t="shared" ca="1" si="87"/>
        <v>1</v>
      </c>
    </row>
    <row r="293" spans="1:19" x14ac:dyDescent="0.25">
      <c r="A293">
        <f t="shared" si="92"/>
        <v>288</v>
      </c>
      <c r="B293" s="2">
        <f t="shared" ca="1" si="77"/>
        <v>43398</v>
      </c>
      <c r="C293">
        <f t="shared" ca="1" si="88"/>
        <v>2018</v>
      </c>
      <c r="D293" s="4">
        <f t="shared" ca="1" si="93"/>
        <v>10</v>
      </c>
      <c r="E293" s="4">
        <f t="shared" ca="1" si="94"/>
        <v>25</v>
      </c>
      <c r="F293" s="2" t="str">
        <f t="shared" ca="1" si="78"/>
        <v>Wilbur</v>
      </c>
      <c r="G293" s="2" t="str">
        <f t="shared" ca="1" si="79"/>
        <v>no</v>
      </c>
      <c r="H293" s="2" t="str">
        <f t="shared" ca="1" si="80"/>
        <v>thebarn</v>
      </c>
      <c r="I293" s="2" t="str">
        <f t="shared" ca="1" si="81"/>
        <v>Germany</v>
      </c>
      <c r="J293" s="2" t="str">
        <f t="shared" ca="1" si="82"/>
        <v>NRW</v>
      </c>
      <c r="K293" s="2" t="str">
        <f t="shared" ca="1" si="83"/>
        <v>Dortmund</v>
      </c>
      <c r="L293" s="2" t="str">
        <f t="shared" ca="1" si="84"/>
        <v>appliances</v>
      </c>
      <c r="M293" s="2" t="str">
        <f t="shared" ca="1" si="85"/>
        <v>vaccum cleaner</v>
      </c>
      <c r="N293">
        <f t="shared" ca="1" si="89"/>
        <v>593</v>
      </c>
      <c r="O293">
        <f t="shared" ca="1" si="90"/>
        <v>57.66</v>
      </c>
      <c r="P293">
        <f t="shared" ca="1" si="91"/>
        <v>1.53</v>
      </c>
      <c r="R293">
        <f t="shared" ca="1" si="86"/>
        <v>4</v>
      </c>
      <c r="S293">
        <f t="shared" ca="1" si="87"/>
        <v>10</v>
      </c>
    </row>
    <row r="294" spans="1:19" x14ac:dyDescent="0.25">
      <c r="A294">
        <f t="shared" si="92"/>
        <v>289</v>
      </c>
      <c r="B294" s="2">
        <f t="shared" ca="1" si="77"/>
        <v>43423</v>
      </c>
      <c r="C294">
        <f t="shared" ca="1" si="88"/>
        <v>2018</v>
      </c>
      <c r="D294" s="4">
        <f t="shared" ca="1" si="93"/>
        <v>11</v>
      </c>
      <c r="E294" s="4">
        <f t="shared" ca="1" si="94"/>
        <v>19</v>
      </c>
      <c r="F294" s="2" t="str">
        <f t="shared" ca="1" si="78"/>
        <v>Darma</v>
      </c>
      <c r="G294" s="2" t="str">
        <f t="shared" ca="1" si="79"/>
        <v>no</v>
      </c>
      <c r="H294" s="2" t="str">
        <f t="shared" ca="1" si="80"/>
        <v>smartpoint</v>
      </c>
      <c r="I294" s="2" t="str">
        <f t="shared" ca="1" si="81"/>
        <v>Germany</v>
      </c>
      <c r="J294" s="2" t="str">
        <f t="shared" ca="1" si="82"/>
        <v>Bavaria</v>
      </c>
      <c r="K294" s="2" t="str">
        <f t="shared" ca="1" si="83"/>
        <v>Augsburg</v>
      </c>
      <c r="L294" s="2" t="str">
        <f t="shared" ca="1" si="84"/>
        <v>stationary</v>
      </c>
      <c r="M294" s="2" t="str">
        <f t="shared" ca="1" si="85"/>
        <v>water colours</v>
      </c>
      <c r="N294">
        <f t="shared" ca="1" si="89"/>
        <v>975</v>
      </c>
      <c r="O294">
        <f t="shared" ca="1" si="90"/>
        <v>85.92</v>
      </c>
      <c r="P294">
        <f t="shared" ca="1" si="91"/>
        <v>4.4400000000000004</v>
      </c>
      <c r="R294">
        <f t="shared" ca="1" si="86"/>
        <v>8</v>
      </c>
      <c r="S294">
        <f t="shared" ca="1" si="87"/>
        <v>5</v>
      </c>
    </row>
    <row r="295" spans="1:19" x14ac:dyDescent="0.25">
      <c r="A295">
        <f t="shared" si="92"/>
        <v>290</v>
      </c>
      <c r="B295" s="2">
        <f t="shared" ca="1" si="77"/>
        <v>43430</v>
      </c>
      <c r="C295">
        <f t="shared" ca="1" si="88"/>
        <v>2018</v>
      </c>
      <c r="D295" s="4">
        <f t="shared" ca="1" si="93"/>
        <v>11</v>
      </c>
      <c r="E295" s="4">
        <f t="shared" ca="1" si="94"/>
        <v>26</v>
      </c>
      <c r="F295" s="2" t="str">
        <f t="shared" ca="1" si="78"/>
        <v>Darma</v>
      </c>
      <c r="G295" s="2" t="str">
        <f t="shared" ca="1" si="79"/>
        <v>yes</v>
      </c>
      <c r="H295" s="2" t="str">
        <f t="shared" ca="1" si="80"/>
        <v>dealhouse</v>
      </c>
      <c r="I295" s="2" t="str">
        <f t="shared" ca="1" si="81"/>
        <v>Germany</v>
      </c>
      <c r="J295" s="2" t="str">
        <f t="shared" ca="1" si="82"/>
        <v>NRW</v>
      </c>
      <c r="K295" s="2" t="str">
        <f t="shared" ca="1" si="83"/>
        <v>Dortmund</v>
      </c>
      <c r="L295" s="2" t="str">
        <f t="shared" ca="1" si="84"/>
        <v>household</v>
      </c>
      <c r="M295" s="2" t="str">
        <f t="shared" ca="1" si="85"/>
        <v>waste bags</v>
      </c>
      <c r="N295">
        <f t="shared" ca="1" si="89"/>
        <v>909</v>
      </c>
      <c r="O295">
        <f t="shared" ca="1" si="90"/>
        <v>23.38</v>
      </c>
      <c r="P295">
        <f t="shared" ca="1" si="91"/>
        <v>8.33</v>
      </c>
      <c r="R295">
        <f t="shared" ca="1" si="86"/>
        <v>4</v>
      </c>
      <c r="S295">
        <f t="shared" ca="1" si="87"/>
        <v>6</v>
      </c>
    </row>
    <row r="296" spans="1:19" x14ac:dyDescent="0.25">
      <c r="A296">
        <f t="shared" si="92"/>
        <v>291</v>
      </c>
      <c r="B296" s="2">
        <f t="shared" ca="1" si="77"/>
        <v>43423</v>
      </c>
      <c r="C296">
        <f t="shared" ca="1" si="88"/>
        <v>2018</v>
      </c>
      <c r="D296" s="4">
        <f t="shared" ca="1" si="93"/>
        <v>11</v>
      </c>
      <c r="E296" s="4">
        <f t="shared" ca="1" si="94"/>
        <v>19</v>
      </c>
      <c r="F296" s="2" t="str">
        <f t="shared" ca="1" si="78"/>
        <v>Darma</v>
      </c>
      <c r="G296" s="2" t="str">
        <f t="shared" ca="1" si="79"/>
        <v>yes</v>
      </c>
      <c r="H296" s="2" t="str">
        <f t="shared" ca="1" si="80"/>
        <v>thebarn</v>
      </c>
      <c r="I296" s="2" t="str">
        <f t="shared" ca="1" si="81"/>
        <v>Germany</v>
      </c>
      <c r="J296" s="2" t="str">
        <f t="shared" ca="1" si="82"/>
        <v>Hessia</v>
      </c>
      <c r="K296" s="2" t="str">
        <f t="shared" ca="1" si="83"/>
        <v>Frankfurt</v>
      </c>
      <c r="L296" s="2" t="str">
        <f t="shared" ca="1" si="84"/>
        <v>household</v>
      </c>
      <c r="M296" s="2" t="str">
        <f t="shared" ca="1" si="85"/>
        <v>gloves</v>
      </c>
      <c r="N296">
        <f t="shared" ca="1" si="89"/>
        <v>853</v>
      </c>
      <c r="O296">
        <f t="shared" ca="1" si="90"/>
        <v>46.52</v>
      </c>
      <c r="P296">
        <f t="shared" ca="1" si="91"/>
        <v>3.25</v>
      </c>
      <c r="R296">
        <f t="shared" ca="1" si="86"/>
        <v>9</v>
      </c>
      <c r="S296">
        <f t="shared" ca="1" si="87"/>
        <v>8</v>
      </c>
    </row>
    <row r="297" spans="1:19" x14ac:dyDescent="0.25">
      <c r="A297">
        <f t="shared" si="92"/>
        <v>292</v>
      </c>
      <c r="B297" s="2">
        <f t="shared" ca="1" si="77"/>
        <v>43465</v>
      </c>
      <c r="C297">
        <f t="shared" ca="1" si="88"/>
        <v>2018</v>
      </c>
      <c r="D297" s="4">
        <f t="shared" ca="1" si="93"/>
        <v>12</v>
      </c>
      <c r="E297" s="4">
        <f t="shared" ca="1" si="94"/>
        <v>31</v>
      </c>
      <c r="F297" s="2" t="str">
        <f t="shared" ca="1" si="78"/>
        <v>Ina</v>
      </c>
      <c r="G297" s="2" t="str">
        <f t="shared" ca="1" si="79"/>
        <v>no</v>
      </c>
      <c r="H297" s="2" t="str">
        <f t="shared" ca="1" si="80"/>
        <v>dealhouse</v>
      </c>
      <c r="I297" s="2" t="str">
        <f t="shared" ca="1" si="81"/>
        <v>Germany</v>
      </c>
      <c r="J297" s="2" t="str">
        <f t="shared" ca="1" si="82"/>
        <v>NRW</v>
      </c>
      <c r="K297" s="2" t="str">
        <f t="shared" ca="1" si="83"/>
        <v>Dortmund</v>
      </c>
      <c r="L297" s="2" t="str">
        <f t="shared" ca="1" si="84"/>
        <v>stationary</v>
      </c>
      <c r="M297" s="2" t="str">
        <f t="shared" ca="1" si="85"/>
        <v>marker</v>
      </c>
      <c r="N297">
        <f t="shared" ca="1" si="89"/>
        <v>873</v>
      </c>
      <c r="O297">
        <f t="shared" ca="1" si="90"/>
        <v>42.39</v>
      </c>
      <c r="P297">
        <f t="shared" ca="1" si="91"/>
        <v>3.15</v>
      </c>
      <c r="R297">
        <f t="shared" ca="1" si="86"/>
        <v>4</v>
      </c>
      <c r="S297">
        <f t="shared" ca="1" si="87"/>
        <v>3</v>
      </c>
    </row>
    <row r="298" spans="1:19" x14ac:dyDescent="0.25">
      <c r="A298">
        <f t="shared" si="92"/>
        <v>293</v>
      </c>
      <c r="B298" s="2">
        <f t="shared" ca="1" si="77"/>
        <v>43453</v>
      </c>
      <c r="C298">
        <f t="shared" ca="1" si="88"/>
        <v>2018</v>
      </c>
      <c r="D298" s="4">
        <f t="shared" ca="1" si="93"/>
        <v>12</v>
      </c>
      <c r="E298" s="4">
        <f t="shared" ca="1" si="94"/>
        <v>19</v>
      </c>
      <c r="F298" s="2" t="str">
        <f t="shared" ca="1" si="78"/>
        <v>Greg</v>
      </c>
      <c r="G298" s="2" t="str">
        <f t="shared" ca="1" si="79"/>
        <v>yes</v>
      </c>
      <c r="H298" s="2" t="str">
        <f t="shared" ca="1" si="80"/>
        <v>care4you</v>
      </c>
      <c r="I298" s="2" t="str">
        <f t="shared" ca="1" si="81"/>
        <v>Germany</v>
      </c>
      <c r="J298" s="2" t="str">
        <f t="shared" ca="1" si="82"/>
        <v>Bavaria</v>
      </c>
      <c r="K298" s="2" t="str">
        <f t="shared" ca="1" si="83"/>
        <v>Augsburg</v>
      </c>
      <c r="L298" s="2" t="str">
        <f t="shared" ca="1" si="84"/>
        <v>household</v>
      </c>
      <c r="M298" s="2" t="str">
        <f t="shared" ca="1" si="85"/>
        <v>towls</v>
      </c>
      <c r="N298">
        <f t="shared" ca="1" si="89"/>
        <v>311</v>
      </c>
      <c r="O298">
        <f t="shared" ca="1" si="90"/>
        <v>93.58</v>
      </c>
      <c r="P298">
        <f t="shared" ca="1" si="91"/>
        <v>7.03</v>
      </c>
      <c r="R298">
        <f t="shared" ca="1" si="86"/>
        <v>8</v>
      </c>
      <c r="S298">
        <f t="shared" ca="1" si="87"/>
        <v>9</v>
      </c>
    </row>
    <row r="299" spans="1:19" x14ac:dyDescent="0.25">
      <c r="A299">
        <f t="shared" si="92"/>
        <v>294</v>
      </c>
      <c r="B299" s="2">
        <f t="shared" ca="1" si="77"/>
        <v>43451</v>
      </c>
      <c r="C299">
        <f t="shared" ca="1" si="88"/>
        <v>2018</v>
      </c>
      <c r="D299" s="4">
        <f t="shared" ca="1" si="93"/>
        <v>12</v>
      </c>
      <c r="E299" s="4">
        <f t="shared" ca="1" si="94"/>
        <v>17</v>
      </c>
      <c r="F299" s="2" t="str">
        <f t="shared" ca="1" si="78"/>
        <v>Harry</v>
      </c>
      <c r="G299" s="2" t="str">
        <f t="shared" ca="1" si="79"/>
        <v>yes</v>
      </c>
      <c r="H299" s="2" t="str">
        <f t="shared" ca="1" si="80"/>
        <v>care4you</v>
      </c>
      <c r="I299" s="2" t="str">
        <f t="shared" ca="1" si="81"/>
        <v>Germany</v>
      </c>
      <c r="J299" s="2" t="str">
        <f t="shared" ca="1" si="82"/>
        <v>Hamburg</v>
      </c>
      <c r="K299" s="2" t="str">
        <f t="shared" ca="1" si="83"/>
        <v>Hamburg</v>
      </c>
      <c r="L299" s="2" t="str">
        <f t="shared" ca="1" si="84"/>
        <v>household</v>
      </c>
      <c r="M299" s="2" t="str">
        <f t="shared" ca="1" si="85"/>
        <v>towls</v>
      </c>
      <c r="N299">
        <f t="shared" ca="1" si="89"/>
        <v>52</v>
      </c>
      <c r="O299">
        <f t="shared" ca="1" si="90"/>
        <v>49.94</v>
      </c>
      <c r="P299">
        <f t="shared" ca="1" si="91"/>
        <v>3.25</v>
      </c>
      <c r="R299">
        <f t="shared" ca="1" si="86"/>
        <v>14</v>
      </c>
      <c r="S299">
        <f t="shared" ca="1" si="87"/>
        <v>9</v>
      </c>
    </row>
    <row r="300" spans="1:19" x14ac:dyDescent="0.25">
      <c r="A300">
        <f t="shared" si="92"/>
        <v>295</v>
      </c>
      <c r="B300" s="2">
        <f t="shared" ca="1" si="77"/>
        <v>43431</v>
      </c>
      <c r="C300">
        <f t="shared" ca="1" si="88"/>
        <v>2018</v>
      </c>
      <c r="D300" s="4">
        <f t="shared" ca="1" si="93"/>
        <v>11</v>
      </c>
      <c r="E300" s="4">
        <f t="shared" ca="1" si="94"/>
        <v>27</v>
      </c>
      <c r="F300" s="2" t="str">
        <f t="shared" ca="1" si="78"/>
        <v>Wilbur</v>
      </c>
      <c r="G300" s="2" t="str">
        <f t="shared" ca="1" si="79"/>
        <v>no</v>
      </c>
      <c r="H300" s="2" t="str">
        <f t="shared" ca="1" si="80"/>
        <v>dealhouse</v>
      </c>
      <c r="I300" s="2" t="str">
        <f t="shared" ca="1" si="81"/>
        <v>Germany</v>
      </c>
      <c r="J300" s="2" t="str">
        <f t="shared" ca="1" si="82"/>
        <v>NRW</v>
      </c>
      <c r="K300" s="2" t="str">
        <f t="shared" ca="1" si="83"/>
        <v>Essen</v>
      </c>
      <c r="L300" s="2" t="str">
        <f t="shared" ca="1" si="84"/>
        <v>stationary</v>
      </c>
      <c r="M300" s="2" t="str">
        <f t="shared" ca="1" si="85"/>
        <v>marker</v>
      </c>
      <c r="N300">
        <f t="shared" ca="1" si="89"/>
        <v>140</v>
      </c>
      <c r="O300">
        <f t="shared" ca="1" si="90"/>
        <v>4.97</v>
      </c>
      <c r="P300">
        <f t="shared" ca="1" si="91"/>
        <v>6.75</v>
      </c>
      <c r="R300">
        <f t="shared" ca="1" si="86"/>
        <v>3</v>
      </c>
      <c r="S300">
        <f t="shared" ca="1" si="87"/>
        <v>3</v>
      </c>
    </row>
    <row r="301" spans="1:19" x14ac:dyDescent="0.25">
      <c r="A301">
        <f t="shared" si="92"/>
        <v>296</v>
      </c>
      <c r="B301" s="2">
        <f t="shared" ca="1" si="77"/>
        <v>43426</v>
      </c>
      <c r="C301">
        <f t="shared" ca="1" si="88"/>
        <v>2018</v>
      </c>
      <c r="D301" s="4">
        <f t="shared" ca="1" si="93"/>
        <v>11</v>
      </c>
      <c r="E301" s="4">
        <f t="shared" ca="1" si="94"/>
        <v>22</v>
      </c>
      <c r="F301" s="2" t="str">
        <f t="shared" ca="1" si="78"/>
        <v>Lewis</v>
      </c>
      <c r="G301" s="2" t="str">
        <f t="shared" ca="1" si="79"/>
        <v>yes</v>
      </c>
      <c r="H301" s="2" t="str">
        <f t="shared" ca="1" si="80"/>
        <v>care4you</v>
      </c>
      <c r="I301" s="2" t="str">
        <f t="shared" ca="1" si="81"/>
        <v>Germany</v>
      </c>
      <c r="J301" s="2" t="str">
        <f t="shared" ca="1" si="82"/>
        <v>NRW</v>
      </c>
      <c r="K301" s="2" t="str">
        <f t="shared" ca="1" si="83"/>
        <v>Düsseldorf</v>
      </c>
      <c r="L301" s="2" t="str">
        <f t="shared" ca="1" si="84"/>
        <v>household</v>
      </c>
      <c r="M301" s="2" t="str">
        <f t="shared" ca="1" si="85"/>
        <v>gloves</v>
      </c>
      <c r="N301">
        <f t="shared" ca="1" si="89"/>
        <v>107</v>
      </c>
      <c r="O301">
        <f t="shared" ca="1" si="90"/>
        <v>59.42</v>
      </c>
      <c r="P301">
        <f t="shared" ca="1" si="91"/>
        <v>8.9600000000000009</v>
      </c>
      <c r="R301">
        <f t="shared" ca="1" si="86"/>
        <v>1</v>
      </c>
      <c r="S301">
        <f t="shared" ca="1" si="87"/>
        <v>8</v>
      </c>
    </row>
    <row r="302" spans="1:19" x14ac:dyDescent="0.25">
      <c r="A302">
        <f t="shared" si="92"/>
        <v>297</v>
      </c>
      <c r="B302" s="2">
        <f t="shared" ca="1" si="77"/>
        <v>43392</v>
      </c>
      <c r="C302">
        <f t="shared" ca="1" si="88"/>
        <v>2018</v>
      </c>
      <c r="D302" s="4">
        <f t="shared" ca="1" si="93"/>
        <v>10</v>
      </c>
      <c r="E302" s="4">
        <f t="shared" ca="1" si="94"/>
        <v>19</v>
      </c>
      <c r="F302" s="2" t="str">
        <f t="shared" ca="1" si="78"/>
        <v>Ina</v>
      </c>
      <c r="G302" s="2" t="str">
        <f t="shared" ca="1" si="79"/>
        <v>no</v>
      </c>
      <c r="H302" s="2" t="str">
        <f t="shared" ca="1" si="80"/>
        <v>care4you</v>
      </c>
      <c r="I302" s="2" t="str">
        <f t="shared" ca="1" si="81"/>
        <v>Germany</v>
      </c>
      <c r="J302" s="2" t="str">
        <f t="shared" ca="1" si="82"/>
        <v>Bavaria</v>
      </c>
      <c r="K302" s="2" t="str">
        <f t="shared" ca="1" si="83"/>
        <v>Nuremberg</v>
      </c>
      <c r="L302" s="2" t="str">
        <f t="shared" ca="1" si="84"/>
        <v>appliances</v>
      </c>
      <c r="M302" s="2" t="str">
        <f t="shared" ca="1" si="85"/>
        <v>micro wave oven</v>
      </c>
      <c r="N302">
        <f t="shared" ca="1" si="89"/>
        <v>566</v>
      </c>
      <c r="O302">
        <f t="shared" ca="1" si="90"/>
        <v>9.25</v>
      </c>
      <c r="P302">
        <f t="shared" ca="1" si="91"/>
        <v>9.14</v>
      </c>
      <c r="R302">
        <f t="shared" ca="1" si="86"/>
        <v>7</v>
      </c>
      <c r="S302">
        <f t="shared" ca="1" si="87"/>
        <v>12</v>
      </c>
    </row>
    <row r="303" spans="1:19" x14ac:dyDescent="0.25">
      <c r="A303">
        <f t="shared" si="92"/>
        <v>298</v>
      </c>
      <c r="B303" s="2">
        <f t="shared" ca="1" si="77"/>
        <v>43376</v>
      </c>
      <c r="C303">
        <f t="shared" ca="1" si="88"/>
        <v>2018</v>
      </c>
      <c r="D303" s="4">
        <f t="shared" ca="1" si="93"/>
        <v>10</v>
      </c>
      <c r="E303" s="4">
        <f t="shared" ca="1" si="94"/>
        <v>3</v>
      </c>
      <c r="F303" s="2" t="str">
        <f t="shared" ca="1" si="78"/>
        <v>Beth</v>
      </c>
      <c r="G303" s="2" t="str">
        <f t="shared" ca="1" si="79"/>
        <v>no</v>
      </c>
      <c r="H303" s="2" t="str">
        <f t="shared" ca="1" si="80"/>
        <v>metropolis</v>
      </c>
      <c r="I303" s="2" t="str">
        <f t="shared" ca="1" si="81"/>
        <v>Germany</v>
      </c>
      <c r="J303" s="2" t="str">
        <f t="shared" ca="1" si="82"/>
        <v>Berlin</v>
      </c>
      <c r="K303" s="2" t="str">
        <f t="shared" ca="1" si="83"/>
        <v>Berlin</v>
      </c>
      <c r="L303" s="2" t="str">
        <f t="shared" ca="1" si="84"/>
        <v>stationary</v>
      </c>
      <c r="M303" s="2" t="str">
        <f t="shared" ca="1" si="85"/>
        <v>water colours</v>
      </c>
      <c r="N303">
        <f t="shared" ca="1" si="89"/>
        <v>525</v>
      </c>
      <c r="O303">
        <f t="shared" ca="1" si="90"/>
        <v>62.39</v>
      </c>
      <c r="P303">
        <f t="shared" ca="1" si="91"/>
        <v>0.73</v>
      </c>
      <c r="R303">
        <f t="shared" ca="1" si="86"/>
        <v>13</v>
      </c>
      <c r="S303">
        <f t="shared" ca="1" si="87"/>
        <v>5</v>
      </c>
    </row>
    <row r="304" spans="1:19" x14ac:dyDescent="0.25">
      <c r="A304">
        <f t="shared" si="92"/>
        <v>299</v>
      </c>
      <c r="B304" s="2">
        <f t="shared" ca="1" si="77"/>
        <v>43392</v>
      </c>
      <c r="C304">
        <f t="shared" ca="1" si="88"/>
        <v>2018</v>
      </c>
      <c r="D304" s="4">
        <f t="shared" ca="1" si="93"/>
        <v>10</v>
      </c>
      <c r="E304" s="4">
        <f t="shared" ca="1" si="94"/>
        <v>19</v>
      </c>
      <c r="F304" s="2" t="str">
        <f t="shared" ca="1" si="78"/>
        <v>Darma</v>
      </c>
      <c r="G304" s="2" t="str">
        <f t="shared" ca="1" si="79"/>
        <v>no</v>
      </c>
      <c r="H304" s="2" t="str">
        <f t="shared" ca="1" si="80"/>
        <v>care4you</v>
      </c>
      <c r="I304" s="2" t="str">
        <f t="shared" ca="1" si="81"/>
        <v>Germany</v>
      </c>
      <c r="J304" s="2" t="str">
        <f t="shared" ca="1" si="82"/>
        <v>Hamburg</v>
      </c>
      <c r="K304" s="2" t="str">
        <f t="shared" ca="1" si="83"/>
        <v>Hamburg</v>
      </c>
      <c r="L304" s="2" t="str">
        <f t="shared" ca="1" si="84"/>
        <v>appliances</v>
      </c>
      <c r="M304" s="2" t="str">
        <f t="shared" ca="1" si="85"/>
        <v>mixer</v>
      </c>
      <c r="N304">
        <f t="shared" ca="1" si="89"/>
        <v>163</v>
      </c>
      <c r="O304">
        <f t="shared" ca="1" si="90"/>
        <v>78.05</v>
      </c>
      <c r="P304">
        <f t="shared" ca="1" si="91"/>
        <v>5.72</v>
      </c>
      <c r="R304">
        <f t="shared" ca="1" si="86"/>
        <v>14</v>
      </c>
      <c r="S304">
        <f t="shared" ca="1" si="87"/>
        <v>11</v>
      </c>
    </row>
    <row r="305" spans="1:19" x14ac:dyDescent="0.25">
      <c r="A305">
        <f t="shared" si="92"/>
        <v>300</v>
      </c>
      <c r="B305" s="2">
        <f t="shared" ca="1" si="77"/>
        <v>43398</v>
      </c>
      <c r="C305">
        <f t="shared" ca="1" si="88"/>
        <v>2018</v>
      </c>
      <c r="D305" s="4">
        <f t="shared" ca="1" si="93"/>
        <v>10</v>
      </c>
      <c r="E305" s="4">
        <f t="shared" ca="1" si="94"/>
        <v>25</v>
      </c>
      <c r="F305" s="2" t="str">
        <f t="shared" ca="1" si="78"/>
        <v>Susan</v>
      </c>
      <c r="G305" s="2" t="str">
        <f t="shared" ca="1" si="79"/>
        <v>yes</v>
      </c>
      <c r="H305" s="2" t="str">
        <f t="shared" ca="1" si="80"/>
        <v>smartpoint</v>
      </c>
      <c r="I305" s="2" t="str">
        <f t="shared" ca="1" si="81"/>
        <v>Germany</v>
      </c>
      <c r="J305" s="2" t="str">
        <f t="shared" ca="1" si="82"/>
        <v>NRW</v>
      </c>
      <c r="K305" s="2" t="str">
        <f t="shared" ca="1" si="83"/>
        <v>Dortmund</v>
      </c>
      <c r="L305" s="2" t="str">
        <f t="shared" ca="1" si="84"/>
        <v>household</v>
      </c>
      <c r="M305" s="2" t="str">
        <f t="shared" ca="1" si="85"/>
        <v>waste bags</v>
      </c>
      <c r="N305">
        <f t="shared" ca="1" si="89"/>
        <v>133</v>
      </c>
      <c r="O305">
        <f t="shared" ca="1" si="90"/>
        <v>44.15</v>
      </c>
      <c r="P305">
        <f t="shared" ca="1" si="91"/>
        <v>7.98</v>
      </c>
      <c r="R305">
        <f t="shared" ca="1" si="86"/>
        <v>4</v>
      </c>
      <c r="S305">
        <f t="shared" ca="1" si="87"/>
        <v>6</v>
      </c>
    </row>
    <row r="306" spans="1:19" x14ac:dyDescent="0.25">
      <c r="A306">
        <f t="shared" si="92"/>
        <v>301</v>
      </c>
      <c r="B306" s="2">
        <f t="shared" ca="1" si="77"/>
        <v>43414</v>
      </c>
      <c r="C306">
        <f t="shared" ca="1" si="88"/>
        <v>2018</v>
      </c>
      <c r="D306" s="4">
        <f t="shared" ca="1" si="93"/>
        <v>11</v>
      </c>
      <c r="E306" s="4">
        <f t="shared" ca="1" si="94"/>
        <v>10</v>
      </c>
      <c r="F306" s="2" t="str">
        <f t="shared" ca="1" si="78"/>
        <v>Susan</v>
      </c>
      <c r="G306" s="2" t="str">
        <f t="shared" ca="1" si="79"/>
        <v>yes</v>
      </c>
      <c r="H306" s="2" t="str">
        <f t="shared" ca="1" si="80"/>
        <v>smartpoint</v>
      </c>
      <c r="I306" s="2" t="str">
        <f t="shared" ca="1" si="81"/>
        <v>Germany</v>
      </c>
      <c r="J306" s="2" t="str">
        <f t="shared" ca="1" si="82"/>
        <v>NRW</v>
      </c>
      <c r="K306" s="2" t="str">
        <f t="shared" ca="1" si="83"/>
        <v>Aachen</v>
      </c>
      <c r="L306" s="2" t="str">
        <f t="shared" ca="1" si="84"/>
        <v>stationary</v>
      </c>
      <c r="M306" s="2" t="str">
        <f t="shared" ca="1" si="85"/>
        <v>water colours</v>
      </c>
      <c r="N306">
        <f t="shared" ca="1" si="89"/>
        <v>843</v>
      </c>
      <c r="O306">
        <f t="shared" ca="1" si="90"/>
        <v>78.05</v>
      </c>
      <c r="P306">
        <f t="shared" ca="1" si="91"/>
        <v>1.22</v>
      </c>
      <c r="R306">
        <f t="shared" ca="1" si="86"/>
        <v>5</v>
      </c>
      <c r="S306">
        <f t="shared" ca="1" si="87"/>
        <v>5</v>
      </c>
    </row>
    <row r="307" spans="1:19" x14ac:dyDescent="0.25">
      <c r="A307">
        <f t="shared" si="92"/>
        <v>302</v>
      </c>
      <c r="B307" s="2">
        <f t="shared" ca="1" si="77"/>
        <v>43437</v>
      </c>
      <c r="C307">
        <f t="shared" ca="1" si="88"/>
        <v>2018</v>
      </c>
      <c r="D307" s="4">
        <f t="shared" ca="1" si="93"/>
        <v>12</v>
      </c>
      <c r="E307" s="4">
        <f t="shared" ca="1" si="94"/>
        <v>3</v>
      </c>
      <c r="F307" s="2" t="str">
        <f t="shared" ca="1" si="78"/>
        <v>Ina</v>
      </c>
      <c r="G307" s="2" t="str">
        <f t="shared" ca="1" si="79"/>
        <v>no</v>
      </c>
      <c r="H307" s="2" t="str">
        <f t="shared" ca="1" si="80"/>
        <v>dealhouse</v>
      </c>
      <c r="I307" s="2" t="str">
        <f t="shared" ca="1" si="81"/>
        <v>Germany</v>
      </c>
      <c r="J307" s="2" t="str">
        <f t="shared" ca="1" si="82"/>
        <v>BadWurt</v>
      </c>
      <c r="K307" s="2" t="str">
        <f t="shared" ca="1" si="83"/>
        <v>Stuttgart</v>
      </c>
      <c r="L307" s="2" t="str">
        <f t="shared" ca="1" si="84"/>
        <v>appliances</v>
      </c>
      <c r="M307" s="2" t="str">
        <f t="shared" ca="1" si="85"/>
        <v>micro wave oven</v>
      </c>
      <c r="N307">
        <f t="shared" ca="1" si="89"/>
        <v>356</v>
      </c>
      <c r="O307">
        <f t="shared" ca="1" si="90"/>
        <v>29.11</v>
      </c>
      <c r="P307">
        <f t="shared" ca="1" si="91"/>
        <v>0.8</v>
      </c>
      <c r="R307">
        <f t="shared" ca="1" si="86"/>
        <v>10</v>
      </c>
      <c r="S307">
        <f t="shared" ca="1" si="87"/>
        <v>12</v>
      </c>
    </row>
    <row r="308" spans="1:19" x14ac:dyDescent="0.25">
      <c r="A308">
        <f t="shared" si="92"/>
        <v>303</v>
      </c>
      <c r="B308" s="2">
        <f t="shared" ca="1" si="77"/>
        <v>43450</v>
      </c>
      <c r="C308">
        <f t="shared" ca="1" si="88"/>
        <v>2018</v>
      </c>
      <c r="D308" s="4">
        <f t="shared" ca="1" si="93"/>
        <v>12</v>
      </c>
      <c r="E308" s="4">
        <f t="shared" ca="1" si="94"/>
        <v>16</v>
      </c>
      <c r="F308" s="2" t="str">
        <f t="shared" ca="1" si="78"/>
        <v>Greg</v>
      </c>
      <c r="G308" s="2" t="str">
        <f t="shared" ca="1" si="79"/>
        <v>yes</v>
      </c>
      <c r="H308" s="2" t="str">
        <f t="shared" ca="1" si="80"/>
        <v>thebarn</v>
      </c>
      <c r="I308" s="2" t="str">
        <f t="shared" ca="1" si="81"/>
        <v>Germany</v>
      </c>
      <c r="J308" s="2" t="str">
        <f t="shared" ca="1" si="82"/>
        <v>NRW</v>
      </c>
      <c r="K308" s="2" t="str">
        <f t="shared" ca="1" si="83"/>
        <v>Düsseldorf</v>
      </c>
      <c r="L308" s="2" t="str">
        <f t="shared" ca="1" si="84"/>
        <v>stationary</v>
      </c>
      <c r="M308" s="2" t="str">
        <f t="shared" ca="1" si="85"/>
        <v>marker</v>
      </c>
      <c r="N308">
        <f t="shared" ca="1" si="89"/>
        <v>724</v>
      </c>
      <c r="O308">
        <f t="shared" ca="1" si="90"/>
        <v>14.31</v>
      </c>
      <c r="P308">
        <f t="shared" ca="1" si="91"/>
        <v>0.12</v>
      </c>
      <c r="R308">
        <f t="shared" ca="1" si="86"/>
        <v>1</v>
      </c>
      <c r="S308">
        <f t="shared" ca="1" si="87"/>
        <v>3</v>
      </c>
    </row>
    <row r="309" spans="1:19" x14ac:dyDescent="0.25">
      <c r="A309">
        <f t="shared" si="92"/>
        <v>304</v>
      </c>
      <c r="B309" s="2">
        <f t="shared" ca="1" si="77"/>
        <v>43395</v>
      </c>
      <c r="C309">
        <f t="shared" ca="1" si="88"/>
        <v>2018</v>
      </c>
      <c r="D309" s="4">
        <f t="shared" ca="1" si="93"/>
        <v>10</v>
      </c>
      <c r="E309" s="4">
        <f t="shared" ca="1" si="94"/>
        <v>22</v>
      </c>
      <c r="F309" s="2" t="str">
        <f t="shared" ca="1" si="78"/>
        <v>Susan</v>
      </c>
      <c r="G309" s="2" t="str">
        <f t="shared" ca="1" si="79"/>
        <v>yes</v>
      </c>
      <c r="H309" s="2" t="str">
        <f t="shared" ca="1" si="80"/>
        <v>care4you</v>
      </c>
      <c r="I309" s="2" t="str">
        <f t="shared" ca="1" si="81"/>
        <v>Germany</v>
      </c>
      <c r="J309" s="2" t="str">
        <f t="shared" ca="1" si="82"/>
        <v>Bremen</v>
      </c>
      <c r="K309" s="2" t="str">
        <f t="shared" ca="1" si="83"/>
        <v>Bremen</v>
      </c>
      <c r="L309" s="2" t="str">
        <f t="shared" ca="1" si="84"/>
        <v>appliances</v>
      </c>
      <c r="M309" s="2" t="str">
        <f t="shared" ca="1" si="85"/>
        <v>micro wave oven</v>
      </c>
      <c r="N309">
        <f t="shared" ca="1" si="89"/>
        <v>301</v>
      </c>
      <c r="O309">
        <f t="shared" ca="1" si="90"/>
        <v>3.33</v>
      </c>
      <c r="P309">
        <f t="shared" ca="1" si="91"/>
        <v>3.8</v>
      </c>
      <c r="R309">
        <f t="shared" ca="1" si="86"/>
        <v>15</v>
      </c>
      <c r="S309">
        <f t="shared" ca="1" si="87"/>
        <v>12</v>
      </c>
    </row>
    <row r="310" spans="1:19" x14ac:dyDescent="0.25">
      <c r="A310">
        <f t="shared" si="92"/>
        <v>305</v>
      </c>
      <c r="B310" s="2">
        <f t="shared" ca="1" si="77"/>
        <v>43421</v>
      </c>
      <c r="C310">
        <f t="shared" ca="1" si="88"/>
        <v>2018</v>
      </c>
      <c r="D310" s="4">
        <f t="shared" ca="1" si="93"/>
        <v>11</v>
      </c>
      <c r="E310" s="4">
        <f t="shared" ca="1" si="94"/>
        <v>17</v>
      </c>
      <c r="F310" s="2" t="str">
        <f t="shared" ca="1" si="78"/>
        <v>Susan</v>
      </c>
      <c r="G310" s="2" t="str">
        <f t="shared" ca="1" si="79"/>
        <v>yes</v>
      </c>
      <c r="H310" s="2" t="str">
        <f t="shared" ca="1" si="80"/>
        <v>dealhouse</v>
      </c>
      <c r="I310" s="2" t="str">
        <f t="shared" ca="1" si="81"/>
        <v>Germany</v>
      </c>
      <c r="J310" s="2" t="str">
        <f t="shared" ca="1" si="82"/>
        <v>BadWurt</v>
      </c>
      <c r="K310" s="2" t="str">
        <f t="shared" ca="1" si="83"/>
        <v>Stuttgart</v>
      </c>
      <c r="L310" s="2" t="str">
        <f t="shared" ca="1" si="84"/>
        <v>stationary</v>
      </c>
      <c r="M310" s="2" t="str">
        <f t="shared" ca="1" si="85"/>
        <v>pencil</v>
      </c>
      <c r="N310">
        <f t="shared" ca="1" si="89"/>
        <v>429</v>
      </c>
      <c r="O310">
        <f t="shared" ca="1" si="90"/>
        <v>44.88</v>
      </c>
      <c r="P310">
        <f t="shared" ca="1" si="91"/>
        <v>4.2300000000000004</v>
      </c>
      <c r="R310">
        <f t="shared" ca="1" si="86"/>
        <v>10</v>
      </c>
      <c r="S310">
        <f t="shared" ca="1" si="87"/>
        <v>2</v>
      </c>
    </row>
    <row r="311" spans="1:19" x14ac:dyDescent="0.25">
      <c r="A311">
        <f t="shared" si="92"/>
        <v>306</v>
      </c>
      <c r="B311" s="2">
        <f t="shared" ca="1" si="77"/>
        <v>43444</v>
      </c>
      <c r="C311">
        <f t="shared" ca="1" si="88"/>
        <v>2018</v>
      </c>
      <c r="D311" s="4">
        <f t="shared" ca="1" si="93"/>
        <v>12</v>
      </c>
      <c r="E311" s="4">
        <f t="shared" ca="1" si="94"/>
        <v>10</v>
      </c>
      <c r="F311" s="2" t="str">
        <f t="shared" ca="1" si="78"/>
        <v>Harry</v>
      </c>
      <c r="G311" s="2" t="str">
        <f t="shared" ca="1" si="79"/>
        <v>yes</v>
      </c>
      <c r="H311" s="2" t="str">
        <f t="shared" ca="1" si="80"/>
        <v>thebarn</v>
      </c>
      <c r="I311" s="2" t="str">
        <f t="shared" ca="1" si="81"/>
        <v>Germany</v>
      </c>
      <c r="J311" s="2" t="str">
        <f t="shared" ca="1" si="82"/>
        <v>Hamburg</v>
      </c>
      <c r="K311" s="2" t="str">
        <f t="shared" ca="1" si="83"/>
        <v>Hamburg</v>
      </c>
      <c r="L311" s="2" t="str">
        <f t="shared" ca="1" si="84"/>
        <v>household</v>
      </c>
      <c r="M311" s="2" t="str">
        <f t="shared" ca="1" si="85"/>
        <v>gloves</v>
      </c>
      <c r="N311">
        <f t="shared" ca="1" si="89"/>
        <v>571</v>
      </c>
      <c r="O311">
        <f t="shared" ca="1" si="90"/>
        <v>77.209999999999994</v>
      </c>
      <c r="P311">
        <f t="shared" ca="1" si="91"/>
        <v>5.01</v>
      </c>
      <c r="R311">
        <f t="shared" ca="1" si="86"/>
        <v>14</v>
      </c>
      <c r="S311">
        <f t="shared" ca="1" si="87"/>
        <v>8</v>
      </c>
    </row>
    <row r="312" spans="1:19" x14ac:dyDescent="0.25">
      <c r="A312">
        <f t="shared" si="92"/>
        <v>307</v>
      </c>
      <c r="B312" s="2">
        <f t="shared" ca="1" si="77"/>
        <v>43421</v>
      </c>
      <c r="C312">
        <f t="shared" ca="1" si="88"/>
        <v>2018</v>
      </c>
      <c r="D312" s="4">
        <f t="shared" ca="1" si="93"/>
        <v>11</v>
      </c>
      <c r="E312" s="4">
        <f t="shared" ca="1" si="94"/>
        <v>17</v>
      </c>
      <c r="F312" s="2" t="str">
        <f t="shared" ca="1" si="78"/>
        <v>Harry</v>
      </c>
      <c r="G312" s="2" t="str">
        <f t="shared" ca="1" si="79"/>
        <v>yes</v>
      </c>
      <c r="H312" s="2" t="str">
        <f t="shared" ca="1" si="80"/>
        <v>thebarn</v>
      </c>
      <c r="I312" s="2" t="str">
        <f t="shared" ca="1" si="81"/>
        <v>Germany</v>
      </c>
      <c r="J312" s="2" t="str">
        <f t="shared" ca="1" si="82"/>
        <v>Bavaria</v>
      </c>
      <c r="K312" s="2" t="str">
        <f t="shared" ca="1" si="83"/>
        <v>Nuremberg</v>
      </c>
      <c r="L312" s="2" t="str">
        <f t="shared" ca="1" si="84"/>
        <v>stationary</v>
      </c>
      <c r="M312" s="2" t="str">
        <f t="shared" ca="1" si="85"/>
        <v>ball-pen</v>
      </c>
      <c r="N312">
        <f t="shared" ca="1" si="89"/>
        <v>746</v>
      </c>
      <c r="O312">
        <f t="shared" ca="1" si="90"/>
        <v>12.51</v>
      </c>
      <c r="P312">
        <f t="shared" ca="1" si="91"/>
        <v>9.93</v>
      </c>
      <c r="R312">
        <f t="shared" ca="1" si="86"/>
        <v>7</v>
      </c>
      <c r="S312">
        <f t="shared" ca="1" si="87"/>
        <v>4</v>
      </c>
    </row>
    <row r="313" spans="1:19" x14ac:dyDescent="0.25">
      <c r="A313">
        <f t="shared" si="92"/>
        <v>308</v>
      </c>
      <c r="B313" s="2">
        <f t="shared" ca="1" si="77"/>
        <v>43459</v>
      </c>
      <c r="C313">
        <f t="shared" ca="1" si="88"/>
        <v>2018</v>
      </c>
      <c r="D313" s="4">
        <f t="shared" ca="1" si="93"/>
        <v>12</v>
      </c>
      <c r="E313" s="4">
        <f t="shared" ca="1" si="94"/>
        <v>25</v>
      </c>
      <c r="F313" s="2" t="str">
        <f t="shared" ca="1" si="78"/>
        <v>Darma</v>
      </c>
      <c r="G313" s="2" t="str">
        <f t="shared" ca="1" si="79"/>
        <v>no</v>
      </c>
      <c r="H313" s="2" t="str">
        <f t="shared" ca="1" si="80"/>
        <v>thebarn</v>
      </c>
      <c r="I313" s="2" t="str">
        <f t="shared" ca="1" si="81"/>
        <v>Germany</v>
      </c>
      <c r="J313" s="2" t="str">
        <f t="shared" ca="1" si="82"/>
        <v>NRW</v>
      </c>
      <c r="K313" s="2" t="str">
        <f t="shared" ca="1" si="83"/>
        <v>Düsseldorf</v>
      </c>
      <c r="L313" s="2" t="str">
        <f t="shared" ca="1" si="84"/>
        <v>stationary</v>
      </c>
      <c r="M313" s="2" t="str">
        <f t="shared" ca="1" si="85"/>
        <v>pen</v>
      </c>
      <c r="N313">
        <f t="shared" ca="1" si="89"/>
        <v>898</v>
      </c>
      <c r="O313">
        <f t="shared" ca="1" si="90"/>
        <v>54.46</v>
      </c>
      <c r="P313">
        <f t="shared" ca="1" si="91"/>
        <v>9.58</v>
      </c>
      <c r="R313">
        <f t="shared" ca="1" si="86"/>
        <v>1</v>
      </c>
      <c r="S313">
        <f t="shared" ca="1" si="87"/>
        <v>1</v>
      </c>
    </row>
    <row r="314" spans="1:19" x14ac:dyDescent="0.25">
      <c r="A314">
        <f t="shared" si="92"/>
        <v>309</v>
      </c>
      <c r="B314" s="2">
        <f t="shared" ca="1" si="77"/>
        <v>43414</v>
      </c>
      <c r="C314">
        <f t="shared" ca="1" si="88"/>
        <v>2018</v>
      </c>
      <c r="D314" s="4">
        <f t="shared" ca="1" si="93"/>
        <v>11</v>
      </c>
      <c r="E314" s="4">
        <f t="shared" ca="1" si="94"/>
        <v>10</v>
      </c>
      <c r="F314" s="2" t="str">
        <f t="shared" ca="1" si="78"/>
        <v>Ina</v>
      </c>
      <c r="G314" s="2" t="str">
        <f t="shared" ca="1" si="79"/>
        <v>yes</v>
      </c>
      <c r="H314" s="2" t="str">
        <f t="shared" ca="1" si="80"/>
        <v>care4you</v>
      </c>
      <c r="I314" s="2" t="str">
        <f t="shared" ca="1" si="81"/>
        <v>Germany</v>
      </c>
      <c r="J314" s="2" t="str">
        <f t="shared" ca="1" si="82"/>
        <v>Bavaria</v>
      </c>
      <c r="K314" s="2" t="str">
        <f t="shared" ca="1" si="83"/>
        <v>Munich</v>
      </c>
      <c r="L314" s="2" t="str">
        <f t="shared" ca="1" si="84"/>
        <v>stationary</v>
      </c>
      <c r="M314" s="2" t="str">
        <f t="shared" ca="1" si="85"/>
        <v>pencil</v>
      </c>
      <c r="N314">
        <f t="shared" ca="1" si="89"/>
        <v>272</v>
      </c>
      <c r="O314">
        <f t="shared" ca="1" si="90"/>
        <v>48.13</v>
      </c>
      <c r="P314">
        <f t="shared" ca="1" si="91"/>
        <v>0.93</v>
      </c>
      <c r="R314">
        <f t="shared" ca="1" si="86"/>
        <v>6</v>
      </c>
      <c r="S314">
        <f t="shared" ca="1" si="87"/>
        <v>2</v>
      </c>
    </row>
    <row r="315" spans="1:19" x14ac:dyDescent="0.25">
      <c r="A315">
        <f t="shared" si="92"/>
        <v>310</v>
      </c>
      <c r="B315" s="2">
        <f t="shared" ca="1" si="77"/>
        <v>43463</v>
      </c>
      <c r="C315">
        <f t="shared" ca="1" si="88"/>
        <v>2018</v>
      </c>
      <c r="D315" s="4">
        <f t="shared" ca="1" si="93"/>
        <v>12</v>
      </c>
      <c r="E315" s="4">
        <f t="shared" ca="1" si="94"/>
        <v>29</v>
      </c>
      <c r="F315" s="2" t="str">
        <f t="shared" ca="1" si="78"/>
        <v>Susan</v>
      </c>
      <c r="G315" s="2" t="str">
        <f t="shared" ca="1" si="79"/>
        <v>no</v>
      </c>
      <c r="H315" s="2" t="str">
        <f t="shared" ca="1" si="80"/>
        <v>metropolis</v>
      </c>
      <c r="I315" s="2" t="str">
        <f t="shared" ca="1" si="81"/>
        <v>Germany</v>
      </c>
      <c r="J315" s="2" t="str">
        <f t="shared" ca="1" si="82"/>
        <v>Bavaria</v>
      </c>
      <c r="K315" s="2" t="str">
        <f t="shared" ca="1" si="83"/>
        <v>Nuremberg</v>
      </c>
      <c r="L315" s="2" t="str">
        <f t="shared" ca="1" si="84"/>
        <v>stationary</v>
      </c>
      <c r="M315" s="2" t="str">
        <f t="shared" ca="1" si="85"/>
        <v>ball-pen</v>
      </c>
      <c r="N315">
        <f t="shared" ca="1" si="89"/>
        <v>490</v>
      </c>
      <c r="O315">
        <f t="shared" ca="1" si="90"/>
        <v>27.27</v>
      </c>
      <c r="P315">
        <f t="shared" ca="1" si="91"/>
        <v>2.88</v>
      </c>
      <c r="R315">
        <f t="shared" ca="1" si="86"/>
        <v>7</v>
      </c>
      <c r="S315">
        <f t="shared" ca="1" si="87"/>
        <v>4</v>
      </c>
    </row>
    <row r="316" spans="1:19" x14ac:dyDescent="0.25">
      <c r="A316">
        <f t="shared" si="92"/>
        <v>311</v>
      </c>
      <c r="B316" s="2">
        <f t="shared" ca="1" si="77"/>
        <v>43460</v>
      </c>
      <c r="C316">
        <f t="shared" ca="1" si="88"/>
        <v>2018</v>
      </c>
      <c r="D316" s="4">
        <f t="shared" ca="1" si="93"/>
        <v>12</v>
      </c>
      <c r="E316" s="4">
        <f t="shared" ca="1" si="94"/>
        <v>26</v>
      </c>
      <c r="F316" s="2" t="str">
        <f t="shared" ca="1" si="78"/>
        <v>Greg</v>
      </c>
      <c r="G316" s="2" t="str">
        <f t="shared" ca="1" si="79"/>
        <v>no</v>
      </c>
      <c r="H316" s="2" t="str">
        <f t="shared" ca="1" si="80"/>
        <v>thebarn</v>
      </c>
      <c r="I316" s="2" t="str">
        <f t="shared" ca="1" si="81"/>
        <v>Germany</v>
      </c>
      <c r="J316" s="2" t="str">
        <f t="shared" ca="1" si="82"/>
        <v>Hessia</v>
      </c>
      <c r="K316" s="2" t="str">
        <f t="shared" ca="1" si="83"/>
        <v>Frankfurt</v>
      </c>
      <c r="L316" s="2" t="str">
        <f t="shared" ca="1" si="84"/>
        <v>household</v>
      </c>
      <c r="M316" s="2" t="str">
        <f t="shared" ca="1" si="85"/>
        <v>towls</v>
      </c>
      <c r="N316">
        <f t="shared" ca="1" si="89"/>
        <v>597</v>
      </c>
      <c r="O316">
        <f t="shared" ca="1" si="90"/>
        <v>53.65</v>
      </c>
      <c r="P316">
        <f t="shared" ca="1" si="91"/>
        <v>8.89</v>
      </c>
      <c r="R316">
        <f t="shared" ca="1" si="86"/>
        <v>9</v>
      </c>
      <c r="S316">
        <f t="shared" ca="1" si="87"/>
        <v>9</v>
      </c>
    </row>
    <row r="317" spans="1:19" x14ac:dyDescent="0.25">
      <c r="A317">
        <f t="shared" si="92"/>
        <v>312</v>
      </c>
      <c r="B317" s="2">
        <f t="shared" ca="1" si="77"/>
        <v>43397</v>
      </c>
      <c r="C317">
        <f t="shared" ca="1" si="88"/>
        <v>2018</v>
      </c>
      <c r="D317" s="4">
        <f t="shared" ca="1" si="93"/>
        <v>10</v>
      </c>
      <c r="E317" s="4">
        <f t="shared" ca="1" si="94"/>
        <v>24</v>
      </c>
      <c r="F317" s="2" t="str">
        <f t="shared" ca="1" si="78"/>
        <v>Susan</v>
      </c>
      <c r="G317" s="2" t="str">
        <f t="shared" ca="1" si="79"/>
        <v>no</v>
      </c>
      <c r="H317" s="2" t="str">
        <f t="shared" ca="1" si="80"/>
        <v>dealhouse</v>
      </c>
      <c r="I317" s="2" t="str">
        <f t="shared" ca="1" si="81"/>
        <v>Germany</v>
      </c>
      <c r="J317" s="2" t="str">
        <f t="shared" ca="1" si="82"/>
        <v>BadWurt</v>
      </c>
      <c r="K317" s="2" t="str">
        <f t="shared" ca="1" si="83"/>
        <v>Karlsruhe</v>
      </c>
      <c r="L317" s="2" t="str">
        <f t="shared" ca="1" si="84"/>
        <v>stationary</v>
      </c>
      <c r="M317" s="2" t="str">
        <f t="shared" ca="1" si="85"/>
        <v>pen</v>
      </c>
      <c r="N317">
        <f t="shared" ca="1" si="89"/>
        <v>225</v>
      </c>
      <c r="O317">
        <f t="shared" ca="1" si="90"/>
        <v>79.06</v>
      </c>
      <c r="P317">
        <f t="shared" ca="1" si="91"/>
        <v>5.48</v>
      </c>
      <c r="R317">
        <f t="shared" ca="1" si="86"/>
        <v>11</v>
      </c>
      <c r="S317">
        <f t="shared" ca="1" si="87"/>
        <v>1</v>
      </c>
    </row>
    <row r="318" spans="1:19" x14ac:dyDescent="0.25">
      <c r="A318">
        <f t="shared" si="92"/>
        <v>313</v>
      </c>
      <c r="B318" s="2">
        <f t="shared" ca="1" si="77"/>
        <v>43379</v>
      </c>
      <c r="C318">
        <f t="shared" ca="1" si="88"/>
        <v>2018</v>
      </c>
      <c r="D318" s="4">
        <f t="shared" ca="1" si="93"/>
        <v>10</v>
      </c>
      <c r="E318" s="4">
        <f t="shared" ca="1" si="94"/>
        <v>6</v>
      </c>
      <c r="F318" s="2" t="str">
        <f t="shared" ca="1" si="78"/>
        <v>Beth</v>
      </c>
      <c r="G318" s="2" t="str">
        <f t="shared" ca="1" si="79"/>
        <v>yes</v>
      </c>
      <c r="H318" s="2" t="str">
        <f t="shared" ca="1" si="80"/>
        <v>care4you</v>
      </c>
      <c r="I318" s="2" t="str">
        <f t="shared" ca="1" si="81"/>
        <v>Germany</v>
      </c>
      <c r="J318" s="2" t="str">
        <f t="shared" ca="1" si="82"/>
        <v>Saxony</v>
      </c>
      <c r="K318" s="2" t="str">
        <f t="shared" ca="1" si="83"/>
        <v>Dresden</v>
      </c>
      <c r="L318" s="2" t="str">
        <f t="shared" ca="1" si="84"/>
        <v>stationary</v>
      </c>
      <c r="M318" s="2" t="str">
        <f t="shared" ca="1" si="85"/>
        <v>pen</v>
      </c>
      <c r="N318">
        <f t="shared" ca="1" si="89"/>
        <v>782</v>
      </c>
      <c r="O318">
        <f t="shared" ca="1" si="90"/>
        <v>31</v>
      </c>
      <c r="P318">
        <f t="shared" ca="1" si="91"/>
        <v>5.16</v>
      </c>
      <c r="R318">
        <f t="shared" ca="1" si="86"/>
        <v>16</v>
      </c>
      <c r="S318">
        <f t="shared" ca="1" si="87"/>
        <v>1</v>
      </c>
    </row>
    <row r="319" spans="1:19" x14ac:dyDescent="0.25">
      <c r="A319">
        <f t="shared" si="92"/>
        <v>314</v>
      </c>
      <c r="B319" s="2">
        <f t="shared" ca="1" si="77"/>
        <v>43454</v>
      </c>
      <c r="C319">
        <f t="shared" ca="1" si="88"/>
        <v>2018</v>
      </c>
      <c r="D319" s="4">
        <f t="shared" ca="1" si="93"/>
        <v>12</v>
      </c>
      <c r="E319" s="4">
        <f t="shared" ca="1" si="94"/>
        <v>20</v>
      </c>
      <c r="F319" s="2" t="str">
        <f t="shared" ca="1" si="78"/>
        <v>Susan</v>
      </c>
      <c r="G319" s="2" t="str">
        <f t="shared" ca="1" si="79"/>
        <v>no</v>
      </c>
      <c r="H319" s="2" t="str">
        <f t="shared" ca="1" si="80"/>
        <v>dealhouse</v>
      </c>
      <c r="I319" s="2" t="str">
        <f t="shared" ca="1" si="81"/>
        <v>Germany</v>
      </c>
      <c r="J319" s="2" t="str">
        <f t="shared" ca="1" si="82"/>
        <v>NRW</v>
      </c>
      <c r="K319" s="2" t="str">
        <f t="shared" ca="1" si="83"/>
        <v>Düsseldorf</v>
      </c>
      <c r="L319" s="2" t="str">
        <f t="shared" ca="1" si="84"/>
        <v>household</v>
      </c>
      <c r="M319" s="2" t="str">
        <f t="shared" ca="1" si="85"/>
        <v>towls</v>
      </c>
      <c r="N319">
        <f t="shared" ca="1" si="89"/>
        <v>35</v>
      </c>
      <c r="O319">
        <f t="shared" ca="1" si="90"/>
        <v>41.69</v>
      </c>
      <c r="P319">
        <f t="shared" ca="1" si="91"/>
        <v>9.94</v>
      </c>
      <c r="R319">
        <f t="shared" ca="1" si="86"/>
        <v>1</v>
      </c>
      <c r="S319">
        <f t="shared" ca="1" si="87"/>
        <v>9</v>
      </c>
    </row>
    <row r="320" spans="1:19" x14ac:dyDescent="0.25">
      <c r="A320">
        <f t="shared" si="92"/>
        <v>315</v>
      </c>
      <c r="B320" s="2">
        <f t="shared" ca="1" si="77"/>
        <v>43420</v>
      </c>
      <c r="C320">
        <f t="shared" ca="1" si="88"/>
        <v>2018</v>
      </c>
      <c r="D320" s="4">
        <f t="shared" ca="1" si="93"/>
        <v>11</v>
      </c>
      <c r="E320" s="4">
        <f t="shared" ca="1" si="94"/>
        <v>16</v>
      </c>
      <c r="F320" s="2" t="str">
        <f t="shared" ca="1" si="78"/>
        <v>Harry</v>
      </c>
      <c r="G320" s="2" t="str">
        <f t="shared" ca="1" si="79"/>
        <v>no</v>
      </c>
      <c r="H320" s="2" t="str">
        <f t="shared" ca="1" si="80"/>
        <v>thebarn</v>
      </c>
      <c r="I320" s="2" t="str">
        <f t="shared" ca="1" si="81"/>
        <v>Germany</v>
      </c>
      <c r="J320" s="2" t="str">
        <f t="shared" ca="1" si="82"/>
        <v>BadWurt</v>
      </c>
      <c r="K320" s="2" t="str">
        <f t="shared" ca="1" si="83"/>
        <v>Karlsruhe</v>
      </c>
      <c r="L320" s="2" t="str">
        <f t="shared" ca="1" si="84"/>
        <v>household</v>
      </c>
      <c r="M320" s="2" t="str">
        <f t="shared" ca="1" si="85"/>
        <v>towls</v>
      </c>
      <c r="N320">
        <f t="shared" ca="1" si="89"/>
        <v>136</v>
      </c>
      <c r="O320">
        <f t="shared" ca="1" si="90"/>
        <v>1</v>
      </c>
      <c r="P320">
        <f t="shared" ca="1" si="91"/>
        <v>0.99</v>
      </c>
      <c r="R320">
        <f t="shared" ca="1" si="86"/>
        <v>11</v>
      </c>
      <c r="S320">
        <f t="shared" ca="1" si="87"/>
        <v>9</v>
      </c>
    </row>
    <row r="321" spans="1:19" x14ac:dyDescent="0.25">
      <c r="A321">
        <f t="shared" si="92"/>
        <v>316</v>
      </c>
      <c r="B321" s="2">
        <f t="shared" ca="1" si="77"/>
        <v>43450</v>
      </c>
      <c r="C321">
        <f t="shared" ca="1" si="88"/>
        <v>2018</v>
      </c>
      <c r="D321" s="4">
        <f t="shared" ca="1" si="93"/>
        <v>12</v>
      </c>
      <c r="E321" s="4">
        <f t="shared" ca="1" si="94"/>
        <v>16</v>
      </c>
      <c r="F321" s="2" t="str">
        <f t="shared" ca="1" si="78"/>
        <v>Susan</v>
      </c>
      <c r="G321" s="2" t="str">
        <f t="shared" ca="1" si="79"/>
        <v>no</v>
      </c>
      <c r="H321" s="2" t="str">
        <f t="shared" ca="1" si="80"/>
        <v>thebarn</v>
      </c>
      <c r="I321" s="2" t="str">
        <f t="shared" ca="1" si="81"/>
        <v>Germany</v>
      </c>
      <c r="J321" s="2" t="str">
        <f t="shared" ca="1" si="82"/>
        <v>Bavaria</v>
      </c>
      <c r="K321" s="2" t="str">
        <f t="shared" ca="1" si="83"/>
        <v>Augsburg</v>
      </c>
      <c r="L321" s="2" t="str">
        <f t="shared" ca="1" si="84"/>
        <v>stationary</v>
      </c>
      <c r="M321" s="2" t="str">
        <f t="shared" ca="1" si="85"/>
        <v>pencil</v>
      </c>
      <c r="N321">
        <f t="shared" ca="1" si="89"/>
        <v>981</v>
      </c>
      <c r="O321">
        <f t="shared" ca="1" si="90"/>
        <v>68.83</v>
      </c>
      <c r="P321">
        <f t="shared" ca="1" si="91"/>
        <v>3.16</v>
      </c>
      <c r="R321">
        <f t="shared" ca="1" si="86"/>
        <v>8</v>
      </c>
      <c r="S321">
        <f t="shared" ca="1" si="87"/>
        <v>2</v>
      </c>
    </row>
    <row r="322" spans="1:19" x14ac:dyDescent="0.25">
      <c r="A322">
        <f t="shared" si="92"/>
        <v>317</v>
      </c>
      <c r="B322" s="2">
        <f t="shared" ca="1" si="77"/>
        <v>43380</v>
      </c>
      <c r="C322">
        <f t="shared" ca="1" si="88"/>
        <v>2018</v>
      </c>
      <c r="D322" s="4">
        <f t="shared" ca="1" si="93"/>
        <v>10</v>
      </c>
      <c r="E322" s="4">
        <f t="shared" ca="1" si="94"/>
        <v>7</v>
      </c>
      <c r="F322" s="2" t="str">
        <f t="shared" ca="1" si="78"/>
        <v>Harry</v>
      </c>
      <c r="G322" s="2" t="str">
        <f t="shared" ca="1" si="79"/>
        <v>yes</v>
      </c>
      <c r="H322" s="2" t="str">
        <f t="shared" ca="1" si="80"/>
        <v>dealhouse</v>
      </c>
      <c r="I322" s="2" t="str">
        <f t="shared" ca="1" si="81"/>
        <v>Germany</v>
      </c>
      <c r="J322" s="2" t="str">
        <f t="shared" ca="1" si="82"/>
        <v>BadWurt</v>
      </c>
      <c r="K322" s="2" t="str">
        <f t="shared" ca="1" si="83"/>
        <v>Karlsruhe</v>
      </c>
      <c r="L322" s="2" t="str">
        <f t="shared" ca="1" si="84"/>
        <v>household</v>
      </c>
      <c r="M322" s="2" t="str">
        <f t="shared" ca="1" si="85"/>
        <v>towls</v>
      </c>
      <c r="N322">
        <f t="shared" ca="1" si="89"/>
        <v>810</v>
      </c>
      <c r="O322">
        <f t="shared" ca="1" si="90"/>
        <v>44.86</v>
      </c>
      <c r="P322">
        <f t="shared" ca="1" si="91"/>
        <v>6.53</v>
      </c>
      <c r="R322">
        <f t="shared" ca="1" si="86"/>
        <v>11</v>
      </c>
      <c r="S322">
        <f t="shared" ca="1" si="87"/>
        <v>9</v>
      </c>
    </row>
    <row r="323" spans="1:19" x14ac:dyDescent="0.25">
      <c r="A323">
        <f t="shared" si="92"/>
        <v>318</v>
      </c>
      <c r="B323" s="2">
        <f t="shared" ca="1" si="77"/>
        <v>43374</v>
      </c>
      <c r="C323">
        <f t="shared" ca="1" si="88"/>
        <v>2018</v>
      </c>
      <c r="D323" s="4">
        <f t="shared" ca="1" si="93"/>
        <v>10</v>
      </c>
      <c r="E323" s="4">
        <f t="shared" ca="1" si="94"/>
        <v>1</v>
      </c>
      <c r="F323" s="2" t="str">
        <f t="shared" ca="1" si="78"/>
        <v>Greg</v>
      </c>
      <c r="G323" s="2" t="str">
        <f t="shared" ca="1" si="79"/>
        <v>yes</v>
      </c>
      <c r="H323" s="2" t="str">
        <f t="shared" ca="1" si="80"/>
        <v>metropolis</v>
      </c>
      <c r="I323" s="2" t="str">
        <f t="shared" ca="1" si="81"/>
        <v>Germany</v>
      </c>
      <c r="J323" s="2" t="str">
        <f t="shared" ca="1" si="82"/>
        <v>Bavaria</v>
      </c>
      <c r="K323" s="2" t="str">
        <f t="shared" ca="1" si="83"/>
        <v>Munich</v>
      </c>
      <c r="L323" s="2" t="str">
        <f t="shared" ca="1" si="84"/>
        <v>household</v>
      </c>
      <c r="M323" s="2" t="str">
        <f t="shared" ca="1" si="85"/>
        <v>wipes</v>
      </c>
      <c r="N323">
        <f t="shared" ca="1" si="89"/>
        <v>207</v>
      </c>
      <c r="O323">
        <f t="shared" ca="1" si="90"/>
        <v>3.05</v>
      </c>
      <c r="P323">
        <f t="shared" ca="1" si="91"/>
        <v>6.73</v>
      </c>
      <c r="R323">
        <f t="shared" ca="1" si="86"/>
        <v>6</v>
      </c>
      <c r="S323">
        <f t="shared" ca="1" si="87"/>
        <v>7</v>
      </c>
    </row>
    <row r="324" spans="1:19" x14ac:dyDescent="0.25">
      <c r="A324">
        <f t="shared" si="92"/>
        <v>319</v>
      </c>
      <c r="B324" s="2">
        <f t="shared" ca="1" si="77"/>
        <v>43415</v>
      </c>
      <c r="C324">
        <f t="shared" ca="1" si="88"/>
        <v>2018</v>
      </c>
      <c r="D324" s="4">
        <f t="shared" ca="1" si="93"/>
        <v>11</v>
      </c>
      <c r="E324" s="4">
        <f t="shared" ca="1" si="94"/>
        <v>11</v>
      </c>
      <c r="F324" s="2" t="str">
        <f t="shared" ca="1" si="78"/>
        <v>Harry</v>
      </c>
      <c r="G324" s="2" t="str">
        <f t="shared" ca="1" si="79"/>
        <v>no</v>
      </c>
      <c r="H324" s="2" t="str">
        <f t="shared" ca="1" si="80"/>
        <v>smartpoint</v>
      </c>
      <c r="I324" s="2" t="str">
        <f t="shared" ca="1" si="81"/>
        <v>Germany</v>
      </c>
      <c r="J324" s="2" t="str">
        <f t="shared" ca="1" si="82"/>
        <v>BadWurt</v>
      </c>
      <c r="K324" s="2" t="str">
        <f t="shared" ca="1" si="83"/>
        <v>Freiburg</v>
      </c>
      <c r="L324" s="2" t="str">
        <f t="shared" ca="1" si="84"/>
        <v>household</v>
      </c>
      <c r="M324" s="2" t="str">
        <f t="shared" ca="1" si="85"/>
        <v>towls</v>
      </c>
      <c r="N324">
        <f t="shared" ca="1" si="89"/>
        <v>514</v>
      </c>
      <c r="O324">
        <f t="shared" ca="1" si="90"/>
        <v>57.48</v>
      </c>
      <c r="P324">
        <f t="shared" ca="1" si="91"/>
        <v>9.39</v>
      </c>
      <c r="R324">
        <f t="shared" ca="1" si="86"/>
        <v>12</v>
      </c>
      <c r="S324">
        <f t="shared" ca="1" si="87"/>
        <v>9</v>
      </c>
    </row>
    <row r="325" spans="1:19" x14ac:dyDescent="0.25">
      <c r="A325">
        <f t="shared" si="92"/>
        <v>320</v>
      </c>
      <c r="B325" s="2">
        <f t="shared" ca="1" si="77"/>
        <v>43434</v>
      </c>
      <c r="C325">
        <f t="shared" ca="1" si="88"/>
        <v>2018</v>
      </c>
      <c r="D325" s="4">
        <f t="shared" ca="1" si="93"/>
        <v>11</v>
      </c>
      <c r="E325" s="4">
        <f t="shared" ca="1" si="94"/>
        <v>30</v>
      </c>
      <c r="F325" s="2" t="str">
        <f t="shared" ca="1" si="78"/>
        <v>Darma</v>
      </c>
      <c r="G325" s="2" t="str">
        <f t="shared" ca="1" si="79"/>
        <v>yes</v>
      </c>
      <c r="H325" s="2" t="str">
        <f t="shared" ca="1" si="80"/>
        <v>care4you</v>
      </c>
      <c r="I325" s="2" t="str">
        <f t="shared" ca="1" si="81"/>
        <v>Germany</v>
      </c>
      <c r="J325" s="2" t="str">
        <f t="shared" ca="1" si="82"/>
        <v>Berlin</v>
      </c>
      <c r="K325" s="2" t="str">
        <f t="shared" ca="1" si="83"/>
        <v>Berlin</v>
      </c>
      <c r="L325" s="2" t="str">
        <f t="shared" ca="1" si="84"/>
        <v>appliances</v>
      </c>
      <c r="M325" s="2" t="str">
        <f t="shared" ca="1" si="85"/>
        <v>mixer</v>
      </c>
      <c r="N325">
        <f t="shared" ca="1" si="89"/>
        <v>273</v>
      </c>
      <c r="O325">
        <f t="shared" ca="1" si="90"/>
        <v>4.9000000000000004</v>
      </c>
      <c r="P325">
        <f t="shared" ca="1" si="91"/>
        <v>7</v>
      </c>
      <c r="R325">
        <f t="shared" ca="1" si="86"/>
        <v>13</v>
      </c>
      <c r="S325">
        <f t="shared" ca="1" si="87"/>
        <v>11</v>
      </c>
    </row>
    <row r="326" spans="1:19" x14ac:dyDescent="0.25">
      <c r="A326">
        <f t="shared" si="92"/>
        <v>321</v>
      </c>
      <c r="B326" s="2">
        <f t="shared" ref="B326:B389" ca="1" si="95">INDEX(arr_random_ts1,INT(RAND()*items_ts1)+1)</f>
        <v>43448</v>
      </c>
      <c r="C326">
        <f t="shared" ca="1" si="88"/>
        <v>2018</v>
      </c>
      <c r="D326" s="4">
        <f t="shared" ca="1" si="93"/>
        <v>12</v>
      </c>
      <c r="E326" s="4">
        <f t="shared" ca="1" si="94"/>
        <v>14</v>
      </c>
      <c r="F326" s="2" t="str">
        <f t="shared" ref="F326:F389" ca="1" si="96">INDEX(arr_random_f1,INT(RAND()*items_f1)+1)</f>
        <v>Ina</v>
      </c>
      <c r="G326" s="2" t="str">
        <f t="shared" ref="G326:G389" ca="1" si="97">INDEX(arr_random_f2,INT(RAND()*items_f2)+1)</f>
        <v>no</v>
      </c>
      <c r="H326" s="2" t="str">
        <f t="shared" ref="H326:H389" ca="1" si="98">INDEX(arr_random_f3,INT(RAND()*items_f3)+1)</f>
        <v>dealhouse</v>
      </c>
      <c r="I326" s="2" t="str">
        <f t="shared" ref="I326:I389" ca="1" si="99">INDEX(ind_f4_l1,random_f4_aux)</f>
        <v>Germany</v>
      </c>
      <c r="J326" s="2" t="str">
        <f t="shared" ref="J326:J389" ca="1" si="100">INDEX(ind_f4_l2,random_f4_aux)</f>
        <v>Hamburg</v>
      </c>
      <c r="K326" s="2" t="str">
        <f t="shared" ref="K326:K389" ca="1" si="101">INDEX(ind_f4_l3,random_f4_aux)</f>
        <v>Hamburg</v>
      </c>
      <c r="L326" s="2" t="str">
        <f t="shared" ref="L326:L389" ca="1" si="102">INDEX(ind_f5_l1,random_f5_aux)</f>
        <v>household</v>
      </c>
      <c r="M326" s="2" t="str">
        <f t="shared" ref="M326:M389" ca="1" si="103">INDEX(ind_f5_l2,random_f5_aux)</f>
        <v>waste bags</v>
      </c>
      <c r="N326">
        <f t="shared" ca="1" si="89"/>
        <v>759</v>
      </c>
      <c r="O326">
        <f t="shared" ca="1" si="90"/>
        <v>76.31</v>
      </c>
      <c r="P326">
        <f t="shared" ca="1" si="91"/>
        <v>5.15</v>
      </c>
      <c r="R326">
        <f t="shared" ref="R326:R389" ca="1" si="104">INT(RAND()*items_f4_l1)+1</f>
        <v>14</v>
      </c>
      <c r="S326">
        <f t="shared" ref="S326:S389" ca="1" si="105">INT(RAND()*items_f5_l1)+1</f>
        <v>6</v>
      </c>
    </row>
    <row r="327" spans="1:19" x14ac:dyDescent="0.25">
      <c r="A327">
        <f t="shared" si="92"/>
        <v>322</v>
      </c>
      <c r="B327" s="2">
        <f t="shared" ca="1" si="95"/>
        <v>43420</v>
      </c>
      <c r="C327">
        <f t="shared" ref="C327:C390" ca="1" si="106">YEAR(B327)</f>
        <v>2018</v>
      </c>
      <c r="D327" s="4">
        <f t="shared" ca="1" si="93"/>
        <v>11</v>
      </c>
      <c r="E327" s="4">
        <f t="shared" ca="1" si="94"/>
        <v>16</v>
      </c>
      <c r="F327" s="2" t="str">
        <f t="shared" ca="1" si="96"/>
        <v>Lewis</v>
      </c>
      <c r="G327" s="2" t="str">
        <f t="shared" ca="1" si="97"/>
        <v>yes</v>
      </c>
      <c r="H327" s="2" t="str">
        <f t="shared" ca="1" si="98"/>
        <v>smartpoint</v>
      </c>
      <c r="I327" s="2" t="str">
        <f t="shared" ca="1" si="99"/>
        <v>Germany</v>
      </c>
      <c r="J327" s="2" t="str">
        <f t="shared" ca="1" si="100"/>
        <v>NRW</v>
      </c>
      <c r="K327" s="2" t="str">
        <f t="shared" ca="1" si="101"/>
        <v>Cologne</v>
      </c>
      <c r="L327" s="2" t="str">
        <f t="shared" ca="1" si="102"/>
        <v>household</v>
      </c>
      <c r="M327" s="2" t="str">
        <f t="shared" ca="1" si="103"/>
        <v>wipes</v>
      </c>
      <c r="N327">
        <f t="shared" ref="N327:N390" ca="1" si="107">INT(RAND()*1000)+1</f>
        <v>521</v>
      </c>
      <c r="O327">
        <f t="shared" ref="O327:O390" ca="1" si="108">ROUND(RAND()*100,2)</f>
        <v>23.95</v>
      </c>
      <c r="P327">
        <f t="shared" ref="P327:P390" ca="1" si="109">ROUND(RAND()*10,2)</f>
        <v>2.3199999999999998</v>
      </c>
      <c r="R327">
        <f t="shared" ca="1" si="104"/>
        <v>2</v>
      </c>
      <c r="S327">
        <f t="shared" ca="1" si="105"/>
        <v>7</v>
      </c>
    </row>
    <row r="328" spans="1:19" x14ac:dyDescent="0.25">
      <c r="A328">
        <f t="shared" si="92"/>
        <v>323</v>
      </c>
      <c r="B328" s="2">
        <f t="shared" ca="1" si="95"/>
        <v>43408</v>
      </c>
      <c r="C328">
        <f t="shared" ca="1" si="106"/>
        <v>2018</v>
      </c>
      <c r="D328" s="4">
        <f t="shared" ca="1" si="93"/>
        <v>11</v>
      </c>
      <c r="E328" s="4">
        <f t="shared" ca="1" si="94"/>
        <v>4</v>
      </c>
      <c r="F328" s="2" t="str">
        <f t="shared" ca="1" si="96"/>
        <v>Darma</v>
      </c>
      <c r="G328" s="2" t="str">
        <f t="shared" ca="1" si="97"/>
        <v>no</v>
      </c>
      <c r="H328" s="2" t="str">
        <f t="shared" ca="1" si="98"/>
        <v>metropolis</v>
      </c>
      <c r="I328" s="2" t="str">
        <f t="shared" ca="1" si="99"/>
        <v>Germany</v>
      </c>
      <c r="J328" s="2" t="str">
        <f t="shared" ca="1" si="100"/>
        <v>BadWurt</v>
      </c>
      <c r="K328" s="2" t="str">
        <f t="shared" ca="1" si="101"/>
        <v>Freiburg</v>
      </c>
      <c r="L328" s="2" t="str">
        <f t="shared" ca="1" si="102"/>
        <v>household</v>
      </c>
      <c r="M328" s="2" t="str">
        <f t="shared" ca="1" si="103"/>
        <v>gloves</v>
      </c>
      <c r="N328">
        <f t="shared" ca="1" si="107"/>
        <v>213</v>
      </c>
      <c r="O328">
        <f t="shared" ca="1" si="108"/>
        <v>97.22</v>
      </c>
      <c r="P328">
        <f t="shared" ca="1" si="109"/>
        <v>1.54</v>
      </c>
      <c r="R328">
        <f t="shared" ca="1" si="104"/>
        <v>12</v>
      </c>
      <c r="S328">
        <f t="shared" ca="1" si="105"/>
        <v>8</v>
      </c>
    </row>
    <row r="329" spans="1:19" x14ac:dyDescent="0.25">
      <c r="A329">
        <f t="shared" si="92"/>
        <v>324</v>
      </c>
      <c r="B329" s="2">
        <f t="shared" ca="1" si="95"/>
        <v>43419</v>
      </c>
      <c r="C329">
        <f t="shared" ca="1" si="106"/>
        <v>2018</v>
      </c>
      <c r="D329" s="4">
        <f t="shared" ca="1" si="93"/>
        <v>11</v>
      </c>
      <c r="E329" s="4">
        <f t="shared" ca="1" si="94"/>
        <v>15</v>
      </c>
      <c r="F329" s="2" t="str">
        <f t="shared" ca="1" si="96"/>
        <v>Lewis</v>
      </c>
      <c r="G329" s="2" t="str">
        <f t="shared" ca="1" si="97"/>
        <v>yes</v>
      </c>
      <c r="H329" s="2" t="str">
        <f t="shared" ca="1" si="98"/>
        <v>care4you</v>
      </c>
      <c r="I329" s="2" t="str">
        <f t="shared" ca="1" si="99"/>
        <v>Germany</v>
      </c>
      <c r="J329" s="2" t="str">
        <f t="shared" ca="1" si="100"/>
        <v>Hamburg</v>
      </c>
      <c r="K329" s="2" t="str">
        <f t="shared" ca="1" si="101"/>
        <v>Hamburg</v>
      </c>
      <c r="L329" s="2" t="str">
        <f t="shared" ca="1" si="102"/>
        <v>household</v>
      </c>
      <c r="M329" s="2" t="str">
        <f t="shared" ca="1" si="103"/>
        <v>waste bags</v>
      </c>
      <c r="N329">
        <f t="shared" ca="1" si="107"/>
        <v>730</v>
      </c>
      <c r="O329">
        <f t="shared" ca="1" si="108"/>
        <v>29.92</v>
      </c>
      <c r="P329">
        <f t="shared" ca="1" si="109"/>
        <v>0.92</v>
      </c>
      <c r="R329">
        <f t="shared" ca="1" si="104"/>
        <v>14</v>
      </c>
      <c r="S329">
        <f t="shared" ca="1" si="105"/>
        <v>6</v>
      </c>
    </row>
    <row r="330" spans="1:19" x14ac:dyDescent="0.25">
      <c r="A330">
        <f t="shared" si="92"/>
        <v>325</v>
      </c>
      <c r="B330" s="2">
        <f t="shared" ca="1" si="95"/>
        <v>43433</v>
      </c>
      <c r="C330">
        <f t="shared" ca="1" si="106"/>
        <v>2018</v>
      </c>
      <c r="D330" s="4">
        <f t="shared" ca="1" si="93"/>
        <v>11</v>
      </c>
      <c r="E330" s="4">
        <f t="shared" ca="1" si="94"/>
        <v>29</v>
      </c>
      <c r="F330" s="2" t="str">
        <f t="shared" ca="1" si="96"/>
        <v>Susan</v>
      </c>
      <c r="G330" s="2" t="str">
        <f t="shared" ca="1" si="97"/>
        <v>no</v>
      </c>
      <c r="H330" s="2" t="str">
        <f t="shared" ca="1" si="98"/>
        <v>dealhouse</v>
      </c>
      <c r="I330" s="2" t="str">
        <f t="shared" ca="1" si="99"/>
        <v>Germany</v>
      </c>
      <c r="J330" s="2" t="str">
        <f t="shared" ca="1" si="100"/>
        <v>Bremen</v>
      </c>
      <c r="K330" s="2" t="str">
        <f t="shared" ca="1" si="101"/>
        <v>Bremen</v>
      </c>
      <c r="L330" s="2" t="str">
        <f t="shared" ca="1" si="102"/>
        <v>household</v>
      </c>
      <c r="M330" s="2" t="str">
        <f t="shared" ca="1" si="103"/>
        <v>waste bags</v>
      </c>
      <c r="N330">
        <f t="shared" ca="1" si="107"/>
        <v>801</v>
      </c>
      <c r="O330">
        <f t="shared" ca="1" si="108"/>
        <v>69.459999999999994</v>
      </c>
      <c r="P330">
        <f t="shared" ca="1" si="109"/>
        <v>2.02</v>
      </c>
      <c r="R330">
        <f t="shared" ca="1" si="104"/>
        <v>15</v>
      </c>
      <c r="S330">
        <f t="shared" ca="1" si="105"/>
        <v>6</v>
      </c>
    </row>
    <row r="331" spans="1:19" x14ac:dyDescent="0.25">
      <c r="A331">
        <f t="shared" si="92"/>
        <v>326</v>
      </c>
      <c r="B331" s="2">
        <f t="shared" ca="1" si="95"/>
        <v>43450</v>
      </c>
      <c r="C331">
        <f t="shared" ca="1" si="106"/>
        <v>2018</v>
      </c>
      <c r="D331" s="4">
        <f t="shared" ca="1" si="93"/>
        <v>12</v>
      </c>
      <c r="E331" s="4">
        <f t="shared" ca="1" si="94"/>
        <v>16</v>
      </c>
      <c r="F331" s="2" t="str">
        <f t="shared" ca="1" si="96"/>
        <v>Lewis</v>
      </c>
      <c r="G331" s="2" t="str">
        <f t="shared" ca="1" si="97"/>
        <v>yes</v>
      </c>
      <c r="H331" s="2" t="str">
        <f t="shared" ca="1" si="98"/>
        <v>care4you</v>
      </c>
      <c r="I331" s="2" t="str">
        <f t="shared" ca="1" si="99"/>
        <v>Germany</v>
      </c>
      <c r="J331" s="2" t="str">
        <f t="shared" ca="1" si="100"/>
        <v>NRW</v>
      </c>
      <c r="K331" s="2" t="str">
        <f t="shared" ca="1" si="101"/>
        <v>Cologne</v>
      </c>
      <c r="L331" s="2" t="str">
        <f t="shared" ca="1" si="102"/>
        <v>household</v>
      </c>
      <c r="M331" s="2" t="str">
        <f t="shared" ca="1" si="103"/>
        <v>gloves</v>
      </c>
      <c r="N331">
        <f t="shared" ca="1" si="107"/>
        <v>596</v>
      </c>
      <c r="O331">
        <f t="shared" ca="1" si="108"/>
        <v>68.31</v>
      </c>
      <c r="P331">
        <f t="shared" ca="1" si="109"/>
        <v>5.89</v>
      </c>
      <c r="R331">
        <f t="shared" ca="1" si="104"/>
        <v>2</v>
      </c>
      <c r="S331">
        <f t="shared" ca="1" si="105"/>
        <v>8</v>
      </c>
    </row>
    <row r="332" spans="1:19" x14ac:dyDescent="0.25">
      <c r="A332">
        <f t="shared" si="92"/>
        <v>327</v>
      </c>
      <c r="B332" s="2">
        <f t="shared" ca="1" si="95"/>
        <v>43410</v>
      </c>
      <c r="C332">
        <f t="shared" ca="1" si="106"/>
        <v>2018</v>
      </c>
      <c r="D332" s="4">
        <f t="shared" ca="1" si="93"/>
        <v>11</v>
      </c>
      <c r="E332" s="4">
        <f t="shared" ca="1" si="94"/>
        <v>6</v>
      </c>
      <c r="F332" s="2" t="str">
        <f t="shared" ca="1" si="96"/>
        <v>Lewis</v>
      </c>
      <c r="G332" s="2" t="str">
        <f t="shared" ca="1" si="97"/>
        <v>no</v>
      </c>
      <c r="H332" s="2" t="str">
        <f t="shared" ca="1" si="98"/>
        <v>dealhouse</v>
      </c>
      <c r="I332" s="2" t="str">
        <f t="shared" ca="1" si="99"/>
        <v>Germany</v>
      </c>
      <c r="J332" s="2" t="str">
        <f t="shared" ca="1" si="100"/>
        <v>BadWurt</v>
      </c>
      <c r="K332" s="2" t="str">
        <f t="shared" ca="1" si="101"/>
        <v>Karlsruhe</v>
      </c>
      <c r="L332" s="2" t="str">
        <f t="shared" ca="1" si="102"/>
        <v>stationary</v>
      </c>
      <c r="M332" s="2" t="str">
        <f t="shared" ca="1" si="103"/>
        <v>pen</v>
      </c>
      <c r="N332">
        <f t="shared" ca="1" si="107"/>
        <v>81</v>
      </c>
      <c r="O332">
        <f t="shared" ca="1" si="108"/>
        <v>45.54</v>
      </c>
      <c r="P332">
        <f t="shared" ca="1" si="109"/>
        <v>1.73</v>
      </c>
      <c r="R332">
        <f t="shared" ca="1" si="104"/>
        <v>11</v>
      </c>
      <c r="S332">
        <f t="shared" ca="1" si="105"/>
        <v>1</v>
      </c>
    </row>
    <row r="333" spans="1:19" x14ac:dyDescent="0.25">
      <c r="A333">
        <f t="shared" si="92"/>
        <v>328</v>
      </c>
      <c r="B333" s="2">
        <f t="shared" ca="1" si="95"/>
        <v>43378</v>
      </c>
      <c r="C333">
        <f t="shared" ca="1" si="106"/>
        <v>2018</v>
      </c>
      <c r="D333" s="4">
        <f t="shared" ca="1" si="93"/>
        <v>10</v>
      </c>
      <c r="E333" s="4">
        <f t="shared" ca="1" si="94"/>
        <v>5</v>
      </c>
      <c r="F333" s="2" t="str">
        <f t="shared" ca="1" si="96"/>
        <v>Lewis</v>
      </c>
      <c r="G333" s="2" t="str">
        <f t="shared" ca="1" si="97"/>
        <v>no</v>
      </c>
      <c r="H333" s="2" t="str">
        <f t="shared" ca="1" si="98"/>
        <v>metropolis</v>
      </c>
      <c r="I333" s="2" t="str">
        <f t="shared" ca="1" si="99"/>
        <v>Germany</v>
      </c>
      <c r="J333" s="2" t="str">
        <f t="shared" ca="1" si="100"/>
        <v>BadWurt</v>
      </c>
      <c r="K333" s="2" t="str">
        <f t="shared" ca="1" si="101"/>
        <v>Stuttgart</v>
      </c>
      <c r="L333" s="2" t="str">
        <f t="shared" ca="1" si="102"/>
        <v>appliances</v>
      </c>
      <c r="M333" s="2" t="str">
        <f t="shared" ca="1" si="103"/>
        <v>mixer</v>
      </c>
      <c r="N333">
        <f t="shared" ca="1" si="107"/>
        <v>987</v>
      </c>
      <c r="O333">
        <f t="shared" ca="1" si="108"/>
        <v>40.380000000000003</v>
      </c>
      <c r="P333">
        <f t="shared" ca="1" si="109"/>
        <v>2.5</v>
      </c>
      <c r="R333">
        <f t="shared" ca="1" si="104"/>
        <v>10</v>
      </c>
      <c r="S333">
        <f t="shared" ca="1" si="105"/>
        <v>11</v>
      </c>
    </row>
    <row r="334" spans="1:19" x14ac:dyDescent="0.25">
      <c r="A334">
        <f t="shared" ref="A334:A397" si="110">A333+1</f>
        <v>329</v>
      </c>
      <c r="B334" s="2">
        <f t="shared" ca="1" si="95"/>
        <v>43462</v>
      </c>
      <c r="C334">
        <f t="shared" ca="1" si="106"/>
        <v>2018</v>
      </c>
      <c r="D334" s="4">
        <f t="shared" ref="D334:D397" ca="1" si="111">MONTH(B334)</f>
        <v>12</v>
      </c>
      <c r="E334" s="4">
        <f t="shared" ref="E334:E397" ca="1" si="112">DAY(B334)</f>
        <v>28</v>
      </c>
      <c r="F334" s="2" t="str">
        <f t="shared" ca="1" si="96"/>
        <v>Lewis</v>
      </c>
      <c r="G334" s="2" t="str">
        <f t="shared" ca="1" si="97"/>
        <v>no</v>
      </c>
      <c r="H334" s="2" t="str">
        <f t="shared" ca="1" si="98"/>
        <v>dealhouse</v>
      </c>
      <c r="I334" s="2" t="str">
        <f t="shared" ca="1" si="99"/>
        <v>Germany</v>
      </c>
      <c r="J334" s="2" t="str">
        <f t="shared" ca="1" si="100"/>
        <v>Bremen</v>
      </c>
      <c r="K334" s="2" t="str">
        <f t="shared" ca="1" si="101"/>
        <v>Bremen</v>
      </c>
      <c r="L334" s="2" t="str">
        <f t="shared" ca="1" si="102"/>
        <v>stationary</v>
      </c>
      <c r="M334" s="2" t="str">
        <f t="shared" ca="1" si="103"/>
        <v>pen</v>
      </c>
      <c r="N334">
        <f t="shared" ca="1" si="107"/>
        <v>128</v>
      </c>
      <c r="O334">
        <f t="shared" ca="1" si="108"/>
        <v>74.09</v>
      </c>
      <c r="P334">
        <f t="shared" ca="1" si="109"/>
        <v>7.34</v>
      </c>
      <c r="R334">
        <f t="shared" ca="1" si="104"/>
        <v>15</v>
      </c>
      <c r="S334">
        <f t="shared" ca="1" si="105"/>
        <v>1</v>
      </c>
    </row>
    <row r="335" spans="1:19" x14ac:dyDescent="0.25">
      <c r="A335">
        <f t="shared" si="110"/>
        <v>330</v>
      </c>
      <c r="B335" s="2">
        <f t="shared" ca="1" si="95"/>
        <v>43454</v>
      </c>
      <c r="C335">
        <f t="shared" ca="1" si="106"/>
        <v>2018</v>
      </c>
      <c r="D335" s="4">
        <f t="shared" ca="1" si="111"/>
        <v>12</v>
      </c>
      <c r="E335" s="4">
        <f t="shared" ca="1" si="112"/>
        <v>20</v>
      </c>
      <c r="F335" s="2" t="str">
        <f t="shared" ca="1" si="96"/>
        <v>Lewis</v>
      </c>
      <c r="G335" s="2" t="str">
        <f t="shared" ca="1" si="97"/>
        <v>yes</v>
      </c>
      <c r="H335" s="2" t="str">
        <f t="shared" ca="1" si="98"/>
        <v>smartpoint</v>
      </c>
      <c r="I335" s="2" t="str">
        <f t="shared" ca="1" si="99"/>
        <v>Germany</v>
      </c>
      <c r="J335" s="2" t="str">
        <f t="shared" ca="1" si="100"/>
        <v>Hamburg</v>
      </c>
      <c r="K335" s="2" t="str">
        <f t="shared" ca="1" si="101"/>
        <v>Hamburg</v>
      </c>
      <c r="L335" s="2" t="str">
        <f t="shared" ca="1" si="102"/>
        <v>household</v>
      </c>
      <c r="M335" s="2" t="str">
        <f t="shared" ca="1" si="103"/>
        <v>towls</v>
      </c>
      <c r="N335">
        <f t="shared" ca="1" si="107"/>
        <v>497</v>
      </c>
      <c r="O335">
        <f t="shared" ca="1" si="108"/>
        <v>7.72</v>
      </c>
      <c r="P335">
        <f t="shared" ca="1" si="109"/>
        <v>7.83</v>
      </c>
      <c r="R335">
        <f t="shared" ca="1" si="104"/>
        <v>14</v>
      </c>
      <c r="S335">
        <f t="shared" ca="1" si="105"/>
        <v>9</v>
      </c>
    </row>
    <row r="336" spans="1:19" x14ac:dyDescent="0.25">
      <c r="A336">
        <f t="shared" si="110"/>
        <v>331</v>
      </c>
      <c r="B336" s="2">
        <f t="shared" ca="1" si="95"/>
        <v>43441</v>
      </c>
      <c r="C336">
        <f t="shared" ca="1" si="106"/>
        <v>2018</v>
      </c>
      <c r="D336" s="4">
        <f t="shared" ca="1" si="111"/>
        <v>12</v>
      </c>
      <c r="E336" s="4">
        <f t="shared" ca="1" si="112"/>
        <v>7</v>
      </c>
      <c r="F336" s="2" t="str">
        <f t="shared" ca="1" si="96"/>
        <v>Ina</v>
      </c>
      <c r="G336" s="2" t="str">
        <f t="shared" ca="1" si="97"/>
        <v>yes</v>
      </c>
      <c r="H336" s="2" t="str">
        <f t="shared" ca="1" si="98"/>
        <v>dealhouse</v>
      </c>
      <c r="I336" s="2" t="str">
        <f t="shared" ca="1" si="99"/>
        <v>Germany</v>
      </c>
      <c r="J336" s="2" t="str">
        <f t="shared" ca="1" si="100"/>
        <v>BadWurt</v>
      </c>
      <c r="K336" s="2" t="str">
        <f t="shared" ca="1" si="101"/>
        <v>Karlsruhe</v>
      </c>
      <c r="L336" s="2" t="str">
        <f t="shared" ca="1" si="102"/>
        <v>appliances</v>
      </c>
      <c r="M336" s="2" t="str">
        <f t="shared" ca="1" si="103"/>
        <v>micro wave oven</v>
      </c>
      <c r="N336">
        <f t="shared" ca="1" si="107"/>
        <v>909</v>
      </c>
      <c r="O336">
        <f t="shared" ca="1" si="108"/>
        <v>86.12</v>
      </c>
      <c r="P336">
        <f t="shared" ca="1" si="109"/>
        <v>5.9</v>
      </c>
      <c r="R336">
        <f t="shared" ca="1" si="104"/>
        <v>11</v>
      </c>
      <c r="S336">
        <f t="shared" ca="1" si="105"/>
        <v>12</v>
      </c>
    </row>
    <row r="337" spans="1:19" x14ac:dyDescent="0.25">
      <c r="A337">
        <f t="shared" si="110"/>
        <v>332</v>
      </c>
      <c r="B337" s="2">
        <f t="shared" ca="1" si="95"/>
        <v>43433</v>
      </c>
      <c r="C337">
        <f t="shared" ca="1" si="106"/>
        <v>2018</v>
      </c>
      <c r="D337" s="4">
        <f t="shared" ca="1" si="111"/>
        <v>11</v>
      </c>
      <c r="E337" s="4">
        <f t="shared" ca="1" si="112"/>
        <v>29</v>
      </c>
      <c r="F337" s="2" t="str">
        <f t="shared" ca="1" si="96"/>
        <v>Harry</v>
      </c>
      <c r="G337" s="2" t="str">
        <f t="shared" ca="1" si="97"/>
        <v>yes</v>
      </c>
      <c r="H337" s="2" t="str">
        <f t="shared" ca="1" si="98"/>
        <v>metropolis</v>
      </c>
      <c r="I337" s="2" t="str">
        <f t="shared" ca="1" si="99"/>
        <v>Germany</v>
      </c>
      <c r="J337" s="2" t="str">
        <f t="shared" ca="1" si="100"/>
        <v>Bavaria</v>
      </c>
      <c r="K337" s="2" t="str">
        <f t="shared" ca="1" si="101"/>
        <v>Munich</v>
      </c>
      <c r="L337" s="2" t="str">
        <f t="shared" ca="1" si="102"/>
        <v>stationary</v>
      </c>
      <c r="M337" s="2" t="str">
        <f t="shared" ca="1" si="103"/>
        <v>water colours</v>
      </c>
      <c r="N337">
        <f t="shared" ca="1" si="107"/>
        <v>834</v>
      </c>
      <c r="O337">
        <f t="shared" ca="1" si="108"/>
        <v>97.86</v>
      </c>
      <c r="P337">
        <f t="shared" ca="1" si="109"/>
        <v>4.1900000000000004</v>
      </c>
      <c r="R337">
        <f t="shared" ca="1" si="104"/>
        <v>6</v>
      </c>
      <c r="S337">
        <f t="shared" ca="1" si="105"/>
        <v>5</v>
      </c>
    </row>
    <row r="338" spans="1:19" x14ac:dyDescent="0.25">
      <c r="A338">
        <f t="shared" si="110"/>
        <v>333</v>
      </c>
      <c r="B338" s="2">
        <f t="shared" ca="1" si="95"/>
        <v>43444</v>
      </c>
      <c r="C338">
        <f t="shared" ca="1" si="106"/>
        <v>2018</v>
      </c>
      <c r="D338" s="4">
        <f t="shared" ca="1" si="111"/>
        <v>12</v>
      </c>
      <c r="E338" s="4">
        <f t="shared" ca="1" si="112"/>
        <v>10</v>
      </c>
      <c r="F338" s="2" t="str">
        <f t="shared" ca="1" si="96"/>
        <v>Beth</v>
      </c>
      <c r="G338" s="2" t="str">
        <f t="shared" ca="1" si="97"/>
        <v>no</v>
      </c>
      <c r="H338" s="2" t="str">
        <f t="shared" ca="1" si="98"/>
        <v>smartpoint</v>
      </c>
      <c r="I338" s="2" t="str">
        <f t="shared" ca="1" si="99"/>
        <v>Germany</v>
      </c>
      <c r="J338" s="2" t="str">
        <f t="shared" ca="1" si="100"/>
        <v>Bavaria</v>
      </c>
      <c r="K338" s="2" t="str">
        <f t="shared" ca="1" si="101"/>
        <v>Nuremberg</v>
      </c>
      <c r="L338" s="2" t="str">
        <f t="shared" ca="1" si="102"/>
        <v>stationary</v>
      </c>
      <c r="M338" s="2" t="str">
        <f t="shared" ca="1" si="103"/>
        <v>water colours</v>
      </c>
      <c r="N338">
        <f t="shared" ca="1" si="107"/>
        <v>524</v>
      </c>
      <c r="O338">
        <f t="shared" ca="1" si="108"/>
        <v>71.5</v>
      </c>
      <c r="P338">
        <f t="shared" ca="1" si="109"/>
        <v>8.0299999999999994</v>
      </c>
      <c r="R338">
        <f t="shared" ca="1" si="104"/>
        <v>7</v>
      </c>
      <c r="S338">
        <f t="shared" ca="1" si="105"/>
        <v>5</v>
      </c>
    </row>
    <row r="339" spans="1:19" x14ac:dyDescent="0.25">
      <c r="A339">
        <f t="shared" si="110"/>
        <v>334</v>
      </c>
      <c r="B339" s="2">
        <f t="shared" ca="1" si="95"/>
        <v>43458</v>
      </c>
      <c r="C339">
        <f t="shared" ca="1" si="106"/>
        <v>2018</v>
      </c>
      <c r="D339" s="4">
        <f t="shared" ca="1" si="111"/>
        <v>12</v>
      </c>
      <c r="E339" s="4">
        <f t="shared" ca="1" si="112"/>
        <v>24</v>
      </c>
      <c r="F339" s="2" t="str">
        <f t="shared" ca="1" si="96"/>
        <v>Darma</v>
      </c>
      <c r="G339" s="2" t="str">
        <f t="shared" ca="1" si="97"/>
        <v>no</v>
      </c>
      <c r="H339" s="2" t="str">
        <f t="shared" ca="1" si="98"/>
        <v>smartpoint</v>
      </c>
      <c r="I339" s="2" t="str">
        <f t="shared" ca="1" si="99"/>
        <v>Germany</v>
      </c>
      <c r="J339" s="2" t="str">
        <f t="shared" ca="1" si="100"/>
        <v>BadWurt</v>
      </c>
      <c r="K339" s="2" t="str">
        <f t="shared" ca="1" si="101"/>
        <v>Karlsruhe</v>
      </c>
      <c r="L339" s="2" t="str">
        <f t="shared" ca="1" si="102"/>
        <v>household</v>
      </c>
      <c r="M339" s="2" t="str">
        <f t="shared" ca="1" si="103"/>
        <v>wipes</v>
      </c>
      <c r="N339">
        <f t="shared" ca="1" si="107"/>
        <v>206</v>
      </c>
      <c r="O339">
        <f t="shared" ca="1" si="108"/>
        <v>83.05</v>
      </c>
      <c r="P339">
        <f t="shared" ca="1" si="109"/>
        <v>3.04</v>
      </c>
      <c r="R339">
        <f t="shared" ca="1" si="104"/>
        <v>11</v>
      </c>
      <c r="S339">
        <f t="shared" ca="1" si="105"/>
        <v>7</v>
      </c>
    </row>
    <row r="340" spans="1:19" x14ac:dyDescent="0.25">
      <c r="A340">
        <f t="shared" si="110"/>
        <v>335</v>
      </c>
      <c r="B340" s="2">
        <f t="shared" ca="1" si="95"/>
        <v>43392</v>
      </c>
      <c r="C340">
        <f t="shared" ca="1" si="106"/>
        <v>2018</v>
      </c>
      <c r="D340" s="4">
        <f t="shared" ca="1" si="111"/>
        <v>10</v>
      </c>
      <c r="E340" s="4">
        <f t="shared" ca="1" si="112"/>
        <v>19</v>
      </c>
      <c r="F340" s="2" t="str">
        <f t="shared" ca="1" si="96"/>
        <v>Lewis</v>
      </c>
      <c r="G340" s="2" t="str">
        <f t="shared" ca="1" si="97"/>
        <v>yes</v>
      </c>
      <c r="H340" s="2" t="str">
        <f t="shared" ca="1" si="98"/>
        <v>care4you</v>
      </c>
      <c r="I340" s="2" t="str">
        <f t="shared" ca="1" si="99"/>
        <v>Germany</v>
      </c>
      <c r="J340" s="2" t="str">
        <f t="shared" ca="1" si="100"/>
        <v>Hessia</v>
      </c>
      <c r="K340" s="2" t="str">
        <f t="shared" ca="1" si="101"/>
        <v>Frankfurt</v>
      </c>
      <c r="L340" s="2" t="str">
        <f t="shared" ca="1" si="102"/>
        <v>stationary</v>
      </c>
      <c r="M340" s="2" t="str">
        <f t="shared" ca="1" si="103"/>
        <v>ball-pen</v>
      </c>
      <c r="N340">
        <f t="shared" ca="1" si="107"/>
        <v>212</v>
      </c>
      <c r="O340">
        <f t="shared" ca="1" si="108"/>
        <v>93.39</v>
      </c>
      <c r="P340">
        <f t="shared" ca="1" si="109"/>
        <v>0.82</v>
      </c>
      <c r="R340">
        <f t="shared" ca="1" si="104"/>
        <v>9</v>
      </c>
      <c r="S340">
        <f t="shared" ca="1" si="105"/>
        <v>4</v>
      </c>
    </row>
    <row r="341" spans="1:19" x14ac:dyDescent="0.25">
      <c r="A341">
        <f t="shared" si="110"/>
        <v>336</v>
      </c>
      <c r="B341" s="2">
        <f t="shared" ca="1" si="95"/>
        <v>43423</v>
      </c>
      <c r="C341">
        <f t="shared" ca="1" si="106"/>
        <v>2018</v>
      </c>
      <c r="D341" s="4">
        <f t="shared" ca="1" si="111"/>
        <v>11</v>
      </c>
      <c r="E341" s="4">
        <f t="shared" ca="1" si="112"/>
        <v>19</v>
      </c>
      <c r="F341" s="2" t="str">
        <f t="shared" ca="1" si="96"/>
        <v>Harry</v>
      </c>
      <c r="G341" s="2" t="str">
        <f t="shared" ca="1" si="97"/>
        <v>no</v>
      </c>
      <c r="H341" s="2" t="str">
        <f t="shared" ca="1" si="98"/>
        <v>smartpoint</v>
      </c>
      <c r="I341" s="2" t="str">
        <f t="shared" ca="1" si="99"/>
        <v>Germany</v>
      </c>
      <c r="J341" s="2" t="str">
        <f t="shared" ca="1" si="100"/>
        <v>NRW</v>
      </c>
      <c r="K341" s="2" t="str">
        <f t="shared" ca="1" si="101"/>
        <v>Aachen</v>
      </c>
      <c r="L341" s="2" t="str">
        <f t="shared" ca="1" si="102"/>
        <v>stationary</v>
      </c>
      <c r="M341" s="2" t="str">
        <f t="shared" ca="1" si="103"/>
        <v>pencil</v>
      </c>
      <c r="N341">
        <f t="shared" ca="1" si="107"/>
        <v>334</v>
      </c>
      <c r="O341">
        <f t="shared" ca="1" si="108"/>
        <v>66.17</v>
      </c>
      <c r="P341">
        <f t="shared" ca="1" si="109"/>
        <v>4.01</v>
      </c>
      <c r="R341">
        <f t="shared" ca="1" si="104"/>
        <v>5</v>
      </c>
      <c r="S341">
        <f t="shared" ca="1" si="105"/>
        <v>2</v>
      </c>
    </row>
    <row r="342" spans="1:19" x14ac:dyDescent="0.25">
      <c r="A342">
        <f t="shared" si="110"/>
        <v>337</v>
      </c>
      <c r="B342" s="2">
        <f t="shared" ca="1" si="95"/>
        <v>43420</v>
      </c>
      <c r="C342">
        <f t="shared" ca="1" si="106"/>
        <v>2018</v>
      </c>
      <c r="D342" s="4">
        <f t="shared" ca="1" si="111"/>
        <v>11</v>
      </c>
      <c r="E342" s="4">
        <f t="shared" ca="1" si="112"/>
        <v>16</v>
      </c>
      <c r="F342" s="2" t="str">
        <f t="shared" ca="1" si="96"/>
        <v>Beth</v>
      </c>
      <c r="G342" s="2" t="str">
        <f t="shared" ca="1" si="97"/>
        <v>no</v>
      </c>
      <c r="H342" s="2" t="str">
        <f t="shared" ca="1" si="98"/>
        <v>smartpoint</v>
      </c>
      <c r="I342" s="2" t="str">
        <f t="shared" ca="1" si="99"/>
        <v>Germany</v>
      </c>
      <c r="J342" s="2" t="str">
        <f t="shared" ca="1" si="100"/>
        <v>Saxony</v>
      </c>
      <c r="K342" s="2" t="str">
        <f t="shared" ca="1" si="101"/>
        <v>Dresden</v>
      </c>
      <c r="L342" s="2" t="str">
        <f t="shared" ca="1" si="102"/>
        <v>stationary</v>
      </c>
      <c r="M342" s="2" t="str">
        <f t="shared" ca="1" si="103"/>
        <v>pen</v>
      </c>
      <c r="N342">
        <f t="shared" ca="1" si="107"/>
        <v>689</v>
      </c>
      <c r="O342">
        <f t="shared" ca="1" si="108"/>
        <v>23.99</v>
      </c>
      <c r="P342">
        <f t="shared" ca="1" si="109"/>
        <v>8.3699999999999992</v>
      </c>
      <c r="R342">
        <f t="shared" ca="1" si="104"/>
        <v>16</v>
      </c>
      <c r="S342">
        <f t="shared" ca="1" si="105"/>
        <v>1</v>
      </c>
    </row>
    <row r="343" spans="1:19" x14ac:dyDescent="0.25">
      <c r="A343">
        <f t="shared" si="110"/>
        <v>338</v>
      </c>
      <c r="B343" s="2">
        <f t="shared" ca="1" si="95"/>
        <v>43416</v>
      </c>
      <c r="C343">
        <f t="shared" ca="1" si="106"/>
        <v>2018</v>
      </c>
      <c r="D343" s="4">
        <f t="shared" ca="1" si="111"/>
        <v>11</v>
      </c>
      <c r="E343" s="4">
        <f t="shared" ca="1" si="112"/>
        <v>12</v>
      </c>
      <c r="F343" s="2" t="str">
        <f t="shared" ca="1" si="96"/>
        <v>Beth</v>
      </c>
      <c r="G343" s="2" t="str">
        <f t="shared" ca="1" si="97"/>
        <v>no</v>
      </c>
      <c r="H343" s="2" t="str">
        <f t="shared" ca="1" si="98"/>
        <v>thebarn</v>
      </c>
      <c r="I343" s="2" t="str">
        <f t="shared" ca="1" si="99"/>
        <v>Germany</v>
      </c>
      <c r="J343" s="2" t="str">
        <f t="shared" ca="1" si="100"/>
        <v>Saxony</v>
      </c>
      <c r="K343" s="2" t="str">
        <f t="shared" ca="1" si="101"/>
        <v>Leipzig</v>
      </c>
      <c r="L343" s="2" t="str">
        <f t="shared" ca="1" si="102"/>
        <v>appliances</v>
      </c>
      <c r="M343" s="2" t="str">
        <f t="shared" ca="1" si="103"/>
        <v>mixer</v>
      </c>
      <c r="N343">
        <f t="shared" ca="1" si="107"/>
        <v>382</v>
      </c>
      <c r="O343">
        <f t="shared" ca="1" si="108"/>
        <v>92.21</v>
      </c>
      <c r="P343">
        <f t="shared" ca="1" si="109"/>
        <v>3.76</v>
      </c>
      <c r="R343">
        <f t="shared" ca="1" si="104"/>
        <v>17</v>
      </c>
      <c r="S343">
        <f t="shared" ca="1" si="105"/>
        <v>11</v>
      </c>
    </row>
    <row r="344" spans="1:19" x14ac:dyDescent="0.25">
      <c r="A344">
        <f t="shared" si="110"/>
        <v>339</v>
      </c>
      <c r="B344" s="2">
        <f t="shared" ca="1" si="95"/>
        <v>43450</v>
      </c>
      <c r="C344">
        <f t="shared" ca="1" si="106"/>
        <v>2018</v>
      </c>
      <c r="D344" s="4">
        <f t="shared" ca="1" si="111"/>
        <v>12</v>
      </c>
      <c r="E344" s="4">
        <f t="shared" ca="1" si="112"/>
        <v>16</v>
      </c>
      <c r="F344" s="2" t="str">
        <f t="shared" ca="1" si="96"/>
        <v>Susan</v>
      </c>
      <c r="G344" s="2" t="str">
        <f t="shared" ca="1" si="97"/>
        <v>no</v>
      </c>
      <c r="H344" s="2" t="str">
        <f t="shared" ca="1" si="98"/>
        <v>care4you</v>
      </c>
      <c r="I344" s="2" t="str">
        <f t="shared" ca="1" si="99"/>
        <v>Germany</v>
      </c>
      <c r="J344" s="2" t="str">
        <f t="shared" ca="1" si="100"/>
        <v>NRW</v>
      </c>
      <c r="K344" s="2" t="str">
        <f t="shared" ca="1" si="101"/>
        <v>Düsseldorf</v>
      </c>
      <c r="L344" s="2" t="str">
        <f t="shared" ca="1" si="102"/>
        <v>household</v>
      </c>
      <c r="M344" s="2" t="str">
        <f t="shared" ca="1" si="103"/>
        <v>wipes</v>
      </c>
      <c r="N344">
        <f t="shared" ca="1" si="107"/>
        <v>987</v>
      </c>
      <c r="O344">
        <f t="shared" ca="1" si="108"/>
        <v>97.93</v>
      </c>
      <c r="P344">
        <f t="shared" ca="1" si="109"/>
        <v>8.33</v>
      </c>
      <c r="R344">
        <f t="shared" ca="1" si="104"/>
        <v>1</v>
      </c>
      <c r="S344">
        <f t="shared" ca="1" si="105"/>
        <v>7</v>
      </c>
    </row>
    <row r="345" spans="1:19" x14ac:dyDescent="0.25">
      <c r="A345">
        <f t="shared" si="110"/>
        <v>340</v>
      </c>
      <c r="B345" s="2">
        <f t="shared" ca="1" si="95"/>
        <v>43381</v>
      </c>
      <c r="C345">
        <f t="shared" ca="1" si="106"/>
        <v>2018</v>
      </c>
      <c r="D345" s="4">
        <f t="shared" ca="1" si="111"/>
        <v>10</v>
      </c>
      <c r="E345" s="4">
        <f t="shared" ca="1" si="112"/>
        <v>8</v>
      </c>
      <c r="F345" s="2" t="str">
        <f t="shared" ca="1" si="96"/>
        <v>Susan</v>
      </c>
      <c r="G345" s="2" t="str">
        <f t="shared" ca="1" si="97"/>
        <v>no</v>
      </c>
      <c r="H345" s="2" t="str">
        <f t="shared" ca="1" si="98"/>
        <v>thebarn</v>
      </c>
      <c r="I345" s="2" t="str">
        <f t="shared" ca="1" si="99"/>
        <v>Germany</v>
      </c>
      <c r="J345" s="2" t="str">
        <f t="shared" ca="1" si="100"/>
        <v>BadWurt</v>
      </c>
      <c r="K345" s="2" t="str">
        <f t="shared" ca="1" si="101"/>
        <v>Stuttgart</v>
      </c>
      <c r="L345" s="2" t="str">
        <f t="shared" ca="1" si="102"/>
        <v>stationary</v>
      </c>
      <c r="M345" s="2" t="str">
        <f t="shared" ca="1" si="103"/>
        <v>pen</v>
      </c>
      <c r="N345">
        <f t="shared" ca="1" si="107"/>
        <v>223</v>
      </c>
      <c r="O345">
        <f t="shared" ca="1" si="108"/>
        <v>69.36</v>
      </c>
      <c r="P345">
        <f t="shared" ca="1" si="109"/>
        <v>7.69</v>
      </c>
      <c r="R345">
        <f t="shared" ca="1" si="104"/>
        <v>10</v>
      </c>
      <c r="S345">
        <f t="shared" ca="1" si="105"/>
        <v>1</v>
      </c>
    </row>
    <row r="346" spans="1:19" x14ac:dyDescent="0.25">
      <c r="A346">
        <f t="shared" si="110"/>
        <v>341</v>
      </c>
      <c r="B346" s="2">
        <f t="shared" ca="1" si="95"/>
        <v>43455</v>
      </c>
      <c r="C346">
        <f t="shared" ca="1" si="106"/>
        <v>2018</v>
      </c>
      <c r="D346" s="4">
        <f t="shared" ca="1" si="111"/>
        <v>12</v>
      </c>
      <c r="E346" s="4">
        <f t="shared" ca="1" si="112"/>
        <v>21</v>
      </c>
      <c r="F346" s="2" t="str">
        <f t="shared" ca="1" si="96"/>
        <v>Wilbur</v>
      </c>
      <c r="G346" s="2" t="str">
        <f t="shared" ca="1" si="97"/>
        <v>no</v>
      </c>
      <c r="H346" s="2" t="str">
        <f t="shared" ca="1" si="98"/>
        <v>thebarn</v>
      </c>
      <c r="I346" s="2" t="str">
        <f t="shared" ca="1" si="99"/>
        <v>Germany</v>
      </c>
      <c r="J346" s="2" t="str">
        <f t="shared" ca="1" si="100"/>
        <v>Hessia</v>
      </c>
      <c r="K346" s="2" t="str">
        <f t="shared" ca="1" si="101"/>
        <v>Frankfurt</v>
      </c>
      <c r="L346" s="2" t="str">
        <f t="shared" ca="1" si="102"/>
        <v>appliances</v>
      </c>
      <c r="M346" s="2" t="str">
        <f t="shared" ca="1" si="103"/>
        <v>micro wave oven</v>
      </c>
      <c r="N346">
        <f t="shared" ca="1" si="107"/>
        <v>244</v>
      </c>
      <c r="O346">
        <f t="shared" ca="1" si="108"/>
        <v>26.25</v>
      </c>
      <c r="P346">
        <f t="shared" ca="1" si="109"/>
        <v>2.1800000000000002</v>
      </c>
      <c r="R346">
        <f t="shared" ca="1" si="104"/>
        <v>9</v>
      </c>
      <c r="S346">
        <f t="shared" ca="1" si="105"/>
        <v>12</v>
      </c>
    </row>
    <row r="347" spans="1:19" x14ac:dyDescent="0.25">
      <c r="A347">
        <f t="shared" si="110"/>
        <v>342</v>
      </c>
      <c r="B347" s="2">
        <f t="shared" ca="1" si="95"/>
        <v>43448</v>
      </c>
      <c r="C347">
        <f t="shared" ca="1" si="106"/>
        <v>2018</v>
      </c>
      <c r="D347" s="4">
        <f t="shared" ca="1" si="111"/>
        <v>12</v>
      </c>
      <c r="E347" s="4">
        <f t="shared" ca="1" si="112"/>
        <v>14</v>
      </c>
      <c r="F347" s="2" t="str">
        <f t="shared" ca="1" si="96"/>
        <v>Darma</v>
      </c>
      <c r="G347" s="2" t="str">
        <f t="shared" ca="1" si="97"/>
        <v>no</v>
      </c>
      <c r="H347" s="2" t="str">
        <f t="shared" ca="1" si="98"/>
        <v>metropolis</v>
      </c>
      <c r="I347" s="2" t="str">
        <f t="shared" ca="1" si="99"/>
        <v>Germany</v>
      </c>
      <c r="J347" s="2" t="str">
        <f t="shared" ca="1" si="100"/>
        <v>NRW</v>
      </c>
      <c r="K347" s="2" t="str">
        <f t="shared" ca="1" si="101"/>
        <v>Essen</v>
      </c>
      <c r="L347" s="2" t="str">
        <f t="shared" ca="1" si="102"/>
        <v>stationary</v>
      </c>
      <c r="M347" s="2" t="str">
        <f t="shared" ca="1" si="103"/>
        <v>pen</v>
      </c>
      <c r="N347">
        <f t="shared" ca="1" si="107"/>
        <v>381</v>
      </c>
      <c r="O347">
        <f t="shared" ca="1" si="108"/>
        <v>1.61</v>
      </c>
      <c r="P347">
        <f t="shared" ca="1" si="109"/>
        <v>4.07</v>
      </c>
      <c r="R347">
        <f t="shared" ca="1" si="104"/>
        <v>3</v>
      </c>
      <c r="S347">
        <f t="shared" ca="1" si="105"/>
        <v>1</v>
      </c>
    </row>
    <row r="348" spans="1:19" x14ac:dyDescent="0.25">
      <c r="A348">
        <f t="shared" si="110"/>
        <v>343</v>
      </c>
      <c r="B348" s="2">
        <f t="shared" ca="1" si="95"/>
        <v>43389</v>
      </c>
      <c r="C348">
        <f t="shared" ca="1" si="106"/>
        <v>2018</v>
      </c>
      <c r="D348" s="4">
        <f t="shared" ca="1" si="111"/>
        <v>10</v>
      </c>
      <c r="E348" s="4">
        <f t="shared" ca="1" si="112"/>
        <v>16</v>
      </c>
      <c r="F348" s="2" t="str">
        <f t="shared" ca="1" si="96"/>
        <v>Susan</v>
      </c>
      <c r="G348" s="2" t="str">
        <f t="shared" ca="1" si="97"/>
        <v>yes</v>
      </c>
      <c r="H348" s="2" t="str">
        <f t="shared" ca="1" si="98"/>
        <v>care4you</v>
      </c>
      <c r="I348" s="2" t="str">
        <f t="shared" ca="1" si="99"/>
        <v>Germany</v>
      </c>
      <c r="J348" s="2" t="str">
        <f t="shared" ca="1" si="100"/>
        <v>BadWurt</v>
      </c>
      <c r="K348" s="2" t="str">
        <f t="shared" ca="1" si="101"/>
        <v>Stuttgart</v>
      </c>
      <c r="L348" s="2" t="str">
        <f t="shared" ca="1" si="102"/>
        <v>stationary</v>
      </c>
      <c r="M348" s="2" t="str">
        <f t="shared" ca="1" si="103"/>
        <v>marker</v>
      </c>
      <c r="N348">
        <f t="shared" ca="1" si="107"/>
        <v>96</v>
      </c>
      <c r="O348">
        <f t="shared" ca="1" si="108"/>
        <v>85.82</v>
      </c>
      <c r="P348">
        <f t="shared" ca="1" si="109"/>
        <v>4.83</v>
      </c>
      <c r="R348">
        <f t="shared" ca="1" si="104"/>
        <v>10</v>
      </c>
      <c r="S348">
        <f t="shared" ca="1" si="105"/>
        <v>3</v>
      </c>
    </row>
    <row r="349" spans="1:19" x14ac:dyDescent="0.25">
      <c r="A349">
        <f t="shared" si="110"/>
        <v>344</v>
      </c>
      <c r="B349" s="2">
        <f t="shared" ca="1" si="95"/>
        <v>43402</v>
      </c>
      <c r="C349">
        <f t="shared" ca="1" si="106"/>
        <v>2018</v>
      </c>
      <c r="D349" s="4">
        <f t="shared" ca="1" si="111"/>
        <v>10</v>
      </c>
      <c r="E349" s="4">
        <f t="shared" ca="1" si="112"/>
        <v>29</v>
      </c>
      <c r="F349" s="2" t="str">
        <f t="shared" ca="1" si="96"/>
        <v>Darma</v>
      </c>
      <c r="G349" s="2" t="str">
        <f t="shared" ca="1" si="97"/>
        <v>yes</v>
      </c>
      <c r="H349" s="2" t="str">
        <f t="shared" ca="1" si="98"/>
        <v>thebarn</v>
      </c>
      <c r="I349" s="2" t="str">
        <f t="shared" ca="1" si="99"/>
        <v>Germany</v>
      </c>
      <c r="J349" s="2" t="str">
        <f t="shared" ca="1" si="100"/>
        <v>Bremen</v>
      </c>
      <c r="K349" s="2" t="str">
        <f t="shared" ca="1" si="101"/>
        <v>Bremen</v>
      </c>
      <c r="L349" s="2" t="str">
        <f t="shared" ca="1" si="102"/>
        <v>appliances</v>
      </c>
      <c r="M349" s="2" t="str">
        <f t="shared" ca="1" si="103"/>
        <v>micro wave oven</v>
      </c>
      <c r="N349">
        <f t="shared" ca="1" si="107"/>
        <v>505</v>
      </c>
      <c r="O349">
        <f t="shared" ca="1" si="108"/>
        <v>53.83</v>
      </c>
      <c r="P349">
        <f t="shared" ca="1" si="109"/>
        <v>9.9600000000000009</v>
      </c>
      <c r="R349">
        <f t="shared" ca="1" si="104"/>
        <v>15</v>
      </c>
      <c r="S349">
        <f t="shared" ca="1" si="105"/>
        <v>12</v>
      </c>
    </row>
    <row r="350" spans="1:19" x14ac:dyDescent="0.25">
      <c r="A350">
        <f t="shared" si="110"/>
        <v>345</v>
      </c>
      <c r="B350" s="2">
        <f t="shared" ca="1" si="95"/>
        <v>43407</v>
      </c>
      <c r="C350">
        <f t="shared" ca="1" si="106"/>
        <v>2018</v>
      </c>
      <c r="D350" s="4">
        <f t="shared" ca="1" si="111"/>
        <v>11</v>
      </c>
      <c r="E350" s="4">
        <f t="shared" ca="1" si="112"/>
        <v>3</v>
      </c>
      <c r="F350" s="2" t="str">
        <f t="shared" ca="1" si="96"/>
        <v>Greg</v>
      </c>
      <c r="G350" s="2" t="str">
        <f t="shared" ca="1" si="97"/>
        <v>no</v>
      </c>
      <c r="H350" s="2" t="str">
        <f t="shared" ca="1" si="98"/>
        <v>dealhouse</v>
      </c>
      <c r="I350" s="2" t="str">
        <f t="shared" ca="1" si="99"/>
        <v>Germany</v>
      </c>
      <c r="J350" s="2" t="str">
        <f t="shared" ca="1" si="100"/>
        <v>BadWurt</v>
      </c>
      <c r="K350" s="2" t="str">
        <f t="shared" ca="1" si="101"/>
        <v>Karlsruhe</v>
      </c>
      <c r="L350" s="2" t="str">
        <f t="shared" ca="1" si="102"/>
        <v>appliances</v>
      </c>
      <c r="M350" s="2" t="str">
        <f t="shared" ca="1" si="103"/>
        <v>vaccum cleaner</v>
      </c>
      <c r="N350">
        <f t="shared" ca="1" si="107"/>
        <v>645</v>
      </c>
      <c r="O350">
        <f t="shared" ca="1" si="108"/>
        <v>89.28</v>
      </c>
      <c r="P350">
        <f t="shared" ca="1" si="109"/>
        <v>7.4</v>
      </c>
      <c r="R350">
        <f t="shared" ca="1" si="104"/>
        <v>11</v>
      </c>
      <c r="S350">
        <f t="shared" ca="1" si="105"/>
        <v>10</v>
      </c>
    </row>
    <row r="351" spans="1:19" x14ac:dyDescent="0.25">
      <c r="A351">
        <f t="shared" si="110"/>
        <v>346</v>
      </c>
      <c r="B351" s="2">
        <f t="shared" ca="1" si="95"/>
        <v>43451</v>
      </c>
      <c r="C351">
        <f t="shared" ca="1" si="106"/>
        <v>2018</v>
      </c>
      <c r="D351" s="4">
        <f t="shared" ca="1" si="111"/>
        <v>12</v>
      </c>
      <c r="E351" s="4">
        <f t="shared" ca="1" si="112"/>
        <v>17</v>
      </c>
      <c r="F351" s="2" t="str">
        <f t="shared" ca="1" si="96"/>
        <v>Greg</v>
      </c>
      <c r="G351" s="2" t="str">
        <f t="shared" ca="1" si="97"/>
        <v>no</v>
      </c>
      <c r="H351" s="2" t="str">
        <f t="shared" ca="1" si="98"/>
        <v>dealhouse</v>
      </c>
      <c r="I351" s="2" t="str">
        <f t="shared" ca="1" si="99"/>
        <v>Germany</v>
      </c>
      <c r="J351" s="2" t="str">
        <f t="shared" ca="1" si="100"/>
        <v>Hamburg</v>
      </c>
      <c r="K351" s="2" t="str">
        <f t="shared" ca="1" si="101"/>
        <v>Hamburg</v>
      </c>
      <c r="L351" s="2" t="str">
        <f t="shared" ca="1" si="102"/>
        <v>stationary</v>
      </c>
      <c r="M351" s="2" t="str">
        <f t="shared" ca="1" si="103"/>
        <v>water colours</v>
      </c>
      <c r="N351">
        <f t="shared" ca="1" si="107"/>
        <v>47</v>
      </c>
      <c r="O351">
        <f t="shared" ca="1" si="108"/>
        <v>43.41</v>
      </c>
      <c r="P351">
        <f t="shared" ca="1" si="109"/>
        <v>7.08</v>
      </c>
      <c r="R351">
        <f t="shared" ca="1" si="104"/>
        <v>14</v>
      </c>
      <c r="S351">
        <f t="shared" ca="1" si="105"/>
        <v>5</v>
      </c>
    </row>
    <row r="352" spans="1:19" x14ac:dyDescent="0.25">
      <c r="A352">
        <f t="shared" si="110"/>
        <v>347</v>
      </c>
      <c r="B352" s="2">
        <f t="shared" ca="1" si="95"/>
        <v>43419</v>
      </c>
      <c r="C352">
        <f t="shared" ca="1" si="106"/>
        <v>2018</v>
      </c>
      <c r="D352" s="4">
        <f t="shared" ca="1" si="111"/>
        <v>11</v>
      </c>
      <c r="E352" s="4">
        <f t="shared" ca="1" si="112"/>
        <v>15</v>
      </c>
      <c r="F352" s="2" t="str">
        <f t="shared" ca="1" si="96"/>
        <v>Harry</v>
      </c>
      <c r="G352" s="2" t="str">
        <f t="shared" ca="1" si="97"/>
        <v>no</v>
      </c>
      <c r="H352" s="2" t="str">
        <f t="shared" ca="1" si="98"/>
        <v>metropolis</v>
      </c>
      <c r="I352" s="2" t="str">
        <f t="shared" ca="1" si="99"/>
        <v>Germany</v>
      </c>
      <c r="J352" s="2" t="str">
        <f t="shared" ca="1" si="100"/>
        <v>Hessia</v>
      </c>
      <c r="K352" s="2" t="str">
        <f t="shared" ca="1" si="101"/>
        <v>Frankfurt</v>
      </c>
      <c r="L352" s="2" t="str">
        <f t="shared" ca="1" si="102"/>
        <v>household</v>
      </c>
      <c r="M352" s="2" t="str">
        <f t="shared" ca="1" si="103"/>
        <v>waste bags</v>
      </c>
      <c r="N352">
        <f t="shared" ca="1" si="107"/>
        <v>97</v>
      </c>
      <c r="O352">
        <f t="shared" ca="1" si="108"/>
        <v>86.3</v>
      </c>
      <c r="P352">
        <f t="shared" ca="1" si="109"/>
        <v>6.45</v>
      </c>
      <c r="R352">
        <f t="shared" ca="1" si="104"/>
        <v>9</v>
      </c>
      <c r="S352">
        <f t="shared" ca="1" si="105"/>
        <v>6</v>
      </c>
    </row>
    <row r="353" spans="1:19" x14ac:dyDescent="0.25">
      <c r="A353">
        <f t="shared" si="110"/>
        <v>348</v>
      </c>
      <c r="B353" s="2">
        <f t="shared" ca="1" si="95"/>
        <v>43442</v>
      </c>
      <c r="C353">
        <f t="shared" ca="1" si="106"/>
        <v>2018</v>
      </c>
      <c r="D353" s="4">
        <f t="shared" ca="1" si="111"/>
        <v>12</v>
      </c>
      <c r="E353" s="4">
        <f t="shared" ca="1" si="112"/>
        <v>8</v>
      </c>
      <c r="F353" s="2" t="str">
        <f t="shared" ca="1" si="96"/>
        <v>Beth</v>
      </c>
      <c r="G353" s="2" t="str">
        <f t="shared" ca="1" si="97"/>
        <v>no</v>
      </c>
      <c r="H353" s="2" t="str">
        <f t="shared" ca="1" si="98"/>
        <v>care4you</v>
      </c>
      <c r="I353" s="2" t="str">
        <f t="shared" ca="1" si="99"/>
        <v>Germany</v>
      </c>
      <c r="J353" s="2" t="str">
        <f t="shared" ca="1" si="100"/>
        <v>NRW</v>
      </c>
      <c r="K353" s="2" t="str">
        <f t="shared" ca="1" si="101"/>
        <v>Essen</v>
      </c>
      <c r="L353" s="2" t="str">
        <f t="shared" ca="1" si="102"/>
        <v>stationary</v>
      </c>
      <c r="M353" s="2" t="str">
        <f t="shared" ca="1" si="103"/>
        <v>pencil</v>
      </c>
      <c r="N353">
        <f t="shared" ca="1" si="107"/>
        <v>489</v>
      </c>
      <c r="O353">
        <f t="shared" ca="1" si="108"/>
        <v>88.85</v>
      </c>
      <c r="P353">
        <f t="shared" ca="1" si="109"/>
        <v>9.82</v>
      </c>
      <c r="R353">
        <f t="shared" ca="1" si="104"/>
        <v>3</v>
      </c>
      <c r="S353">
        <f t="shared" ca="1" si="105"/>
        <v>2</v>
      </c>
    </row>
    <row r="354" spans="1:19" x14ac:dyDescent="0.25">
      <c r="A354">
        <f t="shared" si="110"/>
        <v>349</v>
      </c>
      <c r="B354" s="2">
        <f t="shared" ca="1" si="95"/>
        <v>43426</v>
      </c>
      <c r="C354">
        <f t="shared" ca="1" si="106"/>
        <v>2018</v>
      </c>
      <c r="D354" s="4">
        <f t="shared" ca="1" si="111"/>
        <v>11</v>
      </c>
      <c r="E354" s="4">
        <f t="shared" ca="1" si="112"/>
        <v>22</v>
      </c>
      <c r="F354" s="2" t="str">
        <f t="shared" ca="1" si="96"/>
        <v>Ina</v>
      </c>
      <c r="G354" s="2" t="str">
        <f t="shared" ca="1" si="97"/>
        <v>yes</v>
      </c>
      <c r="H354" s="2" t="str">
        <f t="shared" ca="1" si="98"/>
        <v>metropolis</v>
      </c>
      <c r="I354" s="2" t="str">
        <f t="shared" ca="1" si="99"/>
        <v>Germany</v>
      </c>
      <c r="J354" s="2" t="str">
        <f t="shared" ca="1" si="100"/>
        <v>NRW</v>
      </c>
      <c r="K354" s="2" t="str">
        <f t="shared" ca="1" si="101"/>
        <v>Düsseldorf</v>
      </c>
      <c r="L354" s="2" t="str">
        <f t="shared" ca="1" si="102"/>
        <v>stationary</v>
      </c>
      <c r="M354" s="2" t="str">
        <f t="shared" ca="1" si="103"/>
        <v>pencil</v>
      </c>
      <c r="N354">
        <f t="shared" ca="1" si="107"/>
        <v>516</v>
      </c>
      <c r="O354">
        <f t="shared" ca="1" si="108"/>
        <v>21.87</v>
      </c>
      <c r="P354">
        <f t="shared" ca="1" si="109"/>
        <v>1.58</v>
      </c>
      <c r="R354">
        <f t="shared" ca="1" si="104"/>
        <v>1</v>
      </c>
      <c r="S354">
        <f t="shared" ca="1" si="105"/>
        <v>2</v>
      </c>
    </row>
    <row r="355" spans="1:19" x14ac:dyDescent="0.25">
      <c r="A355">
        <f t="shared" si="110"/>
        <v>350</v>
      </c>
      <c r="B355" s="2">
        <f t="shared" ca="1" si="95"/>
        <v>43429</v>
      </c>
      <c r="C355">
        <f t="shared" ca="1" si="106"/>
        <v>2018</v>
      </c>
      <c r="D355" s="4">
        <f t="shared" ca="1" si="111"/>
        <v>11</v>
      </c>
      <c r="E355" s="4">
        <f t="shared" ca="1" si="112"/>
        <v>25</v>
      </c>
      <c r="F355" s="2" t="str">
        <f t="shared" ca="1" si="96"/>
        <v>Wilbur</v>
      </c>
      <c r="G355" s="2" t="str">
        <f t="shared" ca="1" si="97"/>
        <v>yes</v>
      </c>
      <c r="H355" s="2" t="str">
        <f t="shared" ca="1" si="98"/>
        <v>care4you</v>
      </c>
      <c r="I355" s="2" t="str">
        <f t="shared" ca="1" si="99"/>
        <v>Germany</v>
      </c>
      <c r="J355" s="2" t="str">
        <f t="shared" ca="1" si="100"/>
        <v>BadWurt</v>
      </c>
      <c r="K355" s="2" t="str">
        <f t="shared" ca="1" si="101"/>
        <v>Stuttgart</v>
      </c>
      <c r="L355" s="2" t="str">
        <f t="shared" ca="1" si="102"/>
        <v>household</v>
      </c>
      <c r="M355" s="2" t="str">
        <f t="shared" ca="1" si="103"/>
        <v>wipes</v>
      </c>
      <c r="N355">
        <f t="shared" ca="1" si="107"/>
        <v>789</v>
      </c>
      <c r="O355">
        <f t="shared" ca="1" si="108"/>
        <v>17.98</v>
      </c>
      <c r="P355">
        <f t="shared" ca="1" si="109"/>
        <v>2.6</v>
      </c>
      <c r="R355">
        <f t="shared" ca="1" si="104"/>
        <v>10</v>
      </c>
      <c r="S355">
        <f t="shared" ca="1" si="105"/>
        <v>7</v>
      </c>
    </row>
    <row r="356" spans="1:19" x14ac:dyDescent="0.25">
      <c r="A356">
        <f t="shared" si="110"/>
        <v>351</v>
      </c>
      <c r="B356" s="2">
        <f t="shared" ca="1" si="95"/>
        <v>43390</v>
      </c>
      <c r="C356">
        <f t="shared" ca="1" si="106"/>
        <v>2018</v>
      </c>
      <c r="D356" s="4">
        <f t="shared" ca="1" si="111"/>
        <v>10</v>
      </c>
      <c r="E356" s="4">
        <f t="shared" ca="1" si="112"/>
        <v>17</v>
      </c>
      <c r="F356" s="2" t="str">
        <f t="shared" ca="1" si="96"/>
        <v>Lewis</v>
      </c>
      <c r="G356" s="2" t="str">
        <f t="shared" ca="1" si="97"/>
        <v>no</v>
      </c>
      <c r="H356" s="2" t="str">
        <f t="shared" ca="1" si="98"/>
        <v>smartpoint</v>
      </c>
      <c r="I356" s="2" t="str">
        <f t="shared" ca="1" si="99"/>
        <v>Germany</v>
      </c>
      <c r="J356" s="2" t="str">
        <f t="shared" ca="1" si="100"/>
        <v>NRW</v>
      </c>
      <c r="K356" s="2" t="str">
        <f t="shared" ca="1" si="101"/>
        <v>Düsseldorf</v>
      </c>
      <c r="L356" s="2" t="str">
        <f t="shared" ca="1" si="102"/>
        <v>stationary</v>
      </c>
      <c r="M356" s="2" t="str">
        <f t="shared" ca="1" si="103"/>
        <v>pen</v>
      </c>
      <c r="N356">
        <f t="shared" ca="1" si="107"/>
        <v>5</v>
      </c>
      <c r="O356">
        <f t="shared" ca="1" si="108"/>
        <v>43.97</v>
      </c>
      <c r="P356">
        <f t="shared" ca="1" si="109"/>
        <v>0.43</v>
      </c>
      <c r="R356">
        <f t="shared" ca="1" si="104"/>
        <v>1</v>
      </c>
      <c r="S356">
        <f t="shared" ca="1" si="105"/>
        <v>1</v>
      </c>
    </row>
    <row r="357" spans="1:19" x14ac:dyDescent="0.25">
      <c r="A357">
        <f t="shared" si="110"/>
        <v>352</v>
      </c>
      <c r="B357" s="2">
        <f t="shared" ca="1" si="95"/>
        <v>43463</v>
      </c>
      <c r="C357">
        <f t="shared" ca="1" si="106"/>
        <v>2018</v>
      </c>
      <c r="D357" s="4">
        <f t="shared" ca="1" si="111"/>
        <v>12</v>
      </c>
      <c r="E357" s="4">
        <f t="shared" ca="1" si="112"/>
        <v>29</v>
      </c>
      <c r="F357" s="2" t="str">
        <f t="shared" ca="1" si="96"/>
        <v>Susan</v>
      </c>
      <c r="G357" s="2" t="str">
        <f t="shared" ca="1" si="97"/>
        <v>yes</v>
      </c>
      <c r="H357" s="2" t="str">
        <f t="shared" ca="1" si="98"/>
        <v>care4you</v>
      </c>
      <c r="I357" s="2" t="str">
        <f t="shared" ca="1" si="99"/>
        <v>Germany</v>
      </c>
      <c r="J357" s="2" t="str">
        <f t="shared" ca="1" si="100"/>
        <v>Hessia</v>
      </c>
      <c r="K357" s="2" t="str">
        <f t="shared" ca="1" si="101"/>
        <v>Frankfurt</v>
      </c>
      <c r="L357" s="2" t="str">
        <f t="shared" ca="1" si="102"/>
        <v>stationary</v>
      </c>
      <c r="M357" s="2" t="str">
        <f t="shared" ca="1" si="103"/>
        <v>ball-pen</v>
      </c>
      <c r="N357">
        <f t="shared" ca="1" si="107"/>
        <v>257</v>
      </c>
      <c r="O357">
        <f t="shared" ca="1" si="108"/>
        <v>41.39</v>
      </c>
      <c r="P357">
        <f t="shared" ca="1" si="109"/>
        <v>1.49</v>
      </c>
      <c r="R357">
        <f t="shared" ca="1" si="104"/>
        <v>9</v>
      </c>
      <c r="S357">
        <f t="shared" ca="1" si="105"/>
        <v>4</v>
      </c>
    </row>
    <row r="358" spans="1:19" x14ac:dyDescent="0.25">
      <c r="A358">
        <f t="shared" si="110"/>
        <v>353</v>
      </c>
      <c r="B358" s="2">
        <f t="shared" ca="1" si="95"/>
        <v>43436</v>
      </c>
      <c r="C358">
        <f t="shared" ca="1" si="106"/>
        <v>2018</v>
      </c>
      <c r="D358" s="4">
        <f t="shared" ca="1" si="111"/>
        <v>12</v>
      </c>
      <c r="E358" s="4">
        <f t="shared" ca="1" si="112"/>
        <v>2</v>
      </c>
      <c r="F358" s="2" t="str">
        <f t="shared" ca="1" si="96"/>
        <v>Lewis</v>
      </c>
      <c r="G358" s="2" t="str">
        <f t="shared" ca="1" si="97"/>
        <v>no</v>
      </c>
      <c r="H358" s="2" t="str">
        <f t="shared" ca="1" si="98"/>
        <v>metropolis</v>
      </c>
      <c r="I358" s="2" t="str">
        <f t="shared" ca="1" si="99"/>
        <v>Germany</v>
      </c>
      <c r="J358" s="2" t="str">
        <f t="shared" ca="1" si="100"/>
        <v>Bavaria</v>
      </c>
      <c r="K358" s="2" t="str">
        <f t="shared" ca="1" si="101"/>
        <v>Munich</v>
      </c>
      <c r="L358" s="2" t="str">
        <f t="shared" ca="1" si="102"/>
        <v>stationary</v>
      </c>
      <c r="M358" s="2" t="str">
        <f t="shared" ca="1" si="103"/>
        <v>ball-pen</v>
      </c>
      <c r="N358">
        <f t="shared" ca="1" si="107"/>
        <v>499</v>
      </c>
      <c r="O358">
        <f t="shared" ca="1" si="108"/>
        <v>51.18</v>
      </c>
      <c r="P358">
        <f t="shared" ca="1" si="109"/>
        <v>1.1399999999999999</v>
      </c>
      <c r="R358">
        <f t="shared" ca="1" si="104"/>
        <v>6</v>
      </c>
      <c r="S358">
        <f t="shared" ca="1" si="105"/>
        <v>4</v>
      </c>
    </row>
    <row r="359" spans="1:19" x14ac:dyDescent="0.25">
      <c r="A359">
        <f t="shared" si="110"/>
        <v>354</v>
      </c>
      <c r="B359" s="2">
        <f t="shared" ca="1" si="95"/>
        <v>43437</v>
      </c>
      <c r="C359">
        <f t="shared" ca="1" si="106"/>
        <v>2018</v>
      </c>
      <c r="D359" s="4">
        <f t="shared" ca="1" si="111"/>
        <v>12</v>
      </c>
      <c r="E359" s="4">
        <f t="shared" ca="1" si="112"/>
        <v>3</v>
      </c>
      <c r="F359" s="2" t="str">
        <f t="shared" ca="1" si="96"/>
        <v>Susan</v>
      </c>
      <c r="G359" s="2" t="str">
        <f t="shared" ca="1" si="97"/>
        <v>no</v>
      </c>
      <c r="H359" s="2" t="str">
        <f t="shared" ca="1" si="98"/>
        <v>metropolis</v>
      </c>
      <c r="I359" s="2" t="str">
        <f t="shared" ca="1" si="99"/>
        <v>Germany</v>
      </c>
      <c r="J359" s="2" t="str">
        <f t="shared" ca="1" si="100"/>
        <v>Saxony</v>
      </c>
      <c r="K359" s="2" t="str">
        <f t="shared" ca="1" si="101"/>
        <v>Dresden</v>
      </c>
      <c r="L359" s="2" t="str">
        <f t="shared" ca="1" si="102"/>
        <v>stationary</v>
      </c>
      <c r="M359" s="2" t="str">
        <f t="shared" ca="1" si="103"/>
        <v>water colours</v>
      </c>
      <c r="N359">
        <f t="shared" ca="1" si="107"/>
        <v>700</v>
      </c>
      <c r="O359">
        <f t="shared" ca="1" si="108"/>
        <v>0.78</v>
      </c>
      <c r="P359">
        <f t="shared" ca="1" si="109"/>
        <v>9.35</v>
      </c>
      <c r="R359">
        <f t="shared" ca="1" si="104"/>
        <v>16</v>
      </c>
      <c r="S359">
        <f t="shared" ca="1" si="105"/>
        <v>5</v>
      </c>
    </row>
    <row r="360" spans="1:19" x14ac:dyDescent="0.25">
      <c r="A360">
        <f t="shared" si="110"/>
        <v>355</v>
      </c>
      <c r="B360" s="2">
        <f t="shared" ca="1" si="95"/>
        <v>43428</v>
      </c>
      <c r="C360">
        <f t="shared" ca="1" si="106"/>
        <v>2018</v>
      </c>
      <c r="D360" s="4">
        <f t="shared" ca="1" si="111"/>
        <v>11</v>
      </c>
      <c r="E360" s="4">
        <f t="shared" ca="1" si="112"/>
        <v>24</v>
      </c>
      <c r="F360" s="2" t="str">
        <f t="shared" ca="1" si="96"/>
        <v>Ina</v>
      </c>
      <c r="G360" s="2" t="str">
        <f t="shared" ca="1" si="97"/>
        <v>no</v>
      </c>
      <c r="H360" s="2" t="str">
        <f t="shared" ca="1" si="98"/>
        <v>thebarn</v>
      </c>
      <c r="I360" s="2" t="str">
        <f t="shared" ca="1" si="99"/>
        <v>Germany</v>
      </c>
      <c r="J360" s="2" t="str">
        <f t="shared" ca="1" si="100"/>
        <v>NRW</v>
      </c>
      <c r="K360" s="2" t="str">
        <f t="shared" ca="1" si="101"/>
        <v>Dortmund</v>
      </c>
      <c r="L360" s="2" t="str">
        <f t="shared" ca="1" si="102"/>
        <v>household</v>
      </c>
      <c r="M360" s="2" t="str">
        <f t="shared" ca="1" si="103"/>
        <v>towls</v>
      </c>
      <c r="N360">
        <f t="shared" ca="1" si="107"/>
        <v>875</v>
      </c>
      <c r="O360">
        <f t="shared" ca="1" si="108"/>
        <v>2.8</v>
      </c>
      <c r="P360">
        <f t="shared" ca="1" si="109"/>
        <v>8.57</v>
      </c>
      <c r="R360">
        <f t="shared" ca="1" si="104"/>
        <v>4</v>
      </c>
      <c r="S360">
        <f t="shared" ca="1" si="105"/>
        <v>9</v>
      </c>
    </row>
    <row r="361" spans="1:19" x14ac:dyDescent="0.25">
      <c r="A361">
        <f t="shared" si="110"/>
        <v>356</v>
      </c>
      <c r="B361" s="2">
        <f t="shared" ca="1" si="95"/>
        <v>43429</v>
      </c>
      <c r="C361">
        <f t="shared" ca="1" si="106"/>
        <v>2018</v>
      </c>
      <c r="D361" s="4">
        <f t="shared" ca="1" si="111"/>
        <v>11</v>
      </c>
      <c r="E361" s="4">
        <f t="shared" ca="1" si="112"/>
        <v>25</v>
      </c>
      <c r="F361" s="2" t="str">
        <f t="shared" ca="1" si="96"/>
        <v>Wilbur</v>
      </c>
      <c r="G361" s="2" t="str">
        <f t="shared" ca="1" si="97"/>
        <v>yes</v>
      </c>
      <c r="H361" s="2" t="str">
        <f t="shared" ca="1" si="98"/>
        <v>thebarn</v>
      </c>
      <c r="I361" s="2" t="str">
        <f t="shared" ca="1" si="99"/>
        <v>Germany</v>
      </c>
      <c r="J361" s="2" t="str">
        <f t="shared" ca="1" si="100"/>
        <v>NRW</v>
      </c>
      <c r="K361" s="2" t="str">
        <f t="shared" ca="1" si="101"/>
        <v>Essen</v>
      </c>
      <c r="L361" s="2" t="str">
        <f t="shared" ca="1" si="102"/>
        <v>appliances</v>
      </c>
      <c r="M361" s="2" t="str">
        <f t="shared" ca="1" si="103"/>
        <v>vaccum cleaner</v>
      </c>
      <c r="N361">
        <f t="shared" ca="1" si="107"/>
        <v>935</v>
      </c>
      <c r="O361">
        <f t="shared" ca="1" si="108"/>
        <v>90.07</v>
      </c>
      <c r="P361">
        <f t="shared" ca="1" si="109"/>
        <v>7.37</v>
      </c>
      <c r="R361">
        <f t="shared" ca="1" si="104"/>
        <v>3</v>
      </c>
      <c r="S361">
        <f t="shared" ca="1" si="105"/>
        <v>10</v>
      </c>
    </row>
    <row r="362" spans="1:19" x14ac:dyDescent="0.25">
      <c r="A362">
        <f t="shared" si="110"/>
        <v>357</v>
      </c>
      <c r="B362" s="2">
        <f t="shared" ca="1" si="95"/>
        <v>43395</v>
      </c>
      <c r="C362">
        <f t="shared" ca="1" si="106"/>
        <v>2018</v>
      </c>
      <c r="D362" s="4">
        <f t="shared" ca="1" si="111"/>
        <v>10</v>
      </c>
      <c r="E362" s="4">
        <f t="shared" ca="1" si="112"/>
        <v>22</v>
      </c>
      <c r="F362" s="2" t="str">
        <f t="shared" ca="1" si="96"/>
        <v>Lewis</v>
      </c>
      <c r="G362" s="2" t="str">
        <f t="shared" ca="1" si="97"/>
        <v>no</v>
      </c>
      <c r="H362" s="2" t="str">
        <f t="shared" ca="1" si="98"/>
        <v>thebarn</v>
      </c>
      <c r="I362" s="2" t="str">
        <f t="shared" ca="1" si="99"/>
        <v>Germany</v>
      </c>
      <c r="J362" s="2" t="str">
        <f t="shared" ca="1" si="100"/>
        <v>Bremen</v>
      </c>
      <c r="K362" s="2" t="str">
        <f t="shared" ca="1" si="101"/>
        <v>Bremen</v>
      </c>
      <c r="L362" s="2" t="str">
        <f t="shared" ca="1" si="102"/>
        <v>household</v>
      </c>
      <c r="M362" s="2" t="str">
        <f t="shared" ca="1" si="103"/>
        <v>wipes</v>
      </c>
      <c r="N362">
        <f t="shared" ca="1" si="107"/>
        <v>533</v>
      </c>
      <c r="O362">
        <f t="shared" ca="1" si="108"/>
        <v>91.69</v>
      </c>
      <c r="P362">
        <f t="shared" ca="1" si="109"/>
        <v>5.82</v>
      </c>
      <c r="R362">
        <f t="shared" ca="1" si="104"/>
        <v>15</v>
      </c>
      <c r="S362">
        <f t="shared" ca="1" si="105"/>
        <v>7</v>
      </c>
    </row>
    <row r="363" spans="1:19" x14ac:dyDescent="0.25">
      <c r="A363">
        <f t="shared" si="110"/>
        <v>358</v>
      </c>
      <c r="B363" s="2">
        <f t="shared" ca="1" si="95"/>
        <v>43414</v>
      </c>
      <c r="C363">
        <f t="shared" ca="1" si="106"/>
        <v>2018</v>
      </c>
      <c r="D363" s="4">
        <f t="shared" ca="1" si="111"/>
        <v>11</v>
      </c>
      <c r="E363" s="4">
        <f t="shared" ca="1" si="112"/>
        <v>10</v>
      </c>
      <c r="F363" s="2" t="str">
        <f t="shared" ca="1" si="96"/>
        <v>Susan</v>
      </c>
      <c r="G363" s="2" t="str">
        <f t="shared" ca="1" si="97"/>
        <v>yes</v>
      </c>
      <c r="H363" s="2" t="str">
        <f t="shared" ca="1" si="98"/>
        <v>metropolis</v>
      </c>
      <c r="I363" s="2" t="str">
        <f t="shared" ca="1" si="99"/>
        <v>Germany</v>
      </c>
      <c r="J363" s="2" t="str">
        <f t="shared" ca="1" si="100"/>
        <v>Saxony</v>
      </c>
      <c r="K363" s="2" t="str">
        <f t="shared" ca="1" si="101"/>
        <v>Leipzig</v>
      </c>
      <c r="L363" s="2" t="str">
        <f t="shared" ca="1" si="102"/>
        <v>household</v>
      </c>
      <c r="M363" s="2" t="str">
        <f t="shared" ca="1" si="103"/>
        <v>gloves</v>
      </c>
      <c r="N363">
        <f t="shared" ca="1" si="107"/>
        <v>988</v>
      </c>
      <c r="O363">
        <f t="shared" ca="1" si="108"/>
        <v>15.75</v>
      </c>
      <c r="P363">
        <f t="shared" ca="1" si="109"/>
        <v>3.85</v>
      </c>
      <c r="R363">
        <f t="shared" ca="1" si="104"/>
        <v>17</v>
      </c>
      <c r="S363">
        <f t="shared" ca="1" si="105"/>
        <v>8</v>
      </c>
    </row>
    <row r="364" spans="1:19" x14ac:dyDescent="0.25">
      <c r="A364">
        <f t="shared" si="110"/>
        <v>359</v>
      </c>
      <c r="B364" s="2">
        <f t="shared" ca="1" si="95"/>
        <v>43382</v>
      </c>
      <c r="C364">
        <f t="shared" ca="1" si="106"/>
        <v>2018</v>
      </c>
      <c r="D364" s="4">
        <f t="shared" ca="1" si="111"/>
        <v>10</v>
      </c>
      <c r="E364" s="4">
        <f t="shared" ca="1" si="112"/>
        <v>9</v>
      </c>
      <c r="F364" s="2" t="str">
        <f t="shared" ca="1" si="96"/>
        <v>Ina</v>
      </c>
      <c r="G364" s="2" t="str">
        <f t="shared" ca="1" si="97"/>
        <v>no</v>
      </c>
      <c r="H364" s="2" t="str">
        <f t="shared" ca="1" si="98"/>
        <v>smartpoint</v>
      </c>
      <c r="I364" s="2" t="str">
        <f t="shared" ca="1" si="99"/>
        <v>Germany</v>
      </c>
      <c r="J364" s="2" t="str">
        <f t="shared" ca="1" si="100"/>
        <v>NRW</v>
      </c>
      <c r="K364" s="2" t="str">
        <f t="shared" ca="1" si="101"/>
        <v>Düsseldorf</v>
      </c>
      <c r="L364" s="2" t="str">
        <f t="shared" ca="1" si="102"/>
        <v>household</v>
      </c>
      <c r="M364" s="2" t="str">
        <f t="shared" ca="1" si="103"/>
        <v>wipes</v>
      </c>
      <c r="N364">
        <f t="shared" ca="1" si="107"/>
        <v>836</v>
      </c>
      <c r="O364">
        <f t="shared" ca="1" si="108"/>
        <v>60.98</v>
      </c>
      <c r="P364">
        <f t="shared" ca="1" si="109"/>
        <v>0.67</v>
      </c>
      <c r="R364">
        <f t="shared" ca="1" si="104"/>
        <v>1</v>
      </c>
      <c r="S364">
        <f t="shared" ca="1" si="105"/>
        <v>7</v>
      </c>
    </row>
    <row r="365" spans="1:19" x14ac:dyDescent="0.25">
      <c r="A365">
        <f t="shared" si="110"/>
        <v>360</v>
      </c>
      <c r="B365" s="2">
        <f t="shared" ca="1" si="95"/>
        <v>43400</v>
      </c>
      <c r="C365">
        <f t="shared" ca="1" si="106"/>
        <v>2018</v>
      </c>
      <c r="D365" s="4">
        <f t="shared" ca="1" si="111"/>
        <v>10</v>
      </c>
      <c r="E365" s="4">
        <f t="shared" ca="1" si="112"/>
        <v>27</v>
      </c>
      <c r="F365" s="2" t="str">
        <f t="shared" ca="1" si="96"/>
        <v>Harry</v>
      </c>
      <c r="G365" s="2" t="str">
        <f t="shared" ca="1" si="97"/>
        <v>yes</v>
      </c>
      <c r="H365" s="2" t="str">
        <f t="shared" ca="1" si="98"/>
        <v>thebarn</v>
      </c>
      <c r="I365" s="2" t="str">
        <f t="shared" ca="1" si="99"/>
        <v>Germany</v>
      </c>
      <c r="J365" s="2" t="str">
        <f t="shared" ca="1" si="100"/>
        <v>Saxony</v>
      </c>
      <c r="K365" s="2" t="str">
        <f t="shared" ca="1" si="101"/>
        <v>Halle</v>
      </c>
      <c r="L365" s="2" t="str">
        <f t="shared" ca="1" si="102"/>
        <v>household</v>
      </c>
      <c r="M365" s="2" t="str">
        <f t="shared" ca="1" si="103"/>
        <v>towls</v>
      </c>
      <c r="N365">
        <f t="shared" ca="1" si="107"/>
        <v>991</v>
      </c>
      <c r="O365">
        <f t="shared" ca="1" si="108"/>
        <v>54.67</v>
      </c>
      <c r="P365">
        <f t="shared" ca="1" si="109"/>
        <v>3.12</v>
      </c>
      <c r="R365">
        <f t="shared" ca="1" si="104"/>
        <v>18</v>
      </c>
      <c r="S365">
        <f t="shared" ca="1" si="105"/>
        <v>9</v>
      </c>
    </row>
    <row r="366" spans="1:19" x14ac:dyDescent="0.25">
      <c r="A366">
        <f t="shared" si="110"/>
        <v>361</v>
      </c>
      <c r="B366" s="2">
        <f t="shared" ca="1" si="95"/>
        <v>43460</v>
      </c>
      <c r="C366">
        <f t="shared" ca="1" si="106"/>
        <v>2018</v>
      </c>
      <c r="D366" s="4">
        <f t="shared" ca="1" si="111"/>
        <v>12</v>
      </c>
      <c r="E366" s="4">
        <f t="shared" ca="1" si="112"/>
        <v>26</v>
      </c>
      <c r="F366" s="2" t="str">
        <f t="shared" ca="1" si="96"/>
        <v>Darma</v>
      </c>
      <c r="G366" s="2" t="str">
        <f t="shared" ca="1" si="97"/>
        <v>yes</v>
      </c>
      <c r="H366" s="2" t="str">
        <f t="shared" ca="1" si="98"/>
        <v>care4you</v>
      </c>
      <c r="I366" s="2" t="str">
        <f t="shared" ca="1" si="99"/>
        <v>Germany</v>
      </c>
      <c r="J366" s="2" t="str">
        <f t="shared" ca="1" si="100"/>
        <v>Bavaria</v>
      </c>
      <c r="K366" s="2" t="str">
        <f t="shared" ca="1" si="101"/>
        <v>Munich</v>
      </c>
      <c r="L366" s="2" t="str">
        <f t="shared" ca="1" si="102"/>
        <v>stationary</v>
      </c>
      <c r="M366" s="2" t="str">
        <f t="shared" ca="1" si="103"/>
        <v>ball-pen</v>
      </c>
      <c r="N366">
        <f t="shared" ca="1" si="107"/>
        <v>732</v>
      </c>
      <c r="O366">
        <f t="shared" ca="1" si="108"/>
        <v>13.05</v>
      </c>
      <c r="P366">
        <f t="shared" ca="1" si="109"/>
        <v>5.13</v>
      </c>
      <c r="R366">
        <f t="shared" ca="1" si="104"/>
        <v>6</v>
      </c>
      <c r="S366">
        <f t="shared" ca="1" si="105"/>
        <v>4</v>
      </c>
    </row>
    <row r="367" spans="1:19" x14ac:dyDescent="0.25">
      <c r="A367">
        <f t="shared" si="110"/>
        <v>362</v>
      </c>
      <c r="B367" s="2">
        <f t="shared" ca="1" si="95"/>
        <v>43428</v>
      </c>
      <c r="C367">
        <f t="shared" ca="1" si="106"/>
        <v>2018</v>
      </c>
      <c r="D367" s="4">
        <f t="shared" ca="1" si="111"/>
        <v>11</v>
      </c>
      <c r="E367" s="4">
        <f t="shared" ca="1" si="112"/>
        <v>24</v>
      </c>
      <c r="F367" s="2" t="str">
        <f t="shared" ca="1" si="96"/>
        <v>Harry</v>
      </c>
      <c r="G367" s="2" t="str">
        <f t="shared" ca="1" si="97"/>
        <v>no</v>
      </c>
      <c r="H367" s="2" t="str">
        <f t="shared" ca="1" si="98"/>
        <v>metropolis</v>
      </c>
      <c r="I367" s="2" t="str">
        <f t="shared" ca="1" si="99"/>
        <v>Germany</v>
      </c>
      <c r="J367" s="2" t="str">
        <f t="shared" ca="1" si="100"/>
        <v>BadWurt</v>
      </c>
      <c r="K367" s="2" t="str">
        <f t="shared" ca="1" si="101"/>
        <v>Freiburg</v>
      </c>
      <c r="L367" s="2" t="str">
        <f t="shared" ca="1" si="102"/>
        <v>household</v>
      </c>
      <c r="M367" s="2" t="str">
        <f t="shared" ca="1" si="103"/>
        <v>gloves</v>
      </c>
      <c r="N367">
        <f t="shared" ca="1" si="107"/>
        <v>176</v>
      </c>
      <c r="O367">
        <f t="shared" ca="1" si="108"/>
        <v>65.489999999999995</v>
      </c>
      <c r="P367">
        <f t="shared" ca="1" si="109"/>
        <v>2.56</v>
      </c>
      <c r="R367">
        <f t="shared" ca="1" si="104"/>
        <v>12</v>
      </c>
      <c r="S367">
        <f t="shared" ca="1" si="105"/>
        <v>8</v>
      </c>
    </row>
    <row r="368" spans="1:19" x14ac:dyDescent="0.25">
      <c r="A368">
        <f t="shared" si="110"/>
        <v>363</v>
      </c>
      <c r="B368" s="2">
        <f t="shared" ca="1" si="95"/>
        <v>43414</v>
      </c>
      <c r="C368">
        <f t="shared" ca="1" si="106"/>
        <v>2018</v>
      </c>
      <c r="D368" s="4">
        <f t="shared" ca="1" si="111"/>
        <v>11</v>
      </c>
      <c r="E368" s="4">
        <f t="shared" ca="1" si="112"/>
        <v>10</v>
      </c>
      <c r="F368" s="2" t="str">
        <f t="shared" ca="1" si="96"/>
        <v>Ina</v>
      </c>
      <c r="G368" s="2" t="str">
        <f t="shared" ca="1" si="97"/>
        <v>yes</v>
      </c>
      <c r="H368" s="2" t="str">
        <f t="shared" ca="1" si="98"/>
        <v>care4you</v>
      </c>
      <c r="I368" s="2" t="str">
        <f t="shared" ca="1" si="99"/>
        <v>Germany</v>
      </c>
      <c r="J368" s="2" t="str">
        <f t="shared" ca="1" si="100"/>
        <v>Saxony</v>
      </c>
      <c r="K368" s="2" t="str">
        <f t="shared" ca="1" si="101"/>
        <v>Leipzig</v>
      </c>
      <c r="L368" s="2" t="str">
        <f t="shared" ca="1" si="102"/>
        <v>stationary</v>
      </c>
      <c r="M368" s="2" t="str">
        <f t="shared" ca="1" si="103"/>
        <v>ball-pen</v>
      </c>
      <c r="N368">
        <f t="shared" ca="1" si="107"/>
        <v>447</v>
      </c>
      <c r="O368">
        <f t="shared" ca="1" si="108"/>
        <v>14.38</v>
      </c>
      <c r="P368">
        <f t="shared" ca="1" si="109"/>
        <v>0.73</v>
      </c>
      <c r="R368">
        <f t="shared" ca="1" si="104"/>
        <v>17</v>
      </c>
      <c r="S368">
        <f t="shared" ca="1" si="105"/>
        <v>4</v>
      </c>
    </row>
    <row r="369" spans="1:19" x14ac:dyDescent="0.25">
      <c r="A369">
        <f t="shared" si="110"/>
        <v>364</v>
      </c>
      <c r="B369" s="2">
        <f t="shared" ca="1" si="95"/>
        <v>43438</v>
      </c>
      <c r="C369">
        <f t="shared" ca="1" si="106"/>
        <v>2018</v>
      </c>
      <c r="D369" s="4">
        <f t="shared" ca="1" si="111"/>
        <v>12</v>
      </c>
      <c r="E369" s="4">
        <f t="shared" ca="1" si="112"/>
        <v>4</v>
      </c>
      <c r="F369" s="2" t="str">
        <f t="shared" ca="1" si="96"/>
        <v>Ina</v>
      </c>
      <c r="G369" s="2" t="str">
        <f t="shared" ca="1" si="97"/>
        <v>yes</v>
      </c>
      <c r="H369" s="2" t="str">
        <f t="shared" ca="1" si="98"/>
        <v>dealhouse</v>
      </c>
      <c r="I369" s="2" t="str">
        <f t="shared" ca="1" si="99"/>
        <v>Germany</v>
      </c>
      <c r="J369" s="2" t="str">
        <f t="shared" ca="1" si="100"/>
        <v>NRW</v>
      </c>
      <c r="K369" s="2" t="str">
        <f t="shared" ca="1" si="101"/>
        <v>Essen</v>
      </c>
      <c r="L369" s="2" t="str">
        <f t="shared" ca="1" si="102"/>
        <v>appliances</v>
      </c>
      <c r="M369" s="2" t="str">
        <f t="shared" ca="1" si="103"/>
        <v>vaccum cleaner</v>
      </c>
      <c r="N369">
        <f t="shared" ca="1" si="107"/>
        <v>746</v>
      </c>
      <c r="O369">
        <f t="shared" ca="1" si="108"/>
        <v>20.059999999999999</v>
      </c>
      <c r="P369">
        <f t="shared" ca="1" si="109"/>
        <v>4.05</v>
      </c>
      <c r="R369">
        <f t="shared" ca="1" si="104"/>
        <v>3</v>
      </c>
      <c r="S369">
        <f t="shared" ca="1" si="105"/>
        <v>10</v>
      </c>
    </row>
    <row r="370" spans="1:19" x14ac:dyDescent="0.25">
      <c r="A370">
        <f t="shared" si="110"/>
        <v>365</v>
      </c>
      <c r="B370" s="2">
        <f t="shared" ca="1" si="95"/>
        <v>43456</v>
      </c>
      <c r="C370">
        <f t="shared" ca="1" si="106"/>
        <v>2018</v>
      </c>
      <c r="D370" s="4">
        <f t="shared" ca="1" si="111"/>
        <v>12</v>
      </c>
      <c r="E370" s="4">
        <f t="shared" ca="1" si="112"/>
        <v>22</v>
      </c>
      <c r="F370" s="2" t="str">
        <f t="shared" ca="1" si="96"/>
        <v>Wilbur</v>
      </c>
      <c r="G370" s="2" t="str">
        <f t="shared" ca="1" si="97"/>
        <v>yes</v>
      </c>
      <c r="H370" s="2" t="str">
        <f t="shared" ca="1" si="98"/>
        <v>thebarn</v>
      </c>
      <c r="I370" s="2" t="str">
        <f t="shared" ca="1" si="99"/>
        <v>Germany</v>
      </c>
      <c r="J370" s="2" t="str">
        <f t="shared" ca="1" si="100"/>
        <v>NRW</v>
      </c>
      <c r="K370" s="2" t="str">
        <f t="shared" ca="1" si="101"/>
        <v>Essen</v>
      </c>
      <c r="L370" s="2" t="str">
        <f t="shared" ca="1" si="102"/>
        <v>household</v>
      </c>
      <c r="M370" s="2" t="str">
        <f t="shared" ca="1" si="103"/>
        <v>gloves</v>
      </c>
      <c r="N370">
        <f t="shared" ca="1" si="107"/>
        <v>498</v>
      </c>
      <c r="O370">
        <f t="shared" ca="1" si="108"/>
        <v>32.78</v>
      </c>
      <c r="P370">
        <f t="shared" ca="1" si="109"/>
        <v>2.27</v>
      </c>
      <c r="R370">
        <f t="shared" ca="1" si="104"/>
        <v>3</v>
      </c>
      <c r="S370">
        <f t="shared" ca="1" si="105"/>
        <v>8</v>
      </c>
    </row>
    <row r="371" spans="1:19" x14ac:dyDescent="0.25">
      <c r="A371">
        <f t="shared" si="110"/>
        <v>366</v>
      </c>
      <c r="B371" s="2">
        <f t="shared" ca="1" si="95"/>
        <v>43449</v>
      </c>
      <c r="C371">
        <f t="shared" ca="1" si="106"/>
        <v>2018</v>
      </c>
      <c r="D371" s="4">
        <f t="shared" ca="1" si="111"/>
        <v>12</v>
      </c>
      <c r="E371" s="4">
        <f t="shared" ca="1" si="112"/>
        <v>15</v>
      </c>
      <c r="F371" s="2" t="str">
        <f t="shared" ca="1" si="96"/>
        <v>Susan</v>
      </c>
      <c r="G371" s="2" t="str">
        <f t="shared" ca="1" si="97"/>
        <v>yes</v>
      </c>
      <c r="H371" s="2" t="str">
        <f t="shared" ca="1" si="98"/>
        <v>thebarn</v>
      </c>
      <c r="I371" s="2" t="str">
        <f t="shared" ca="1" si="99"/>
        <v>Germany</v>
      </c>
      <c r="J371" s="2" t="str">
        <f t="shared" ca="1" si="100"/>
        <v>BadWurt</v>
      </c>
      <c r="K371" s="2" t="str">
        <f t="shared" ca="1" si="101"/>
        <v>Freiburg</v>
      </c>
      <c r="L371" s="2" t="str">
        <f t="shared" ca="1" si="102"/>
        <v>appliances</v>
      </c>
      <c r="M371" s="2" t="str">
        <f t="shared" ca="1" si="103"/>
        <v>micro wave oven</v>
      </c>
      <c r="N371">
        <f t="shared" ca="1" si="107"/>
        <v>699</v>
      </c>
      <c r="O371">
        <f t="shared" ca="1" si="108"/>
        <v>74.760000000000005</v>
      </c>
      <c r="P371">
        <f t="shared" ca="1" si="109"/>
        <v>5.13</v>
      </c>
      <c r="R371">
        <f t="shared" ca="1" si="104"/>
        <v>12</v>
      </c>
      <c r="S371">
        <f t="shared" ca="1" si="105"/>
        <v>12</v>
      </c>
    </row>
    <row r="372" spans="1:19" x14ac:dyDescent="0.25">
      <c r="A372">
        <f t="shared" si="110"/>
        <v>367</v>
      </c>
      <c r="B372" s="2">
        <f t="shared" ca="1" si="95"/>
        <v>43410</v>
      </c>
      <c r="C372">
        <f t="shared" ca="1" si="106"/>
        <v>2018</v>
      </c>
      <c r="D372" s="4">
        <f t="shared" ca="1" si="111"/>
        <v>11</v>
      </c>
      <c r="E372" s="4">
        <f t="shared" ca="1" si="112"/>
        <v>6</v>
      </c>
      <c r="F372" s="2" t="str">
        <f t="shared" ca="1" si="96"/>
        <v>Wilbur</v>
      </c>
      <c r="G372" s="2" t="str">
        <f t="shared" ca="1" si="97"/>
        <v>yes</v>
      </c>
      <c r="H372" s="2" t="str">
        <f t="shared" ca="1" si="98"/>
        <v>care4you</v>
      </c>
      <c r="I372" s="2" t="str">
        <f t="shared" ca="1" si="99"/>
        <v>Germany</v>
      </c>
      <c r="J372" s="2" t="str">
        <f t="shared" ca="1" si="100"/>
        <v>BadWurt</v>
      </c>
      <c r="K372" s="2" t="str">
        <f t="shared" ca="1" si="101"/>
        <v>Karlsruhe</v>
      </c>
      <c r="L372" s="2" t="str">
        <f t="shared" ca="1" si="102"/>
        <v>stationary</v>
      </c>
      <c r="M372" s="2" t="str">
        <f t="shared" ca="1" si="103"/>
        <v>water colours</v>
      </c>
      <c r="N372">
        <f t="shared" ca="1" si="107"/>
        <v>876</v>
      </c>
      <c r="O372">
        <f t="shared" ca="1" si="108"/>
        <v>6.6</v>
      </c>
      <c r="P372">
        <f t="shared" ca="1" si="109"/>
        <v>1.87</v>
      </c>
      <c r="R372">
        <f t="shared" ca="1" si="104"/>
        <v>11</v>
      </c>
      <c r="S372">
        <f t="shared" ca="1" si="105"/>
        <v>5</v>
      </c>
    </row>
    <row r="373" spans="1:19" x14ac:dyDescent="0.25">
      <c r="A373">
        <f t="shared" si="110"/>
        <v>368</v>
      </c>
      <c r="B373" s="2">
        <f t="shared" ca="1" si="95"/>
        <v>43456</v>
      </c>
      <c r="C373">
        <f t="shared" ca="1" si="106"/>
        <v>2018</v>
      </c>
      <c r="D373" s="4">
        <f t="shared" ca="1" si="111"/>
        <v>12</v>
      </c>
      <c r="E373" s="4">
        <f t="shared" ca="1" si="112"/>
        <v>22</v>
      </c>
      <c r="F373" s="2" t="str">
        <f t="shared" ca="1" si="96"/>
        <v>Susan</v>
      </c>
      <c r="G373" s="2" t="str">
        <f t="shared" ca="1" si="97"/>
        <v>no</v>
      </c>
      <c r="H373" s="2" t="str">
        <f t="shared" ca="1" si="98"/>
        <v>smartpoint</v>
      </c>
      <c r="I373" s="2" t="str">
        <f t="shared" ca="1" si="99"/>
        <v>Germany</v>
      </c>
      <c r="J373" s="2" t="str">
        <f t="shared" ca="1" si="100"/>
        <v>Bavaria</v>
      </c>
      <c r="K373" s="2" t="str">
        <f t="shared" ca="1" si="101"/>
        <v>Augsburg</v>
      </c>
      <c r="L373" s="2" t="str">
        <f t="shared" ca="1" si="102"/>
        <v>appliances</v>
      </c>
      <c r="M373" s="2" t="str">
        <f t="shared" ca="1" si="103"/>
        <v>micro wave oven</v>
      </c>
      <c r="N373">
        <f t="shared" ca="1" si="107"/>
        <v>158</v>
      </c>
      <c r="O373">
        <f t="shared" ca="1" si="108"/>
        <v>92.33</v>
      </c>
      <c r="P373">
        <f t="shared" ca="1" si="109"/>
        <v>8.33</v>
      </c>
      <c r="R373">
        <f t="shared" ca="1" si="104"/>
        <v>8</v>
      </c>
      <c r="S373">
        <f t="shared" ca="1" si="105"/>
        <v>12</v>
      </c>
    </row>
    <row r="374" spans="1:19" x14ac:dyDescent="0.25">
      <c r="A374">
        <f t="shared" si="110"/>
        <v>369</v>
      </c>
      <c r="B374" s="2">
        <f t="shared" ca="1" si="95"/>
        <v>43457</v>
      </c>
      <c r="C374">
        <f t="shared" ca="1" si="106"/>
        <v>2018</v>
      </c>
      <c r="D374" s="4">
        <f t="shared" ca="1" si="111"/>
        <v>12</v>
      </c>
      <c r="E374" s="4">
        <f t="shared" ca="1" si="112"/>
        <v>23</v>
      </c>
      <c r="F374" s="2" t="str">
        <f t="shared" ca="1" si="96"/>
        <v>Greg</v>
      </c>
      <c r="G374" s="2" t="str">
        <f t="shared" ca="1" si="97"/>
        <v>yes</v>
      </c>
      <c r="H374" s="2" t="str">
        <f t="shared" ca="1" si="98"/>
        <v>metropolis</v>
      </c>
      <c r="I374" s="2" t="str">
        <f t="shared" ca="1" si="99"/>
        <v>Germany</v>
      </c>
      <c r="J374" s="2" t="str">
        <f t="shared" ca="1" si="100"/>
        <v>Hamburg</v>
      </c>
      <c r="K374" s="2" t="str">
        <f t="shared" ca="1" si="101"/>
        <v>Hamburg</v>
      </c>
      <c r="L374" s="2" t="str">
        <f t="shared" ca="1" si="102"/>
        <v>appliances</v>
      </c>
      <c r="M374" s="2" t="str">
        <f t="shared" ca="1" si="103"/>
        <v>vaccum cleaner</v>
      </c>
      <c r="N374">
        <f t="shared" ca="1" si="107"/>
        <v>111</v>
      </c>
      <c r="O374">
        <f t="shared" ca="1" si="108"/>
        <v>85.85</v>
      </c>
      <c r="P374">
        <f t="shared" ca="1" si="109"/>
        <v>0.08</v>
      </c>
      <c r="R374">
        <f t="shared" ca="1" si="104"/>
        <v>14</v>
      </c>
      <c r="S374">
        <f t="shared" ca="1" si="105"/>
        <v>10</v>
      </c>
    </row>
    <row r="375" spans="1:19" x14ac:dyDescent="0.25">
      <c r="A375">
        <f t="shared" si="110"/>
        <v>370</v>
      </c>
      <c r="B375" s="2">
        <f t="shared" ca="1" si="95"/>
        <v>43426</v>
      </c>
      <c r="C375">
        <f t="shared" ca="1" si="106"/>
        <v>2018</v>
      </c>
      <c r="D375" s="4">
        <f t="shared" ca="1" si="111"/>
        <v>11</v>
      </c>
      <c r="E375" s="4">
        <f t="shared" ca="1" si="112"/>
        <v>22</v>
      </c>
      <c r="F375" s="2" t="str">
        <f t="shared" ca="1" si="96"/>
        <v>Ina</v>
      </c>
      <c r="G375" s="2" t="str">
        <f t="shared" ca="1" si="97"/>
        <v>yes</v>
      </c>
      <c r="H375" s="2" t="str">
        <f t="shared" ca="1" si="98"/>
        <v>care4you</v>
      </c>
      <c r="I375" s="2" t="str">
        <f t="shared" ca="1" si="99"/>
        <v>Germany</v>
      </c>
      <c r="J375" s="2" t="str">
        <f t="shared" ca="1" si="100"/>
        <v>Bavaria</v>
      </c>
      <c r="K375" s="2" t="str">
        <f t="shared" ca="1" si="101"/>
        <v>Munich</v>
      </c>
      <c r="L375" s="2" t="str">
        <f t="shared" ca="1" si="102"/>
        <v>stationary</v>
      </c>
      <c r="M375" s="2" t="str">
        <f t="shared" ca="1" si="103"/>
        <v>pen</v>
      </c>
      <c r="N375">
        <f t="shared" ca="1" si="107"/>
        <v>588</v>
      </c>
      <c r="O375">
        <f t="shared" ca="1" si="108"/>
        <v>58.58</v>
      </c>
      <c r="P375">
        <f t="shared" ca="1" si="109"/>
        <v>7.32</v>
      </c>
      <c r="R375">
        <f t="shared" ca="1" si="104"/>
        <v>6</v>
      </c>
      <c r="S375">
        <f t="shared" ca="1" si="105"/>
        <v>1</v>
      </c>
    </row>
    <row r="376" spans="1:19" x14ac:dyDescent="0.25">
      <c r="A376">
        <f t="shared" si="110"/>
        <v>371</v>
      </c>
      <c r="B376" s="2">
        <f t="shared" ca="1" si="95"/>
        <v>43395</v>
      </c>
      <c r="C376">
        <f t="shared" ca="1" si="106"/>
        <v>2018</v>
      </c>
      <c r="D376" s="4">
        <f t="shared" ca="1" si="111"/>
        <v>10</v>
      </c>
      <c r="E376" s="4">
        <f t="shared" ca="1" si="112"/>
        <v>22</v>
      </c>
      <c r="F376" s="2" t="str">
        <f t="shared" ca="1" si="96"/>
        <v>Wilbur</v>
      </c>
      <c r="G376" s="2" t="str">
        <f t="shared" ca="1" si="97"/>
        <v>yes</v>
      </c>
      <c r="H376" s="2" t="str">
        <f t="shared" ca="1" si="98"/>
        <v>thebarn</v>
      </c>
      <c r="I376" s="2" t="str">
        <f t="shared" ca="1" si="99"/>
        <v>Germany</v>
      </c>
      <c r="J376" s="2" t="str">
        <f t="shared" ca="1" si="100"/>
        <v>NRW</v>
      </c>
      <c r="K376" s="2" t="str">
        <f t="shared" ca="1" si="101"/>
        <v>Cologne</v>
      </c>
      <c r="L376" s="2" t="str">
        <f t="shared" ca="1" si="102"/>
        <v>stationary</v>
      </c>
      <c r="M376" s="2" t="str">
        <f t="shared" ca="1" si="103"/>
        <v>ball-pen</v>
      </c>
      <c r="N376">
        <f t="shared" ca="1" si="107"/>
        <v>692</v>
      </c>
      <c r="O376">
        <f t="shared" ca="1" si="108"/>
        <v>67.099999999999994</v>
      </c>
      <c r="P376">
        <f t="shared" ca="1" si="109"/>
        <v>6.77</v>
      </c>
      <c r="R376">
        <f t="shared" ca="1" si="104"/>
        <v>2</v>
      </c>
      <c r="S376">
        <f t="shared" ca="1" si="105"/>
        <v>4</v>
      </c>
    </row>
    <row r="377" spans="1:19" x14ac:dyDescent="0.25">
      <c r="A377">
        <f t="shared" si="110"/>
        <v>372</v>
      </c>
      <c r="B377" s="2">
        <f t="shared" ca="1" si="95"/>
        <v>43465</v>
      </c>
      <c r="C377">
        <f t="shared" ca="1" si="106"/>
        <v>2018</v>
      </c>
      <c r="D377" s="4">
        <f t="shared" ca="1" si="111"/>
        <v>12</v>
      </c>
      <c r="E377" s="4">
        <f t="shared" ca="1" si="112"/>
        <v>31</v>
      </c>
      <c r="F377" s="2" t="str">
        <f t="shared" ca="1" si="96"/>
        <v>Harry</v>
      </c>
      <c r="G377" s="2" t="str">
        <f t="shared" ca="1" si="97"/>
        <v>no</v>
      </c>
      <c r="H377" s="2" t="str">
        <f t="shared" ca="1" si="98"/>
        <v>smartpoint</v>
      </c>
      <c r="I377" s="2" t="str">
        <f t="shared" ca="1" si="99"/>
        <v>Germany</v>
      </c>
      <c r="J377" s="2" t="str">
        <f t="shared" ca="1" si="100"/>
        <v>NRW</v>
      </c>
      <c r="K377" s="2" t="str">
        <f t="shared" ca="1" si="101"/>
        <v>Dortmund</v>
      </c>
      <c r="L377" s="2" t="str">
        <f t="shared" ca="1" si="102"/>
        <v>stationary</v>
      </c>
      <c r="M377" s="2" t="str">
        <f t="shared" ca="1" si="103"/>
        <v>pencil</v>
      </c>
      <c r="N377">
        <f t="shared" ca="1" si="107"/>
        <v>180</v>
      </c>
      <c r="O377">
        <f t="shared" ca="1" si="108"/>
        <v>13.06</v>
      </c>
      <c r="P377">
        <f t="shared" ca="1" si="109"/>
        <v>5.61</v>
      </c>
      <c r="R377">
        <f t="shared" ca="1" si="104"/>
        <v>4</v>
      </c>
      <c r="S377">
        <f t="shared" ca="1" si="105"/>
        <v>2</v>
      </c>
    </row>
    <row r="378" spans="1:19" x14ac:dyDescent="0.25">
      <c r="A378">
        <f t="shared" si="110"/>
        <v>373</v>
      </c>
      <c r="B378" s="2">
        <f t="shared" ca="1" si="95"/>
        <v>43424</v>
      </c>
      <c r="C378">
        <f t="shared" ca="1" si="106"/>
        <v>2018</v>
      </c>
      <c r="D378" s="4">
        <f t="shared" ca="1" si="111"/>
        <v>11</v>
      </c>
      <c r="E378" s="4">
        <f t="shared" ca="1" si="112"/>
        <v>20</v>
      </c>
      <c r="F378" s="2" t="str">
        <f t="shared" ca="1" si="96"/>
        <v>Harry</v>
      </c>
      <c r="G378" s="2" t="str">
        <f t="shared" ca="1" si="97"/>
        <v>yes</v>
      </c>
      <c r="H378" s="2" t="str">
        <f t="shared" ca="1" si="98"/>
        <v>smartpoint</v>
      </c>
      <c r="I378" s="2" t="str">
        <f t="shared" ca="1" si="99"/>
        <v>Germany</v>
      </c>
      <c r="J378" s="2" t="str">
        <f t="shared" ca="1" si="100"/>
        <v>Hamburg</v>
      </c>
      <c r="K378" s="2" t="str">
        <f t="shared" ca="1" si="101"/>
        <v>Hamburg</v>
      </c>
      <c r="L378" s="2" t="str">
        <f t="shared" ca="1" si="102"/>
        <v>appliances</v>
      </c>
      <c r="M378" s="2" t="str">
        <f t="shared" ca="1" si="103"/>
        <v>mixer</v>
      </c>
      <c r="N378">
        <f t="shared" ca="1" si="107"/>
        <v>626</v>
      </c>
      <c r="O378">
        <f t="shared" ca="1" si="108"/>
        <v>81.459999999999994</v>
      </c>
      <c r="P378">
        <f t="shared" ca="1" si="109"/>
        <v>9.31</v>
      </c>
      <c r="R378">
        <f t="shared" ca="1" si="104"/>
        <v>14</v>
      </c>
      <c r="S378">
        <f t="shared" ca="1" si="105"/>
        <v>11</v>
      </c>
    </row>
    <row r="379" spans="1:19" x14ac:dyDescent="0.25">
      <c r="A379">
        <f t="shared" si="110"/>
        <v>374</v>
      </c>
      <c r="B379" s="2">
        <f t="shared" ca="1" si="95"/>
        <v>43405</v>
      </c>
      <c r="C379">
        <f t="shared" ca="1" si="106"/>
        <v>2018</v>
      </c>
      <c r="D379" s="4">
        <f t="shared" ca="1" si="111"/>
        <v>11</v>
      </c>
      <c r="E379" s="4">
        <f t="shared" ca="1" si="112"/>
        <v>1</v>
      </c>
      <c r="F379" s="2" t="str">
        <f t="shared" ca="1" si="96"/>
        <v>Ina</v>
      </c>
      <c r="G379" s="2" t="str">
        <f t="shared" ca="1" si="97"/>
        <v>yes</v>
      </c>
      <c r="H379" s="2" t="str">
        <f t="shared" ca="1" si="98"/>
        <v>metropolis</v>
      </c>
      <c r="I379" s="2" t="str">
        <f t="shared" ca="1" si="99"/>
        <v>Germany</v>
      </c>
      <c r="J379" s="2" t="str">
        <f t="shared" ca="1" si="100"/>
        <v>Saxony</v>
      </c>
      <c r="K379" s="2" t="str">
        <f t="shared" ca="1" si="101"/>
        <v>Dresden</v>
      </c>
      <c r="L379" s="2" t="str">
        <f t="shared" ca="1" si="102"/>
        <v>household</v>
      </c>
      <c r="M379" s="2" t="str">
        <f t="shared" ca="1" si="103"/>
        <v>gloves</v>
      </c>
      <c r="N379">
        <f t="shared" ca="1" si="107"/>
        <v>723</v>
      </c>
      <c r="O379">
        <f t="shared" ca="1" si="108"/>
        <v>47.01</v>
      </c>
      <c r="P379">
        <f t="shared" ca="1" si="109"/>
        <v>4.4000000000000004</v>
      </c>
      <c r="R379">
        <f t="shared" ca="1" si="104"/>
        <v>16</v>
      </c>
      <c r="S379">
        <f t="shared" ca="1" si="105"/>
        <v>8</v>
      </c>
    </row>
    <row r="380" spans="1:19" x14ac:dyDescent="0.25">
      <c r="A380">
        <f t="shared" si="110"/>
        <v>375</v>
      </c>
      <c r="B380" s="2">
        <f t="shared" ca="1" si="95"/>
        <v>43381</v>
      </c>
      <c r="C380">
        <f t="shared" ca="1" si="106"/>
        <v>2018</v>
      </c>
      <c r="D380" s="4">
        <f t="shared" ca="1" si="111"/>
        <v>10</v>
      </c>
      <c r="E380" s="4">
        <f t="shared" ca="1" si="112"/>
        <v>8</v>
      </c>
      <c r="F380" s="2" t="str">
        <f t="shared" ca="1" si="96"/>
        <v>Harry</v>
      </c>
      <c r="G380" s="2" t="str">
        <f t="shared" ca="1" si="97"/>
        <v>no</v>
      </c>
      <c r="H380" s="2" t="str">
        <f t="shared" ca="1" si="98"/>
        <v>dealhouse</v>
      </c>
      <c r="I380" s="2" t="str">
        <f t="shared" ca="1" si="99"/>
        <v>Germany</v>
      </c>
      <c r="J380" s="2" t="str">
        <f t="shared" ca="1" si="100"/>
        <v>BadWurt</v>
      </c>
      <c r="K380" s="2" t="str">
        <f t="shared" ca="1" si="101"/>
        <v>Freiburg</v>
      </c>
      <c r="L380" s="2" t="str">
        <f t="shared" ca="1" si="102"/>
        <v>stationary</v>
      </c>
      <c r="M380" s="2" t="str">
        <f t="shared" ca="1" si="103"/>
        <v>water colours</v>
      </c>
      <c r="N380">
        <f t="shared" ca="1" si="107"/>
        <v>98</v>
      </c>
      <c r="O380">
        <f t="shared" ca="1" si="108"/>
        <v>57.04</v>
      </c>
      <c r="P380">
        <f t="shared" ca="1" si="109"/>
        <v>1.97</v>
      </c>
      <c r="R380">
        <f t="shared" ca="1" si="104"/>
        <v>12</v>
      </c>
      <c r="S380">
        <f t="shared" ca="1" si="105"/>
        <v>5</v>
      </c>
    </row>
    <row r="381" spans="1:19" x14ac:dyDescent="0.25">
      <c r="A381">
        <f t="shared" si="110"/>
        <v>376</v>
      </c>
      <c r="B381" s="2">
        <f t="shared" ca="1" si="95"/>
        <v>43404</v>
      </c>
      <c r="C381">
        <f t="shared" ca="1" si="106"/>
        <v>2018</v>
      </c>
      <c r="D381" s="4">
        <f t="shared" ca="1" si="111"/>
        <v>10</v>
      </c>
      <c r="E381" s="4">
        <f t="shared" ca="1" si="112"/>
        <v>31</v>
      </c>
      <c r="F381" s="2" t="str">
        <f t="shared" ca="1" si="96"/>
        <v>Ina</v>
      </c>
      <c r="G381" s="2" t="str">
        <f t="shared" ca="1" si="97"/>
        <v>yes</v>
      </c>
      <c r="H381" s="2" t="str">
        <f t="shared" ca="1" si="98"/>
        <v>dealhouse</v>
      </c>
      <c r="I381" s="2" t="str">
        <f t="shared" ca="1" si="99"/>
        <v>Germany</v>
      </c>
      <c r="J381" s="2" t="str">
        <f t="shared" ca="1" si="100"/>
        <v>Berlin</v>
      </c>
      <c r="K381" s="2" t="str">
        <f t="shared" ca="1" si="101"/>
        <v>Berlin</v>
      </c>
      <c r="L381" s="2" t="str">
        <f t="shared" ca="1" si="102"/>
        <v>household</v>
      </c>
      <c r="M381" s="2" t="str">
        <f t="shared" ca="1" si="103"/>
        <v>gloves</v>
      </c>
      <c r="N381">
        <f t="shared" ca="1" si="107"/>
        <v>255</v>
      </c>
      <c r="O381">
        <f t="shared" ca="1" si="108"/>
        <v>14.74</v>
      </c>
      <c r="P381">
        <f t="shared" ca="1" si="109"/>
        <v>5.8</v>
      </c>
      <c r="R381">
        <f t="shared" ca="1" si="104"/>
        <v>13</v>
      </c>
      <c r="S381">
        <f t="shared" ca="1" si="105"/>
        <v>8</v>
      </c>
    </row>
    <row r="382" spans="1:19" x14ac:dyDescent="0.25">
      <c r="A382">
        <f t="shared" si="110"/>
        <v>377</v>
      </c>
      <c r="B382" s="2">
        <f t="shared" ca="1" si="95"/>
        <v>43431</v>
      </c>
      <c r="C382">
        <f t="shared" ca="1" si="106"/>
        <v>2018</v>
      </c>
      <c r="D382" s="4">
        <f t="shared" ca="1" si="111"/>
        <v>11</v>
      </c>
      <c r="E382" s="4">
        <f t="shared" ca="1" si="112"/>
        <v>27</v>
      </c>
      <c r="F382" s="2" t="str">
        <f t="shared" ca="1" si="96"/>
        <v>Lewis</v>
      </c>
      <c r="G382" s="2" t="str">
        <f t="shared" ca="1" si="97"/>
        <v>yes</v>
      </c>
      <c r="H382" s="2" t="str">
        <f t="shared" ca="1" si="98"/>
        <v>care4you</v>
      </c>
      <c r="I382" s="2" t="str">
        <f t="shared" ca="1" si="99"/>
        <v>Germany</v>
      </c>
      <c r="J382" s="2" t="str">
        <f t="shared" ca="1" si="100"/>
        <v>Bavaria</v>
      </c>
      <c r="K382" s="2" t="str">
        <f t="shared" ca="1" si="101"/>
        <v>Augsburg</v>
      </c>
      <c r="L382" s="2" t="str">
        <f t="shared" ca="1" si="102"/>
        <v>appliances</v>
      </c>
      <c r="M382" s="2" t="str">
        <f t="shared" ca="1" si="103"/>
        <v>mixer</v>
      </c>
      <c r="N382">
        <f t="shared" ca="1" si="107"/>
        <v>644</v>
      </c>
      <c r="O382">
        <f t="shared" ca="1" si="108"/>
        <v>7.57</v>
      </c>
      <c r="P382">
        <f t="shared" ca="1" si="109"/>
        <v>6.26</v>
      </c>
      <c r="R382">
        <f t="shared" ca="1" si="104"/>
        <v>8</v>
      </c>
      <c r="S382">
        <f t="shared" ca="1" si="105"/>
        <v>11</v>
      </c>
    </row>
    <row r="383" spans="1:19" x14ac:dyDescent="0.25">
      <c r="A383">
        <f t="shared" si="110"/>
        <v>378</v>
      </c>
      <c r="B383" s="2">
        <f t="shared" ca="1" si="95"/>
        <v>43464</v>
      </c>
      <c r="C383">
        <f t="shared" ca="1" si="106"/>
        <v>2018</v>
      </c>
      <c r="D383" s="4">
        <f t="shared" ca="1" si="111"/>
        <v>12</v>
      </c>
      <c r="E383" s="4">
        <f t="shared" ca="1" si="112"/>
        <v>30</v>
      </c>
      <c r="F383" s="2" t="str">
        <f t="shared" ca="1" si="96"/>
        <v>Susan</v>
      </c>
      <c r="G383" s="2" t="str">
        <f t="shared" ca="1" si="97"/>
        <v>yes</v>
      </c>
      <c r="H383" s="2" t="str">
        <f t="shared" ca="1" si="98"/>
        <v>dealhouse</v>
      </c>
      <c r="I383" s="2" t="str">
        <f t="shared" ca="1" si="99"/>
        <v>Germany</v>
      </c>
      <c r="J383" s="2" t="str">
        <f t="shared" ca="1" si="100"/>
        <v>Saxony</v>
      </c>
      <c r="K383" s="2" t="str">
        <f t="shared" ca="1" si="101"/>
        <v>Leipzig</v>
      </c>
      <c r="L383" s="2" t="str">
        <f t="shared" ca="1" si="102"/>
        <v>household</v>
      </c>
      <c r="M383" s="2" t="str">
        <f t="shared" ca="1" si="103"/>
        <v>towls</v>
      </c>
      <c r="N383">
        <f t="shared" ca="1" si="107"/>
        <v>691</v>
      </c>
      <c r="O383">
        <f t="shared" ca="1" si="108"/>
        <v>64.37</v>
      </c>
      <c r="P383">
        <f t="shared" ca="1" si="109"/>
        <v>7.44</v>
      </c>
      <c r="R383">
        <f t="shared" ca="1" si="104"/>
        <v>17</v>
      </c>
      <c r="S383">
        <f t="shared" ca="1" si="105"/>
        <v>9</v>
      </c>
    </row>
    <row r="384" spans="1:19" x14ac:dyDescent="0.25">
      <c r="A384">
        <f t="shared" si="110"/>
        <v>379</v>
      </c>
      <c r="B384" s="2">
        <f t="shared" ca="1" si="95"/>
        <v>43417</v>
      </c>
      <c r="C384">
        <f t="shared" ca="1" si="106"/>
        <v>2018</v>
      </c>
      <c r="D384" s="4">
        <f t="shared" ca="1" si="111"/>
        <v>11</v>
      </c>
      <c r="E384" s="4">
        <f t="shared" ca="1" si="112"/>
        <v>13</v>
      </c>
      <c r="F384" s="2" t="str">
        <f t="shared" ca="1" si="96"/>
        <v>Susan</v>
      </c>
      <c r="G384" s="2" t="str">
        <f t="shared" ca="1" si="97"/>
        <v>no</v>
      </c>
      <c r="H384" s="2" t="str">
        <f t="shared" ca="1" si="98"/>
        <v>dealhouse</v>
      </c>
      <c r="I384" s="2" t="str">
        <f t="shared" ca="1" si="99"/>
        <v>Germany</v>
      </c>
      <c r="J384" s="2" t="str">
        <f t="shared" ca="1" si="100"/>
        <v>BadWurt</v>
      </c>
      <c r="K384" s="2" t="str">
        <f t="shared" ca="1" si="101"/>
        <v>Karlsruhe</v>
      </c>
      <c r="L384" s="2" t="str">
        <f t="shared" ca="1" si="102"/>
        <v>stationary</v>
      </c>
      <c r="M384" s="2" t="str">
        <f t="shared" ca="1" si="103"/>
        <v>ball-pen</v>
      </c>
      <c r="N384">
        <f t="shared" ca="1" si="107"/>
        <v>265</v>
      </c>
      <c r="O384">
        <f t="shared" ca="1" si="108"/>
        <v>29.48</v>
      </c>
      <c r="P384">
        <f t="shared" ca="1" si="109"/>
        <v>1.07</v>
      </c>
      <c r="R384">
        <f t="shared" ca="1" si="104"/>
        <v>11</v>
      </c>
      <c r="S384">
        <f t="shared" ca="1" si="105"/>
        <v>4</v>
      </c>
    </row>
    <row r="385" spans="1:19" x14ac:dyDescent="0.25">
      <c r="A385">
        <f t="shared" si="110"/>
        <v>380</v>
      </c>
      <c r="B385" s="2">
        <f t="shared" ca="1" si="95"/>
        <v>43411</v>
      </c>
      <c r="C385">
        <f t="shared" ca="1" si="106"/>
        <v>2018</v>
      </c>
      <c r="D385" s="4">
        <f t="shared" ca="1" si="111"/>
        <v>11</v>
      </c>
      <c r="E385" s="4">
        <f t="shared" ca="1" si="112"/>
        <v>7</v>
      </c>
      <c r="F385" s="2" t="str">
        <f t="shared" ca="1" si="96"/>
        <v>Beth</v>
      </c>
      <c r="G385" s="2" t="str">
        <f t="shared" ca="1" si="97"/>
        <v>no</v>
      </c>
      <c r="H385" s="2" t="str">
        <f t="shared" ca="1" si="98"/>
        <v>dealhouse</v>
      </c>
      <c r="I385" s="2" t="str">
        <f t="shared" ca="1" si="99"/>
        <v>Germany</v>
      </c>
      <c r="J385" s="2" t="str">
        <f t="shared" ca="1" si="100"/>
        <v>BadWurt</v>
      </c>
      <c r="K385" s="2" t="str">
        <f t="shared" ca="1" si="101"/>
        <v>Freiburg</v>
      </c>
      <c r="L385" s="2" t="str">
        <f t="shared" ca="1" si="102"/>
        <v>stationary</v>
      </c>
      <c r="M385" s="2" t="str">
        <f t="shared" ca="1" si="103"/>
        <v>pen</v>
      </c>
      <c r="N385">
        <f t="shared" ca="1" si="107"/>
        <v>338</v>
      </c>
      <c r="O385">
        <f t="shared" ca="1" si="108"/>
        <v>96.02</v>
      </c>
      <c r="P385">
        <f t="shared" ca="1" si="109"/>
        <v>6.73</v>
      </c>
      <c r="R385">
        <f t="shared" ca="1" si="104"/>
        <v>12</v>
      </c>
      <c r="S385">
        <f t="shared" ca="1" si="105"/>
        <v>1</v>
      </c>
    </row>
    <row r="386" spans="1:19" x14ac:dyDescent="0.25">
      <c r="A386">
        <f t="shared" si="110"/>
        <v>381</v>
      </c>
      <c r="B386" s="2">
        <f t="shared" ca="1" si="95"/>
        <v>43463</v>
      </c>
      <c r="C386">
        <f t="shared" ca="1" si="106"/>
        <v>2018</v>
      </c>
      <c r="D386" s="4">
        <f t="shared" ca="1" si="111"/>
        <v>12</v>
      </c>
      <c r="E386" s="4">
        <f t="shared" ca="1" si="112"/>
        <v>29</v>
      </c>
      <c r="F386" s="2" t="str">
        <f t="shared" ca="1" si="96"/>
        <v>Susan</v>
      </c>
      <c r="G386" s="2" t="str">
        <f t="shared" ca="1" si="97"/>
        <v>yes</v>
      </c>
      <c r="H386" s="2" t="str">
        <f t="shared" ca="1" si="98"/>
        <v>metropolis</v>
      </c>
      <c r="I386" s="2" t="str">
        <f t="shared" ca="1" si="99"/>
        <v>Germany</v>
      </c>
      <c r="J386" s="2" t="str">
        <f t="shared" ca="1" si="100"/>
        <v>NRW</v>
      </c>
      <c r="K386" s="2" t="str">
        <f t="shared" ca="1" si="101"/>
        <v>Düsseldorf</v>
      </c>
      <c r="L386" s="2" t="str">
        <f t="shared" ca="1" si="102"/>
        <v>stationary</v>
      </c>
      <c r="M386" s="2" t="str">
        <f t="shared" ca="1" si="103"/>
        <v>pen</v>
      </c>
      <c r="N386">
        <f t="shared" ca="1" si="107"/>
        <v>921</v>
      </c>
      <c r="O386">
        <f t="shared" ca="1" si="108"/>
        <v>41.01</v>
      </c>
      <c r="P386">
        <f t="shared" ca="1" si="109"/>
        <v>2.92</v>
      </c>
      <c r="R386">
        <f t="shared" ca="1" si="104"/>
        <v>1</v>
      </c>
      <c r="S386">
        <f t="shared" ca="1" si="105"/>
        <v>1</v>
      </c>
    </row>
    <row r="387" spans="1:19" x14ac:dyDescent="0.25">
      <c r="A387">
        <f t="shared" si="110"/>
        <v>382</v>
      </c>
      <c r="B387" s="2">
        <f t="shared" ca="1" si="95"/>
        <v>43406</v>
      </c>
      <c r="C387">
        <f t="shared" ca="1" si="106"/>
        <v>2018</v>
      </c>
      <c r="D387" s="4">
        <f t="shared" ca="1" si="111"/>
        <v>11</v>
      </c>
      <c r="E387" s="4">
        <f t="shared" ca="1" si="112"/>
        <v>2</v>
      </c>
      <c r="F387" s="2" t="str">
        <f t="shared" ca="1" si="96"/>
        <v>Susan</v>
      </c>
      <c r="G387" s="2" t="str">
        <f t="shared" ca="1" si="97"/>
        <v>no</v>
      </c>
      <c r="H387" s="2" t="str">
        <f t="shared" ca="1" si="98"/>
        <v>care4you</v>
      </c>
      <c r="I387" s="2" t="str">
        <f t="shared" ca="1" si="99"/>
        <v>Germany</v>
      </c>
      <c r="J387" s="2" t="str">
        <f t="shared" ca="1" si="100"/>
        <v>Saxony</v>
      </c>
      <c r="K387" s="2" t="str">
        <f t="shared" ca="1" si="101"/>
        <v>Leipzig</v>
      </c>
      <c r="L387" s="2" t="str">
        <f t="shared" ca="1" si="102"/>
        <v>appliances</v>
      </c>
      <c r="M387" s="2" t="str">
        <f t="shared" ca="1" si="103"/>
        <v>vaccum cleaner</v>
      </c>
      <c r="N387">
        <f t="shared" ca="1" si="107"/>
        <v>986</v>
      </c>
      <c r="O387">
        <f t="shared" ca="1" si="108"/>
        <v>31.97</v>
      </c>
      <c r="P387">
        <f t="shared" ca="1" si="109"/>
        <v>9.14</v>
      </c>
      <c r="R387">
        <f t="shared" ca="1" si="104"/>
        <v>17</v>
      </c>
      <c r="S387">
        <f t="shared" ca="1" si="105"/>
        <v>10</v>
      </c>
    </row>
    <row r="388" spans="1:19" x14ac:dyDescent="0.25">
      <c r="A388">
        <f t="shared" si="110"/>
        <v>383</v>
      </c>
      <c r="B388" s="2">
        <f t="shared" ca="1" si="95"/>
        <v>43452</v>
      </c>
      <c r="C388">
        <f t="shared" ca="1" si="106"/>
        <v>2018</v>
      </c>
      <c r="D388" s="4">
        <f t="shared" ca="1" si="111"/>
        <v>12</v>
      </c>
      <c r="E388" s="4">
        <f t="shared" ca="1" si="112"/>
        <v>18</v>
      </c>
      <c r="F388" s="2" t="str">
        <f t="shared" ca="1" si="96"/>
        <v>Greg</v>
      </c>
      <c r="G388" s="2" t="str">
        <f t="shared" ca="1" si="97"/>
        <v>yes</v>
      </c>
      <c r="H388" s="2" t="str">
        <f t="shared" ca="1" si="98"/>
        <v>metropolis</v>
      </c>
      <c r="I388" s="2" t="str">
        <f t="shared" ca="1" si="99"/>
        <v>Germany</v>
      </c>
      <c r="J388" s="2" t="str">
        <f t="shared" ca="1" si="100"/>
        <v>Berlin</v>
      </c>
      <c r="K388" s="2" t="str">
        <f t="shared" ca="1" si="101"/>
        <v>Berlin</v>
      </c>
      <c r="L388" s="2" t="str">
        <f t="shared" ca="1" si="102"/>
        <v>stationary</v>
      </c>
      <c r="M388" s="2" t="str">
        <f t="shared" ca="1" si="103"/>
        <v>pen</v>
      </c>
      <c r="N388">
        <f t="shared" ca="1" si="107"/>
        <v>234</v>
      </c>
      <c r="O388">
        <f t="shared" ca="1" si="108"/>
        <v>68.400000000000006</v>
      </c>
      <c r="P388">
        <f t="shared" ca="1" si="109"/>
        <v>9.8699999999999992</v>
      </c>
      <c r="R388">
        <f t="shared" ca="1" si="104"/>
        <v>13</v>
      </c>
      <c r="S388">
        <f t="shared" ca="1" si="105"/>
        <v>1</v>
      </c>
    </row>
    <row r="389" spans="1:19" x14ac:dyDescent="0.25">
      <c r="A389">
        <f t="shared" si="110"/>
        <v>384</v>
      </c>
      <c r="B389" s="2">
        <f t="shared" ca="1" si="95"/>
        <v>43382</v>
      </c>
      <c r="C389">
        <f t="shared" ca="1" si="106"/>
        <v>2018</v>
      </c>
      <c r="D389" s="4">
        <f t="shared" ca="1" si="111"/>
        <v>10</v>
      </c>
      <c r="E389" s="4">
        <f t="shared" ca="1" si="112"/>
        <v>9</v>
      </c>
      <c r="F389" s="2" t="str">
        <f t="shared" ca="1" si="96"/>
        <v>Beth</v>
      </c>
      <c r="G389" s="2" t="str">
        <f t="shared" ca="1" si="97"/>
        <v>no</v>
      </c>
      <c r="H389" s="2" t="str">
        <f t="shared" ca="1" si="98"/>
        <v>metropolis</v>
      </c>
      <c r="I389" s="2" t="str">
        <f t="shared" ca="1" si="99"/>
        <v>Germany</v>
      </c>
      <c r="J389" s="2" t="str">
        <f t="shared" ca="1" si="100"/>
        <v>Saxony</v>
      </c>
      <c r="K389" s="2" t="str">
        <f t="shared" ca="1" si="101"/>
        <v>Halle</v>
      </c>
      <c r="L389" s="2" t="str">
        <f t="shared" ca="1" si="102"/>
        <v>stationary</v>
      </c>
      <c r="M389" s="2" t="str">
        <f t="shared" ca="1" si="103"/>
        <v>pencil</v>
      </c>
      <c r="N389">
        <f t="shared" ca="1" si="107"/>
        <v>931</v>
      </c>
      <c r="O389">
        <f t="shared" ca="1" si="108"/>
        <v>22.57</v>
      </c>
      <c r="P389">
        <f t="shared" ca="1" si="109"/>
        <v>3.77</v>
      </c>
      <c r="R389">
        <f t="shared" ca="1" si="104"/>
        <v>18</v>
      </c>
      <c r="S389">
        <f t="shared" ca="1" si="105"/>
        <v>2</v>
      </c>
    </row>
    <row r="390" spans="1:19" x14ac:dyDescent="0.25">
      <c r="A390">
        <f t="shared" si="110"/>
        <v>385</v>
      </c>
      <c r="B390" s="2">
        <f t="shared" ref="B390:B453" ca="1" si="113">INDEX(arr_random_ts1,INT(RAND()*items_ts1)+1)</f>
        <v>43411</v>
      </c>
      <c r="C390">
        <f t="shared" ca="1" si="106"/>
        <v>2018</v>
      </c>
      <c r="D390" s="4">
        <f t="shared" ca="1" si="111"/>
        <v>11</v>
      </c>
      <c r="E390" s="4">
        <f t="shared" ca="1" si="112"/>
        <v>7</v>
      </c>
      <c r="F390" s="2" t="str">
        <f t="shared" ref="F390:F453" ca="1" si="114">INDEX(arr_random_f1,INT(RAND()*items_f1)+1)</f>
        <v>Harry</v>
      </c>
      <c r="G390" s="2" t="str">
        <f t="shared" ref="G390:G453" ca="1" si="115">INDEX(arr_random_f2,INT(RAND()*items_f2)+1)</f>
        <v>yes</v>
      </c>
      <c r="H390" s="2" t="str">
        <f t="shared" ref="H390:H453" ca="1" si="116">INDEX(arr_random_f3,INT(RAND()*items_f3)+1)</f>
        <v>thebarn</v>
      </c>
      <c r="I390" s="2" t="str">
        <f t="shared" ref="I390:I453" ca="1" si="117">INDEX(ind_f4_l1,random_f4_aux)</f>
        <v>Germany</v>
      </c>
      <c r="J390" s="2" t="str">
        <f t="shared" ref="J390:J453" ca="1" si="118">INDEX(ind_f4_l2,random_f4_aux)</f>
        <v>NRW</v>
      </c>
      <c r="K390" s="2" t="str">
        <f t="shared" ref="K390:K453" ca="1" si="119">INDEX(ind_f4_l3,random_f4_aux)</f>
        <v>Essen</v>
      </c>
      <c r="L390" s="2" t="str">
        <f t="shared" ref="L390:L453" ca="1" si="120">INDEX(ind_f5_l1,random_f5_aux)</f>
        <v>household</v>
      </c>
      <c r="M390" s="2" t="str">
        <f t="shared" ref="M390:M453" ca="1" si="121">INDEX(ind_f5_l2,random_f5_aux)</f>
        <v>wipes</v>
      </c>
      <c r="N390">
        <f t="shared" ca="1" si="107"/>
        <v>298</v>
      </c>
      <c r="O390">
        <f t="shared" ca="1" si="108"/>
        <v>25.17</v>
      </c>
      <c r="P390">
        <f t="shared" ca="1" si="109"/>
        <v>9.07</v>
      </c>
      <c r="R390">
        <f t="shared" ref="R390:R453" ca="1" si="122">INT(RAND()*items_f4_l1)+1</f>
        <v>3</v>
      </c>
      <c r="S390">
        <f t="shared" ref="S390:S453" ca="1" si="123">INT(RAND()*items_f5_l1)+1</f>
        <v>7</v>
      </c>
    </row>
    <row r="391" spans="1:19" x14ac:dyDescent="0.25">
      <c r="A391">
        <f t="shared" si="110"/>
        <v>386</v>
      </c>
      <c r="B391" s="2">
        <f t="shared" ca="1" si="113"/>
        <v>43409</v>
      </c>
      <c r="C391">
        <f t="shared" ref="C391:C454" ca="1" si="124">YEAR(B391)</f>
        <v>2018</v>
      </c>
      <c r="D391" s="4">
        <f t="shared" ca="1" si="111"/>
        <v>11</v>
      </c>
      <c r="E391" s="4">
        <f t="shared" ca="1" si="112"/>
        <v>5</v>
      </c>
      <c r="F391" s="2" t="str">
        <f t="shared" ca="1" si="114"/>
        <v>Susan</v>
      </c>
      <c r="G391" s="2" t="str">
        <f t="shared" ca="1" si="115"/>
        <v>no</v>
      </c>
      <c r="H391" s="2" t="str">
        <f t="shared" ca="1" si="116"/>
        <v>smartpoint</v>
      </c>
      <c r="I391" s="2" t="str">
        <f t="shared" ca="1" si="117"/>
        <v>Germany</v>
      </c>
      <c r="J391" s="2" t="str">
        <f t="shared" ca="1" si="118"/>
        <v>NRW</v>
      </c>
      <c r="K391" s="2" t="str">
        <f t="shared" ca="1" si="119"/>
        <v>Dortmund</v>
      </c>
      <c r="L391" s="2" t="str">
        <f t="shared" ca="1" si="120"/>
        <v>household</v>
      </c>
      <c r="M391" s="2" t="str">
        <f t="shared" ca="1" si="121"/>
        <v>waste bags</v>
      </c>
      <c r="N391">
        <f t="shared" ref="N391:N454" ca="1" si="125">INT(RAND()*1000)+1</f>
        <v>222</v>
      </c>
      <c r="O391">
        <f t="shared" ref="O391:O454" ca="1" si="126">ROUND(RAND()*100,2)</f>
        <v>13.35</v>
      </c>
      <c r="P391">
        <f t="shared" ref="P391:P454" ca="1" si="127">ROUND(RAND()*10,2)</f>
        <v>5.53</v>
      </c>
      <c r="R391">
        <f t="shared" ca="1" si="122"/>
        <v>4</v>
      </c>
      <c r="S391">
        <f t="shared" ca="1" si="123"/>
        <v>6</v>
      </c>
    </row>
    <row r="392" spans="1:19" x14ac:dyDescent="0.25">
      <c r="A392">
        <f t="shared" si="110"/>
        <v>387</v>
      </c>
      <c r="B392" s="2">
        <f t="shared" ca="1" si="113"/>
        <v>43377</v>
      </c>
      <c r="C392">
        <f t="shared" ca="1" si="124"/>
        <v>2018</v>
      </c>
      <c r="D392" s="4">
        <f t="shared" ca="1" si="111"/>
        <v>10</v>
      </c>
      <c r="E392" s="4">
        <f t="shared" ca="1" si="112"/>
        <v>4</v>
      </c>
      <c r="F392" s="2" t="str">
        <f t="shared" ca="1" si="114"/>
        <v>Greg</v>
      </c>
      <c r="G392" s="2" t="str">
        <f t="shared" ca="1" si="115"/>
        <v>no</v>
      </c>
      <c r="H392" s="2" t="str">
        <f t="shared" ca="1" si="116"/>
        <v>dealhouse</v>
      </c>
      <c r="I392" s="2" t="str">
        <f t="shared" ca="1" si="117"/>
        <v>Germany</v>
      </c>
      <c r="J392" s="2" t="str">
        <f t="shared" ca="1" si="118"/>
        <v>NRW</v>
      </c>
      <c r="K392" s="2" t="str">
        <f t="shared" ca="1" si="119"/>
        <v>Cologne</v>
      </c>
      <c r="L392" s="2" t="str">
        <f t="shared" ca="1" si="120"/>
        <v>stationary</v>
      </c>
      <c r="M392" s="2" t="str">
        <f t="shared" ca="1" si="121"/>
        <v>marker</v>
      </c>
      <c r="N392">
        <f t="shared" ca="1" si="125"/>
        <v>378</v>
      </c>
      <c r="O392">
        <f t="shared" ca="1" si="126"/>
        <v>71.47</v>
      </c>
      <c r="P392">
        <f t="shared" ca="1" si="127"/>
        <v>4.17</v>
      </c>
      <c r="R392">
        <f t="shared" ca="1" si="122"/>
        <v>2</v>
      </c>
      <c r="S392">
        <f t="shared" ca="1" si="123"/>
        <v>3</v>
      </c>
    </row>
    <row r="393" spans="1:19" x14ac:dyDescent="0.25">
      <c r="A393">
        <f t="shared" si="110"/>
        <v>388</v>
      </c>
      <c r="B393" s="2">
        <f t="shared" ca="1" si="113"/>
        <v>43375</v>
      </c>
      <c r="C393">
        <f t="shared" ca="1" si="124"/>
        <v>2018</v>
      </c>
      <c r="D393" s="4">
        <f t="shared" ca="1" si="111"/>
        <v>10</v>
      </c>
      <c r="E393" s="4">
        <f t="shared" ca="1" si="112"/>
        <v>2</v>
      </c>
      <c r="F393" s="2" t="str">
        <f t="shared" ca="1" si="114"/>
        <v>Darma</v>
      </c>
      <c r="G393" s="2" t="str">
        <f t="shared" ca="1" si="115"/>
        <v>yes</v>
      </c>
      <c r="H393" s="2" t="str">
        <f t="shared" ca="1" si="116"/>
        <v>care4you</v>
      </c>
      <c r="I393" s="2" t="str">
        <f t="shared" ca="1" si="117"/>
        <v>Germany</v>
      </c>
      <c r="J393" s="2" t="str">
        <f t="shared" ca="1" si="118"/>
        <v>Hessia</v>
      </c>
      <c r="K393" s="2" t="str">
        <f t="shared" ca="1" si="119"/>
        <v>Frankfurt</v>
      </c>
      <c r="L393" s="2" t="str">
        <f t="shared" ca="1" si="120"/>
        <v>stationary</v>
      </c>
      <c r="M393" s="2" t="str">
        <f t="shared" ca="1" si="121"/>
        <v>ball-pen</v>
      </c>
      <c r="N393">
        <f t="shared" ca="1" si="125"/>
        <v>29</v>
      </c>
      <c r="O393">
        <f t="shared" ca="1" si="126"/>
        <v>93.84</v>
      </c>
      <c r="P393">
        <f t="shared" ca="1" si="127"/>
        <v>4.49</v>
      </c>
      <c r="R393">
        <f t="shared" ca="1" si="122"/>
        <v>9</v>
      </c>
      <c r="S393">
        <f t="shared" ca="1" si="123"/>
        <v>4</v>
      </c>
    </row>
    <row r="394" spans="1:19" x14ac:dyDescent="0.25">
      <c r="A394">
        <f t="shared" si="110"/>
        <v>389</v>
      </c>
      <c r="B394" s="2">
        <f t="shared" ca="1" si="113"/>
        <v>43421</v>
      </c>
      <c r="C394">
        <f t="shared" ca="1" si="124"/>
        <v>2018</v>
      </c>
      <c r="D394" s="4">
        <f t="shared" ca="1" si="111"/>
        <v>11</v>
      </c>
      <c r="E394" s="4">
        <f t="shared" ca="1" si="112"/>
        <v>17</v>
      </c>
      <c r="F394" s="2" t="str">
        <f t="shared" ca="1" si="114"/>
        <v>Lewis</v>
      </c>
      <c r="G394" s="2" t="str">
        <f t="shared" ca="1" si="115"/>
        <v>no</v>
      </c>
      <c r="H394" s="2" t="str">
        <f t="shared" ca="1" si="116"/>
        <v>care4you</v>
      </c>
      <c r="I394" s="2" t="str">
        <f t="shared" ca="1" si="117"/>
        <v>Germany</v>
      </c>
      <c r="J394" s="2" t="str">
        <f t="shared" ca="1" si="118"/>
        <v>NRW</v>
      </c>
      <c r="K394" s="2" t="str">
        <f t="shared" ca="1" si="119"/>
        <v>Essen</v>
      </c>
      <c r="L394" s="2" t="str">
        <f t="shared" ca="1" si="120"/>
        <v>household</v>
      </c>
      <c r="M394" s="2" t="str">
        <f t="shared" ca="1" si="121"/>
        <v>towls</v>
      </c>
      <c r="N394">
        <f t="shared" ca="1" si="125"/>
        <v>423</v>
      </c>
      <c r="O394">
        <f t="shared" ca="1" si="126"/>
        <v>59.48</v>
      </c>
      <c r="P394">
        <f t="shared" ca="1" si="127"/>
        <v>2.38</v>
      </c>
      <c r="R394">
        <f t="shared" ca="1" si="122"/>
        <v>3</v>
      </c>
      <c r="S394">
        <f t="shared" ca="1" si="123"/>
        <v>9</v>
      </c>
    </row>
    <row r="395" spans="1:19" x14ac:dyDescent="0.25">
      <c r="A395">
        <f t="shared" si="110"/>
        <v>390</v>
      </c>
      <c r="B395" s="2">
        <f t="shared" ca="1" si="113"/>
        <v>43410</v>
      </c>
      <c r="C395">
        <f t="shared" ca="1" si="124"/>
        <v>2018</v>
      </c>
      <c r="D395" s="4">
        <f t="shared" ca="1" si="111"/>
        <v>11</v>
      </c>
      <c r="E395" s="4">
        <f t="shared" ca="1" si="112"/>
        <v>6</v>
      </c>
      <c r="F395" s="2" t="str">
        <f t="shared" ca="1" si="114"/>
        <v>Wilbur</v>
      </c>
      <c r="G395" s="2" t="str">
        <f t="shared" ca="1" si="115"/>
        <v>yes</v>
      </c>
      <c r="H395" s="2" t="str">
        <f t="shared" ca="1" si="116"/>
        <v>thebarn</v>
      </c>
      <c r="I395" s="2" t="str">
        <f t="shared" ca="1" si="117"/>
        <v>Germany</v>
      </c>
      <c r="J395" s="2" t="str">
        <f t="shared" ca="1" si="118"/>
        <v>NRW</v>
      </c>
      <c r="K395" s="2" t="str">
        <f t="shared" ca="1" si="119"/>
        <v>Aachen</v>
      </c>
      <c r="L395" s="2" t="str">
        <f t="shared" ca="1" si="120"/>
        <v>household</v>
      </c>
      <c r="M395" s="2" t="str">
        <f t="shared" ca="1" si="121"/>
        <v>wipes</v>
      </c>
      <c r="N395">
        <f t="shared" ca="1" si="125"/>
        <v>70</v>
      </c>
      <c r="O395">
        <f t="shared" ca="1" si="126"/>
        <v>12.83</v>
      </c>
      <c r="P395">
        <f t="shared" ca="1" si="127"/>
        <v>3.33</v>
      </c>
      <c r="R395">
        <f t="shared" ca="1" si="122"/>
        <v>5</v>
      </c>
      <c r="S395">
        <f t="shared" ca="1" si="123"/>
        <v>7</v>
      </c>
    </row>
    <row r="396" spans="1:19" x14ac:dyDescent="0.25">
      <c r="A396">
        <f t="shared" si="110"/>
        <v>391</v>
      </c>
      <c r="B396" s="2">
        <f t="shared" ca="1" si="113"/>
        <v>43458</v>
      </c>
      <c r="C396">
        <f t="shared" ca="1" si="124"/>
        <v>2018</v>
      </c>
      <c r="D396" s="4">
        <f t="shared" ca="1" si="111"/>
        <v>12</v>
      </c>
      <c r="E396" s="4">
        <f t="shared" ca="1" si="112"/>
        <v>24</v>
      </c>
      <c r="F396" s="2" t="str">
        <f t="shared" ca="1" si="114"/>
        <v>Darma</v>
      </c>
      <c r="G396" s="2" t="str">
        <f t="shared" ca="1" si="115"/>
        <v>yes</v>
      </c>
      <c r="H396" s="2" t="str">
        <f t="shared" ca="1" si="116"/>
        <v>care4you</v>
      </c>
      <c r="I396" s="2" t="str">
        <f t="shared" ca="1" si="117"/>
        <v>Germany</v>
      </c>
      <c r="J396" s="2" t="str">
        <f t="shared" ca="1" si="118"/>
        <v>Bavaria</v>
      </c>
      <c r="K396" s="2" t="str">
        <f t="shared" ca="1" si="119"/>
        <v>Munich</v>
      </c>
      <c r="L396" s="2" t="str">
        <f t="shared" ca="1" si="120"/>
        <v>stationary</v>
      </c>
      <c r="M396" s="2" t="str">
        <f t="shared" ca="1" si="121"/>
        <v>pen</v>
      </c>
      <c r="N396">
        <f t="shared" ca="1" si="125"/>
        <v>888</v>
      </c>
      <c r="O396">
        <f t="shared" ca="1" si="126"/>
        <v>29.76</v>
      </c>
      <c r="P396">
        <f t="shared" ca="1" si="127"/>
        <v>9.7200000000000006</v>
      </c>
      <c r="R396">
        <f t="shared" ca="1" si="122"/>
        <v>6</v>
      </c>
      <c r="S396">
        <f t="shared" ca="1" si="123"/>
        <v>1</v>
      </c>
    </row>
    <row r="397" spans="1:19" x14ac:dyDescent="0.25">
      <c r="A397">
        <f t="shared" si="110"/>
        <v>392</v>
      </c>
      <c r="B397" s="2">
        <f t="shared" ca="1" si="113"/>
        <v>43388</v>
      </c>
      <c r="C397">
        <f t="shared" ca="1" si="124"/>
        <v>2018</v>
      </c>
      <c r="D397" s="4">
        <f t="shared" ca="1" si="111"/>
        <v>10</v>
      </c>
      <c r="E397" s="4">
        <f t="shared" ca="1" si="112"/>
        <v>15</v>
      </c>
      <c r="F397" s="2" t="str">
        <f t="shared" ca="1" si="114"/>
        <v>Harry</v>
      </c>
      <c r="G397" s="2" t="str">
        <f t="shared" ca="1" si="115"/>
        <v>yes</v>
      </c>
      <c r="H397" s="2" t="str">
        <f t="shared" ca="1" si="116"/>
        <v>metropolis</v>
      </c>
      <c r="I397" s="2" t="str">
        <f t="shared" ca="1" si="117"/>
        <v>Germany</v>
      </c>
      <c r="J397" s="2" t="str">
        <f t="shared" ca="1" si="118"/>
        <v>Hessia</v>
      </c>
      <c r="K397" s="2" t="str">
        <f t="shared" ca="1" si="119"/>
        <v>Frankfurt</v>
      </c>
      <c r="L397" s="2" t="str">
        <f t="shared" ca="1" si="120"/>
        <v>stationary</v>
      </c>
      <c r="M397" s="2" t="str">
        <f t="shared" ca="1" si="121"/>
        <v>pencil</v>
      </c>
      <c r="N397">
        <f t="shared" ca="1" si="125"/>
        <v>692</v>
      </c>
      <c r="O397">
        <f t="shared" ca="1" si="126"/>
        <v>89.1</v>
      </c>
      <c r="P397">
        <f t="shared" ca="1" si="127"/>
        <v>9.64</v>
      </c>
      <c r="R397">
        <f t="shared" ca="1" si="122"/>
        <v>9</v>
      </c>
      <c r="S397">
        <f t="shared" ca="1" si="123"/>
        <v>2</v>
      </c>
    </row>
    <row r="398" spans="1:19" x14ac:dyDescent="0.25">
      <c r="A398">
        <f t="shared" ref="A398:A461" si="128">A397+1</f>
        <v>393</v>
      </c>
      <c r="B398" s="2">
        <f t="shared" ca="1" si="113"/>
        <v>43403</v>
      </c>
      <c r="C398">
        <f t="shared" ca="1" si="124"/>
        <v>2018</v>
      </c>
      <c r="D398" s="4">
        <f t="shared" ref="D398:D461" ca="1" si="129">MONTH(B398)</f>
        <v>10</v>
      </c>
      <c r="E398" s="4">
        <f t="shared" ref="E398:E461" ca="1" si="130">DAY(B398)</f>
        <v>30</v>
      </c>
      <c r="F398" s="2" t="str">
        <f t="shared" ca="1" si="114"/>
        <v>Beth</v>
      </c>
      <c r="G398" s="2" t="str">
        <f t="shared" ca="1" si="115"/>
        <v>yes</v>
      </c>
      <c r="H398" s="2" t="str">
        <f t="shared" ca="1" si="116"/>
        <v>smartpoint</v>
      </c>
      <c r="I398" s="2" t="str">
        <f t="shared" ca="1" si="117"/>
        <v>Germany</v>
      </c>
      <c r="J398" s="2" t="str">
        <f t="shared" ca="1" si="118"/>
        <v>Bremen</v>
      </c>
      <c r="K398" s="2" t="str">
        <f t="shared" ca="1" si="119"/>
        <v>Bremen</v>
      </c>
      <c r="L398" s="2" t="str">
        <f t="shared" ca="1" si="120"/>
        <v>stationary</v>
      </c>
      <c r="M398" s="2" t="str">
        <f t="shared" ca="1" si="121"/>
        <v>pencil</v>
      </c>
      <c r="N398">
        <f t="shared" ca="1" si="125"/>
        <v>714</v>
      </c>
      <c r="O398">
        <f t="shared" ca="1" si="126"/>
        <v>29.49</v>
      </c>
      <c r="P398">
        <f t="shared" ca="1" si="127"/>
        <v>0.97</v>
      </c>
      <c r="R398">
        <f t="shared" ca="1" si="122"/>
        <v>15</v>
      </c>
      <c r="S398">
        <f t="shared" ca="1" si="123"/>
        <v>2</v>
      </c>
    </row>
    <row r="399" spans="1:19" x14ac:dyDescent="0.25">
      <c r="A399">
        <f t="shared" si="128"/>
        <v>394</v>
      </c>
      <c r="B399" s="2">
        <f t="shared" ca="1" si="113"/>
        <v>43426</v>
      </c>
      <c r="C399">
        <f t="shared" ca="1" si="124"/>
        <v>2018</v>
      </c>
      <c r="D399" s="4">
        <f t="shared" ca="1" si="129"/>
        <v>11</v>
      </c>
      <c r="E399" s="4">
        <f t="shared" ca="1" si="130"/>
        <v>22</v>
      </c>
      <c r="F399" s="2" t="str">
        <f t="shared" ca="1" si="114"/>
        <v>Wilbur</v>
      </c>
      <c r="G399" s="2" t="str">
        <f t="shared" ca="1" si="115"/>
        <v>no</v>
      </c>
      <c r="H399" s="2" t="str">
        <f t="shared" ca="1" si="116"/>
        <v>smartpoint</v>
      </c>
      <c r="I399" s="2" t="str">
        <f t="shared" ca="1" si="117"/>
        <v>Germany</v>
      </c>
      <c r="J399" s="2" t="str">
        <f t="shared" ca="1" si="118"/>
        <v>NRW</v>
      </c>
      <c r="K399" s="2" t="str">
        <f t="shared" ca="1" si="119"/>
        <v>Düsseldorf</v>
      </c>
      <c r="L399" s="2" t="str">
        <f t="shared" ca="1" si="120"/>
        <v>stationary</v>
      </c>
      <c r="M399" s="2" t="str">
        <f t="shared" ca="1" si="121"/>
        <v>ball-pen</v>
      </c>
      <c r="N399">
        <f t="shared" ca="1" si="125"/>
        <v>930</v>
      </c>
      <c r="O399">
        <f t="shared" ca="1" si="126"/>
        <v>93.71</v>
      </c>
      <c r="P399">
        <f t="shared" ca="1" si="127"/>
        <v>6.35</v>
      </c>
      <c r="R399">
        <f t="shared" ca="1" si="122"/>
        <v>1</v>
      </c>
      <c r="S399">
        <f t="shared" ca="1" si="123"/>
        <v>4</v>
      </c>
    </row>
    <row r="400" spans="1:19" x14ac:dyDescent="0.25">
      <c r="A400">
        <f t="shared" si="128"/>
        <v>395</v>
      </c>
      <c r="B400" s="2">
        <f t="shared" ca="1" si="113"/>
        <v>43375</v>
      </c>
      <c r="C400">
        <f t="shared" ca="1" si="124"/>
        <v>2018</v>
      </c>
      <c r="D400" s="4">
        <f t="shared" ca="1" si="129"/>
        <v>10</v>
      </c>
      <c r="E400" s="4">
        <f t="shared" ca="1" si="130"/>
        <v>2</v>
      </c>
      <c r="F400" s="2" t="str">
        <f t="shared" ca="1" si="114"/>
        <v>Wilbur</v>
      </c>
      <c r="G400" s="2" t="str">
        <f t="shared" ca="1" si="115"/>
        <v>no</v>
      </c>
      <c r="H400" s="2" t="str">
        <f t="shared" ca="1" si="116"/>
        <v>thebarn</v>
      </c>
      <c r="I400" s="2" t="str">
        <f t="shared" ca="1" si="117"/>
        <v>Germany</v>
      </c>
      <c r="J400" s="2" t="str">
        <f t="shared" ca="1" si="118"/>
        <v>Bremen</v>
      </c>
      <c r="K400" s="2" t="str">
        <f t="shared" ca="1" si="119"/>
        <v>Bremen</v>
      </c>
      <c r="L400" s="2" t="str">
        <f t="shared" ca="1" si="120"/>
        <v>stationary</v>
      </c>
      <c r="M400" s="2" t="str">
        <f t="shared" ca="1" si="121"/>
        <v>pencil</v>
      </c>
      <c r="N400">
        <f t="shared" ca="1" si="125"/>
        <v>563</v>
      </c>
      <c r="O400">
        <f t="shared" ca="1" si="126"/>
        <v>92.31</v>
      </c>
      <c r="P400">
        <f t="shared" ca="1" si="127"/>
        <v>0.12</v>
      </c>
      <c r="R400">
        <f t="shared" ca="1" si="122"/>
        <v>15</v>
      </c>
      <c r="S400">
        <f t="shared" ca="1" si="123"/>
        <v>2</v>
      </c>
    </row>
    <row r="401" spans="1:19" x14ac:dyDescent="0.25">
      <c r="A401">
        <f t="shared" si="128"/>
        <v>396</v>
      </c>
      <c r="B401" s="2">
        <f t="shared" ca="1" si="113"/>
        <v>43418</v>
      </c>
      <c r="C401">
        <f t="shared" ca="1" si="124"/>
        <v>2018</v>
      </c>
      <c r="D401" s="4">
        <f t="shared" ca="1" si="129"/>
        <v>11</v>
      </c>
      <c r="E401" s="4">
        <f t="shared" ca="1" si="130"/>
        <v>14</v>
      </c>
      <c r="F401" s="2" t="str">
        <f t="shared" ca="1" si="114"/>
        <v>Greg</v>
      </c>
      <c r="G401" s="2" t="str">
        <f t="shared" ca="1" si="115"/>
        <v>yes</v>
      </c>
      <c r="H401" s="2" t="str">
        <f t="shared" ca="1" si="116"/>
        <v>thebarn</v>
      </c>
      <c r="I401" s="2" t="str">
        <f t="shared" ca="1" si="117"/>
        <v>Germany</v>
      </c>
      <c r="J401" s="2" t="str">
        <f t="shared" ca="1" si="118"/>
        <v>NRW</v>
      </c>
      <c r="K401" s="2" t="str">
        <f t="shared" ca="1" si="119"/>
        <v>Dortmund</v>
      </c>
      <c r="L401" s="2" t="str">
        <f t="shared" ca="1" si="120"/>
        <v>appliances</v>
      </c>
      <c r="M401" s="2" t="str">
        <f t="shared" ca="1" si="121"/>
        <v>vaccum cleaner</v>
      </c>
      <c r="N401">
        <f t="shared" ca="1" si="125"/>
        <v>856</v>
      </c>
      <c r="O401">
        <f t="shared" ca="1" si="126"/>
        <v>69.260000000000005</v>
      </c>
      <c r="P401">
        <f t="shared" ca="1" si="127"/>
        <v>8.51</v>
      </c>
      <c r="R401">
        <f t="shared" ca="1" si="122"/>
        <v>4</v>
      </c>
      <c r="S401">
        <f t="shared" ca="1" si="123"/>
        <v>10</v>
      </c>
    </row>
    <row r="402" spans="1:19" x14ac:dyDescent="0.25">
      <c r="A402">
        <f t="shared" si="128"/>
        <v>397</v>
      </c>
      <c r="B402" s="2">
        <f t="shared" ca="1" si="113"/>
        <v>43464</v>
      </c>
      <c r="C402">
        <f t="shared" ca="1" si="124"/>
        <v>2018</v>
      </c>
      <c r="D402" s="4">
        <f t="shared" ca="1" si="129"/>
        <v>12</v>
      </c>
      <c r="E402" s="4">
        <f t="shared" ca="1" si="130"/>
        <v>30</v>
      </c>
      <c r="F402" s="2" t="str">
        <f t="shared" ca="1" si="114"/>
        <v>Greg</v>
      </c>
      <c r="G402" s="2" t="str">
        <f t="shared" ca="1" si="115"/>
        <v>yes</v>
      </c>
      <c r="H402" s="2" t="str">
        <f t="shared" ca="1" si="116"/>
        <v>care4you</v>
      </c>
      <c r="I402" s="2" t="str">
        <f t="shared" ca="1" si="117"/>
        <v>Germany</v>
      </c>
      <c r="J402" s="2" t="str">
        <f t="shared" ca="1" si="118"/>
        <v>NRW</v>
      </c>
      <c r="K402" s="2" t="str">
        <f t="shared" ca="1" si="119"/>
        <v>Dortmund</v>
      </c>
      <c r="L402" s="2" t="str">
        <f t="shared" ca="1" si="120"/>
        <v>household</v>
      </c>
      <c r="M402" s="2" t="str">
        <f t="shared" ca="1" si="121"/>
        <v>waste bags</v>
      </c>
      <c r="N402">
        <f t="shared" ca="1" si="125"/>
        <v>819</v>
      </c>
      <c r="O402">
        <f t="shared" ca="1" si="126"/>
        <v>39.799999999999997</v>
      </c>
      <c r="P402">
        <f t="shared" ca="1" si="127"/>
        <v>0.43</v>
      </c>
      <c r="R402">
        <f t="shared" ca="1" si="122"/>
        <v>4</v>
      </c>
      <c r="S402">
        <f t="shared" ca="1" si="123"/>
        <v>6</v>
      </c>
    </row>
    <row r="403" spans="1:19" x14ac:dyDescent="0.25">
      <c r="A403">
        <f t="shared" si="128"/>
        <v>398</v>
      </c>
      <c r="B403" s="2">
        <f t="shared" ca="1" si="113"/>
        <v>43409</v>
      </c>
      <c r="C403">
        <f t="shared" ca="1" si="124"/>
        <v>2018</v>
      </c>
      <c r="D403" s="4">
        <f t="shared" ca="1" si="129"/>
        <v>11</v>
      </c>
      <c r="E403" s="4">
        <f t="shared" ca="1" si="130"/>
        <v>5</v>
      </c>
      <c r="F403" s="2" t="str">
        <f t="shared" ca="1" si="114"/>
        <v>Darma</v>
      </c>
      <c r="G403" s="2" t="str">
        <f t="shared" ca="1" si="115"/>
        <v>yes</v>
      </c>
      <c r="H403" s="2" t="str">
        <f t="shared" ca="1" si="116"/>
        <v>dealhouse</v>
      </c>
      <c r="I403" s="2" t="str">
        <f t="shared" ca="1" si="117"/>
        <v>Germany</v>
      </c>
      <c r="J403" s="2" t="str">
        <f t="shared" ca="1" si="118"/>
        <v>NRW</v>
      </c>
      <c r="K403" s="2" t="str">
        <f t="shared" ca="1" si="119"/>
        <v>Düsseldorf</v>
      </c>
      <c r="L403" s="2" t="str">
        <f t="shared" ca="1" si="120"/>
        <v>appliances</v>
      </c>
      <c r="M403" s="2" t="str">
        <f t="shared" ca="1" si="121"/>
        <v>mixer</v>
      </c>
      <c r="N403">
        <f t="shared" ca="1" si="125"/>
        <v>26</v>
      </c>
      <c r="O403">
        <f t="shared" ca="1" si="126"/>
        <v>27.19</v>
      </c>
      <c r="P403">
        <f t="shared" ca="1" si="127"/>
        <v>1.0900000000000001</v>
      </c>
      <c r="R403">
        <f t="shared" ca="1" si="122"/>
        <v>1</v>
      </c>
      <c r="S403">
        <f t="shared" ca="1" si="123"/>
        <v>11</v>
      </c>
    </row>
    <row r="404" spans="1:19" x14ac:dyDescent="0.25">
      <c r="A404">
        <f t="shared" si="128"/>
        <v>399</v>
      </c>
      <c r="B404" s="2">
        <f t="shared" ca="1" si="113"/>
        <v>43450</v>
      </c>
      <c r="C404">
        <f t="shared" ca="1" si="124"/>
        <v>2018</v>
      </c>
      <c r="D404" s="4">
        <f t="shared" ca="1" si="129"/>
        <v>12</v>
      </c>
      <c r="E404" s="4">
        <f t="shared" ca="1" si="130"/>
        <v>16</v>
      </c>
      <c r="F404" s="2" t="str">
        <f t="shared" ca="1" si="114"/>
        <v>Darma</v>
      </c>
      <c r="G404" s="2" t="str">
        <f t="shared" ca="1" si="115"/>
        <v>no</v>
      </c>
      <c r="H404" s="2" t="str">
        <f t="shared" ca="1" si="116"/>
        <v>thebarn</v>
      </c>
      <c r="I404" s="2" t="str">
        <f t="shared" ca="1" si="117"/>
        <v>Germany</v>
      </c>
      <c r="J404" s="2" t="str">
        <f t="shared" ca="1" si="118"/>
        <v>Berlin</v>
      </c>
      <c r="K404" s="2" t="str">
        <f t="shared" ca="1" si="119"/>
        <v>Berlin</v>
      </c>
      <c r="L404" s="2" t="str">
        <f t="shared" ca="1" si="120"/>
        <v>stationary</v>
      </c>
      <c r="M404" s="2" t="str">
        <f t="shared" ca="1" si="121"/>
        <v>marker</v>
      </c>
      <c r="N404">
        <f t="shared" ca="1" si="125"/>
        <v>573</v>
      </c>
      <c r="O404">
        <f t="shared" ca="1" si="126"/>
        <v>69.27</v>
      </c>
      <c r="P404">
        <f t="shared" ca="1" si="127"/>
        <v>4.1100000000000003</v>
      </c>
      <c r="R404">
        <f t="shared" ca="1" si="122"/>
        <v>13</v>
      </c>
      <c r="S404">
        <f t="shared" ca="1" si="123"/>
        <v>3</v>
      </c>
    </row>
    <row r="405" spans="1:19" x14ac:dyDescent="0.25">
      <c r="A405">
        <f t="shared" si="128"/>
        <v>400</v>
      </c>
      <c r="B405" s="2">
        <f t="shared" ca="1" si="113"/>
        <v>43436</v>
      </c>
      <c r="C405">
        <f t="shared" ca="1" si="124"/>
        <v>2018</v>
      </c>
      <c r="D405" s="4">
        <f t="shared" ca="1" si="129"/>
        <v>12</v>
      </c>
      <c r="E405" s="4">
        <f t="shared" ca="1" si="130"/>
        <v>2</v>
      </c>
      <c r="F405" s="2" t="str">
        <f t="shared" ca="1" si="114"/>
        <v>Wilbur</v>
      </c>
      <c r="G405" s="2" t="str">
        <f t="shared" ca="1" si="115"/>
        <v>yes</v>
      </c>
      <c r="H405" s="2" t="str">
        <f t="shared" ca="1" si="116"/>
        <v>dealhouse</v>
      </c>
      <c r="I405" s="2" t="str">
        <f t="shared" ca="1" si="117"/>
        <v>Germany</v>
      </c>
      <c r="J405" s="2" t="str">
        <f t="shared" ca="1" si="118"/>
        <v>Hessia</v>
      </c>
      <c r="K405" s="2" t="str">
        <f t="shared" ca="1" si="119"/>
        <v>Frankfurt</v>
      </c>
      <c r="L405" s="2" t="str">
        <f t="shared" ca="1" si="120"/>
        <v>stationary</v>
      </c>
      <c r="M405" s="2" t="str">
        <f t="shared" ca="1" si="121"/>
        <v>ball-pen</v>
      </c>
      <c r="N405">
        <f t="shared" ca="1" si="125"/>
        <v>972</v>
      </c>
      <c r="O405">
        <f t="shared" ca="1" si="126"/>
        <v>51.93</v>
      </c>
      <c r="P405">
        <f t="shared" ca="1" si="127"/>
        <v>9.74</v>
      </c>
      <c r="R405">
        <f t="shared" ca="1" si="122"/>
        <v>9</v>
      </c>
      <c r="S405">
        <f t="shared" ca="1" si="123"/>
        <v>4</v>
      </c>
    </row>
    <row r="406" spans="1:19" x14ac:dyDescent="0.25">
      <c r="A406">
        <f t="shared" si="128"/>
        <v>401</v>
      </c>
      <c r="B406" s="2">
        <f t="shared" ca="1" si="113"/>
        <v>43451</v>
      </c>
      <c r="C406">
        <f t="shared" ca="1" si="124"/>
        <v>2018</v>
      </c>
      <c r="D406" s="4">
        <f t="shared" ca="1" si="129"/>
        <v>12</v>
      </c>
      <c r="E406" s="4">
        <f t="shared" ca="1" si="130"/>
        <v>17</v>
      </c>
      <c r="F406" s="2" t="str">
        <f t="shared" ca="1" si="114"/>
        <v>Greg</v>
      </c>
      <c r="G406" s="2" t="str">
        <f t="shared" ca="1" si="115"/>
        <v>yes</v>
      </c>
      <c r="H406" s="2" t="str">
        <f t="shared" ca="1" si="116"/>
        <v>metropolis</v>
      </c>
      <c r="I406" s="2" t="str">
        <f t="shared" ca="1" si="117"/>
        <v>Germany</v>
      </c>
      <c r="J406" s="2" t="str">
        <f t="shared" ca="1" si="118"/>
        <v>Bavaria</v>
      </c>
      <c r="K406" s="2" t="str">
        <f t="shared" ca="1" si="119"/>
        <v>Augsburg</v>
      </c>
      <c r="L406" s="2" t="str">
        <f t="shared" ca="1" si="120"/>
        <v>stationary</v>
      </c>
      <c r="M406" s="2" t="str">
        <f t="shared" ca="1" si="121"/>
        <v>pencil</v>
      </c>
      <c r="N406">
        <f t="shared" ca="1" si="125"/>
        <v>12</v>
      </c>
      <c r="O406">
        <f t="shared" ca="1" si="126"/>
        <v>14.78</v>
      </c>
      <c r="P406">
        <f t="shared" ca="1" si="127"/>
        <v>2.06</v>
      </c>
      <c r="R406">
        <f t="shared" ca="1" si="122"/>
        <v>8</v>
      </c>
      <c r="S406">
        <f t="shared" ca="1" si="123"/>
        <v>2</v>
      </c>
    </row>
    <row r="407" spans="1:19" x14ac:dyDescent="0.25">
      <c r="A407">
        <f t="shared" si="128"/>
        <v>402</v>
      </c>
      <c r="B407" s="2">
        <f t="shared" ca="1" si="113"/>
        <v>43393</v>
      </c>
      <c r="C407">
        <f t="shared" ca="1" si="124"/>
        <v>2018</v>
      </c>
      <c r="D407" s="4">
        <f t="shared" ca="1" si="129"/>
        <v>10</v>
      </c>
      <c r="E407" s="4">
        <f t="shared" ca="1" si="130"/>
        <v>20</v>
      </c>
      <c r="F407" s="2" t="str">
        <f t="shared" ca="1" si="114"/>
        <v>Beth</v>
      </c>
      <c r="G407" s="2" t="str">
        <f t="shared" ca="1" si="115"/>
        <v>no</v>
      </c>
      <c r="H407" s="2" t="str">
        <f t="shared" ca="1" si="116"/>
        <v>smartpoint</v>
      </c>
      <c r="I407" s="2" t="str">
        <f t="shared" ca="1" si="117"/>
        <v>Germany</v>
      </c>
      <c r="J407" s="2" t="str">
        <f t="shared" ca="1" si="118"/>
        <v>BadWurt</v>
      </c>
      <c r="K407" s="2" t="str">
        <f t="shared" ca="1" si="119"/>
        <v>Stuttgart</v>
      </c>
      <c r="L407" s="2" t="str">
        <f t="shared" ca="1" si="120"/>
        <v>appliances</v>
      </c>
      <c r="M407" s="2" t="str">
        <f t="shared" ca="1" si="121"/>
        <v>mixer</v>
      </c>
      <c r="N407">
        <f t="shared" ca="1" si="125"/>
        <v>470</v>
      </c>
      <c r="O407">
        <f t="shared" ca="1" si="126"/>
        <v>17</v>
      </c>
      <c r="P407">
        <f t="shared" ca="1" si="127"/>
        <v>0.61</v>
      </c>
      <c r="R407">
        <f t="shared" ca="1" si="122"/>
        <v>10</v>
      </c>
      <c r="S407">
        <f t="shared" ca="1" si="123"/>
        <v>11</v>
      </c>
    </row>
    <row r="408" spans="1:19" x14ac:dyDescent="0.25">
      <c r="A408">
        <f t="shared" si="128"/>
        <v>403</v>
      </c>
      <c r="B408" s="2">
        <f t="shared" ca="1" si="113"/>
        <v>43451</v>
      </c>
      <c r="C408">
        <f t="shared" ca="1" si="124"/>
        <v>2018</v>
      </c>
      <c r="D408" s="4">
        <f t="shared" ca="1" si="129"/>
        <v>12</v>
      </c>
      <c r="E408" s="4">
        <f t="shared" ca="1" si="130"/>
        <v>17</v>
      </c>
      <c r="F408" s="2" t="str">
        <f t="shared" ca="1" si="114"/>
        <v>Lewis</v>
      </c>
      <c r="G408" s="2" t="str">
        <f t="shared" ca="1" si="115"/>
        <v>no</v>
      </c>
      <c r="H408" s="2" t="str">
        <f t="shared" ca="1" si="116"/>
        <v>thebarn</v>
      </c>
      <c r="I408" s="2" t="str">
        <f t="shared" ca="1" si="117"/>
        <v>Germany</v>
      </c>
      <c r="J408" s="2" t="str">
        <f t="shared" ca="1" si="118"/>
        <v>Berlin</v>
      </c>
      <c r="K408" s="2" t="str">
        <f t="shared" ca="1" si="119"/>
        <v>Berlin</v>
      </c>
      <c r="L408" s="2" t="str">
        <f t="shared" ca="1" si="120"/>
        <v>stationary</v>
      </c>
      <c r="M408" s="2" t="str">
        <f t="shared" ca="1" si="121"/>
        <v>pen</v>
      </c>
      <c r="N408">
        <f t="shared" ca="1" si="125"/>
        <v>164</v>
      </c>
      <c r="O408">
        <f t="shared" ca="1" si="126"/>
        <v>23.28</v>
      </c>
      <c r="P408">
        <f t="shared" ca="1" si="127"/>
        <v>8.3000000000000007</v>
      </c>
      <c r="R408">
        <f t="shared" ca="1" si="122"/>
        <v>13</v>
      </c>
      <c r="S408">
        <f t="shared" ca="1" si="123"/>
        <v>1</v>
      </c>
    </row>
    <row r="409" spans="1:19" x14ac:dyDescent="0.25">
      <c r="A409">
        <f t="shared" si="128"/>
        <v>404</v>
      </c>
      <c r="B409" s="2">
        <f t="shared" ca="1" si="113"/>
        <v>43400</v>
      </c>
      <c r="C409">
        <f t="shared" ca="1" si="124"/>
        <v>2018</v>
      </c>
      <c r="D409" s="4">
        <f t="shared" ca="1" si="129"/>
        <v>10</v>
      </c>
      <c r="E409" s="4">
        <f t="shared" ca="1" si="130"/>
        <v>27</v>
      </c>
      <c r="F409" s="2" t="str">
        <f t="shared" ca="1" si="114"/>
        <v>Darma</v>
      </c>
      <c r="G409" s="2" t="str">
        <f t="shared" ca="1" si="115"/>
        <v>yes</v>
      </c>
      <c r="H409" s="2" t="str">
        <f t="shared" ca="1" si="116"/>
        <v>metropolis</v>
      </c>
      <c r="I409" s="2" t="str">
        <f t="shared" ca="1" si="117"/>
        <v>Germany</v>
      </c>
      <c r="J409" s="2" t="str">
        <f t="shared" ca="1" si="118"/>
        <v>Bavaria</v>
      </c>
      <c r="K409" s="2" t="str">
        <f t="shared" ca="1" si="119"/>
        <v>Munich</v>
      </c>
      <c r="L409" s="2" t="str">
        <f t="shared" ca="1" si="120"/>
        <v>household</v>
      </c>
      <c r="M409" s="2" t="str">
        <f t="shared" ca="1" si="121"/>
        <v>wipes</v>
      </c>
      <c r="N409">
        <f t="shared" ca="1" si="125"/>
        <v>599</v>
      </c>
      <c r="O409">
        <f t="shared" ca="1" si="126"/>
        <v>44.59</v>
      </c>
      <c r="P409">
        <f t="shared" ca="1" si="127"/>
        <v>7</v>
      </c>
      <c r="R409">
        <f t="shared" ca="1" si="122"/>
        <v>6</v>
      </c>
      <c r="S409">
        <f t="shared" ca="1" si="123"/>
        <v>7</v>
      </c>
    </row>
    <row r="410" spans="1:19" x14ac:dyDescent="0.25">
      <c r="A410">
        <f t="shared" si="128"/>
        <v>405</v>
      </c>
      <c r="B410" s="2">
        <f t="shared" ca="1" si="113"/>
        <v>43410</v>
      </c>
      <c r="C410">
        <f t="shared" ca="1" si="124"/>
        <v>2018</v>
      </c>
      <c r="D410" s="4">
        <f t="shared" ca="1" si="129"/>
        <v>11</v>
      </c>
      <c r="E410" s="4">
        <f t="shared" ca="1" si="130"/>
        <v>6</v>
      </c>
      <c r="F410" s="2" t="str">
        <f t="shared" ca="1" si="114"/>
        <v>Susan</v>
      </c>
      <c r="G410" s="2" t="str">
        <f t="shared" ca="1" si="115"/>
        <v>no</v>
      </c>
      <c r="H410" s="2" t="str">
        <f t="shared" ca="1" si="116"/>
        <v>thebarn</v>
      </c>
      <c r="I410" s="2" t="str">
        <f t="shared" ca="1" si="117"/>
        <v>Germany</v>
      </c>
      <c r="J410" s="2" t="str">
        <f t="shared" ca="1" si="118"/>
        <v>NRW</v>
      </c>
      <c r="K410" s="2" t="str">
        <f t="shared" ca="1" si="119"/>
        <v>Cologne</v>
      </c>
      <c r="L410" s="2" t="str">
        <f t="shared" ca="1" si="120"/>
        <v>household</v>
      </c>
      <c r="M410" s="2" t="str">
        <f t="shared" ca="1" si="121"/>
        <v>towls</v>
      </c>
      <c r="N410">
        <f t="shared" ca="1" si="125"/>
        <v>457</v>
      </c>
      <c r="O410">
        <f t="shared" ca="1" si="126"/>
        <v>78.87</v>
      </c>
      <c r="P410">
        <f t="shared" ca="1" si="127"/>
        <v>9.7899999999999991</v>
      </c>
      <c r="R410">
        <f t="shared" ca="1" si="122"/>
        <v>2</v>
      </c>
      <c r="S410">
        <f t="shared" ca="1" si="123"/>
        <v>9</v>
      </c>
    </row>
    <row r="411" spans="1:19" x14ac:dyDescent="0.25">
      <c r="A411">
        <f t="shared" si="128"/>
        <v>406</v>
      </c>
      <c r="B411" s="2">
        <f t="shared" ca="1" si="113"/>
        <v>43427</v>
      </c>
      <c r="C411">
        <f t="shared" ca="1" si="124"/>
        <v>2018</v>
      </c>
      <c r="D411" s="4">
        <f t="shared" ca="1" si="129"/>
        <v>11</v>
      </c>
      <c r="E411" s="4">
        <f t="shared" ca="1" si="130"/>
        <v>23</v>
      </c>
      <c r="F411" s="2" t="str">
        <f t="shared" ca="1" si="114"/>
        <v>Lewis</v>
      </c>
      <c r="G411" s="2" t="str">
        <f t="shared" ca="1" si="115"/>
        <v>no</v>
      </c>
      <c r="H411" s="2" t="str">
        <f t="shared" ca="1" si="116"/>
        <v>dealhouse</v>
      </c>
      <c r="I411" s="2" t="str">
        <f t="shared" ca="1" si="117"/>
        <v>Germany</v>
      </c>
      <c r="J411" s="2" t="str">
        <f t="shared" ca="1" si="118"/>
        <v>Bremen</v>
      </c>
      <c r="K411" s="2" t="str">
        <f t="shared" ca="1" si="119"/>
        <v>Bremen</v>
      </c>
      <c r="L411" s="2" t="str">
        <f t="shared" ca="1" si="120"/>
        <v>stationary</v>
      </c>
      <c r="M411" s="2" t="str">
        <f t="shared" ca="1" si="121"/>
        <v>water colours</v>
      </c>
      <c r="N411">
        <f t="shared" ca="1" si="125"/>
        <v>410</v>
      </c>
      <c r="O411">
        <f t="shared" ca="1" si="126"/>
        <v>81.540000000000006</v>
      </c>
      <c r="P411">
        <f t="shared" ca="1" si="127"/>
        <v>9.6999999999999993</v>
      </c>
      <c r="R411">
        <f t="shared" ca="1" si="122"/>
        <v>15</v>
      </c>
      <c r="S411">
        <f t="shared" ca="1" si="123"/>
        <v>5</v>
      </c>
    </row>
    <row r="412" spans="1:19" x14ac:dyDescent="0.25">
      <c r="A412">
        <f t="shared" si="128"/>
        <v>407</v>
      </c>
      <c r="B412" s="2">
        <f t="shared" ca="1" si="113"/>
        <v>43403</v>
      </c>
      <c r="C412">
        <f t="shared" ca="1" si="124"/>
        <v>2018</v>
      </c>
      <c r="D412" s="4">
        <f t="shared" ca="1" si="129"/>
        <v>10</v>
      </c>
      <c r="E412" s="4">
        <f t="shared" ca="1" si="130"/>
        <v>30</v>
      </c>
      <c r="F412" s="2" t="str">
        <f t="shared" ca="1" si="114"/>
        <v>Harry</v>
      </c>
      <c r="G412" s="2" t="str">
        <f t="shared" ca="1" si="115"/>
        <v>no</v>
      </c>
      <c r="H412" s="2" t="str">
        <f t="shared" ca="1" si="116"/>
        <v>metropolis</v>
      </c>
      <c r="I412" s="2" t="str">
        <f t="shared" ca="1" si="117"/>
        <v>Germany</v>
      </c>
      <c r="J412" s="2" t="str">
        <f t="shared" ca="1" si="118"/>
        <v>NRW</v>
      </c>
      <c r="K412" s="2" t="str">
        <f t="shared" ca="1" si="119"/>
        <v>Düsseldorf</v>
      </c>
      <c r="L412" s="2" t="str">
        <f t="shared" ca="1" si="120"/>
        <v>appliances</v>
      </c>
      <c r="M412" s="2" t="str">
        <f t="shared" ca="1" si="121"/>
        <v>vaccum cleaner</v>
      </c>
      <c r="N412">
        <f t="shared" ca="1" si="125"/>
        <v>918</v>
      </c>
      <c r="O412">
        <f t="shared" ca="1" si="126"/>
        <v>91.61</v>
      </c>
      <c r="P412">
        <f t="shared" ca="1" si="127"/>
        <v>0.71</v>
      </c>
      <c r="R412">
        <f t="shared" ca="1" si="122"/>
        <v>1</v>
      </c>
      <c r="S412">
        <f t="shared" ca="1" si="123"/>
        <v>10</v>
      </c>
    </row>
    <row r="413" spans="1:19" x14ac:dyDescent="0.25">
      <c r="A413">
        <f t="shared" si="128"/>
        <v>408</v>
      </c>
      <c r="B413" s="2">
        <f t="shared" ca="1" si="113"/>
        <v>43426</v>
      </c>
      <c r="C413">
        <f t="shared" ca="1" si="124"/>
        <v>2018</v>
      </c>
      <c r="D413" s="4">
        <f t="shared" ca="1" si="129"/>
        <v>11</v>
      </c>
      <c r="E413" s="4">
        <f t="shared" ca="1" si="130"/>
        <v>22</v>
      </c>
      <c r="F413" s="2" t="str">
        <f t="shared" ca="1" si="114"/>
        <v>Harry</v>
      </c>
      <c r="G413" s="2" t="str">
        <f t="shared" ca="1" si="115"/>
        <v>yes</v>
      </c>
      <c r="H413" s="2" t="str">
        <f t="shared" ca="1" si="116"/>
        <v>smartpoint</v>
      </c>
      <c r="I413" s="2" t="str">
        <f t="shared" ca="1" si="117"/>
        <v>Germany</v>
      </c>
      <c r="J413" s="2" t="str">
        <f t="shared" ca="1" si="118"/>
        <v>NRW</v>
      </c>
      <c r="K413" s="2" t="str">
        <f t="shared" ca="1" si="119"/>
        <v>Essen</v>
      </c>
      <c r="L413" s="2" t="str">
        <f t="shared" ca="1" si="120"/>
        <v>appliances</v>
      </c>
      <c r="M413" s="2" t="str">
        <f t="shared" ca="1" si="121"/>
        <v>vaccum cleaner</v>
      </c>
      <c r="N413">
        <f t="shared" ca="1" si="125"/>
        <v>794</v>
      </c>
      <c r="O413">
        <f t="shared" ca="1" si="126"/>
        <v>58.26</v>
      </c>
      <c r="P413">
        <f t="shared" ca="1" si="127"/>
        <v>5.98</v>
      </c>
      <c r="R413">
        <f t="shared" ca="1" si="122"/>
        <v>3</v>
      </c>
      <c r="S413">
        <f t="shared" ca="1" si="123"/>
        <v>10</v>
      </c>
    </row>
    <row r="414" spans="1:19" x14ac:dyDescent="0.25">
      <c r="A414">
        <f t="shared" si="128"/>
        <v>409</v>
      </c>
      <c r="B414" s="2">
        <f t="shared" ca="1" si="113"/>
        <v>43382</v>
      </c>
      <c r="C414">
        <f t="shared" ca="1" si="124"/>
        <v>2018</v>
      </c>
      <c r="D414" s="4">
        <f t="shared" ca="1" si="129"/>
        <v>10</v>
      </c>
      <c r="E414" s="4">
        <f t="shared" ca="1" si="130"/>
        <v>9</v>
      </c>
      <c r="F414" s="2" t="str">
        <f t="shared" ca="1" si="114"/>
        <v>Ina</v>
      </c>
      <c r="G414" s="2" t="str">
        <f t="shared" ca="1" si="115"/>
        <v>no</v>
      </c>
      <c r="H414" s="2" t="str">
        <f t="shared" ca="1" si="116"/>
        <v>thebarn</v>
      </c>
      <c r="I414" s="2" t="str">
        <f t="shared" ca="1" si="117"/>
        <v>Germany</v>
      </c>
      <c r="J414" s="2" t="str">
        <f t="shared" ca="1" si="118"/>
        <v>Bavaria</v>
      </c>
      <c r="K414" s="2" t="str">
        <f t="shared" ca="1" si="119"/>
        <v>Nuremberg</v>
      </c>
      <c r="L414" s="2" t="str">
        <f t="shared" ca="1" si="120"/>
        <v>household</v>
      </c>
      <c r="M414" s="2" t="str">
        <f t="shared" ca="1" si="121"/>
        <v>gloves</v>
      </c>
      <c r="N414">
        <f t="shared" ca="1" si="125"/>
        <v>475</v>
      </c>
      <c r="O414">
        <f t="shared" ca="1" si="126"/>
        <v>24.16</v>
      </c>
      <c r="P414">
        <f t="shared" ca="1" si="127"/>
        <v>7.55</v>
      </c>
      <c r="R414">
        <f t="shared" ca="1" si="122"/>
        <v>7</v>
      </c>
      <c r="S414">
        <f t="shared" ca="1" si="123"/>
        <v>8</v>
      </c>
    </row>
    <row r="415" spans="1:19" x14ac:dyDescent="0.25">
      <c r="A415">
        <f t="shared" si="128"/>
        <v>410</v>
      </c>
      <c r="B415" s="2">
        <f t="shared" ca="1" si="113"/>
        <v>43465</v>
      </c>
      <c r="C415">
        <f t="shared" ca="1" si="124"/>
        <v>2018</v>
      </c>
      <c r="D415" s="4">
        <f t="shared" ca="1" si="129"/>
        <v>12</v>
      </c>
      <c r="E415" s="4">
        <f t="shared" ca="1" si="130"/>
        <v>31</v>
      </c>
      <c r="F415" s="2" t="str">
        <f t="shared" ca="1" si="114"/>
        <v>Wilbur</v>
      </c>
      <c r="G415" s="2" t="str">
        <f t="shared" ca="1" si="115"/>
        <v>yes</v>
      </c>
      <c r="H415" s="2" t="str">
        <f t="shared" ca="1" si="116"/>
        <v>dealhouse</v>
      </c>
      <c r="I415" s="2" t="str">
        <f t="shared" ca="1" si="117"/>
        <v>Germany</v>
      </c>
      <c r="J415" s="2" t="str">
        <f t="shared" ca="1" si="118"/>
        <v>NRW</v>
      </c>
      <c r="K415" s="2" t="str">
        <f t="shared" ca="1" si="119"/>
        <v>Dortmund</v>
      </c>
      <c r="L415" s="2" t="str">
        <f t="shared" ca="1" si="120"/>
        <v>stationary</v>
      </c>
      <c r="M415" s="2" t="str">
        <f t="shared" ca="1" si="121"/>
        <v>marker</v>
      </c>
      <c r="N415">
        <f t="shared" ca="1" si="125"/>
        <v>499</v>
      </c>
      <c r="O415">
        <f t="shared" ca="1" si="126"/>
        <v>1.68</v>
      </c>
      <c r="P415">
        <f t="shared" ca="1" si="127"/>
        <v>9.1999999999999993</v>
      </c>
      <c r="R415">
        <f t="shared" ca="1" si="122"/>
        <v>4</v>
      </c>
      <c r="S415">
        <f t="shared" ca="1" si="123"/>
        <v>3</v>
      </c>
    </row>
    <row r="416" spans="1:19" x14ac:dyDescent="0.25">
      <c r="A416">
        <f t="shared" si="128"/>
        <v>411</v>
      </c>
      <c r="B416" s="2">
        <f t="shared" ca="1" si="113"/>
        <v>43391</v>
      </c>
      <c r="C416">
        <f t="shared" ca="1" si="124"/>
        <v>2018</v>
      </c>
      <c r="D416" s="4">
        <f t="shared" ca="1" si="129"/>
        <v>10</v>
      </c>
      <c r="E416" s="4">
        <f t="shared" ca="1" si="130"/>
        <v>18</v>
      </c>
      <c r="F416" s="2" t="str">
        <f t="shared" ca="1" si="114"/>
        <v>Darma</v>
      </c>
      <c r="G416" s="2" t="str">
        <f t="shared" ca="1" si="115"/>
        <v>yes</v>
      </c>
      <c r="H416" s="2" t="str">
        <f t="shared" ca="1" si="116"/>
        <v>dealhouse</v>
      </c>
      <c r="I416" s="2" t="str">
        <f t="shared" ca="1" si="117"/>
        <v>Germany</v>
      </c>
      <c r="J416" s="2" t="str">
        <f t="shared" ca="1" si="118"/>
        <v>Bavaria</v>
      </c>
      <c r="K416" s="2" t="str">
        <f t="shared" ca="1" si="119"/>
        <v>Augsburg</v>
      </c>
      <c r="L416" s="2" t="str">
        <f t="shared" ca="1" si="120"/>
        <v>stationary</v>
      </c>
      <c r="M416" s="2" t="str">
        <f t="shared" ca="1" si="121"/>
        <v>ball-pen</v>
      </c>
      <c r="N416">
        <f t="shared" ca="1" si="125"/>
        <v>476</v>
      </c>
      <c r="O416">
        <f t="shared" ca="1" si="126"/>
        <v>17.34</v>
      </c>
      <c r="P416">
        <f t="shared" ca="1" si="127"/>
        <v>9.0399999999999991</v>
      </c>
      <c r="R416">
        <f t="shared" ca="1" si="122"/>
        <v>8</v>
      </c>
      <c r="S416">
        <f t="shared" ca="1" si="123"/>
        <v>4</v>
      </c>
    </row>
    <row r="417" spans="1:19" x14ac:dyDescent="0.25">
      <c r="A417">
        <f t="shared" si="128"/>
        <v>412</v>
      </c>
      <c r="B417" s="2">
        <f t="shared" ca="1" si="113"/>
        <v>43398</v>
      </c>
      <c r="C417">
        <f t="shared" ca="1" si="124"/>
        <v>2018</v>
      </c>
      <c r="D417" s="4">
        <f t="shared" ca="1" si="129"/>
        <v>10</v>
      </c>
      <c r="E417" s="4">
        <f t="shared" ca="1" si="130"/>
        <v>25</v>
      </c>
      <c r="F417" s="2" t="str">
        <f t="shared" ca="1" si="114"/>
        <v>Darma</v>
      </c>
      <c r="G417" s="2" t="str">
        <f t="shared" ca="1" si="115"/>
        <v>yes</v>
      </c>
      <c r="H417" s="2" t="str">
        <f t="shared" ca="1" si="116"/>
        <v>smartpoint</v>
      </c>
      <c r="I417" s="2" t="str">
        <f t="shared" ca="1" si="117"/>
        <v>Germany</v>
      </c>
      <c r="J417" s="2" t="str">
        <f t="shared" ca="1" si="118"/>
        <v>Hamburg</v>
      </c>
      <c r="K417" s="2" t="str">
        <f t="shared" ca="1" si="119"/>
        <v>Hamburg</v>
      </c>
      <c r="L417" s="2" t="str">
        <f t="shared" ca="1" si="120"/>
        <v>household</v>
      </c>
      <c r="M417" s="2" t="str">
        <f t="shared" ca="1" si="121"/>
        <v>towls</v>
      </c>
      <c r="N417">
        <f t="shared" ca="1" si="125"/>
        <v>484</v>
      </c>
      <c r="O417">
        <f t="shared" ca="1" si="126"/>
        <v>65.53</v>
      </c>
      <c r="P417">
        <f t="shared" ca="1" si="127"/>
        <v>8.92</v>
      </c>
      <c r="R417">
        <f t="shared" ca="1" si="122"/>
        <v>14</v>
      </c>
      <c r="S417">
        <f t="shared" ca="1" si="123"/>
        <v>9</v>
      </c>
    </row>
    <row r="418" spans="1:19" x14ac:dyDescent="0.25">
      <c r="A418">
        <f t="shared" si="128"/>
        <v>413</v>
      </c>
      <c r="B418" s="2">
        <f t="shared" ca="1" si="113"/>
        <v>43420</v>
      </c>
      <c r="C418">
        <f t="shared" ca="1" si="124"/>
        <v>2018</v>
      </c>
      <c r="D418" s="4">
        <f t="shared" ca="1" si="129"/>
        <v>11</v>
      </c>
      <c r="E418" s="4">
        <f t="shared" ca="1" si="130"/>
        <v>16</v>
      </c>
      <c r="F418" s="2" t="str">
        <f t="shared" ca="1" si="114"/>
        <v>Harry</v>
      </c>
      <c r="G418" s="2" t="str">
        <f t="shared" ca="1" si="115"/>
        <v>no</v>
      </c>
      <c r="H418" s="2" t="str">
        <f t="shared" ca="1" si="116"/>
        <v>smartpoint</v>
      </c>
      <c r="I418" s="2" t="str">
        <f t="shared" ca="1" si="117"/>
        <v>Germany</v>
      </c>
      <c r="J418" s="2" t="str">
        <f t="shared" ca="1" si="118"/>
        <v>BadWurt</v>
      </c>
      <c r="K418" s="2" t="str">
        <f t="shared" ca="1" si="119"/>
        <v>Stuttgart</v>
      </c>
      <c r="L418" s="2" t="str">
        <f t="shared" ca="1" si="120"/>
        <v>appliances</v>
      </c>
      <c r="M418" s="2" t="str">
        <f t="shared" ca="1" si="121"/>
        <v>vaccum cleaner</v>
      </c>
      <c r="N418">
        <f t="shared" ca="1" si="125"/>
        <v>194</v>
      </c>
      <c r="O418">
        <f t="shared" ca="1" si="126"/>
        <v>45.18</v>
      </c>
      <c r="P418">
        <f t="shared" ca="1" si="127"/>
        <v>8.02</v>
      </c>
      <c r="R418">
        <f t="shared" ca="1" si="122"/>
        <v>10</v>
      </c>
      <c r="S418">
        <f t="shared" ca="1" si="123"/>
        <v>10</v>
      </c>
    </row>
    <row r="419" spans="1:19" x14ac:dyDescent="0.25">
      <c r="A419">
        <f t="shared" si="128"/>
        <v>414</v>
      </c>
      <c r="B419" s="2">
        <f t="shared" ca="1" si="113"/>
        <v>43458</v>
      </c>
      <c r="C419">
        <f t="shared" ca="1" si="124"/>
        <v>2018</v>
      </c>
      <c r="D419" s="4">
        <f t="shared" ca="1" si="129"/>
        <v>12</v>
      </c>
      <c r="E419" s="4">
        <f t="shared" ca="1" si="130"/>
        <v>24</v>
      </c>
      <c r="F419" s="2" t="str">
        <f t="shared" ca="1" si="114"/>
        <v>Greg</v>
      </c>
      <c r="G419" s="2" t="str">
        <f t="shared" ca="1" si="115"/>
        <v>no</v>
      </c>
      <c r="H419" s="2" t="str">
        <f t="shared" ca="1" si="116"/>
        <v>dealhouse</v>
      </c>
      <c r="I419" s="2" t="str">
        <f t="shared" ca="1" si="117"/>
        <v>Germany</v>
      </c>
      <c r="J419" s="2" t="str">
        <f t="shared" ca="1" si="118"/>
        <v>Hessia</v>
      </c>
      <c r="K419" s="2" t="str">
        <f t="shared" ca="1" si="119"/>
        <v>Frankfurt</v>
      </c>
      <c r="L419" s="2" t="str">
        <f t="shared" ca="1" si="120"/>
        <v>stationary</v>
      </c>
      <c r="M419" s="2" t="str">
        <f t="shared" ca="1" si="121"/>
        <v>pen</v>
      </c>
      <c r="N419">
        <f t="shared" ca="1" si="125"/>
        <v>800</v>
      </c>
      <c r="O419">
        <f t="shared" ca="1" si="126"/>
        <v>7.09</v>
      </c>
      <c r="P419">
        <f t="shared" ca="1" si="127"/>
        <v>0.77</v>
      </c>
      <c r="R419">
        <f t="shared" ca="1" si="122"/>
        <v>9</v>
      </c>
      <c r="S419">
        <f t="shared" ca="1" si="123"/>
        <v>1</v>
      </c>
    </row>
    <row r="420" spans="1:19" x14ac:dyDescent="0.25">
      <c r="A420">
        <f t="shared" si="128"/>
        <v>415</v>
      </c>
      <c r="B420" s="2">
        <f t="shared" ca="1" si="113"/>
        <v>43443</v>
      </c>
      <c r="C420">
        <f t="shared" ca="1" si="124"/>
        <v>2018</v>
      </c>
      <c r="D420" s="4">
        <f t="shared" ca="1" si="129"/>
        <v>12</v>
      </c>
      <c r="E420" s="4">
        <f t="shared" ca="1" si="130"/>
        <v>9</v>
      </c>
      <c r="F420" s="2" t="str">
        <f t="shared" ca="1" si="114"/>
        <v>Beth</v>
      </c>
      <c r="G420" s="2" t="str">
        <f t="shared" ca="1" si="115"/>
        <v>no</v>
      </c>
      <c r="H420" s="2" t="str">
        <f t="shared" ca="1" si="116"/>
        <v>metropolis</v>
      </c>
      <c r="I420" s="2" t="str">
        <f t="shared" ca="1" si="117"/>
        <v>Germany</v>
      </c>
      <c r="J420" s="2" t="str">
        <f t="shared" ca="1" si="118"/>
        <v>Bremen</v>
      </c>
      <c r="K420" s="2" t="str">
        <f t="shared" ca="1" si="119"/>
        <v>Bremen</v>
      </c>
      <c r="L420" s="2" t="str">
        <f t="shared" ca="1" si="120"/>
        <v>household</v>
      </c>
      <c r="M420" s="2" t="str">
        <f t="shared" ca="1" si="121"/>
        <v>towls</v>
      </c>
      <c r="N420">
        <f t="shared" ca="1" si="125"/>
        <v>132</v>
      </c>
      <c r="O420">
        <f t="shared" ca="1" si="126"/>
        <v>56.03</v>
      </c>
      <c r="P420">
        <f t="shared" ca="1" si="127"/>
        <v>0.19</v>
      </c>
      <c r="R420">
        <f t="shared" ca="1" si="122"/>
        <v>15</v>
      </c>
      <c r="S420">
        <f t="shared" ca="1" si="123"/>
        <v>9</v>
      </c>
    </row>
    <row r="421" spans="1:19" x14ac:dyDescent="0.25">
      <c r="A421">
        <f t="shared" si="128"/>
        <v>416</v>
      </c>
      <c r="B421" s="2">
        <f t="shared" ca="1" si="113"/>
        <v>43423</v>
      </c>
      <c r="C421">
        <f t="shared" ca="1" si="124"/>
        <v>2018</v>
      </c>
      <c r="D421" s="4">
        <f t="shared" ca="1" si="129"/>
        <v>11</v>
      </c>
      <c r="E421" s="4">
        <f t="shared" ca="1" si="130"/>
        <v>19</v>
      </c>
      <c r="F421" s="2" t="str">
        <f t="shared" ca="1" si="114"/>
        <v>Greg</v>
      </c>
      <c r="G421" s="2" t="str">
        <f t="shared" ca="1" si="115"/>
        <v>yes</v>
      </c>
      <c r="H421" s="2" t="str">
        <f t="shared" ca="1" si="116"/>
        <v>metropolis</v>
      </c>
      <c r="I421" s="2" t="str">
        <f t="shared" ca="1" si="117"/>
        <v>Germany</v>
      </c>
      <c r="J421" s="2" t="str">
        <f t="shared" ca="1" si="118"/>
        <v>NRW</v>
      </c>
      <c r="K421" s="2" t="str">
        <f t="shared" ca="1" si="119"/>
        <v>Düsseldorf</v>
      </c>
      <c r="L421" s="2" t="str">
        <f t="shared" ca="1" si="120"/>
        <v>stationary</v>
      </c>
      <c r="M421" s="2" t="str">
        <f t="shared" ca="1" si="121"/>
        <v>pencil</v>
      </c>
      <c r="N421">
        <f t="shared" ca="1" si="125"/>
        <v>203</v>
      </c>
      <c r="O421">
        <f t="shared" ca="1" si="126"/>
        <v>35.68</v>
      </c>
      <c r="P421">
        <f t="shared" ca="1" si="127"/>
        <v>4.6500000000000004</v>
      </c>
      <c r="R421">
        <f t="shared" ca="1" si="122"/>
        <v>1</v>
      </c>
      <c r="S421">
        <f t="shared" ca="1" si="123"/>
        <v>2</v>
      </c>
    </row>
    <row r="422" spans="1:19" x14ac:dyDescent="0.25">
      <c r="A422">
        <f t="shared" si="128"/>
        <v>417</v>
      </c>
      <c r="B422" s="2">
        <f t="shared" ca="1" si="113"/>
        <v>43441</v>
      </c>
      <c r="C422">
        <f t="shared" ca="1" si="124"/>
        <v>2018</v>
      </c>
      <c r="D422" s="4">
        <f t="shared" ca="1" si="129"/>
        <v>12</v>
      </c>
      <c r="E422" s="4">
        <f t="shared" ca="1" si="130"/>
        <v>7</v>
      </c>
      <c r="F422" s="2" t="str">
        <f t="shared" ca="1" si="114"/>
        <v>Lewis</v>
      </c>
      <c r="G422" s="2" t="str">
        <f t="shared" ca="1" si="115"/>
        <v>no</v>
      </c>
      <c r="H422" s="2" t="str">
        <f t="shared" ca="1" si="116"/>
        <v>dealhouse</v>
      </c>
      <c r="I422" s="2" t="str">
        <f t="shared" ca="1" si="117"/>
        <v>Germany</v>
      </c>
      <c r="J422" s="2" t="str">
        <f t="shared" ca="1" si="118"/>
        <v>Bavaria</v>
      </c>
      <c r="K422" s="2" t="str">
        <f t="shared" ca="1" si="119"/>
        <v>Augsburg</v>
      </c>
      <c r="L422" s="2" t="str">
        <f t="shared" ca="1" si="120"/>
        <v>stationary</v>
      </c>
      <c r="M422" s="2" t="str">
        <f t="shared" ca="1" si="121"/>
        <v>water colours</v>
      </c>
      <c r="N422">
        <f t="shared" ca="1" si="125"/>
        <v>793</v>
      </c>
      <c r="O422">
        <f t="shared" ca="1" si="126"/>
        <v>91.53</v>
      </c>
      <c r="P422">
        <f t="shared" ca="1" si="127"/>
        <v>9.4</v>
      </c>
      <c r="R422">
        <f t="shared" ca="1" si="122"/>
        <v>8</v>
      </c>
      <c r="S422">
        <f t="shared" ca="1" si="123"/>
        <v>5</v>
      </c>
    </row>
    <row r="423" spans="1:19" x14ac:dyDescent="0.25">
      <c r="A423">
        <f t="shared" si="128"/>
        <v>418</v>
      </c>
      <c r="B423" s="2">
        <f t="shared" ca="1" si="113"/>
        <v>43385</v>
      </c>
      <c r="C423">
        <f t="shared" ca="1" si="124"/>
        <v>2018</v>
      </c>
      <c r="D423" s="4">
        <f t="shared" ca="1" si="129"/>
        <v>10</v>
      </c>
      <c r="E423" s="4">
        <f t="shared" ca="1" si="130"/>
        <v>12</v>
      </c>
      <c r="F423" s="2" t="str">
        <f t="shared" ca="1" si="114"/>
        <v>Greg</v>
      </c>
      <c r="G423" s="2" t="str">
        <f t="shared" ca="1" si="115"/>
        <v>no</v>
      </c>
      <c r="H423" s="2" t="str">
        <f t="shared" ca="1" si="116"/>
        <v>thebarn</v>
      </c>
      <c r="I423" s="2" t="str">
        <f t="shared" ca="1" si="117"/>
        <v>Germany</v>
      </c>
      <c r="J423" s="2" t="str">
        <f t="shared" ca="1" si="118"/>
        <v>Berlin</v>
      </c>
      <c r="K423" s="2" t="str">
        <f t="shared" ca="1" si="119"/>
        <v>Berlin</v>
      </c>
      <c r="L423" s="2" t="str">
        <f t="shared" ca="1" si="120"/>
        <v>appliances</v>
      </c>
      <c r="M423" s="2" t="str">
        <f t="shared" ca="1" si="121"/>
        <v>micro wave oven</v>
      </c>
      <c r="N423">
        <f t="shared" ca="1" si="125"/>
        <v>347</v>
      </c>
      <c r="O423">
        <f t="shared" ca="1" si="126"/>
        <v>34.96</v>
      </c>
      <c r="P423">
        <f t="shared" ca="1" si="127"/>
        <v>1.01</v>
      </c>
      <c r="R423">
        <f t="shared" ca="1" si="122"/>
        <v>13</v>
      </c>
      <c r="S423">
        <f t="shared" ca="1" si="123"/>
        <v>12</v>
      </c>
    </row>
    <row r="424" spans="1:19" x14ac:dyDescent="0.25">
      <c r="A424">
        <f t="shared" si="128"/>
        <v>419</v>
      </c>
      <c r="B424" s="2">
        <f t="shared" ca="1" si="113"/>
        <v>43410</v>
      </c>
      <c r="C424">
        <f t="shared" ca="1" si="124"/>
        <v>2018</v>
      </c>
      <c r="D424" s="4">
        <f t="shared" ca="1" si="129"/>
        <v>11</v>
      </c>
      <c r="E424" s="4">
        <f t="shared" ca="1" si="130"/>
        <v>6</v>
      </c>
      <c r="F424" s="2" t="str">
        <f t="shared" ca="1" si="114"/>
        <v>Greg</v>
      </c>
      <c r="G424" s="2" t="str">
        <f t="shared" ca="1" si="115"/>
        <v>yes</v>
      </c>
      <c r="H424" s="2" t="str">
        <f t="shared" ca="1" si="116"/>
        <v>metropolis</v>
      </c>
      <c r="I424" s="2" t="str">
        <f t="shared" ca="1" si="117"/>
        <v>Germany</v>
      </c>
      <c r="J424" s="2" t="str">
        <f t="shared" ca="1" si="118"/>
        <v>Berlin</v>
      </c>
      <c r="K424" s="2" t="str">
        <f t="shared" ca="1" si="119"/>
        <v>Berlin</v>
      </c>
      <c r="L424" s="2" t="str">
        <f t="shared" ca="1" si="120"/>
        <v>stationary</v>
      </c>
      <c r="M424" s="2" t="str">
        <f t="shared" ca="1" si="121"/>
        <v>ball-pen</v>
      </c>
      <c r="N424">
        <f t="shared" ca="1" si="125"/>
        <v>630</v>
      </c>
      <c r="O424">
        <f t="shared" ca="1" si="126"/>
        <v>46.7</v>
      </c>
      <c r="P424">
        <f t="shared" ca="1" si="127"/>
        <v>3.87</v>
      </c>
      <c r="R424">
        <f t="shared" ca="1" si="122"/>
        <v>13</v>
      </c>
      <c r="S424">
        <f t="shared" ca="1" si="123"/>
        <v>4</v>
      </c>
    </row>
    <row r="425" spans="1:19" x14ac:dyDescent="0.25">
      <c r="A425">
        <f t="shared" si="128"/>
        <v>420</v>
      </c>
      <c r="B425" s="2">
        <f t="shared" ca="1" si="113"/>
        <v>43413</v>
      </c>
      <c r="C425">
        <f t="shared" ca="1" si="124"/>
        <v>2018</v>
      </c>
      <c r="D425" s="4">
        <f t="shared" ca="1" si="129"/>
        <v>11</v>
      </c>
      <c r="E425" s="4">
        <f t="shared" ca="1" si="130"/>
        <v>9</v>
      </c>
      <c r="F425" s="2" t="str">
        <f t="shared" ca="1" si="114"/>
        <v>Wilbur</v>
      </c>
      <c r="G425" s="2" t="str">
        <f t="shared" ca="1" si="115"/>
        <v>no</v>
      </c>
      <c r="H425" s="2" t="str">
        <f t="shared" ca="1" si="116"/>
        <v>care4you</v>
      </c>
      <c r="I425" s="2" t="str">
        <f t="shared" ca="1" si="117"/>
        <v>Germany</v>
      </c>
      <c r="J425" s="2" t="str">
        <f t="shared" ca="1" si="118"/>
        <v>NRW</v>
      </c>
      <c r="K425" s="2" t="str">
        <f t="shared" ca="1" si="119"/>
        <v>Essen</v>
      </c>
      <c r="L425" s="2" t="str">
        <f t="shared" ca="1" si="120"/>
        <v>household</v>
      </c>
      <c r="M425" s="2" t="str">
        <f t="shared" ca="1" si="121"/>
        <v>towls</v>
      </c>
      <c r="N425">
        <f t="shared" ca="1" si="125"/>
        <v>45</v>
      </c>
      <c r="O425">
        <f t="shared" ca="1" si="126"/>
        <v>35.65</v>
      </c>
      <c r="P425">
        <f t="shared" ca="1" si="127"/>
        <v>8.77</v>
      </c>
      <c r="R425">
        <f t="shared" ca="1" si="122"/>
        <v>3</v>
      </c>
      <c r="S425">
        <f t="shared" ca="1" si="123"/>
        <v>9</v>
      </c>
    </row>
    <row r="426" spans="1:19" x14ac:dyDescent="0.25">
      <c r="A426">
        <f t="shared" si="128"/>
        <v>421</v>
      </c>
      <c r="B426" s="2">
        <f t="shared" ca="1" si="113"/>
        <v>43411</v>
      </c>
      <c r="C426">
        <f t="shared" ca="1" si="124"/>
        <v>2018</v>
      </c>
      <c r="D426" s="4">
        <f t="shared" ca="1" si="129"/>
        <v>11</v>
      </c>
      <c r="E426" s="4">
        <f t="shared" ca="1" si="130"/>
        <v>7</v>
      </c>
      <c r="F426" s="2" t="str">
        <f t="shared" ca="1" si="114"/>
        <v>Beth</v>
      </c>
      <c r="G426" s="2" t="str">
        <f t="shared" ca="1" si="115"/>
        <v>yes</v>
      </c>
      <c r="H426" s="2" t="str">
        <f t="shared" ca="1" si="116"/>
        <v>smartpoint</v>
      </c>
      <c r="I426" s="2" t="str">
        <f t="shared" ca="1" si="117"/>
        <v>Germany</v>
      </c>
      <c r="J426" s="2" t="str">
        <f t="shared" ca="1" si="118"/>
        <v>Hamburg</v>
      </c>
      <c r="K426" s="2" t="str">
        <f t="shared" ca="1" si="119"/>
        <v>Hamburg</v>
      </c>
      <c r="L426" s="2" t="str">
        <f t="shared" ca="1" si="120"/>
        <v>household</v>
      </c>
      <c r="M426" s="2" t="str">
        <f t="shared" ca="1" si="121"/>
        <v>waste bags</v>
      </c>
      <c r="N426">
        <f t="shared" ca="1" si="125"/>
        <v>905</v>
      </c>
      <c r="O426">
        <f t="shared" ca="1" si="126"/>
        <v>12.82</v>
      </c>
      <c r="P426">
        <f t="shared" ca="1" si="127"/>
        <v>8.01</v>
      </c>
      <c r="R426">
        <f t="shared" ca="1" si="122"/>
        <v>14</v>
      </c>
      <c r="S426">
        <f t="shared" ca="1" si="123"/>
        <v>6</v>
      </c>
    </row>
    <row r="427" spans="1:19" x14ac:dyDescent="0.25">
      <c r="A427">
        <f t="shared" si="128"/>
        <v>422</v>
      </c>
      <c r="B427" s="2">
        <f t="shared" ca="1" si="113"/>
        <v>43443</v>
      </c>
      <c r="C427">
        <f t="shared" ca="1" si="124"/>
        <v>2018</v>
      </c>
      <c r="D427" s="4">
        <f t="shared" ca="1" si="129"/>
        <v>12</v>
      </c>
      <c r="E427" s="4">
        <f t="shared" ca="1" si="130"/>
        <v>9</v>
      </c>
      <c r="F427" s="2" t="str">
        <f t="shared" ca="1" si="114"/>
        <v>Darma</v>
      </c>
      <c r="G427" s="2" t="str">
        <f t="shared" ca="1" si="115"/>
        <v>yes</v>
      </c>
      <c r="H427" s="2" t="str">
        <f t="shared" ca="1" si="116"/>
        <v>care4you</v>
      </c>
      <c r="I427" s="2" t="str">
        <f t="shared" ca="1" si="117"/>
        <v>Germany</v>
      </c>
      <c r="J427" s="2" t="str">
        <f t="shared" ca="1" si="118"/>
        <v>NRW</v>
      </c>
      <c r="K427" s="2" t="str">
        <f t="shared" ca="1" si="119"/>
        <v>Dortmund</v>
      </c>
      <c r="L427" s="2" t="str">
        <f t="shared" ca="1" si="120"/>
        <v>household</v>
      </c>
      <c r="M427" s="2" t="str">
        <f t="shared" ca="1" si="121"/>
        <v>wipes</v>
      </c>
      <c r="N427">
        <f t="shared" ca="1" si="125"/>
        <v>656</v>
      </c>
      <c r="O427">
        <f t="shared" ca="1" si="126"/>
        <v>59.9</v>
      </c>
      <c r="P427">
        <f t="shared" ca="1" si="127"/>
        <v>2.81</v>
      </c>
      <c r="R427">
        <f t="shared" ca="1" si="122"/>
        <v>4</v>
      </c>
      <c r="S427">
        <f t="shared" ca="1" si="123"/>
        <v>7</v>
      </c>
    </row>
    <row r="428" spans="1:19" x14ac:dyDescent="0.25">
      <c r="A428">
        <f t="shared" si="128"/>
        <v>423</v>
      </c>
      <c r="B428" s="2">
        <f t="shared" ca="1" si="113"/>
        <v>43419</v>
      </c>
      <c r="C428">
        <f t="shared" ca="1" si="124"/>
        <v>2018</v>
      </c>
      <c r="D428" s="4">
        <f t="shared" ca="1" si="129"/>
        <v>11</v>
      </c>
      <c r="E428" s="4">
        <f t="shared" ca="1" si="130"/>
        <v>15</v>
      </c>
      <c r="F428" s="2" t="str">
        <f t="shared" ca="1" si="114"/>
        <v>Ina</v>
      </c>
      <c r="G428" s="2" t="str">
        <f t="shared" ca="1" si="115"/>
        <v>no</v>
      </c>
      <c r="H428" s="2" t="str">
        <f t="shared" ca="1" si="116"/>
        <v>dealhouse</v>
      </c>
      <c r="I428" s="2" t="str">
        <f t="shared" ca="1" si="117"/>
        <v>Germany</v>
      </c>
      <c r="J428" s="2" t="str">
        <f t="shared" ca="1" si="118"/>
        <v>BadWurt</v>
      </c>
      <c r="K428" s="2" t="str">
        <f t="shared" ca="1" si="119"/>
        <v>Freiburg</v>
      </c>
      <c r="L428" s="2" t="str">
        <f t="shared" ca="1" si="120"/>
        <v>stationary</v>
      </c>
      <c r="M428" s="2" t="str">
        <f t="shared" ca="1" si="121"/>
        <v>pen</v>
      </c>
      <c r="N428">
        <f t="shared" ca="1" si="125"/>
        <v>368</v>
      </c>
      <c r="O428">
        <f t="shared" ca="1" si="126"/>
        <v>46.61</v>
      </c>
      <c r="P428">
        <f t="shared" ca="1" si="127"/>
        <v>1.86</v>
      </c>
      <c r="R428">
        <f t="shared" ca="1" si="122"/>
        <v>12</v>
      </c>
      <c r="S428">
        <f t="shared" ca="1" si="123"/>
        <v>1</v>
      </c>
    </row>
    <row r="429" spans="1:19" x14ac:dyDescent="0.25">
      <c r="A429">
        <f t="shared" si="128"/>
        <v>424</v>
      </c>
      <c r="B429" s="2">
        <f t="shared" ca="1" si="113"/>
        <v>43450</v>
      </c>
      <c r="C429">
        <f t="shared" ca="1" si="124"/>
        <v>2018</v>
      </c>
      <c r="D429" s="4">
        <f t="shared" ca="1" si="129"/>
        <v>12</v>
      </c>
      <c r="E429" s="4">
        <f t="shared" ca="1" si="130"/>
        <v>16</v>
      </c>
      <c r="F429" s="2" t="str">
        <f t="shared" ca="1" si="114"/>
        <v>Darma</v>
      </c>
      <c r="G429" s="2" t="str">
        <f t="shared" ca="1" si="115"/>
        <v>yes</v>
      </c>
      <c r="H429" s="2" t="str">
        <f t="shared" ca="1" si="116"/>
        <v>thebarn</v>
      </c>
      <c r="I429" s="2" t="str">
        <f t="shared" ca="1" si="117"/>
        <v>Germany</v>
      </c>
      <c r="J429" s="2" t="str">
        <f t="shared" ca="1" si="118"/>
        <v>Saxony</v>
      </c>
      <c r="K429" s="2" t="str">
        <f t="shared" ca="1" si="119"/>
        <v>Dresden</v>
      </c>
      <c r="L429" s="2" t="str">
        <f t="shared" ca="1" si="120"/>
        <v>stationary</v>
      </c>
      <c r="M429" s="2" t="str">
        <f t="shared" ca="1" si="121"/>
        <v>water colours</v>
      </c>
      <c r="N429">
        <f t="shared" ca="1" si="125"/>
        <v>43</v>
      </c>
      <c r="O429">
        <f t="shared" ca="1" si="126"/>
        <v>13.88</v>
      </c>
      <c r="P429">
        <f t="shared" ca="1" si="127"/>
        <v>4.57</v>
      </c>
      <c r="R429">
        <f t="shared" ca="1" si="122"/>
        <v>16</v>
      </c>
      <c r="S429">
        <f t="shared" ca="1" si="123"/>
        <v>5</v>
      </c>
    </row>
    <row r="430" spans="1:19" x14ac:dyDescent="0.25">
      <c r="A430">
        <f t="shared" si="128"/>
        <v>425</v>
      </c>
      <c r="B430" s="2">
        <f t="shared" ca="1" si="113"/>
        <v>43423</v>
      </c>
      <c r="C430">
        <f t="shared" ca="1" si="124"/>
        <v>2018</v>
      </c>
      <c r="D430" s="4">
        <f t="shared" ca="1" si="129"/>
        <v>11</v>
      </c>
      <c r="E430" s="4">
        <f t="shared" ca="1" si="130"/>
        <v>19</v>
      </c>
      <c r="F430" s="2" t="str">
        <f t="shared" ca="1" si="114"/>
        <v>Greg</v>
      </c>
      <c r="G430" s="2" t="str">
        <f t="shared" ca="1" si="115"/>
        <v>yes</v>
      </c>
      <c r="H430" s="2" t="str">
        <f t="shared" ca="1" si="116"/>
        <v>care4you</v>
      </c>
      <c r="I430" s="2" t="str">
        <f t="shared" ca="1" si="117"/>
        <v>Germany</v>
      </c>
      <c r="J430" s="2" t="str">
        <f t="shared" ca="1" si="118"/>
        <v>NRW</v>
      </c>
      <c r="K430" s="2" t="str">
        <f t="shared" ca="1" si="119"/>
        <v>Cologne</v>
      </c>
      <c r="L430" s="2" t="str">
        <f t="shared" ca="1" si="120"/>
        <v>appliances</v>
      </c>
      <c r="M430" s="2" t="str">
        <f t="shared" ca="1" si="121"/>
        <v>micro wave oven</v>
      </c>
      <c r="N430">
        <f t="shared" ca="1" si="125"/>
        <v>845</v>
      </c>
      <c r="O430">
        <f t="shared" ca="1" si="126"/>
        <v>43.36</v>
      </c>
      <c r="P430">
        <f t="shared" ca="1" si="127"/>
        <v>5.66</v>
      </c>
      <c r="R430">
        <f t="shared" ca="1" si="122"/>
        <v>2</v>
      </c>
      <c r="S430">
        <f t="shared" ca="1" si="123"/>
        <v>12</v>
      </c>
    </row>
    <row r="431" spans="1:19" x14ac:dyDescent="0.25">
      <c r="A431">
        <f t="shared" si="128"/>
        <v>426</v>
      </c>
      <c r="B431" s="2">
        <f t="shared" ca="1" si="113"/>
        <v>43443</v>
      </c>
      <c r="C431">
        <f t="shared" ca="1" si="124"/>
        <v>2018</v>
      </c>
      <c r="D431" s="4">
        <f t="shared" ca="1" si="129"/>
        <v>12</v>
      </c>
      <c r="E431" s="4">
        <f t="shared" ca="1" si="130"/>
        <v>9</v>
      </c>
      <c r="F431" s="2" t="str">
        <f t="shared" ca="1" si="114"/>
        <v>Ina</v>
      </c>
      <c r="G431" s="2" t="str">
        <f t="shared" ca="1" si="115"/>
        <v>no</v>
      </c>
      <c r="H431" s="2" t="str">
        <f t="shared" ca="1" si="116"/>
        <v>dealhouse</v>
      </c>
      <c r="I431" s="2" t="str">
        <f t="shared" ca="1" si="117"/>
        <v>Germany</v>
      </c>
      <c r="J431" s="2" t="str">
        <f t="shared" ca="1" si="118"/>
        <v>NRW</v>
      </c>
      <c r="K431" s="2" t="str">
        <f t="shared" ca="1" si="119"/>
        <v>Düsseldorf</v>
      </c>
      <c r="L431" s="2" t="str">
        <f t="shared" ca="1" si="120"/>
        <v>stationary</v>
      </c>
      <c r="M431" s="2" t="str">
        <f t="shared" ca="1" si="121"/>
        <v>pen</v>
      </c>
      <c r="N431">
        <f t="shared" ca="1" si="125"/>
        <v>830</v>
      </c>
      <c r="O431">
        <f t="shared" ca="1" si="126"/>
        <v>51.58</v>
      </c>
      <c r="P431">
        <f t="shared" ca="1" si="127"/>
        <v>3.59</v>
      </c>
      <c r="R431">
        <f t="shared" ca="1" si="122"/>
        <v>1</v>
      </c>
      <c r="S431">
        <f t="shared" ca="1" si="123"/>
        <v>1</v>
      </c>
    </row>
    <row r="432" spans="1:19" x14ac:dyDescent="0.25">
      <c r="A432">
        <f t="shared" si="128"/>
        <v>427</v>
      </c>
      <c r="B432" s="2">
        <f t="shared" ca="1" si="113"/>
        <v>43456</v>
      </c>
      <c r="C432">
        <f t="shared" ca="1" si="124"/>
        <v>2018</v>
      </c>
      <c r="D432" s="4">
        <f t="shared" ca="1" si="129"/>
        <v>12</v>
      </c>
      <c r="E432" s="4">
        <f t="shared" ca="1" si="130"/>
        <v>22</v>
      </c>
      <c r="F432" s="2" t="str">
        <f t="shared" ca="1" si="114"/>
        <v>Harry</v>
      </c>
      <c r="G432" s="2" t="str">
        <f t="shared" ca="1" si="115"/>
        <v>yes</v>
      </c>
      <c r="H432" s="2" t="str">
        <f t="shared" ca="1" si="116"/>
        <v>care4you</v>
      </c>
      <c r="I432" s="2" t="str">
        <f t="shared" ca="1" si="117"/>
        <v>Germany</v>
      </c>
      <c r="J432" s="2" t="str">
        <f t="shared" ca="1" si="118"/>
        <v>Bavaria</v>
      </c>
      <c r="K432" s="2" t="str">
        <f t="shared" ca="1" si="119"/>
        <v>Augsburg</v>
      </c>
      <c r="L432" s="2" t="str">
        <f t="shared" ca="1" si="120"/>
        <v>stationary</v>
      </c>
      <c r="M432" s="2" t="str">
        <f t="shared" ca="1" si="121"/>
        <v>marker</v>
      </c>
      <c r="N432">
        <f t="shared" ca="1" si="125"/>
        <v>551</v>
      </c>
      <c r="O432">
        <f t="shared" ca="1" si="126"/>
        <v>62.01</v>
      </c>
      <c r="P432">
        <f t="shared" ca="1" si="127"/>
        <v>7.16</v>
      </c>
      <c r="R432">
        <f t="shared" ca="1" si="122"/>
        <v>8</v>
      </c>
      <c r="S432">
        <f t="shared" ca="1" si="123"/>
        <v>3</v>
      </c>
    </row>
    <row r="433" spans="1:19" x14ac:dyDescent="0.25">
      <c r="A433">
        <f t="shared" si="128"/>
        <v>428</v>
      </c>
      <c r="B433" s="2">
        <f t="shared" ca="1" si="113"/>
        <v>43431</v>
      </c>
      <c r="C433">
        <f t="shared" ca="1" si="124"/>
        <v>2018</v>
      </c>
      <c r="D433" s="4">
        <f t="shared" ca="1" si="129"/>
        <v>11</v>
      </c>
      <c r="E433" s="4">
        <f t="shared" ca="1" si="130"/>
        <v>27</v>
      </c>
      <c r="F433" s="2" t="str">
        <f t="shared" ca="1" si="114"/>
        <v>Lewis</v>
      </c>
      <c r="G433" s="2" t="str">
        <f t="shared" ca="1" si="115"/>
        <v>no</v>
      </c>
      <c r="H433" s="2" t="str">
        <f t="shared" ca="1" si="116"/>
        <v>smartpoint</v>
      </c>
      <c r="I433" s="2" t="str">
        <f t="shared" ca="1" si="117"/>
        <v>Germany</v>
      </c>
      <c r="J433" s="2" t="str">
        <f t="shared" ca="1" si="118"/>
        <v>Saxony</v>
      </c>
      <c r="K433" s="2" t="str">
        <f t="shared" ca="1" si="119"/>
        <v>Dresden</v>
      </c>
      <c r="L433" s="2" t="str">
        <f t="shared" ca="1" si="120"/>
        <v>household</v>
      </c>
      <c r="M433" s="2" t="str">
        <f t="shared" ca="1" si="121"/>
        <v>waste bags</v>
      </c>
      <c r="N433">
        <f t="shared" ca="1" si="125"/>
        <v>437</v>
      </c>
      <c r="O433">
        <f t="shared" ca="1" si="126"/>
        <v>38.61</v>
      </c>
      <c r="P433">
        <f t="shared" ca="1" si="127"/>
        <v>7.72</v>
      </c>
      <c r="R433">
        <f t="shared" ca="1" si="122"/>
        <v>16</v>
      </c>
      <c r="S433">
        <f t="shared" ca="1" si="123"/>
        <v>6</v>
      </c>
    </row>
    <row r="434" spans="1:19" x14ac:dyDescent="0.25">
      <c r="A434">
        <f t="shared" si="128"/>
        <v>429</v>
      </c>
      <c r="B434" s="2">
        <f t="shared" ca="1" si="113"/>
        <v>43394</v>
      </c>
      <c r="C434">
        <f t="shared" ca="1" si="124"/>
        <v>2018</v>
      </c>
      <c r="D434" s="4">
        <f t="shared" ca="1" si="129"/>
        <v>10</v>
      </c>
      <c r="E434" s="4">
        <f t="shared" ca="1" si="130"/>
        <v>21</v>
      </c>
      <c r="F434" s="2" t="str">
        <f t="shared" ca="1" si="114"/>
        <v>Darma</v>
      </c>
      <c r="G434" s="2" t="str">
        <f t="shared" ca="1" si="115"/>
        <v>yes</v>
      </c>
      <c r="H434" s="2" t="str">
        <f t="shared" ca="1" si="116"/>
        <v>smartpoint</v>
      </c>
      <c r="I434" s="2" t="str">
        <f t="shared" ca="1" si="117"/>
        <v>Germany</v>
      </c>
      <c r="J434" s="2" t="str">
        <f t="shared" ca="1" si="118"/>
        <v>Saxony</v>
      </c>
      <c r="K434" s="2" t="str">
        <f t="shared" ca="1" si="119"/>
        <v>Leipzig</v>
      </c>
      <c r="L434" s="2" t="str">
        <f t="shared" ca="1" si="120"/>
        <v>appliances</v>
      </c>
      <c r="M434" s="2" t="str">
        <f t="shared" ca="1" si="121"/>
        <v>mixer</v>
      </c>
      <c r="N434">
        <f t="shared" ca="1" si="125"/>
        <v>432</v>
      </c>
      <c r="O434">
        <f t="shared" ca="1" si="126"/>
        <v>61.25</v>
      </c>
      <c r="P434">
        <f t="shared" ca="1" si="127"/>
        <v>1.4</v>
      </c>
      <c r="R434">
        <f t="shared" ca="1" si="122"/>
        <v>17</v>
      </c>
      <c r="S434">
        <f t="shared" ca="1" si="123"/>
        <v>11</v>
      </c>
    </row>
    <row r="435" spans="1:19" x14ac:dyDescent="0.25">
      <c r="A435">
        <f t="shared" si="128"/>
        <v>430</v>
      </c>
      <c r="B435" s="2">
        <f t="shared" ca="1" si="113"/>
        <v>43459</v>
      </c>
      <c r="C435">
        <f t="shared" ca="1" si="124"/>
        <v>2018</v>
      </c>
      <c r="D435" s="4">
        <f t="shared" ca="1" si="129"/>
        <v>12</v>
      </c>
      <c r="E435" s="4">
        <f t="shared" ca="1" si="130"/>
        <v>25</v>
      </c>
      <c r="F435" s="2" t="str">
        <f t="shared" ca="1" si="114"/>
        <v>Harry</v>
      </c>
      <c r="G435" s="2" t="str">
        <f t="shared" ca="1" si="115"/>
        <v>yes</v>
      </c>
      <c r="H435" s="2" t="str">
        <f t="shared" ca="1" si="116"/>
        <v>smartpoint</v>
      </c>
      <c r="I435" s="2" t="str">
        <f t="shared" ca="1" si="117"/>
        <v>Germany</v>
      </c>
      <c r="J435" s="2" t="str">
        <f t="shared" ca="1" si="118"/>
        <v>Bavaria</v>
      </c>
      <c r="K435" s="2" t="str">
        <f t="shared" ca="1" si="119"/>
        <v>Augsburg</v>
      </c>
      <c r="L435" s="2" t="str">
        <f t="shared" ca="1" si="120"/>
        <v>household</v>
      </c>
      <c r="M435" s="2" t="str">
        <f t="shared" ca="1" si="121"/>
        <v>waste bags</v>
      </c>
      <c r="N435">
        <f t="shared" ca="1" si="125"/>
        <v>11</v>
      </c>
      <c r="O435">
        <f t="shared" ca="1" si="126"/>
        <v>92.15</v>
      </c>
      <c r="P435">
        <f t="shared" ca="1" si="127"/>
        <v>3.7</v>
      </c>
      <c r="R435">
        <f t="shared" ca="1" si="122"/>
        <v>8</v>
      </c>
      <c r="S435">
        <f t="shared" ca="1" si="123"/>
        <v>6</v>
      </c>
    </row>
    <row r="436" spans="1:19" x14ac:dyDescent="0.25">
      <c r="A436">
        <f t="shared" si="128"/>
        <v>431</v>
      </c>
      <c r="B436" s="2">
        <f t="shared" ca="1" si="113"/>
        <v>43413</v>
      </c>
      <c r="C436">
        <f t="shared" ca="1" si="124"/>
        <v>2018</v>
      </c>
      <c r="D436" s="4">
        <f t="shared" ca="1" si="129"/>
        <v>11</v>
      </c>
      <c r="E436" s="4">
        <f t="shared" ca="1" si="130"/>
        <v>9</v>
      </c>
      <c r="F436" s="2" t="str">
        <f t="shared" ca="1" si="114"/>
        <v>Beth</v>
      </c>
      <c r="G436" s="2" t="str">
        <f t="shared" ca="1" si="115"/>
        <v>yes</v>
      </c>
      <c r="H436" s="2" t="str">
        <f t="shared" ca="1" si="116"/>
        <v>metropolis</v>
      </c>
      <c r="I436" s="2" t="str">
        <f t="shared" ca="1" si="117"/>
        <v>Germany</v>
      </c>
      <c r="J436" s="2" t="str">
        <f t="shared" ca="1" si="118"/>
        <v>Saxony</v>
      </c>
      <c r="K436" s="2" t="str">
        <f t="shared" ca="1" si="119"/>
        <v>Halle</v>
      </c>
      <c r="L436" s="2" t="str">
        <f t="shared" ca="1" si="120"/>
        <v>household</v>
      </c>
      <c r="M436" s="2" t="str">
        <f t="shared" ca="1" si="121"/>
        <v>towls</v>
      </c>
      <c r="N436">
        <f t="shared" ca="1" si="125"/>
        <v>112</v>
      </c>
      <c r="O436">
        <f t="shared" ca="1" si="126"/>
        <v>64.510000000000005</v>
      </c>
      <c r="P436">
        <f t="shared" ca="1" si="127"/>
        <v>2.58</v>
      </c>
      <c r="R436">
        <f t="shared" ca="1" si="122"/>
        <v>18</v>
      </c>
      <c r="S436">
        <f t="shared" ca="1" si="123"/>
        <v>9</v>
      </c>
    </row>
    <row r="437" spans="1:19" x14ac:dyDescent="0.25">
      <c r="A437">
        <f t="shared" si="128"/>
        <v>432</v>
      </c>
      <c r="B437" s="2">
        <f t="shared" ca="1" si="113"/>
        <v>43401</v>
      </c>
      <c r="C437">
        <f t="shared" ca="1" si="124"/>
        <v>2018</v>
      </c>
      <c r="D437" s="4">
        <f t="shared" ca="1" si="129"/>
        <v>10</v>
      </c>
      <c r="E437" s="4">
        <f t="shared" ca="1" si="130"/>
        <v>28</v>
      </c>
      <c r="F437" s="2" t="str">
        <f t="shared" ca="1" si="114"/>
        <v>Harry</v>
      </c>
      <c r="G437" s="2" t="str">
        <f t="shared" ca="1" si="115"/>
        <v>no</v>
      </c>
      <c r="H437" s="2" t="str">
        <f t="shared" ca="1" si="116"/>
        <v>care4you</v>
      </c>
      <c r="I437" s="2" t="str">
        <f t="shared" ca="1" si="117"/>
        <v>Germany</v>
      </c>
      <c r="J437" s="2" t="str">
        <f t="shared" ca="1" si="118"/>
        <v>NRW</v>
      </c>
      <c r="K437" s="2" t="str">
        <f t="shared" ca="1" si="119"/>
        <v>Düsseldorf</v>
      </c>
      <c r="L437" s="2" t="str">
        <f t="shared" ca="1" si="120"/>
        <v>stationary</v>
      </c>
      <c r="M437" s="2" t="str">
        <f t="shared" ca="1" si="121"/>
        <v>ball-pen</v>
      </c>
      <c r="N437">
        <f t="shared" ca="1" si="125"/>
        <v>608</v>
      </c>
      <c r="O437">
        <f t="shared" ca="1" si="126"/>
        <v>42.93</v>
      </c>
      <c r="P437">
        <f t="shared" ca="1" si="127"/>
        <v>8.57</v>
      </c>
      <c r="R437">
        <f t="shared" ca="1" si="122"/>
        <v>1</v>
      </c>
      <c r="S437">
        <f t="shared" ca="1" si="123"/>
        <v>4</v>
      </c>
    </row>
    <row r="438" spans="1:19" x14ac:dyDescent="0.25">
      <c r="A438">
        <f t="shared" si="128"/>
        <v>433</v>
      </c>
      <c r="B438" s="2">
        <f t="shared" ca="1" si="113"/>
        <v>43396</v>
      </c>
      <c r="C438">
        <f t="shared" ca="1" si="124"/>
        <v>2018</v>
      </c>
      <c r="D438" s="4">
        <f t="shared" ca="1" si="129"/>
        <v>10</v>
      </c>
      <c r="E438" s="4">
        <f t="shared" ca="1" si="130"/>
        <v>23</v>
      </c>
      <c r="F438" s="2" t="str">
        <f t="shared" ca="1" si="114"/>
        <v>Lewis</v>
      </c>
      <c r="G438" s="2" t="str">
        <f t="shared" ca="1" si="115"/>
        <v>no</v>
      </c>
      <c r="H438" s="2" t="str">
        <f t="shared" ca="1" si="116"/>
        <v>thebarn</v>
      </c>
      <c r="I438" s="2" t="str">
        <f t="shared" ca="1" si="117"/>
        <v>Germany</v>
      </c>
      <c r="J438" s="2" t="str">
        <f t="shared" ca="1" si="118"/>
        <v>NRW</v>
      </c>
      <c r="K438" s="2" t="str">
        <f t="shared" ca="1" si="119"/>
        <v>Cologne</v>
      </c>
      <c r="L438" s="2" t="str">
        <f t="shared" ca="1" si="120"/>
        <v>household</v>
      </c>
      <c r="M438" s="2" t="str">
        <f t="shared" ca="1" si="121"/>
        <v>waste bags</v>
      </c>
      <c r="N438">
        <f t="shared" ca="1" si="125"/>
        <v>527</v>
      </c>
      <c r="O438">
        <f t="shared" ca="1" si="126"/>
        <v>92.24</v>
      </c>
      <c r="P438">
        <f t="shared" ca="1" si="127"/>
        <v>9.65</v>
      </c>
      <c r="R438">
        <f t="shared" ca="1" si="122"/>
        <v>2</v>
      </c>
      <c r="S438">
        <f t="shared" ca="1" si="123"/>
        <v>6</v>
      </c>
    </row>
    <row r="439" spans="1:19" x14ac:dyDescent="0.25">
      <c r="A439">
        <f t="shared" si="128"/>
        <v>434</v>
      </c>
      <c r="B439" s="2">
        <f t="shared" ca="1" si="113"/>
        <v>43449</v>
      </c>
      <c r="C439">
        <f t="shared" ca="1" si="124"/>
        <v>2018</v>
      </c>
      <c r="D439" s="4">
        <f t="shared" ca="1" si="129"/>
        <v>12</v>
      </c>
      <c r="E439" s="4">
        <f t="shared" ca="1" si="130"/>
        <v>15</v>
      </c>
      <c r="F439" s="2" t="str">
        <f t="shared" ca="1" si="114"/>
        <v>Darma</v>
      </c>
      <c r="G439" s="2" t="str">
        <f t="shared" ca="1" si="115"/>
        <v>yes</v>
      </c>
      <c r="H439" s="2" t="str">
        <f t="shared" ca="1" si="116"/>
        <v>thebarn</v>
      </c>
      <c r="I439" s="2" t="str">
        <f t="shared" ca="1" si="117"/>
        <v>Germany</v>
      </c>
      <c r="J439" s="2" t="str">
        <f t="shared" ca="1" si="118"/>
        <v>Bavaria</v>
      </c>
      <c r="K439" s="2" t="str">
        <f t="shared" ca="1" si="119"/>
        <v>Nuremberg</v>
      </c>
      <c r="L439" s="2" t="str">
        <f t="shared" ca="1" si="120"/>
        <v>stationary</v>
      </c>
      <c r="M439" s="2" t="str">
        <f t="shared" ca="1" si="121"/>
        <v>pencil</v>
      </c>
      <c r="N439">
        <f t="shared" ca="1" si="125"/>
        <v>233</v>
      </c>
      <c r="O439">
        <f t="shared" ca="1" si="126"/>
        <v>94</v>
      </c>
      <c r="P439">
        <f t="shared" ca="1" si="127"/>
        <v>6.51</v>
      </c>
      <c r="R439">
        <f t="shared" ca="1" si="122"/>
        <v>7</v>
      </c>
      <c r="S439">
        <f t="shared" ca="1" si="123"/>
        <v>2</v>
      </c>
    </row>
    <row r="440" spans="1:19" x14ac:dyDescent="0.25">
      <c r="A440">
        <f t="shared" si="128"/>
        <v>435</v>
      </c>
      <c r="B440" s="2">
        <f t="shared" ca="1" si="113"/>
        <v>43385</v>
      </c>
      <c r="C440">
        <f t="shared" ca="1" si="124"/>
        <v>2018</v>
      </c>
      <c r="D440" s="4">
        <f t="shared" ca="1" si="129"/>
        <v>10</v>
      </c>
      <c r="E440" s="4">
        <f t="shared" ca="1" si="130"/>
        <v>12</v>
      </c>
      <c r="F440" s="2" t="str">
        <f t="shared" ca="1" si="114"/>
        <v>Greg</v>
      </c>
      <c r="G440" s="2" t="str">
        <f t="shared" ca="1" si="115"/>
        <v>no</v>
      </c>
      <c r="H440" s="2" t="str">
        <f t="shared" ca="1" si="116"/>
        <v>metropolis</v>
      </c>
      <c r="I440" s="2" t="str">
        <f t="shared" ca="1" si="117"/>
        <v>Germany</v>
      </c>
      <c r="J440" s="2" t="str">
        <f t="shared" ca="1" si="118"/>
        <v>Saxony</v>
      </c>
      <c r="K440" s="2" t="str">
        <f t="shared" ca="1" si="119"/>
        <v>Dresden</v>
      </c>
      <c r="L440" s="2" t="str">
        <f t="shared" ca="1" si="120"/>
        <v>stationary</v>
      </c>
      <c r="M440" s="2" t="str">
        <f t="shared" ca="1" si="121"/>
        <v>pen</v>
      </c>
      <c r="N440">
        <f t="shared" ca="1" si="125"/>
        <v>297</v>
      </c>
      <c r="O440">
        <f t="shared" ca="1" si="126"/>
        <v>96.69</v>
      </c>
      <c r="P440">
        <f t="shared" ca="1" si="127"/>
        <v>8.02</v>
      </c>
      <c r="R440">
        <f t="shared" ca="1" si="122"/>
        <v>16</v>
      </c>
      <c r="S440">
        <f t="shared" ca="1" si="123"/>
        <v>1</v>
      </c>
    </row>
    <row r="441" spans="1:19" x14ac:dyDescent="0.25">
      <c r="A441">
        <f t="shared" si="128"/>
        <v>436</v>
      </c>
      <c r="B441" s="2">
        <f t="shared" ca="1" si="113"/>
        <v>43436</v>
      </c>
      <c r="C441">
        <f t="shared" ca="1" si="124"/>
        <v>2018</v>
      </c>
      <c r="D441" s="4">
        <f t="shared" ca="1" si="129"/>
        <v>12</v>
      </c>
      <c r="E441" s="4">
        <f t="shared" ca="1" si="130"/>
        <v>2</v>
      </c>
      <c r="F441" s="2" t="str">
        <f t="shared" ca="1" si="114"/>
        <v>Lewis</v>
      </c>
      <c r="G441" s="2" t="str">
        <f t="shared" ca="1" si="115"/>
        <v>yes</v>
      </c>
      <c r="H441" s="2" t="str">
        <f t="shared" ca="1" si="116"/>
        <v>care4you</v>
      </c>
      <c r="I441" s="2" t="str">
        <f t="shared" ca="1" si="117"/>
        <v>Germany</v>
      </c>
      <c r="J441" s="2" t="str">
        <f t="shared" ca="1" si="118"/>
        <v>Berlin</v>
      </c>
      <c r="K441" s="2" t="str">
        <f t="shared" ca="1" si="119"/>
        <v>Berlin</v>
      </c>
      <c r="L441" s="2" t="str">
        <f t="shared" ca="1" si="120"/>
        <v>appliances</v>
      </c>
      <c r="M441" s="2" t="str">
        <f t="shared" ca="1" si="121"/>
        <v>mixer</v>
      </c>
      <c r="N441">
        <f t="shared" ca="1" si="125"/>
        <v>110</v>
      </c>
      <c r="O441">
        <f t="shared" ca="1" si="126"/>
        <v>48.1</v>
      </c>
      <c r="P441">
        <f t="shared" ca="1" si="127"/>
        <v>5.62</v>
      </c>
      <c r="R441">
        <f t="shared" ca="1" si="122"/>
        <v>13</v>
      </c>
      <c r="S441">
        <f t="shared" ca="1" si="123"/>
        <v>11</v>
      </c>
    </row>
    <row r="442" spans="1:19" x14ac:dyDescent="0.25">
      <c r="A442">
        <f t="shared" si="128"/>
        <v>437</v>
      </c>
      <c r="B442" s="2">
        <f t="shared" ca="1" si="113"/>
        <v>43389</v>
      </c>
      <c r="C442">
        <f t="shared" ca="1" si="124"/>
        <v>2018</v>
      </c>
      <c r="D442" s="4">
        <f t="shared" ca="1" si="129"/>
        <v>10</v>
      </c>
      <c r="E442" s="4">
        <f t="shared" ca="1" si="130"/>
        <v>16</v>
      </c>
      <c r="F442" s="2" t="str">
        <f t="shared" ca="1" si="114"/>
        <v>Beth</v>
      </c>
      <c r="G442" s="2" t="str">
        <f t="shared" ca="1" si="115"/>
        <v>no</v>
      </c>
      <c r="H442" s="2" t="str">
        <f t="shared" ca="1" si="116"/>
        <v>smartpoint</v>
      </c>
      <c r="I442" s="2" t="str">
        <f t="shared" ca="1" si="117"/>
        <v>Germany</v>
      </c>
      <c r="J442" s="2" t="str">
        <f t="shared" ca="1" si="118"/>
        <v>Saxony</v>
      </c>
      <c r="K442" s="2" t="str">
        <f t="shared" ca="1" si="119"/>
        <v>Leipzig</v>
      </c>
      <c r="L442" s="2" t="str">
        <f t="shared" ca="1" si="120"/>
        <v>stationary</v>
      </c>
      <c r="M442" s="2" t="str">
        <f t="shared" ca="1" si="121"/>
        <v>water colours</v>
      </c>
      <c r="N442">
        <f t="shared" ca="1" si="125"/>
        <v>372</v>
      </c>
      <c r="O442">
        <f t="shared" ca="1" si="126"/>
        <v>89.21</v>
      </c>
      <c r="P442">
        <f t="shared" ca="1" si="127"/>
        <v>6.34</v>
      </c>
      <c r="R442">
        <f t="shared" ca="1" si="122"/>
        <v>17</v>
      </c>
      <c r="S442">
        <f t="shared" ca="1" si="123"/>
        <v>5</v>
      </c>
    </row>
    <row r="443" spans="1:19" x14ac:dyDescent="0.25">
      <c r="A443">
        <f t="shared" si="128"/>
        <v>438</v>
      </c>
      <c r="B443" s="2">
        <f t="shared" ca="1" si="113"/>
        <v>43399</v>
      </c>
      <c r="C443">
        <f t="shared" ca="1" si="124"/>
        <v>2018</v>
      </c>
      <c r="D443" s="4">
        <f t="shared" ca="1" si="129"/>
        <v>10</v>
      </c>
      <c r="E443" s="4">
        <f t="shared" ca="1" si="130"/>
        <v>26</v>
      </c>
      <c r="F443" s="2" t="str">
        <f t="shared" ca="1" si="114"/>
        <v>Lewis</v>
      </c>
      <c r="G443" s="2" t="str">
        <f t="shared" ca="1" si="115"/>
        <v>no</v>
      </c>
      <c r="H443" s="2" t="str">
        <f t="shared" ca="1" si="116"/>
        <v>smartpoint</v>
      </c>
      <c r="I443" s="2" t="str">
        <f t="shared" ca="1" si="117"/>
        <v>Germany</v>
      </c>
      <c r="J443" s="2" t="str">
        <f t="shared" ca="1" si="118"/>
        <v>BadWurt</v>
      </c>
      <c r="K443" s="2" t="str">
        <f t="shared" ca="1" si="119"/>
        <v>Freiburg</v>
      </c>
      <c r="L443" s="2" t="str">
        <f t="shared" ca="1" si="120"/>
        <v>stationary</v>
      </c>
      <c r="M443" s="2" t="str">
        <f t="shared" ca="1" si="121"/>
        <v>marker</v>
      </c>
      <c r="N443">
        <f t="shared" ca="1" si="125"/>
        <v>941</v>
      </c>
      <c r="O443">
        <f t="shared" ca="1" si="126"/>
        <v>47.93</v>
      </c>
      <c r="P443">
        <f t="shared" ca="1" si="127"/>
        <v>4.7300000000000004</v>
      </c>
      <c r="R443">
        <f t="shared" ca="1" si="122"/>
        <v>12</v>
      </c>
      <c r="S443">
        <f t="shared" ca="1" si="123"/>
        <v>3</v>
      </c>
    </row>
    <row r="444" spans="1:19" x14ac:dyDescent="0.25">
      <c r="A444">
        <f t="shared" si="128"/>
        <v>439</v>
      </c>
      <c r="B444" s="2">
        <f t="shared" ca="1" si="113"/>
        <v>43385</v>
      </c>
      <c r="C444">
        <f t="shared" ca="1" si="124"/>
        <v>2018</v>
      </c>
      <c r="D444" s="4">
        <f t="shared" ca="1" si="129"/>
        <v>10</v>
      </c>
      <c r="E444" s="4">
        <f t="shared" ca="1" si="130"/>
        <v>12</v>
      </c>
      <c r="F444" s="2" t="str">
        <f t="shared" ca="1" si="114"/>
        <v>Darma</v>
      </c>
      <c r="G444" s="2" t="str">
        <f t="shared" ca="1" si="115"/>
        <v>no</v>
      </c>
      <c r="H444" s="2" t="str">
        <f t="shared" ca="1" si="116"/>
        <v>dealhouse</v>
      </c>
      <c r="I444" s="2" t="str">
        <f t="shared" ca="1" si="117"/>
        <v>Germany</v>
      </c>
      <c r="J444" s="2" t="str">
        <f t="shared" ca="1" si="118"/>
        <v>BadWurt</v>
      </c>
      <c r="K444" s="2" t="str">
        <f t="shared" ca="1" si="119"/>
        <v>Karlsruhe</v>
      </c>
      <c r="L444" s="2" t="str">
        <f t="shared" ca="1" si="120"/>
        <v>household</v>
      </c>
      <c r="M444" s="2" t="str">
        <f t="shared" ca="1" si="121"/>
        <v>gloves</v>
      </c>
      <c r="N444">
        <f t="shared" ca="1" si="125"/>
        <v>563</v>
      </c>
      <c r="O444">
        <f t="shared" ca="1" si="126"/>
        <v>49.61</v>
      </c>
      <c r="P444">
        <f t="shared" ca="1" si="127"/>
        <v>8.15</v>
      </c>
      <c r="R444">
        <f t="shared" ca="1" si="122"/>
        <v>11</v>
      </c>
      <c r="S444">
        <f t="shared" ca="1" si="123"/>
        <v>8</v>
      </c>
    </row>
    <row r="445" spans="1:19" x14ac:dyDescent="0.25">
      <c r="A445">
        <f t="shared" si="128"/>
        <v>440</v>
      </c>
      <c r="B445" s="2">
        <f t="shared" ca="1" si="113"/>
        <v>43406</v>
      </c>
      <c r="C445">
        <f t="shared" ca="1" si="124"/>
        <v>2018</v>
      </c>
      <c r="D445" s="4">
        <f t="shared" ca="1" si="129"/>
        <v>11</v>
      </c>
      <c r="E445" s="4">
        <f t="shared" ca="1" si="130"/>
        <v>2</v>
      </c>
      <c r="F445" s="2" t="str">
        <f t="shared" ca="1" si="114"/>
        <v>Beth</v>
      </c>
      <c r="G445" s="2" t="str">
        <f t="shared" ca="1" si="115"/>
        <v>yes</v>
      </c>
      <c r="H445" s="2" t="str">
        <f t="shared" ca="1" si="116"/>
        <v>dealhouse</v>
      </c>
      <c r="I445" s="2" t="str">
        <f t="shared" ca="1" si="117"/>
        <v>Germany</v>
      </c>
      <c r="J445" s="2" t="str">
        <f t="shared" ca="1" si="118"/>
        <v>Bavaria</v>
      </c>
      <c r="K445" s="2" t="str">
        <f t="shared" ca="1" si="119"/>
        <v>Munich</v>
      </c>
      <c r="L445" s="2" t="str">
        <f t="shared" ca="1" si="120"/>
        <v>household</v>
      </c>
      <c r="M445" s="2" t="str">
        <f t="shared" ca="1" si="121"/>
        <v>wipes</v>
      </c>
      <c r="N445">
        <f t="shared" ca="1" si="125"/>
        <v>347</v>
      </c>
      <c r="O445">
        <f t="shared" ca="1" si="126"/>
        <v>63.4</v>
      </c>
      <c r="P445">
        <f t="shared" ca="1" si="127"/>
        <v>7.95</v>
      </c>
      <c r="R445">
        <f t="shared" ca="1" si="122"/>
        <v>6</v>
      </c>
      <c r="S445">
        <f t="shared" ca="1" si="123"/>
        <v>7</v>
      </c>
    </row>
    <row r="446" spans="1:19" x14ac:dyDescent="0.25">
      <c r="A446">
        <f t="shared" si="128"/>
        <v>441</v>
      </c>
      <c r="B446" s="2">
        <f t="shared" ca="1" si="113"/>
        <v>43424</v>
      </c>
      <c r="C446">
        <f t="shared" ca="1" si="124"/>
        <v>2018</v>
      </c>
      <c r="D446" s="4">
        <f t="shared" ca="1" si="129"/>
        <v>11</v>
      </c>
      <c r="E446" s="4">
        <f t="shared" ca="1" si="130"/>
        <v>20</v>
      </c>
      <c r="F446" s="2" t="str">
        <f t="shared" ca="1" si="114"/>
        <v>Ina</v>
      </c>
      <c r="G446" s="2" t="str">
        <f t="shared" ca="1" si="115"/>
        <v>yes</v>
      </c>
      <c r="H446" s="2" t="str">
        <f t="shared" ca="1" si="116"/>
        <v>smartpoint</v>
      </c>
      <c r="I446" s="2" t="str">
        <f t="shared" ca="1" si="117"/>
        <v>Germany</v>
      </c>
      <c r="J446" s="2" t="str">
        <f t="shared" ca="1" si="118"/>
        <v>Hamburg</v>
      </c>
      <c r="K446" s="2" t="str">
        <f t="shared" ca="1" si="119"/>
        <v>Hamburg</v>
      </c>
      <c r="L446" s="2" t="str">
        <f t="shared" ca="1" si="120"/>
        <v>stationary</v>
      </c>
      <c r="M446" s="2" t="str">
        <f t="shared" ca="1" si="121"/>
        <v>pencil</v>
      </c>
      <c r="N446">
        <f t="shared" ca="1" si="125"/>
        <v>413</v>
      </c>
      <c r="O446">
        <f t="shared" ca="1" si="126"/>
        <v>13.75</v>
      </c>
      <c r="P446">
        <f t="shared" ca="1" si="127"/>
        <v>4.57</v>
      </c>
      <c r="R446">
        <f t="shared" ca="1" si="122"/>
        <v>14</v>
      </c>
      <c r="S446">
        <f t="shared" ca="1" si="123"/>
        <v>2</v>
      </c>
    </row>
    <row r="447" spans="1:19" x14ac:dyDescent="0.25">
      <c r="A447">
        <f t="shared" si="128"/>
        <v>442</v>
      </c>
      <c r="B447" s="2">
        <f t="shared" ca="1" si="113"/>
        <v>43384</v>
      </c>
      <c r="C447">
        <f t="shared" ca="1" si="124"/>
        <v>2018</v>
      </c>
      <c r="D447" s="4">
        <f t="shared" ca="1" si="129"/>
        <v>10</v>
      </c>
      <c r="E447" s="4">
        <f t="shared" ca="1" si="130"/>
        <v>11</v>
      </c>
      <c r="F447" s="2" t="str">
        <f t="shared" ca="1" si="114"/>
        <v>Beth</v>
      </c>
      <c r="G447" s="2" t="str">
        <f t="shared" ca="1" si="115"/>
        <v>no</v>
      </c>
      <c r="H447" s="2" t="str">
        <f t="shared" ca="1" si="116"/>
        <v>smartpoint</v>
      </c>
      <c r="I447" s="2" t="str">
        <f t="shared" ca="1" si="117"/>
        <v>Germany</v>
      </c>
      <c r="J447" s="2" t="str">
        <f t="shared" ca="1" si="118"/>
        <v>Saxony</v>
      </c>
      <c r="K447" s="2" t="str">
        <f t="shared" ca="1" si="119"/>
        <v>Dresden</v>
      </c>
      <c r="L447" s="2" t="str">
        <f t="shared" ca="1" si="120"/>
        <v>appliances</v>
      </c>
      <c r="M447" s="2" t="str">
        <f t="shared" ca="1" si="121"/>
        <v>mixer</v>
      </c>
      <c r="N447">
        <f t="shared" ca="1" si="125"/>
        <v>155</v>
      </c>
      <c r="O447">
        <f t="shared" ca="1" si="126"/>
        <v>83.01</v>
      </c>
      <c r="P447">
        <f t="shared" ca="1" si="127"/>
        <v>7.57</v>
      </c>
      <c r="R447">
        <f t="shared" ca="1" si="122"/>
        <v>16</v>
      </c>
      <c r="S447">
        <f t="shared" ca="1" si="123"/>
        <v>11</v>
      </c>
    </row>
    <row r="448" spans="1:19" x14ac:dyDescent="0.25">
      <c r="A448">
        <f t="shared" si="128"/>
        <v>443</v>
      </c>
      <c r="B448" s="2">
        <f t="shared" ca="1" si="113"/>
        <v>43463</v>
      </c>
      <c r="C448">
        <f t="shared" ca="1" si="124"/>
        <v>2018</v>
      </c>
      <c r="D448" s="4">
        <f t="shared" ca="1" si="129"/>
        <v>12</v>
      </c>
      <c r="E448" s="4">
        <f t="shared" ca="1" si="130"/>
        <v>29</v>
      </c>
      <c r="F448" s="2" t="str">
        <f t="shared" ca="1" si="114"/>
        <v>Ina</v>
      </c>
      <c r="G448" s="2" t="str">
        <f t="shared" ca="1" si="115"/>
        <v>yes</v>
      </c>
      <c r="H448" s="2" t="str">
        <f t="shared" ca="1" si="116"/>
        <v>metropolis</v>
      </c>
      <c r="I448" s="2" t="str">
        <f t="shared" ca="1" si="117"/>
        <v>Germany</v>
      </c>
      <c r="J448" s="2" t="str">
        <f t="shared" ca="1" si="118"/>
        <v>Bavaria</v>
      </c>
      <c r="K448" s="2" t="str">
        <f t="shared" ca="1" si="119"/>
        <v>Nuremberg</v>
      </c>
      <c r="L448" s="2" t="str">
        <f t="shared" ca="1" si="120"/>
        <v>stationary</v>
      </c>
      <c r="M448" s="2" t="str">
        <f t="shared" ca="1" si="121"/>
        <v>marker</v>
      </c>
      <c r="N448">
        <f t="shared" ca="1" si="125"/>
        <v>330</v>
      </c>
      <c r="O448">
        <f t="shared" ca="1" si="126"/>
        <v>2.85</v>
      </c>
      <c r="P448">
        <f t="shared" ca="1" si="127"/>
        <v>0.24</v>
      </c>
      <c r="R448">
        <f t="shared" ca="1" si="122"/>
        <v>7</v>
      </c>
      <c r="S448">
        <f t="shared" ca="1" si="123"/>
        <v>3</v>
      </c>
    </row>
    <row r="449" spans="1:19" x14ac:dyDescent="0.25">
      <c r="A449">
        <f t="shared" si="128"/>
        <v>444</v>
      </c>
      <c r="B449" s="2">
        <f t="shared" ca="1" si="113"/>
        <v>43424</v>
      </c>
      <c r="C449">
        <f t="shared" ca="1" si="124"/>
        <v>2018</v>
      </c>
      <c r="D449" s="4">
        <f t="shared" ca="1" si="129"/>
        <v>11</v>
      </c>
      <c r="E449" s="4">
        <f t="shared" ca="1" si="130"/>
        <v>20</v>
      </c>
      <c r="F449" s="2" t="str">
        <f t="shared" ca="1" si="114"/>
        <v>Wilbur</v>
      </c>
      <c r="G449" s="2" t="str">
        <f t="shared" ca="1" si="115"/>
        <v>yes</v>
      </c>
      <c r="H449" s="2" t="str">
        <f t="shared" ca="1" si="116"/>
        <v>dealhouse</v>
      </c>
      <c r="I449" s="2" t="str">
        <f t="shared" ca="1" si="117"/>
        <v>Germany</v>
      </c>
      <c r="J449" s="2" t="str">
        <f t="shared" ca="1" si="118"/>
        <v>Bavaria</v>
      </c>
      <c r="K449" s="2" t="str">
        <f t="shared" ca="1" si="119"/>
        <v>Munich</v>
      </c>
      <c r="L449" s="2" t="str">
        <f t="shared" ca="1" si="120"/>
        <v>stationary</v>
      </c>
      <c r="M449" s="2" t="str">
        <f t="shared" ca="1" si="121"/>
        <v>pencil</v>
      </c>
      <c r="N449">
        <f t="shared" ca="1" si="125"/>
        <v>651</v>
      </c>
      <c r="O449">
        <f t="shared" ca="1" si="126"/>
        <v>54.99</v>
      </c>
      <c r="P449">
        <f t="shared" ca="1" si="127"/>
        <v>5.36</v>
      </c>
      <c r="R449">
        <f t="shared" ca="1" si="122"/>
        <v>6</v>
      </c>
      <c r="S449">
        <f t="shared" ca="1" si="123"/>
        <v>2</v>
      </c>
    </row>
    <row r="450" spans="1:19" x14ac:dyDescent="0.25">
      <c r="A450">
        <f t="shared" si="128"/>
        <v>445</v>
      </c>
      <c r="B450" s="2">
        <f t="shared" ca="1" si="113"/>
        <v>43374</v>
      </c>
      <c r="C450">
        <f t="shared" ca="1" si="124"/>
        <v>2018</v>
      </c>
      <c r="D450" s="4">
        <f t="shared" ca="1" si="129"/>
        <v>10</v>
      </c>
      <c r="E450" s="4">
        <f t="shared" ca="1" si="130"/>
        <v>1</v>
      </c>
      <c r="F450" s="2" t="str">
        <f t="shared" ca="1" si="114"/>
        <v>Beth</v>
      </c>
      <c r="G450" s="2" t="str">
        <f t="shared" ca="1" si="115"/>
        <v>yes</v>
      </c>
      <c r="H450" s="2" t="str">
        <f t="shared" ca="1" si="116"/>
        <v>care4you</v>
      </c>
      <c r="I450" s="2" t="str">
        <f t="shared" ca="1" si="117"/>
        <v>Germany</v>
      </c>
      <c r="J450" s="2" t="str">
        <f t="shared" ca="1" si="118"/>
        <v>Hamburg</v>
      </c>
      <c r="K450" s="2" t="str">
        <f t="shared" ca="1" si="119"/>
        <v>Hamburg</v>
      </c>
      <c r="L450" s="2" t="str">
        <f t="shared" ca="1" si="120"/>
        <v>stationary</v>
      </c>
      <c r="M450" s="2" t="str">
        <f t="shared" ca="1" si="121"/>
        <v>water colours</v>
      </c>
      <c r="N450">
        <f t="shared" ca="1" si="125"/>
        <v>812</v>
      </c>
      <c r="O450">
        <f t="shared" ca="1" si="126"/>
        <v>13.52</v>
      </c>
      <c r="P450">
        <f t="shared" ca="1" si="127"/>
        <v>3.47</v>
      </c>
      <c r="R450">
        <f t="shared" ca="1" si="122"/>
        <v>14</v>
      </c>
      <c r="S450">
        <f t="shared" ca="1" si="123"/>
        <v>5</v>
      </c>
    </row>
    <row r="451" spans="1:19" x14ac:dyDescent="0.25">
      <c r="A451">
        <f t="shared" si="128"/>
        <v>446</v>
      </c>
      <c r="B451" s="2">
        <f t="shared" ca="1" si="113"/>
        <v>43420</v>
      </c>
      <c r="C451">
        <f t="shared" ca="1" si="124"/>
        <v>2018</v>
      </c>
      <c r="D451" s="4">
        <f t="shared" ca="1" si="129"/>
        <v>11</v>
      </c>
      <c r="E451" s="4">
        <f t="shared" ca="1" si="130"/>
        <v>16</v>
      </c>
      <c r="F451" s="2" t="str">
        <f t="shared" ca="1" si="114"/>
        <v>Susan</v>
      </c>
      <c r="G451" s="2" t="str">
        <f t="shared" ca="1" si="115"/>
        <v>yes</v>
      </c>
      <c r="H451" s="2" t="str">
        <f t="shared" ca="1" si="116"/>
        <v>metropolis</v>
      </c>
      <c r="I451" s="2" t="str">
        <f t="shared" ca="1" si="117"/>
        <v>Germany</v>
      </c>
      <c r="J451" s="2" t="str">
        <f t="shared" ca="1" si="118"/>
        <v>NRW</v>
      </c>
      <c r="K451" s="2" t="str">
        <f t="shared" ca="1" si="119"/>
        <v>Aachen</v>
      </c>
      <c r="L451" s="2" t="str">
        <f t="shared" ca="1" si="120"/>
        <v>appliances</v>
      </c>
      <c r="M451" s="2" t="str">
        <f t="shared" ca="1" si="121"/>
        <v>mixer</v>
      </c>
      <c r="N451">
        <f t="shared" ca="1" si="125"/>
        <v>55</v>
      </c>
      <c r="O451">
        <f t="shared" ca="1" si="126"/>
        <v>99.4</v>
      </c>
      <c r="P451">
        <f t="shared" ca="1" si="127"/>
        <v>3.45</v>
      </c>
      <c r="R451">
        <f t="shared" ca="1" si="122"/>
        <v>5</v>
      </c>
      <c r="S451">
        <f t="shared" ca="1" si="123"/>
        <v>11</v>
      </c>
    </row>
    <row r="452" spans="1:19" x14ac:dyDescent="0.25">
      <c r="A452">
        <f t="shared" si="128"/>
        <v>447</v>
      </c>
      <c r="B452" s="2">
        <f t="shared" ca="1" si="113"/>
        <v>43421</v>
      </c>
      <c r="C452">
        <f t="shared" ca="1" si="124"/>
        <v>2018</v>
      </c>
      <c r="D452" s="4">
        <f t="shared" ca="1" si="129"/>
        <v>11</v>
      </c>
      <c r="E452" s="4">
        <f t="shared" ca="1" si="130"/>
        <v>17</v>
      </c>
      <c r="F452" s="2" t="str">
        <f t="shared" ca="1" si="114"/>
        <v>Susan</v>
      </c>
      <c r="G452" s="2" t="str">
        <f t="shared" ca="1" si="115"/>
        <v>yes</v>
      </c>
      <c r="H452" s="2" t="str">
        <f t="shared" ca="1" si="116"/>
        <v>thebarn</v>
      </c>
      <c r="I452" s="2" t="str">
        <f t="shared" ca="1" si="117"/>
        <v>Germany</v>
      </c>
      <c r="J452" s="2" t="str">
        <f t="shared" ca="1" si="118"/>
        <v>Bavaria</v>
      </c>
      <c r="K452" s="2" t="str">
        <f t="shared" ca="1" si="119"/>
        <v>Nuremberg</v>
      </c>
      <c r="L452" s="2" t="str">
        <f t="shared" ca="1" si="120"/>
        <v>stationary</v>
      </c>
      <c r="M452" s="2" t="str">
        <f t="shared" ca="1" si="121"/>
        <v>pen</v>
      </c>
      <c r="N452">
        <f t="shared" ca="1" si="125"/>
        <v>107</v>
      </c>
      <c r="O452">
        <f t="shared" ca="1" si="126"/>
        <v>28.34</v>
      </c>
      <c r="P452">
        <f t="shared" ca="1" si="127"/>
        <v>0.76</v>
      </c>
      <c r="R452">
        <f t="shared" ca="1" si="122"/>
        <v>7</v>
      </c>
      <c r="S452">
        <f t="shared" ca="1" si="123"/>
        <v>1</v>
      </c>
    </row>
    <row r="453" spans="1:19" x14ac:dyDescent="0.25">
      <c r="A453">
        <f t="shared" si="128"/>
        <v>448</v>
      </c>
      <c r="B453" s="2">
        <f t="shared" ca="1" si="113"/>
        <v>43465</v>
      </c>
      <c r="C453">
        <f t="shared" ca="1" si="124"/>
        <v>2018</v>
      </c>
      <c r="D453" s="4">
        <f t="shared" ca="1" si="129"/>
        <v>12</v>
      </c>
      <c r="E453" s="4">
        <f t="shared" ca="1" si="130"/>
        <v>31</v>
      </c>
      <c r="F453" s="2" t="str">
        <f t="shared" ca="1" si="114"/>
        <v>Ina</v>
      </c>
      <c r="G453" s="2" t="str">
        <f t="shared" ca="1" si="115"/>
        <v>yes</v>
      </c>
      <c r="H453" s="2" t="str">
        <f t="shared" ca="1" si="116"/>
        <v>metropolis</v>
      </c>
      <c r="I453" s="2" t="str">
        <f t="shared" ca="1" si="117"/>
        <v>Germany</v>
      </c>
      <c r="J453" s="2" t="str">
        <f t="shared" ca="1" si="118"/>
        <v>BadWurt</v>
      </c>
      <c r="K453" s="2" t="str">
        <f t="shared" ca="1" si="119"/>
        <v>Karlsruhe</v>
      </c>
      <c r="L453" s="2" t="str">
        <f t="shared" ca="1" si="120"/>
        <v>appliances</v>
      </c>
      <c r="M453" s="2" t="str">
        <f t="shared" ca="1" si="121"/>
        <v>micro wave oven</v>
      </c>
      <c r="N453">
        <f t="shared" ca="1" si="125"/>
        <v>819</v>
      </c>
      <c r="O453">
        <f t="shared" ca="1" si="126"/>
        <v>50.46</v>
      </c>
      <c r="P453">
        <f t="shared" ca="1" si="127"/>
        <v>0.08</v>
      </c>
      <c r="R453">
        <f t="shared" ca="1" si="122"/>
        <v>11</v>
      </c>
      <c r="S453">
        <f t="shared" ca="1" si="123"/>
        <v>12</v>
      </c>
    </row>
    <row r="454" spans="1:19" x14ac:dyDescent="0.25">
      <c r="A454">
        <f t="shared" si="128"/>
        <v>449</v>
      </c>
      <c r="B454" s="2">
        <f t="shared" ref="B454:B505" ca="1" si="131">INDEX(arr_random_ts1,INT(RAND()*items_ts1)+1)</f>
        <v>43393</v>
      </c>
      <c r="C454">
        <f t="shared" ca="1" si="124"/>
        <v>2018</v>
      </c>
      <c r="D454" s="4">
        <f t="shared" ca="1" si="129"/>
        <v>10</v>
      </c>
      <c r="E454" s="4">
        <f t="shared" ca="1" si="130"/>
        <v>20</v>
      </c>
      <c r="F454" s="2" t="str">
        <f t="shared" ref="F454:F505" ca="1" si="132">INDEX(arr_random_f1,INT(RAND()*items_f1)+1)</f>
        <v>Greg</v>
      </c>
      <c r="G454" s="2" t="str">
        <f t="shared" ref="G454:G505" ca="1" si="133">INDEX(arr_random_f2,INT(RAND()*items_f2)+1)</f>
        <v>yes</v>
      </c>
      <c r="H454" s="2" t="str">
        <f t="shared" ref="H454:H505" ca="1" si="134">INDEX(arr_random_f3,INT(RAND()*items_f3)+1)</f>
        <v>smartpoint</v>
      </c>
      <c r="I454" s="2" t="str">
        <f t="shared" ref="I454:I505" ca="1" si="135">INDEX(ind_f4_l1,random_f4_aux)</f>
        <v>Germany</v>
      </c>
      <c r="J454" s="2" t="str">
        <f t="shared" ref="J454:J505" ca="1" si="136">INDEX(ind_f4_l2,random_f4_aux)</f>
        <v>NRW</v>
      </c>
      <c r="K454" s="2" t="str">
        <f t="shared" ref="K454:K505" ca="1" si="137">INDEX(ind_f4_l3,random_f4_aux)</f>
        <v>Dortmund</v>
      </c>
      <c r="L454" s="2" t="str">
        <f t="shared" ref="L454:L505" ca="1" si="138">INDEX(ind_f5_l1,random_f5_aux)</f>
        <v>stationary</v>
      </c>
      <c r="M454" s="2" t="str">
        <f t="shared" ref="M454:M505" ca="1" si="139">INDEX(ind_f5_l2,random_f5_aux)</f>
        <v>water colours</v>
      </c>
      <c r="N454">
        <f t="shared" ca="1" si="125"/>
        <v>207</v>
      </c>
      <c r="O454">
        <f t="shared" ca="1" si="126"/>
        <v>17.63</v>
      </c>
      <c r="P454">
        <f t="shared" ca="1" si="127"/>
        <v>9.1999999999999993</v>
      </c>
      <c r="R454">
        <f t="shared" ref="R454:R505" ca="1" si="140">INT(RAND()*items_f4_l1)+1</f>
        <v>4</v>
      </c>
      <c r="S454">
        <f t="shared" ref="S454:S505" ca="1" si="141">INT(RAND()*items_f5_l1)+1</f>
        <v>5</v>
      </c>
    </row>
    <row r="455" spans="1:19" x14ac:dyDescent="0.25">
      <c r="A455">
        <f t="shared" si="128"/>
        <v>450</v>
      </c>
      <c r="B455" s="2">
        <f t="shared" ca="1" si="131"/>
        <v>43376</v>
      </c>
      <c r="C455">
        <f t="shared" ref="C455:C505" ca="1" si="142">YEAR(B455)</f>
        <v>2018</v>
      </c>
      <c r="D455" s="4">
        <f t="shared" ca="1" si="129"/>
        <v>10</v>
      </c>
      <c r="E455" s="4">
        <f t="shared" ca="1" si="130"/>
        <v>3</v>
      </c>
      <c r="F455" s="2" t="str">
        <f t="shared" ca="1" si="132"/>
        <v>Beth</v>
      </c>
      <c r="G455" s="2" t="str">
        <f t="shared" ca="1" si="133"/>
        <v>yes</v>
      </c>
      <c r="H455" s="2" t="str">
        <f t="shared" ca="1" si="134"/>
        <v>care4you</v>
      </c>
      <c r="I455" s="2" t="str">
        <f t="shared" ca="1" si="135"/>
        <v>Germany</v>
      </c>
      <c r="J455" s="2" t="str">
        <f t="shared" ca="1" si="136"/>
        <v>Bremen</v>
      </c>
      <c r="K455" s="2" t="str">
        <f t="shared" ca="1" si="137"/>
        <v>Bremen</v>
      </c>
      <c r="L455" s="2" t="str">
        <f t="shared" ca="1" si="138"/>
        <v>household</v>
      </c>
      <c r="M455" s="2" t="str">
        <f t="shared" ca="1" si="139"/>
        <v>waste bags</v>
      </c>
      <c r="N455">
        <f t="shared" ref="N455:N505" ca="1" si="143">INT(RAND()*1000)+1</f>
        <v>648</v>
      </c>
      <c r="O455">
        <f t="shared" ref="O455:O505" ca="1" si="144">ROUND(RAND()*100,2)</f>
        <v>80.69</v>
      </c>
      <c r="P455">
        <f t="shared" ref="P455:P505" ca="1" si="145">ROUND(RAND()*10,2)</f>
        <v>4.71</v>
      </c>
      <c r="R455">
        <f t="shared" ca="1" si="140"/>
        <v>15</v>
      </c>
      <c r="S455">
        <f t="shared" ca="1" si="141"/>
        <v>6</v>
      </c>
    </row>
    <row r="456" spans="1:19" x14ac:dyDescent="0.25">
      <c r="A456">
        <f t="shared" si="128"/>
        <v>451</v>
      </c>
      <c r="B456" s="2">
        <f t="shared" ca="1" si="131"/>
        <v>43434</v>
      </c>
      <c r="C456">
        <f t="shared" ca="1" si="142"/>
        <v>2018</v>
      </c>
      <c r="D456" s="4">
        <f t="shared" ca="1" si="129"/>
        <v>11</v>
      </c>
      <c r="E456" s="4">
        <f t="shared" ca="1" si="130"/>
        <v>30</v>
      </c>
      <c r="F456" s="2" t="str">
        <f t="shared" ca="1" si="132"/>
        <v>Harry</v>
      </c>
      <c r="G456" s="2" t="str">
        <f t="shared" ca="1" si="133"/>
        <v>no</v>
      </c>
      <c r="H456" s="2" t="str">
        <f t="shared" ca="1" si="134"/>
        <v>metropolis</v>
      </c>
      <c r="I456" s="2" t="str">
        <f t="shared" ca="1" si="135"/>
        <v>Germany</v>
      </c>
      <c r="J456" s="2" t="str">
        <f t="shared" ca="1" si="136"/>
        <v>BadWurt</v>
      </c>
      <c r="K456" s="2" t="str">
        <f t="shared" ca="1" si="137"/>
        <v>Freiburg</v>
      </c>
      <c r="L456" s="2" t="str">
        <f t="shared" ca="1" si="138"/>
        <v>appliances</v>
      </c>
      <c r="M456" s="2" t="str">
        <f t="shared" ca="1" si="139"/>
        <v>mixer</v>
      </c>
      <c r="N456">
        <f t="shared" ca="1" si="143"/>
        <v>459</v>
      </c>
      <c r="O456">
        <f t="shared" ca="1" si="144"/>
        <v>72.34</v>
      </c>
      <c r="P456">
        <f t="shared" ca="1" si="145"/>
        <v>7.68</v>
      </c>
      <c r="R456">
        <f t="shared" ca="1" si="140"/>
        <v>12</v>
      </c>
      <c r="S456">
        <f t="shared" ca="1" si="141"/>
        <v>11</v>
      </c>
    </row>
    <row r="457" spans="1:19" x14ac:dyDescent="0.25">
      <c r="A457">
        <f t="shared" si="128"/>
        <v>452</v>
      </c>
      <c r="B457" s="2">
        <f t="shared" ca="1" si="131"/>
        <v>43381</v>
      </c>
      <c r="C457">
        <f t="shared" ca="1" si="142"/>
        <v>2018</v>
      </c>
      <c r="D457" s="4">
        <f t="shared" ca="1" si="129"/>
        <v>10</v>
      </c>
      <c r="E457" s="4">
        <f t="shared" ca="1" si="130"/>
        <v>8</v>
      </c>
      <c r="F457" s="2" t="str">
        <f t="shared" ca="1" si="132"/>
        <v>Lewis</v>
      </c>
      <c r="G457" s="2" t="str">
        <f t="shared" ca="1" si="133"/>
        <v>yes</v>
      </c>
      <c r="H457" s="2" t="str">
        <f t="shared" ca="1" si="134"/>
        <v>dealhouse</v>
      </c>
      <c r="I457" s="2" t="str">
        <f t="shared" ca="1" si="135"/>
        <v>Germany</v>
      </c>
      <c r="J457" s="2" t="str">
        <f t="shared" ca="1" si="136"/>
        <v>Bavaria</v>
      </c>
      <c r="K457" s="2" t="str">
        <f t="shared" ca="1" si="137"/>
        <v>Munich</v>
      </c>
      <c r="L457" s="2" t="str">
        <f t="shared" ca="1" si="138"/>
        <v>household</v>
      </c>
      <c r="M457" s="2" t="str">
        <f t="shared" ca="1" si="139"/>
        <v>waste bags</v>
      </c>
      <c r="N457">
        <f t="shared" ca="1" si="143"/>
        <v>274</v>
      </c>
      <c r="O457">
        <f t="shared" ca="1" si="144"/>
        <v>86.5</v>
      </c>
      <c r="P457">
        <f t="shared" ca="1" si="145"/>
        <v>2.34</v>
      </c>
      <c r="R457">
        <f t="shared" ca="1" si="140"/>
        <v>6</v>
      </c>
      <c r="S457">
        <f t="shared" ca="1" si="141"/>
        <v>6</v>
      </c>
    </row>
    <row r="458" spans="1:19" x14ac:dyDescent="0.25">
      <c r="A458">
        <f t="shared" si="128"/>
        <v>453</v>
      </c>
      <c r="B458" s="2">
        <f t="shared" ca="1" si="131"/>
        <v>43378</v>
      </c>
      <c r="C458">
        <f t="shared" ca="1" si="142"/>
        <v>2018</v>
      </c>
      <c r="D458" s="4">
        <f t="shared" ca="1" si="129"/>
        <v>10</v>
      </c>
      <c r="E458" s="4">
        <f t="shared" ca="1" si="130"/>
        <v>5</v>
      </c>
      <c r="F458" s="2" t="str">
        <f t="shared" ca="1" si="132"/>
        <v>Lewis</v>
      </c>
      <c r="G458" s="2" t="str">
        <f t="shared" ca="1" si="133"/>
        <v>yes</v>
      </c>
      <c r="H458" s="2" t="str">
        <f t="shared" ca="1" si="134"/>
        <v>metropolis</v>
      </c>
      <c r="I458" s="2" t="str">
        <f t="shared" ca="1" si="135"/>
        <v>Germany</v>
      </c>
      <c r="J458" s="2" t="str">
        <f t="shared" ca="1" si="136"/>
        <v>Bavaria</v>
      </c>
      <c r="K458" s="2" t="str">
        <f t="shared" ca="1" si="137"/>
        <v>Augsburg</v>
      </c>
      <c r="L458" s="2" t="str">
        <f t="shared" ca="1" si="138"/>
        <v>household</v>
      </c>
      <c r="M458" s="2" t="str">
        <f t="shared" ca="1" si="139"/>
        <v>gloves</v>
      </c>
      <c r="N458">
        <f t="shared" ca="1" si="143"/>
        <v>717</v>
      </c>
      <c r="O458">
        <f t="shared" ca="1" si="144"/>
        <v>94.08</v>
      </c>
      <c r="P458">
        <f t="shared" ca="1" si="145"/>
        <v>5.38</v>
      </c>
      <c r="R458">
        <f t="shared" ca="1" si="140"/>
        <v>8</v>
      </c>
      <c r="S458">
        <f t="shared" ca="1" si="141"/>
        <v>8</v>
      </c>
    </row>
    <row r="459" spans="1:19" x14ac:dyDescent="0.25">
      <c r="A459">
        <f t="shared" si="128"/>
        <v>454</v>
      </c>
      <c r="B459" s="2">
        <f t="shared" ca="1" si="131"/>
        <v>43425</v>
      </c>
      <c r="C459">
        <f t="shared" ca="1" si="142"/>
        <v>2018</v>
      </c>
      <c r="D459" s="4">
        <f t="shared" ca="1" si="129"/>
        <v>11</v>
      </c>
      <c r="E459" s="4">
        <f t="shared" ca="1" si="130"/>
        <v>21</v>
      </c>
      <c r="F459" s="2" t="str">
        <f t="shared" ca="1" si="132"/>
        <v>Ina</v>
      </c>
      <c r="G459" s="2" t="str">
        <f t="shared" ca="1" si="133"/>
        <v>no</v>
      </c>
      <c r="H459" s="2" t="str">
        <f t="shared" ca="1" si="134"/>
        <v>smartpoint</v>
      </c>
      <c r="I459" s="2" t="str">
        <f t="shared" ca="1" si="135"/>
        <v>Germany</v>
      </c>
      <c r="J459" s="2" t="str">
        <f t="shared" ca="1" si="136"/>
        <v>BadWurt</v>
      </c>
      <c r="K459" s="2" t="str">
        <f t="shared" ca="1" si="137"/>
        <v>Karlsruhe</v>
      </c>
      <c r="L459" s="2" t="str">
        <f t="shared" ca="1" si="138"/>
        <v>household</v>
      </c>
      <c r="M459" s="2" t="str">
        <f t="shared" ca="1" si="139"/>
        <v>waste bags</v>
      </c>
      <c r="N459">
        <f t="shared" ca="1" si="143"/>
        <v>358</v>
      </c>
      <c r="O459">
        <f t="shared" ca="1" si="144"/>
        <v>91.05</v>
      </c>
      <c r="P459">
        <f t="shared" ca="1" si="145"/>
        <v>2.15</v>
      </c>
      <c r="R459">
        <f t="shared" ca="1" si="140"/>
        <v>11</v>
      </c>
      <c r="S459">
        <f t="shared" ca="1" si="141"/>
        <v>6</v>
      </c>
    </row>
    <row r="460" spans="1:19" x14ac:dyDescent="0.25">
      <c r="A460">
        <f t="shared" si="128"/>
        <v>455</v>
      </c>
      <c r="B460" s="2">
        <f t="shared" ca="1" si="131"/>
        <v>43464</v>
      </c>
      <c r="C460">
        <f t="shared" ca="1" si="142"/>
        <v>2018</v>
      </c>
      <c r="D460" s="4">
        <f t="shared" ca="1" si="129"/>
        <v>12</v>
      </c>
      <c r="E460" s="4">
        <f t="shared" ca="1" si="130"/>
        <v>30</v>
      </c>
      <c r="F460" s="2" t="str">
        <f t="shared" ca="1" si="132"/>
        <v>Darma</v>
      </c>
      <c r="G460" s="2" t="str">
        <f t="shared" ca="1" si="133"/>
        <v>yes</v>
      </c>
      <c r="H460" s="2" t="str">
        <f t="shared" ca="1" si="134"/>
        <v>dealhouse</v>
      </c>
      <c r="I460" s="2" t="str">
        <f t="shared" ca="1" si="135"/>
        <v>Germany</v>
      </c>
      <c r="J460" s="2" t="str">
        <f t="shared" ca="1" si="136"/>
        <v>Hessia</v>
      </c>
      <c r="K460" s="2" t="str">
        <f t="shared" ca="1" si="137"/>
        <v>Frankfurt</v>
      </c>
      <c r="L460" s="2" t="str">
        <f t="shared" ca="1" si="138"/>
        <v>household</v>
      </c>
      <c r="M460" s="2" t="str">
        <f t="shared" ca="1" si="139"/>
        <v>waste bags</v>
      </c>
      <c r="N460">
        <f t="shared" ca="1" si="143"/>
        <v>892</v>
      </c>
      <c r="O460">
        <f t="shared" ca="1" si="144"/>
        <v>70.760000000000005</v>
      </c>
      <c r="P460">
        <f t="shared" ca="1" si="145"/>
        <v>3.37</v>
      </c>
      <c r="R460">
        <f t="shared" ca="1" si="140"/>
        <v>9</v>
      </c>
      <c r="S460">
        <f t="shared" ca="1" si="141"/>
        <v>6</v>
      </c>
    </row>
    <row r="461" spans="1:19" x14ac:dyDescent="0.25">
      <c r="A461">
        <f t="shared" si="128"/>
        <v>456</v>
      </c>
      <c r="B461" s="2">
        <f t="shared" ca="1" si="131"/>
        <v>43380</v>
      </c>
      <c r="C461">
        <f t="shared" ca="1" si="142"/>
        <v>2018</v>
      </c>
      <c r="D461" s="4">
        <f t="shared" ca="1" si="129"/>
        <v>10</v>
      </c>
      <c r="E461" s="4">
        <f t="shared" ca="1" si="130"/>
        <v>7</v>
      </c>
      <c r="F461" s="2" t="str">
        <f t="shared" ca="1" si="132"/>
        <v>Greg</v>
      </c>
      <c r="G461" s="2" t="str">
        <f t="shared" ca="1" si="133"/>
        <v>yes</v>
      </c>
      <c r="H461" s="2" t="str">
        <f t="shared" ca="1" si="134"/>
        <v>care4you</v>
      </c>
      <c r="I461" s="2" t="str">
        <f t="shared" ca="1" si="135"/>
        <v>Germany</v>
      </c>
      <c r="J461" s="2" t="str">
        <f t="shared" ca="1" si="136"/>
        <v>Bavaria</v>
      </c>
      <c r="K461" s="2" t="str">
        <f t="shared" ca="1" si="137"/>
        <v>Munich</v>
      </c>
      <c r="L461" s="2" t="str">
        <f t="shared" ca="1" si="138"/>
        <v>appliances</v>
      </c>
      <c r="M461" s="2" t="str">
        <f t="shared" ca="1" si="139"/>
        <v>micro wave oven</v>
      </c>
      <c r="N461">
        <f t="shared" ca="1" si="143"/>
        <v>324</v>
      </c>
      <c r="O461">
        <f t="shared" ca="1" si="144"/>
        <v>86.83</v>
      </c>
      <c r="P461">
        <f t="shared" ca="1" si="145"/>
        <v>5.42</v>
      </c>
      <c r="R461">
        <f t="shared" ca="1" si="140"/>
        <v>6</v>
      </c>
      <c r="S461">
        <f t="shared" ca="1" si="141"/>
        <v>12</v>
      </c>
    </row>
    <row r="462" spans="1:19" x14ac:dyDescent="0.25">
      <c r="A462">
        <f t="shared" ref="A462:A505" si="146">A461+1</f>
        <v>457</v>
      </c>
      <c r="B462" s="2">
        <f t="shared" ca="1" si="131"/>
        <v>43424</v>
      </c>
      <c r="C462">
        <f t="shared" ca="1" si="142"/>
        <v>2018</v>
      </c>
      <c r="D462" s="4">
        <f t="shared" ref="D462:D505" ca="1" si="147">MONTH(B462)</f>
        <v>11</v>
      </c>
      <c r="E462" s="4">
        <f t="shared" ref="E462:E505" ca="1" si="148">DAY(B462)</f>
        <v>20</v>
      </c>
      <c r="F462" s="2" t="str">
        <f t="shared" ca="1" si="132"/>
        <v>Darma</v>
      </c>
      <c r="G462" s="2" t="str">
        <f t="shared" ca="1" si="133"/>
        <v>yes</v>
      </c>
      <c r="H462" s="2" t="str">
        <f t="shared" ca="1" si="134"/>
        <v>metropolis</v>
      </c>
      <c r="I462" s="2" t="str">
        <f t="shared" ca="1" si="135"/>
        <v>Germany</v>
      </c>
      <c r="J462" s="2" t="str">
        <f t="shared" ca="1" si="136"/>
        <v>BadWurt</v>
      </c>
      <c r="K462" s="2" t="str">
        <f t="shared" ca="1" si="137"/>
        <v>Stuttgart</v>
      </c>
      <c r="L462" s="2" t="str">
        <f t="shared" ca="1" si="138"/>
        <v>stationary</v>
      </c>
      <c r="M462" s="2" t="str">
        <f t="shared" ca="1" si="139"/>
        <v>water colours</v>
      </c>
      <c r="N462">
        <f t="shared" ca="1" si="143"/>
        <v>32</v>
      </c>
      <c r="O462">
        <f t="shared" ca="1" si="144"/>
        <v>69.89</v>
      </c>
      <c r="P462">
        <f t="shared" ca="1" si="145"/>
        <v>8.1199999999999992</v>
      </c>
      <c r="R462">
        <f t="shared" ca="1" si="140"/>
        <v>10</v>
      </c>
      <c r="S462">
        <f t="shared" ca="1" si="141"/>
        <v>5</v>
      </c>
    </row>
    <row r="463" spans="1:19" x14ac:dyDescent="0.25">
      <c r="A463">
        <f t="shared" si="146"/>
        <v>458</v>
      </c>
      <c r="B463" s="2">
        <f t="shared" ca="1" si="131"/>
        <v>43452</v>
      </c>
      <c r="C463">
        <f t="shared" ca="1" si="142"/>
        <v>2018</v>
      </c>
      <c r="D463" s="4">
        <f t="shared" ca="1" si="147"/>
        <v>12</v>
      </c>
      <c r="E463" s="4">
        <f t="shared" ca="1" si="148"/>
        <v>18</v>
      </c>
      <c r="F463" s="2" t="str">
        <f t="shared" ca="1" si="132"/>
        <v>Darma</v>
      </c>
      <c r="G463" s="2" t="str">
        <f t="shared" ca="1" si="133"/>
        <v>no</v>
      </c>
      <c r="H463" s="2" t="str">
        <f t="shared" ca="1" si="134"/>
        <v>dealhouse</v>
      </c>
      <c r="I463" s="2" t="str">
        <f t="shared" ca="1" si="135"/>
        <v>Germany</v>
      </c>
      <c r="J463" s="2" t="str">
        <f t="shared" ca="1" si="136"/>
        <v>NRW</v>
      </c>
      <c r="K463" s="2" t="str">
        <f t="shared" ca="1" si="137"/>
        <v>Cologne</v>
      </c>
      <c r="L463" s="2" t="str">
        <f t="shared" ca="1" si="138"/>
        <v>household</v>
      </c>
      <c r="M463" s="2" t="str">
        <f t="shared" ca="1" si="139"/>
        <v>gloves</v>
      </c>
      <c r="N463">
        <f t="shared" ca="1" si="143"/>
        <v>673</v>
      </c>
      <c r="O463">
        <f t="shared" ca="1" si="144"/>
        <v>87.55</v>
      </c>
      <c r="P463">
        <f t="shared" ca="1" si="145"/>
        <v>5.46</v>
      </c>
      <c r="R463">
        <f t="shared" ca="1" si="140"/>
        <v>2</v>
      </c>
      <c r="S463">
        <f t="shared" ca="1" si="141"/>
        <v>8</v>
      </c>
    </row>
    <row r="464" spans="1:19" x14ac:dyDescent="0.25">
      <c r="A464">
        <f t="shared" si="146"/>
        <v>459</v>
      </c>
      <c r="B464" s="2">
        <f t="shared" ca="1" si="131"/>
        <v>43387</v>
      </c>
      <c r="C464">
        <f t="shared" ca="1" si="142"/>
        <v>2018</v>
      </c>
      <c r="D464" s="4">
        <f t="shared" ca="1" si="147"/>
        <v>10</v>
      </c>
      <c r="E464" s="4">
        <f t="shared" ca="1" si="148"/>
        <v>14</v>
      </c>
      <c r="F464" s="2" t="str">
        <f t="shared" ca="1" si="132"/>
        <v>Susan</v>
      </c>
      <c r="G464" s="2" t="str">
        <f t="shared" ca="1" si="133"/>
        <v>yes</v>
      </c>
      <c r="H464" s="2" t="str">
        <f t="shared" ca="1" si="134"/>
        <v>dealhouse</v>
      </c>
      <c r="I464" s="2" t="str">
        <f t="shared" ca="1" si="135"/>
        <v>Germany</v>
      </c>
      <c r="J464" s="2" t="str">
        <f t="shared" ca="1" si="136"/>
        <v>Bavaria</v>
      </c>
      <c r="K464" s="2" t="str">
        <f t="shared" ca="1" si="137"/>
        <v>Augsburg</v>
      </c>
      <c r="L464" s="2" t="str">
        <f t="shared" ca="1" si="138"/>
        <v>appliances</v>
      </c>
      <c r="M464" s="2" t="str">
        <f t="shared" ca="1" si="139"/>
        <v>mixer</v>
      </c>
      <c r="N464">
        <f t="shared" ca="1" si="143"/>
        <v>964</v>
      </c>
      <c r="O464">
        <f t="shared" ca="1" si="144"/>
        <v>6.09</v>
      </c>
      <c r="P464">
        <f t="shared" ca="1" si="145"/>
        <v>9.33</v>
      </c>
      <c r="R464">
        <f t="shared" ca="1" si="140"/>
        <v>8</v>
      </c>
      <c r="S464">
        <f t="shared" ca="1" si="141"/>
        <v>11</v>
      </c>
    </row>
    <row r="465" spans="1:19" x14ac:dyDescent="0.25">
      <c r="A465">
        <f t="shared" si="146"/>
        <v>460</v>
      </c>
      <c r="B465" s="2">
        <f t="shared" ca="1" si="131"/>
        <v>43384</v>
      </c>
      <c r="C465">
        <f t="shared" ca="1" si="142"/>
        <v>2018</v>
      </c>
      <c r="D465" s="4">
        <f t="shared" ca="1" si="147"/>
        <v>10</v>
      </c>
      <c r="E465" s="4">
        <f t="shared" ca="1" si="148"/>
        <v>11</v>
      </c>
      <c r="F465" s="2" t="str">
        <f t="shared" ca="1" si="132"/>
        <v>Wilbur</v>
      </c>
      <c r="G465" s="2" t="str">
        <f t="shared" ca="1" si="133"/>
        <v>yes</v>
      </c>
      <c r="H465" s="2" t="str">
        <f t="shared" ca="1" si="134"/>
        <v>thebarn</v>
      </c>
      <c r="I465" s="2" t="str">
        <f t="shared" ca="1" si="135"/>
        <v>Germany</v>
      </c>
      <c r="J465" s="2" t="str">
        <f t="shared" ca="1" si="136"/>
        <v>Hessia</v>
      </c>
      <c r="K465" s="2" t="str">
        <f t="shared" ca="1" si="137"/>
        <v>Frankfurt</v>
      </c>
      <c r="L465" s="2" t="str">
        <f t="shared" ca="1" si="138"/>
        <v>household</v>
      </c>
      <c r="M465" s="2" t="str">
        <f t="shared" ca="1" si="139"/>
        <v>towls</v>
      </c>
      <c r="N465">
        <f t="shared" ca="1" si="143"/>
        <v>405</v>
      </c>
      <c r="O465">
        <f t="shared" ca="1" si="144"/>
        <v>27.08</v>
      </c>
      <c r="P465">
        <f t="shared" ca="1" si="145"/>
        <v>6.43</v>
      </c>
      <c r="R465">
        <f t="shared" ca="1" si="140"/>
        <v>9</v>
      </c>
      <c r="S465">
        <f t="shared" ca="1" si="141"/>
        <v>9</v>
      </c>
    </row>
    <row r="466" spans="1:19" x14ac:dyDescent="0.25">
      <c r="A466">
        <f t="shared" si="146"/>
        <v>461</v>
      </c>
      <c r="B466" s="2">
        <f t="shared" ca="1" si="131"/>
        <v>43385</v>
      </c>
      <c r="C466">
        <f t="shared" ca="1" si="142"/>
        <v>2018</v>
      </c>
      <c r="D466" s="4">
        <f t="shared" ca="1" si="147"/>
        <v>10</v>
      </c>
      <c r="E466" s="4">
        <f t="shared" ca="1" si="148"/>
        <v>12</v>
      </c>
      <c r="F466" s="2" t="str">
        <f t="shared" ca="1" si="132"/>
        <v>Darma</v>
      </c>
      <c r="G466" s="2" t="str">
        <f t="shared" ca="1" si="133"/>
        <v>yes</v>
      </c>
      <c r="H466" s="2" t="str">
        <f t="shared" ca="1" si="134"/>
        <v>metropolis</v>
      </c>
      <c r="I466" s="2" t="str">
        <f t="shared" ca="1" si="135"/>
        <v>Germany</v>
      </c>
      <c r="J466" s="2" t="str">
        <f t="shared" ca="1" si="136"/>
        <v>Saxony</v>
      </c>
      <c r="K466" s="2" t="str">
        <f t="shared" ca="1" si="137"/>
        <v>Leipzig</v>
      </c>
      <c r="L466" s="2" t="str">
        <f t="shared" ca="1" si="138"/>
        <v>stationary</v>
      </c>
      <c r="M466" s="2" t="str">
        <f t="shared" ca="1" si="139"/>
        <v>marker</v>
      </c>
      <c r="N466">
        <f t="shared" ca="1" si="143"/>
        <v>753</v>
      </c>
      <c r="O466">
        <f t="shared" ca="1" si="144"/>
        <v>63.67</v>
      </c>
      <c r="P466">
        <f t="shared" ca="1" si="145"/>
        <v>3.96</v>
      </c>
      <c r="R466">
        <f t="shared" ca="1" si="140"/>
        <v>17</v>
      </c>
      <c r="S466">
        <f t="shared" ca="1" si="141"/>
        <v>3</v>
      </c>
    </row>
    <row r="467" spans="1:19" x14ac:dyDescent="0.25">
      <c r="A467">
        <f t="shared" si="146"/>
        <v>462</v>
      </c>
      <c r="B467" s="2">
        <f t="shared" ca="1" si="131"/>
        <v>43375</v>
      </c>
      <c r="C467">
        <f t="shared" ca="1" si="142"/>
        <v>2018</v>
      </c>
      <c r="D467" s="4">
        <f t="shared" ca="1" si="147"/>
        <v>10</v>
      </c>
      <c r="E467" s="4">
        <f t="shared" ca="1" si="148"/>
        <v>2</v>
      </c>
      <c r="F467" s="2" t="str">
        <f t="shared" ca="1" si="132"/>
        <v>Ina</v>
      </c>
      <c r="G467" s="2" t="str">
        <f t="shared" ca="1" si="133"/>
        <v>no</v>
      </c>
      <c r="H467" s="2" t="str">
        <f t="shared" ca="1" si="134"/>
        <v>smartpoint</v>
      </c>
      <c r="I467" s="2" t="str">
        <f t="shared" ca="1" si="135"/>
        <v>Germany</v>
      </c>
      <c r="J467" s="2" t="str">
        <f t="shared" ca="1" si="136"/>
        <v>NRW</v>
      </c>
      <c r="K467" s="2" t="str">
        <f t="shared" ca="1" si="137"/>
        <v>Essen</v>
      </c>
      <c r="L467" s="2" t="str">
        <f t="shared" ca="1" si="138"/>
        <v>stationary</v>
      </c>
      <c r="M467" s="2" t="str">
        <f t="shared" ca="1" si="139"/>
        <v>pencil</v>
      </c>
      <c r="N467">
        <f t="shared" ca="1" si="143"/>
        <v>148</v>
      </c>
      <c r="O467">
        <f t="shared" ca="1" si="144"/>
        <v>24.71</v>
      </c>
      <c r="P467">
        <f t="shared" ca="1" si="145"/>
        <v>7.38</v>
      </c>
      <c r="R467">
        <f t="shared" ca="1" si="140"/>
        <v>3</v>
      </c>
      <c r="S467">
        <f t="shared" ca="1" si="141"/>
        <v>2</v>
      </c>
    </row>
    <row r="468" spans="1:19" x14ac:dyDescent="0.25">
      <c r="A468">
        <f t="shared" si="146"/>
        <v>463</v>
      </c>
      <c r="B468" s="2">
        <f t="shared" ca="1" si="131"/>
        <v>43457</v>
      </c>
      <c r="C468">
        <f t="shared" ca="1" si="142"/>
        <v>2018</v>
      </c>
      <c r="D468" s="4">
        <f t="shared" ca="1" si="147"/>
        <v>12</v>
      </c>
      <c r="E468" s="4">
        <f t="shared" ca="1" si="148"/>
        <v>23</v>
      </c>
      <c r="F468" s="2" t="str">
        <f t="shared" ca="1" si="132"/>
        <v>Harry</v>
      </c>
      <c r="G468" s="2" t="str">
        <f t="shared" ca="1" si="133"/>
        <v>yes</v>
      </c>
      <c r="H468" s="2" t="str">
        <f t="shared" ca="1" si="134"/>
        <v>care4you</v>
      </c>
      <c r="I468" s="2" t="str">
        <f t="shared" ca="1" si="135"/>
        <v>Germany</v>
      </c>
      <c r="J468" s="2" t="str">
        <f t="shared" ca="1" si="136"/>
        <v>BadWurt</v>
      </c>
      <c r="K468" s="2" t="str">
        <f t="shared" ca="1" si="137"/>
        <v>Stuttgart</v>
      </c>
      <c r="L468" s="2" t="str">
        <f t="shared" ca="1" si="138"/>
        <v>stationary</v>
      </c>
      <c r="M468" s="2" t="str">
        <f t="shared" ca="1" si="139"/>
        <v>marker</v>
      </c>
      <c r="N468">
        <f t="shared" ca="1" si="143"/>
        <v>455</v>
      </c>
      <c r="O468">
        <f t="shared" ca="1" si="144"/>
        <v>31.91</v>
      </c>
      <c r="P468">
        <f t="shared" ca="1" si="145"/>
        <v>2.39</v>
      </c>
      <c r="R468">
        <f t="shared" ca="1" si="140"/>
        <v>10</v>
      </c>
      <c r="S468">
        <f t="shared" ca="1" si="141"/>
        <v>3</v>
      </c>
    </row>
    <row r="469" spans="1:19" x14ac:dyDescent="0.25">
      <c r="A469">
        <f t="shared" si="146"/>
        <v>464</v>
      </c>
      <c r="B469" s="2">
        <f t="shared" ca="1" si="131"/>
        <v>43431</v>
      </c>
      <c r="C469">
        <f t="shared" ca="1" si="142"/>
        <v>2018</v>
      </c>
      <c r="D469" s="4">
        <f t="shared" ca="1" si="147"/>
        <v>11</v>
      </c>
      <c r="E469" s="4">
        <f t="shared" ca="1" si="148"/>
        <v>27</v>
      </c>
      <c r="F469" s="2" t="str">
        <f t="shared" ca="1" si="132"/>
        <v>Harry</v>
      </c>
      <c r="G469" s="2" t="str">
        <f t="shared" ca="1" si="133"/>
        <v>yes</v>
      </c>
      <c r="H469" s="2" t="str">
        <f t="shared" ca="1" si="134"/>
        <v>thebarn</v>
      </c>
      <c r="I469" s="2" t="str">
        <f t="shared" ca="1" si="135"/>
        <v>Germany</v>
      </c>
      <c r="J469" s="2" t="str">
        <f t="shared" ca="1" si="136"/>
        <v>Saxony</v>
      </c>
      <c r="K469" s="2" t="str">
        <f t="shared" ca="1" si="137"/>
        <v>Dresden</v>
      </c>
      <c r="L469" s="2" t="str">
        <f t="shared" ca="1" si="138"/>
        <v>stationary</v>
      </c>
      <c r="M469" s="2" t="str">
        <f t="shared" ca="1" si="139"/>
        <v>marker</v>
      </c>
      <c r="N469">
        <f t="shared" ca="1" si="143"/>
        <v>940</v>
      </c>
      <c r="O469">
        <f t="shared" ca="1" si="144"/>
        <v>56.79</v>
      </c>
      <c r="P469">
        <f t="shared" ca="1" si="145"/>
        <v>7.98</v>
      </c>
      <c r="R469">
        <f t="shared" ca="1" si="140"/>
        <v>16</v>
      </c>
      <c r="S469">
        <f t="shared" ca="1" si="141"/>
        <v>3</v>
      </c>
    </row>
    <row r="470" spans="1:19" x14ac:dyDescent="0.25">
      <c r="A470">
        <f t="shared" si="146"/>
        <v>465</v>
      </c>
      <c r="B470" s="2">
        <f t="shared" ca="1" si="131"/>
        <v>43452</v>
      </c>
      <c r="C470">
        <f t="shared" ca="1" si="142"/>
        <v>2018</v>
      </c>
      <c r="D470" s="4">
        <f t="shared" ca="1" si="147"/>
        <v>12</v>
      </c>
      <c r="E470" s="4">
        <f t="shared" ca="1" si="148"/>
        <v>18</v>
      </c>
      <c r="F470" s="2" t="str">
        <f t="shared" ca="1" si="132"/>
        <v>Darma</v>
      </c>
      <c r="G470" s="2" t="str">
        <f t="shared" ca="1" si="133"/>
        <v>yes</v>
      </c>
      <c r="H470" s="2" t="str">
        <f t="shared" ca="1" si="134"/>
        <v>metropolis</v>
      </c>
      <c r="I470" s="2" t="str">
        <f t="shared" ca="1" si="135"/>
        <v>Germany</v>
      </c>
      <c r="J470" s="2" t="str">
        <f t="shared" ca="1" si="136"/>
        <v>BadWurt</v>
      </c>
      <c r="K470" s="2" t="str">
        <f t="shared" ca="1" si="137"/>
        <v>Karlsruhe</v>
      </c>
      <c r="L470" s="2" t="str">
        <f t="shared" ca="1" si="138"/>
        <v>stationary</v>
      </c>
      <c r="M470" s="2" t="str">
        <f t="shared" ca="1" si="139"/>
        <v>pen</v>
      </c>
      <c r="N470">
        <f t="shared" ca="1" si="143"/>
        <v>931</v>
      </c>
      <c r="O470">
        <f t="shared" ca="1" si="144"/>
        <v>51.71</v>
      </c>
      <c r="P470">
        <f t="shared" ca="1" si="145"/>
        <v>4.6100000000000003</v>
      </c>
      <c r="R470">
        <f t="shared" ca="1" si="140"/>
        <v>11</v>
      </c>
      <c r="S470">
        <f t="shared" ca="1" si="141"/>
        <v>1</v>
      </c>
    </row>
    <row r="471" spans="1:19" x14ac:dyDescent="0.25">
      <c r="A471">
        <f t="shared" si="146"/>
        <v>466</v>
      </c>
      <c r="B471" s="2">
        <f t="shared" ca="1" si="131"/>
        <v>43450</v>
      </c>
      <c r="C471">
        <f t="shared" ca="1" si="142"/>
        <v>2018</v>
      </c>
      <c r="D471" s="4">
        <f t="shared" ca="1" si="147"/>
        <v>12</v>
      </c>
      <c r="E471" s="4">
        <f t="shared" ca="1" si="148"/>
        <v>16</v>
      </c>
      <c r="F471" s="2" t="str">
        <f t="shared" ca="1" si="132"/>
        <v>Lewis</v>
      </c>
      <c r="G471" s="2" t="str">
        <f t="shared" ca="1" si="133"/>
        <v>yes</v>
      </c>
      <c r="H471" s="2" t="str">
        <f t="shared" ca="1" si="134"/>
        <v>care4you</v>
      </c>
      <c r="I471" s="2" t="str">
        <f t="shared" ca="1" si="135"/>
        <v>Germany</v>
      </c>
      <c r="J471" s="2" t="str">
        <f t="shared" ca="1" si="136"/>
        <v>Bavaria</v>
      </c>
      <c r="K471" s="2" t="str">
        <f t="shared" ca="1" si="137"/>
        <v>Augsburg</v>
      </c>
      <c r="L471" s="2" t="str">
        <f t="shared" ca="1" si="138"/>
        <v>appliances</v>
      </c>
      <c r="M471" s="2" t="str">
        <f t="shared" ca="1" si="139"/>
        <v>mixer</v>
      </c>
      <c r="N471">
        <f t="shared" ca="1" si="143"/>
        <v>335</v>
      </c>
      <c r="O471">
        <f t="shared" ca="1" si="144"/>
        <v>46.25</v>
      </c>
      <c r="P471">
        <f t="shared" ca="1" si="145"/>
        <v>6.36</v>
      </c>
      <c r="R471">
        <f t="shared" ca="1" si="140"/>
        <v>8</v>
      </c>
      <c r="S471">
        <f t="shared" ca="1" si="141"/>
        <v>11</v>
      </c>
    </row>
    <row r="472" spans="1:19" x14ac:dyDescent="0.25">
      <c r="A472">
        <f t="shared" si="146"/>
        <v>467</v>
      </c>
      <c r="B472" s="2">
        <f t="shared" ca="1" si="131"/>
        <v>43454</v>
      </c>
      <c r="C472">
        <f t="shared" ca="1" si="142"/>
        <v>2018</v>
      </c>
      <c r="D472" s="4">
        <f t="shared" ca="1" si="147"/>
        <v>12</v>
      </c>
      <c r="E472" s="4">
        <f t="shared" ca="1" si="148"/>
        <v>20</v>
      </c>
      <c r="F472" s="2" t="str">
        <f t="shared" ca="1" si="132"/>
        <v>Wilbur</v>
      </c>
      <c r="G472" s="2" t="str">
        <f t="shared" ca="1" si="133"/>
        <v>yes</v>
      </c>
      <c r="H472" s="2" t="str">
        <f t="shared" ca="1" si="134"/>
        <v>dealhouse</v>
      </c>
      <c r="I472" s="2" t="str">
        <f t="shared" ca="1" si="135"/>
        <v>Germany</v>
      </c>
      <c r="J472" s="2" t="str">
        <f t="shared" ca="1" si="136"/>
        <v>Berlin</v>
      </c>
      <c r="K472" s="2" t="str">
        <f t="shared" ca="1" si="137"/>
        <v>Berlin</v>
      </c>
      <c r="L472" s="2" t="str">
        <f t="shared" ca="1" si="138"/>
        <v>appliances</v>
      </c>
      <c r="M472" s="2" t="str">
        <f t="shared" ca="1" si="139"/>
        <v>micro wave oven</v>
      </c>
      <c r="N472">
        <f t="shared" ca="1" si="143"/>
        <v>41</v>
      </c>
      <c r="O472">
        <f t="shared" ca="1" si="144"/>
        <v>82.22</v>
      </c>
      <c r="P472">
        <f t="shared" ca="1" si="145"/>
        <v>9.86</v>
      </c>
      <c r="R472">
        <f t="shared" ca="1" si="140"/>
        <v>13</v>
      </c>
      <c r="S472">
        <f t="shared" ca="1" si="141"/>
        <v>12</v>
      </c>
    </row>
    <row r="473" spans="1:19" x14ac:dyDescent="0.25">
      <c r="A473">
        <f t="shared" si="146"/>
        <v>468</v>
      </c>
      <c r="B473" s="2">
        <f t="shared" ca="1" si="131"/>
        <v>43394</v>
      </c>
      <c r="C473">
        <f t="shared" ca="1" si="142"/>
        <v>2018</v>
      </c>
      <c r="D473" s="4">
        <f t="shared" ca="1" si="147"/>
        <v>10</v>
      </c>
      <c r="E473" s="4">
        <f t="shared" ca="1" si="148"/>
        <v>21</v>
      </c>
      <c r="F473" s="2" t="str">
        <f t="shared" ca="1" si="132"/>
        <v>Beth</v>
      </c>
      <c r="G473" s="2" t="str">
        <f t="shared" ca="1" si="133"/>
        <v>yes</v>
      </c>
      <c r="H473" s="2" t="str">
        <f t="shared" ca="1" si="134"/>
        <v>dealhouse</v>
      </c>
      <c r="I473" s="2" t="str">
        <f t="shared" ca="1" si="135"/>
        <v>Germany</v>
      </c>
      <c r="J473" s="2" t="str">
        <f t="shared" ca="1" si="136"/>
        <v>BadWurt</v>
      </c>
      <c r="K473" s="2" t="str">
        <f t="shared" ca="1" si="137"/>
        <v>Stuttgart</v>
      </c>
      <c r="L473" s="2" t="str">
        <f t="shared" ca="1" si="138"/>
        <v>household</v>
      </c>
      <c r="M473" s="2" t="str">
        <f t="shared" ca="1" si="139"/>
        <v>gloves</v>
      </c>
      <c r="N473">
        <f t="shared" ca="1" si="143"/>
        <v>284</v>
      </c>
      <c r="O473">
        <f t="shared" ca="1" si="144"/>
        <v>43.69</v>
      </c>
      <c r="P473">
        <f t="shared" ca="1" si="145"/>
        <v>0.28000000000000003</v>
      </c>
      <c r="R473">
        <f t="shared" ca="1" si="140"/>
        <v>10</v>
      </c>
      <c r="S473">
        <f t="shared" ca="1" si="141"/>
        <v>8</v>
      </c>
    </row>
    <row r="474" spans="1:19" x14ac:dyDescent="0.25">
      <c r="A474">
        <f t="shared" si="146"/>
        <v>469</v>
      </c>
      <c r="B474" s="2">
        <f t="shared" ca="1" si="131"/>
        <v>43411</v>
      </c>
      <c r="C474">
        <f t="shared" ca="1" si="142"/>
        <v>2018</v>
      </c>
      <c r="D474" s="4">
        <f t="shared" ca="1" si="147"/>
        <v>11</v>
      </c>
      <c r="E474" s="4">
        <f t="shared" ca="1" si="148"/>
        <v>7</v>
      </c>
      <c r="F474" s="2" t="str">
        <f t="shared" ca="1" si="132"/>
        <v>Greg</v>
      </c>
      <c r="G474" s="2" t="str">
        <f t="shared" ca="1" si="133"/>
        <v>yes</v>
      </c>
      <c r="H474" s="2" t="str">
        <f t="shared" ca="1" si="134"/>
        <v>dealhouse</v>
      </c>
      <c r="I474" s="2" t="str">
        <f t="shared" ca="1" si="135"/>
        <v>Germany</v>
      </c>
      <c r="J474" s="2" t="str">
        <f t="shared" ca="1" si="136"/>
        <v>Bavaria</v>
      </c>
      <c r="K474" s="2" t="str">
        <f t="shared" ca="1" si="137"/>
        <v>Nuremberg</v>
      </c>
      <c r="L474" s="2" t="str">
        <f t="shared" ca="1" si="138"/>
        <v>appliances</v>
      </c>
      <c r="M474" s="2" t="str">
        <f t="shared" ca="1" si="139"/>
        <v>vaccum cleaner</v>
      </c>
      <c r="N474">
        <f t="shared" ca="1" si="143"/>
        <v>975</v>
      </c>
      <c r="O474">
        <f t="shared" ca="1" si="144"/>
        <v>47.97</v>
      </c>
      <c r="P474">
        <f t="shared" ca="1" si="145"/>
        <v>4.62</v>
      </c>
      <c r="R474">
        <f t="shared" ca="1" si="140"/>
        <v>7</v>
      </c>
      <c r="S474">
        <f t="shared" ca="1" si="141"/>
        <v>10</v>
      </c>
    </row>
    <row r="475" spans="1:19" x14ac:dyDescent="0.25">
      <c r="A475">
        <f t="shared" si="146"/>
        <v>470</v>
      </c>
      <c r="B475" s="2">
        <f t="shared" ca="1" si="131"/>
        <v>43378</v>
      </c>
      <c r="C475">
        <f t="shared" ca="1" si="142"/>
        <v>2018</v>
      </c>
      <c r="D475" s="4">
        <f t="shared" ca="1" si="147"/>
        <v>10</v>
      </c>
      <c r="E475" s="4">
        <f t="shared" ca="1" si="148"/>
        <v>5</v>
      </c>
      <c r="F475" s="2" t="str">
        <f t="shared" ca="1" si="132"/>
        <v>Ina</v>
      </c>
      <c r="G475" s="2" t="str">
        <f t="shared" ca="1" si="133"/>
        <v>no</v>
      </c>
      <c r="H475" s="2" t="str">
        <f t="shared" ca="1" si="134"/>
        <v>smartpoint</v>
      </c>
      <c r="I475" s="2" t="str">
        <f t="shared" ca="1" si="135"/>
        <v>Germany</v>
      </c>
      <c r="J475" s="2" t="str">
        <f t="shared" ca="1" si="136"/>
        <v>Bavaria</v>
      </c>
      <c r="K475" s="2" t="str">
        <f t="shared" ca="1" si="137"/>
        <v>Munich</v>
      </c>
      <c r="L475" s="2" t="str">
        <f t="shared" ca="1" si="138"/>
        <v>stationary</v>
      </c>
      <c r="M475" s="2" t="str">
        <f t="shared" ca="1" si="139"/>
        <v>ball-pen</v>
      </c>
      <c r="N475">
        <f t="shared" ca="1" si="143"/>
        <v>724</v>
      </c>
      <c r="O475">
        <f t="shared" ca="1" si="144"/>
        <v>37.61</v>
      </c>
      <c r="P475">
        <f t="shared" ca="1" si="145"/>
        <v>2.29</v>
      </c>
      <c r="R475">
        <f t="shared" ca="1" si="140"/>
        <v>6</v>
      </c>
      <c r="S475">
        <f t="shared" ca="1" si="141"/>
        <v>4</v>
      </c>
    </row>
    <row r="476" spans="1:19" x14ac:dyDescent="0.25">
      <c r="A476">
        <f t="shared" si="146"/>
        <v>471</v>
      </c>
      <c r="B476" s="2">
        <f t="shared" ca="1" si="131"/>
        <v>43424</v>
      </c>
      <c r="C476">
        <f t="shared" ca="1" si="142"/>
        <v>2018</v>
      </c>
      <c r="D476" s="4">
        <f t="shared" ca="1" si="147"/>
        <v>11</v>
      </c>
      <c r="E476" s="4">
        <f t="shared" ca="1" si="148"/>
        <v>20</v>
      </c>
      <c r="F476" s="2" t="str">
        <f t="shared" ca="1" si="132"/>
        <v>Susan</v>
      </c>
      <c r="G476" s="2" t="str">
        <f t="shared" ca="1" si="133"/>
        <v>yes</v>
      </c>
      <c r="H476" s="2" t="str">
        <f t="shared" ca="1" si="134"/>
        <v>dealhouse</v>
      </c>
      <c r="I476" s="2" t="str">
        <f t="shared" ca="1" si="135"/>
        <v>Germany</v>
      </c>
      <c r="J476" s="2" t="str">
        <f t="shared" ca="1" si="136"/>
        <v>Saxony</v>
      </c>
      <c r="K476" s="2" t="str">
        <f t="shared" ca="1" si="137"/>
        <v>Leipzig</v>
      </c>
      <c r="L476" s="2" t="str">
        <f t="shared" ca="1" si="138"/>
        <v>stationary</v>
      </c>
      <c r="M476" s="2" t="str">
        <f t="shared" ca="1" si="139"/>
        <v>ball-pen</v>
      </c>
      <c r="N476">
        <f t="shared" ca="1" si="143"/>
        <v>229</v>
      </c>
      <c r="O476">
        <f t="shared" ca="1" si="144"/>
        <v>83.24</v>
      </c>
      <c r="P476">
        <f t="shared" ca="1" si="145"/>
        <v>6.48</v>
      </c>
      <c r="R476">
        <f t="shared" ca="1" si="140"/>
        <v>17</v>
      </c>
      <c r="S476">
        <f t="shared" ca="1" si="141"/>
        <v>4</v>
      </c>
    </row>
    <row r="477" spans="1:19" x14ac:dyDescent="0.25">
      <c r="A477">
        <f t="shared" si="146"/>
        <v>472</v>
      </c>
      <c r="B477" s="2">
        <f t="shared" ca="1" si="131"/>
        <v>43446</v>
      </c>
      <c r="C477">
        <f t="shared" ca="1" si="142"/>
        <v>2018</v>
      </c>
      <c r="D477" s="4">
        <f t="shared" ca="1" si="147"/>
        <v>12</v>
      </c>
      <c r="E477" s="4">
        <f t="shared" ca="1" si="148"/>
        <v>12</v>
      </c>
      <c r="F477" s="2" t="str">
        <f t="shared" ca="1" si="132"/>
        <v>Lewis</v>
      </c>
      <c r="G477" s="2" t="str">
        <f t="shared" ca="1" si="133"/>
        <v>yes</v>
      </c>
      <c r="H477" s="2" t="str">
        <f t="shared" ca="1" si="134"/>
        <v>dealhouse</v>
      </c>
      <c r="I477" s="2" t="str">
        <f t="shared" ca="1" si="135"/>
        <v>Germany</v>
      </c>
      <c r="J477" s="2" t="str">
        <f t="shared" ca="1" si="136"/>
        <v>BadWurt</v>
      </c>
      <c r="K477" s="2" t="str">
        <f t="shared" ca="1" si="137"/>
        <v>Stuttgart</v>
      </c>
      <c r="L477" s="2" t="str">
        <f t="shared" ca="1" si="138"/>
        <v>appliances</v>
      </c>
      <c r="M477" s="2" t="str">
        <f t="shared" ca="1" si="139"/>
        <v>vaccum cleaner</v>
      </c>
      <c r="N477">
        <f t="shared" ca="1" si="143"/>
        <v>981</v>
      </c>
      <c r="O477">
        <f t="shared" ca="1" si="144"/>
        <v>29.28</v>
      </c>
      <c r="P477">
        <f t="shared" ca="1" si="145"/>
        <v>2.08</v>
      </c>
      <c r="R477">
        <f t="shared" ca="1" si="140"/>
        <v>10</v>
      </c>
      <c r="S477">
        <f t="shared" ca="1" si="141"/>
        <v>10</v>
      </c>
    </row>
    <row r="478" spans="1:19" x14ac:dyDescent="0.25">
      <c r="A478">
        <f t="shared" si="146"/>
        <v>473</v>
      </c>
      <c r="B478" s="2">
        <f t="shared" ca="1" si="131"/>
        <v>43391</v>
      </c>
      <c r="C478">
        <f t="shared" ca="1" si="142"/>
        <v>2018</v>
      </c>
      <c r="D478" s="4">
        <f t="shared" ca="1" si="147"/>
        <v>10</v>
      </c>
      <c r="E478" s="4">
        <f t="shared" ca="1" si="148"/>
        <v>18</v>
      </c>
      <c r="F478" s="2" t="str">
        <f t="shared" ca="1" si="132"/>
        <v>Wilbur</v>
      </c>
      <c r="G478" s="2" t="str">
        <f t="shared" ca="1" si="133"/>
        <v>no</v>
      </c>
      <c r="H478" s="2" t="str">
        <f t="shared" ca="1" si="134"/>
        <v>thebarn</v>
      </c>
      <c r="I478" s="2" t="str">
        <f t="shared" ca="1" si="135"/>
        <v>Germany</v>
      </c>
      <c r="J478" s="2" t="str">
        <f t="shared" ca="1" si="136"/>
        <v>Saxony</v>
      </c>
      <c r="K478" s="2" t="str">
        <f t="shared" ca="1" si="137"/>
        <v>Dresden</v>
      </c>
      <c r="L478" s="2" t="str">
        <f t="shared" ca="1" si="138"/>
        <v>stationary</v>
      </c>
      <c r="M478" s="2" t="str">
        <f t="shared" ca="1" si="139"/>
        <v>ball-pen</v>
      </c>
      <c r="N478">
        <f t="shared" ca="1" si="143"/>
        <v>172</v>
      </c>
      <c r="O478">
        <f t="shared" ca="1" si="144"/>
        <v>27.12</v>
      </c>
      <c r="P478">
        <f t="shared" ca="1" si="145"/>
        <v>3.74</v>
      </c>
      <c r="R478">
        <f t="shared" ca="1" si="140"/>
        <v>16</v>
      </c>
      <c r="S478">
        <f t="shared" ca="1" si="141"/>
        <v>4</v>
      </c>
    </row>
    <row r="479" spans="1:19" x14ac:dyDescent="0.25">
      <c r="A479">
        <f t="shared" si="146"/>
        <v>474</v>
      </c>
      <c r="B479" s="2">
        <f t="shared" ca="1" si="131"/>
        <v>43413</v>
      </c>
      <c r="C479">
        <f t="shared" ca="1" si="142"/>
        <v>2018</v>
      </c>
      <c r="D479" s="4">
        <f t="shared" ca="1" si="147"/>
        <v>11</v>
      </c>
      <c r="E479" s="4">
        <f t="shared" ca="1" si="148"/>
        <v>9</v>
      </c>
      <c r="F479" s="2" t="str">
        <f t="shared" ca="1" si="132"/>
        <v>Darma</v>
      </c>
      <c r="G479" s="2" t="str">
        <f t="shared" ca="1" si="133"/>
        <v>no</v>
      </c>
      <c r="H479" s="2" t="str">
        <f t="shared" ca="1" si="134"/>
        <v>thebarn</v>
      </c>
      <c r="I479" s="2" t="str">
        <f t="shared" ca="1" si="135"/>
        <v>Germany</v>
      </c>
      <c r="J479" s="2" t="str">
        <f t="shared" ca="1" si="136"/>
        <v>Hessia</v>
      </c>
      <c r="K479" s="2" t="str">
        <f t="shared" ca="1" si="137"/>
        <v>Frankfurt</v>
      </c>
      <c r="L479" s="2" t="str">
        <f t="shared" ca="1" si="138"/>
        <v>stationary</v>
      </c>
      <c r="M479" s="2" t="str">
        <f t="shared" ca="1" si="139"/>
        <v>ball-pen</v>
      </c>
      <c r="N479">
        <f t="shared" ca="1" si="143"/>
        <v>688</v>
      </c>
      <c r="O479">
        <f t="shared" ca="1" si="144"/>
        <v>18.5</v>
      </c>
      <c r="P479">
        <f t="shared" ca="1" si="145"/>
        <v>7.13</v>
      </c>
      <c r="R479">
        <f t="shared" ca="1" si="140"/>
        <v>9</v>
      </c>
      <c r="S479">
        <f t="shared" ca="1" si="141"/>
        <v>4</v>
      </c>
    </row>
    <row r="480" spans="1:19" x14ac:dyDescent="0.25">
      <c r="A480">
        <f t="shared" si="146"/>
        <v>475</v>
      </c>
      <c r="B480" s="2">
        <f t="shared" ca="1" si="131"/>
        <v>43461</v>
      </c>
      <c r="C480">
        <f t="shared" ca="1" si="142"/>
        <v>2018</v>
      </c>
      <c r="D480" s="4">
        <f t="shared" ca="1" si="147"/>
        <v>12</v>
      </c>
      <c r="E480" s="4">
        <f t="shared" ca="1" si="148"/>
        <v>27</v>
      </c>
      <c r="F480" s="2" t="str">
        <f t="shared" ca="1" si="132"/>
        <v>Beth</v>
      </c>
      <c r="G480" s="2" t="str">
        <f t="shared" ca="1" si="133"/>
        <v>no</v>
      </c>
      <c r="H480" s="2" t="str">
        <f t="shared" ca="1" si="134"/>
        <v>care4you</v>
      </c>
      <c r="I480" s="2" t="str">
        <f t="shared" ca="1" si="135"/>
        <v>Germany</v>
      </c>
      <c r="J480" s="2" t="str">
        <f t="shared" ca="1" si="136"/>
        <v>BadWurt</v>
      </c>
      <c r="K480" s="2" t="str">
        <f t="shared" ca="1" si="137"/>
        <v>Freiburg</v>
      </c>
      <c r="L480" s="2" t="str">
        <f t="shared" ca="1" si="138"/>
        <v>stationary</v>
      </c>
      <c r="M480" s="2" t="str">
        <f t="shared" ca="1" si="139"/>
        <v>water colours</v>
      </c>
      <c r="N480">
        <f t="shared" ca="1" si="143"/>
        <v>653</v>
      </c>
      <c r="O480">
        <f t="shared" ca="1" si="144"/>
        <v>13.31</v>
      </c>
      <c r="P480">
        <f t="shared" ca="1" si="145"/>
        <v>5.26</v>
      </c>
      <c r="R480">
        <f t="shared" ca="1" si="140"/>
        <v>12</v>
      </c>
      <c r="S480">
        <f t="shared" ca="1" si="141"/>
        <v>5</v>
      </c>
    </row>
    <row r="481" spans="1:19" x14ac:dyDescent="0.25">
      <c r="A481">
        <f t="shared" si="146"/>
        <v>476</v>
      </c>
      <c r="B481" s="2">
        <f t="shared" ca="1" si="131"/>
        <v>43380</v>
      </c>
      <c r="C481">
        <f t="shared" ca="1" si="142"/>
        <v>2018</v>
      </c>
      <c r="D481" s="4">
        <f t="shared" ca="1" si="147"/>
        <v>10</v>
      </c>
      <c r="E481" s="4">
        <f t="shared" ca="1" si="148"/>
        <v>7</v>
      </c>
      <c r="F481" s="2" t="str">
        <f t="shared" ca="1" si="132"/>
        <v>Beth</v>
      </c>
      <c r="G481" s="2" t="str">
        <f t="shared" ca="1" si="133"/>
        <v>no</v>
      </c>
      <c r="H481" s="2" t="str">
        <f t="shared" ca="1" si="134"/>
        <v>metropolis</v>
      </c>
      <c r="I481" s="2" t="str">
        <f t="shared" ca="1" si="135"/>
        <v>Germany</v>
      </c>
      <c r="J481" s="2" t="str">
        <f t="shared" ca="1" si="136"/>
        <v>BadWurt</v>
      </c>
      <c r="K481" s="2" t="str">
        <f t="shared" ca="1" si="137"/>
        <v>Freiburg</v>
      </c>
      <c r="L481" s="2" t="str">
        <f t="shared" ca="1" si="138"/>
        <v>stationary</v>
      </c>
      <c r="M481" s="2" t="str">
        <f t="shared" ca="1" si="139"/>
        <v>water colours</v>
      </c>
      <c r="N481">
        <f t="shared" ca="1" si="143"/>
        <v>162</v>
      </c>
      <c r="O481">
        <f t="shared" ca="1" si="144"/>
        <v>7.75</v>
      </c>
      <c r="P481">
        <f t="shared" ca="1" si="145"/>
        <v>3.76</v>
      </c>
      <c r="R481">
        <f t="shared" ca="1" si="140"/>
        <v>12</v>
      </c>
      <c r="S481">
        <f t="shared" ca="1" si="141"/>
        <v>5</v>
      </c>
    </row>
    <row r="482" spans="1:19" x14ac:dyDescent="0.25">
      <c r="A482">
        <f t="shared" si="146"/>
        <v>477</v>
      </c>
      <c r="B482" s="2">
        <f t="shared" ca="1" si="131"/>
        <v>43459</v>
      </c>
      <c r="C482">
        <f t="shared" ca="1" si="142"/>
        <v>2018</v>
      </c>
      <c r="D482" s="4">
        <f t="shared" ca="1" si="147"/>
        <v>12</v>
      </c>
      <c r="E482" s="4">
        <f t="shared" ca="1" si="148"/>
        <v>25</v>
      </c>
      <c r="F482" s="2" t="str">
        <f t="shared" ca="1" si="132"/>
        <v>Lewis</v>
      </c>
      <c r="G482" s="2" t="str">
        <f t="shared" ca="1" si="133"/>
        <v>yes</v>
      </c>
      <c r="H482" s="2" t="str">
        <f t="shared" ca="1" si="134"/>
        <v>care4you</v>
      </c>
      <c r="I482" s="2" t="str">
        <f t="shared" ca="1" si="135"/>
        <v>Germany</v>
      </c>
      <c r="J482" s="2" t="str">
        <f t="shared" ca="1" si="136"/>
        <v>NRW</v>
      </c>
      <c r="K482" s="2" t="str">
        <f t="shared" ca="1" si="137"/>
        <v>Dortmund</v>
      </c>
      <c r="L482" s="2" t="str">
        <f t="shared" ca="1" si="138"/>
        <v>stationary</v>
      </c>
      <c r="M482" s="2" t="str">
        <f t="shared" ca="1" si="139"/>
        <v>ball-pen</v>
      </c>
      <c r="N482">
        <f t="shared" ca="1" si="143"/>
        <v>233</v>
      </c>
      <c r="O482">
        <f t="shared" ca="1" si="144"/>
        <v>21.51</v>
      </c>
      <c r="P482">
        <f t="shared" ca="1" si="145"/>
        <v>4.1500000000000004</v>
      </c>
      <c r="R482">
        <f t="shared" ca="1" si="140"/>
        <v>4</v>
      </c>
      <c r="S482">
        <f t="shared" ca="1" si="141"/>
        <v>4</v>
      </c>
    </row>
    <row r="483" spans="1:19" x14ac:dyDescent="0.25">
      <c r="A483">
        <f t="shared" si="146"/>
        <v>478</v>
      </c>
      <c r="B483" s="2">
        <f t="shared" ca="1" si="131"/>
        <v>43440</v>
      </c>
      <c r="C483">
        <f t="shared" ca="1" si="142"/>
        <v>2018</v>
      </c>
      <c r="D483" s="4">
        <f t="shared" ca="1" si="147"/>
        <v>12</v>
      </c>
      <c r="E483" s="4">
        <f t="shared" ca="1" si="148"/>
        <v>6</v>
      </c>
      <c r="F483" s="2" t="str">
        <f t="shared" ca="1" si="132"/>
        <v>Beth</v>
      </c>
      <c r="G483" s="2" t="str">
        <f t="shared" ca="1" si="133"/>
        <v>no</v>
      </c>
      <c r="H483" s="2" t="str">
        <f t="shared" ca="1" si="134"/>
        <v>dealhouse</v>
      </c>
      <c r="I483" s="2" t="str">
        <f t="shared" ca="1" si="135"/>
        <v>Germany</v>
      </c>
      <c r="J483" s="2" t="str">
        <f t="shared" ca="1" si="136"/>
        <v>Saxony</v>
      </c>
      <c r="K483" s="2" t="str">
        <f t="shared" ca="1" si="137"/>
        <v>Dresden</v>
      </c>
      <c r="L483" s="2" t="str">
        <f t="shared" ca="1" si="138"/>
        <v>stationary</v>
      </c>
      <c r="M483" s="2" t="str">
        <f t="shared" ca="1" si="139"/>
        <v>pen</v>
      </c>
      <c r="N483">
        <f t="shared" ca="1" si="143"/>
        <v>142</v>
      </c>
      <c r="O483">
        <f t="shared" ca="1" si="144"/>
        <v>49.48</v>
      </c>
      <c r="P483">
        <f t="shared" ca="1" si="145"/>
        <v>6.24</v>
      </c>
      <c r="R483">
        <f t="shared" ca="1" si="140"/>
        <v>16</v>
      </c>
      <c r="S483">
        <f t="shared" ca="1" si="141"/>
        <v>1</v>
      </c>
    </row>
    <row r="484" spans="1:19" x14ac:dyDescent="0.25">
      <c r="A484">
        <f t="shared" si="146"/>
        <v>479</v>
      </c>
      <c r="B484" s="2">
        <f t="shared" ca="1" si="131"/>
        <v>43458</v>
      </c>
      <c r="C484">
        <f t="shared" ca="1" si="142"/>
        <v>2018</v>
      </c>
      <c r="D484" s="4">
        <f t="shared" ca="1" si="147"/>
        <v>12</v>
      </c>
      <c r="E484" s="4">
        <f t="shared" ca="1" si="148"/>
        <v>24</v>
      </c>
      <c r="F484" s="2" t="str">
        <f t="shared" ca="1" si="132"/>
        <v>Greg</v>
      </c>
      <c r="G484" s="2" t="str">
        <f t="shared" ca="1" si="133"/>
        <v>yes</v>
      </c>
      <c r="H484" s="2" t="str">
        <f t="shared" ca="1" si="134"/>
        <v>dealhouse</v>
      </c>
      <c r="I484" s="2" t="str">
        <f t="shared" ca="1" si="135"/>
        <v>Germany</v>
      </c>
      <c r="J484" s="2" t="str">
        <f t="shared" ca="1" si="136"/>
        <v>Saxony</v>
      </c>
      <c r="K484" s="2" t="str">
        <f t="shared" ca="1" si="137"/>
        <v>Halle</v>
      </c>
      <c r="L484" s="2" t="str">
        <f t="shared" ca="1" si="138"/>
        <v>household</v>
      </c>
      <c r="M484" s="2" t="str">
        <f t="shared" ca="1" si="139"/>
        <v>waste bags</v>
      </c>
      <c r="N484">
        <f t="shared" ca="1" si="143"/>
        <v>411</v>
      </c>
      <c r="O484">
        <f t="shared" ca="1" si="144"/>
        <v>30.5</v>
      </c>
      <c r="P484">
        <f t="shared" ca="1" si="145"/>
        <v>3.11</v>
      </c>
      <c r="R484">
        <f t="shared" ca="1" si="140"/>
        <v>18</v>
      </c>
      <c r="S484">
        <f t="shared" ca="1" si="141"/>
        <v>6</v>
      </c>
    </row>
    <row r="485" spans="1:19" x14ac:dyDescent="0.25">
      <c r="A485">
        <f t="shared" si="146"/>
        <v>480</v>
      </c>
      <c r="B485" s="2">
        <f t="shared" ca="1" si="131"/>
        <v>43386</v>
      </c>
      <c r="C485">
        <f t="shared" ca="1" si="142"/>
        <v>2018</v>
      </c>
      <c r="D485" s="4">
        <f t="shared" ca="1" si="147"/>
        <v>10</v>
      </c>
      <c r="E485" s="4">
        <f t="shared" ca="1" si="148"/>
        <v>13</v>
      </c>
      <c r="F485" s="2" t="str">
        <f t="shared" ca="1" si="132"/>
        <v>Lewis</v>
      </c>
      <c r="G485" s="2" t="str">
        <f t="shared" ca="1" si="133"/>
        <v>no</v>
      </c>
      <c r="H485" s="2" t="str">
        <f t="shared" ca="1" si="134"/>
        <v>dealhouse</v>
      </c>
      <c r="I485" s="2" t="str">
        <f t="shared" ca="1" si="135"/>
        <v>Germany</v>
      </c>
      <c r="J485" s="2" t="str">
        <f t="shared" ca="1" si="136"/>
        <v>NRW</v>
      </c>
      <c r="K485" s="2" t="str">
        <f t="shared" ca="1" si="137"/>
        <v>Dortmund</v>
      </c>
      <c r="L485" s="2" t="str">
        <f t="shared" ca="1" si="138"/>
        <v>appliances</v>
      </c>
      <c r="M485" s="2" t="str">
        <f t="shared" ca="1" si="139"/>
        <v>vaccum cleaner</v>
      </c>
      <c r="N485">
        <f t="shared" ca="1" si="143"/>
        <v>540</v>
      </c>
      <c r="O485">
        <f t="shared" ca="1" si="144"/>
        <v>60.81</v>
      </c>
      <c r="P485">
        <f t="shared" ca="1" si="145"/>
        <v>5.16</v>
      </c>
      <c r="R485">
        <f t="shared" ca="1" si="140"/>
        <v>4</v>
      </c>
      <c r="S485">
        <f t="shared" ca="1" si="141"/>
        <v>10</v>
      </c>
    </row>
    <row r="486" spans="1:19" x14ac:dyDescent="0.25">
      <c r="A486">
        <f t="shared" si="146"/>
        <v>481</v>
      </c>
      <c r="B486" s="2">
        <f t="shared" ca="1" si="131"/>
        <v>43405</v>
      </c>
      <c r="C486">
        <f t="shared" ca="1" si="142"/>
        <v>2018</v>
      </c>
      <c r="D486" s="4">
        <f t="shared" ca="1" si="147"/>
        <v>11</v>
      </c>
      <c r="E486" s="4">
        <f t="shared" ca="1" si="148"/>
        <v>1</v>
      </c>
      <c r="F486" s="2" t="str">
        <f t="shared" ca="1" si="132"/>
        <v>Susan</v>
      </c>
      <c r="G486" s="2" t="str">
        <f t="shared" ca="1" si="133"/>
        <v>no</v>
      </c>
      <c r="H486" s="2" t="str">
        <f t="shared" ca="1" si="134"/>
        <v>smartpoint</v>
      </c>
      <c r="I486" s="2" t="str">
        <f t="shared" ca="1" si="135"/>
        <v>Germany</v>
      </c>
      <c r="J486" s="2" t="str">
        <f t="shared" ca="1" si="136"/>
        <v>BadWurt</v>
      </c>
      <c r="K486" s="2" t="str">
        <f t="shared" ca="1" si="137"/>
        <v>Karlsruhe</v>
      </c>
      <c r="L486" s="2" t="str">
        <f t="shared" ca="1" si="138"/>
        <v>household</v>
      </c>
      <c r="M486" s="2" t="str">
        <f t="shared" ca="1" si="139"/>
        <v>waste bags</v>
      </c>
      <c r="N486">
        <f t="shared" ca="1" si="143"/>
        <v>56</v>
      </c>
      <c r="O486">
        <f t="shared" ca="1" si="144"/>
        <v>78.64</v>
      </c>
      <c r="P486">
        <f t="shared" ca="1" si="145"/>
        <v>5.08</v>
      </c>
      <c r="R486">
        <f t="shared" ca="1" si="140"/>
        <v>11</v>
      </c>
      <c r="S486">
        <f t="shared" ca="1" si="141"/>
        <v>6</v>
      </c>
    </row>
    <row r="487" spans="1:19" x14ac:dyDescent="0.25">
      <c r="A487">
        <f t="shared" si="146"/>
        <v>482</v>
      </c>
      <c r="B487" s="2">
        <f t="shared" ca="1" si="131"/>
        <v>43406</v>
      </c>
      <c r="C487">
        <f t="shared" ca="1" si="142"/>
        <v>2018</v>
      </c>
      <c r="D487" s="4">
        <f t="shared" ca="1" si="147"/>
        <v>11</v>
      </c>
      <c r="E487" s="4">
        <f t="shared" ca="1" si="148"/>
        <v>2</v>
      </c>
      <c r="F487" s="2" t="str">
        <f t="shared" ca="1" si="132"/>
        <v>Lewis</v>
      </c>
      <c r="G487" s="2" t="str">
        <f t="shared" ca="1" si="133"/>
        <v>no</v>
      </c>
      <c r="H487" s="2" t="str">
        <f t="shared" ca="1" si="134"/>
        <v>thebarn</v>
      </c>
      <c r="I487" s="2" t="str">
        <f t="shared" ca="1" si="135"/>
        <v>Germany</v>
      </c>
      <c r="J487" s="2" t="str">
        <f t="shared" ca="1" si="136"/>
        <v>NRW</v>
      </c>
      <c r="K487" s="2" t="str">
        <f t="shared" ca="1" si="137"/>
        <v>Aachen</v>
      </c>
      <c r="L487" s="2" t="str">
        <f t="shared" ca="1" si="138"/>
        <v>appliances</v>
      </c>
      <c r="M487" s="2" t="str">
        <f t="shared" ca="1" si="139"/>
        <v>micro wave oven</v>
      </c>
      <c r="N487">
        <f t="shared" ca="1" si="143"/>
        <v>139</v>
      </c>
      <c r="O487">
        <f t="shared" ca="1" si="144"/>
        <v>41.3</v>
      </c>
      <c r="P487">
        <f t="shared" ca="1" si="145"/>
        <v>1.95</v>
      </c>
      <c r="R487">
        <f t="shared" ca="1" si="140"/>
        <v>5</v>
      </c>
      <c r="S487">
        <f t="shared" ca="1" si="141"/>
        <v>12</v>
      </c>
    </row>
    <row r="488" spans="1:19" x14ac:dyDescent="0.25">
      <c r="A488">
        <f t="shared" si="146"/>
        <v>483</v>
      </c>
      <c r="B488" s="2">
        <f t="shared" ca="1" si="131"/>
        <v>43426</v>
      </c>
      <c r="C488">
        <f t="shared" ca="1" si="142"/>
        <v>2018</v>
      </c>
      <c r="D488" s="4">
        <f t="shared" ca="1" si="147"/>
        <v>11</v>
      </c>
      <c r="E488" s="4">
        <f t="shared" ca="1" si="148"/>
        <v>22</v>
      </c>
      <c r="F488" s="2" t="str">
        <f t="shared" ca="1" si="132"/>
        <v>Wilbur</v>
      </c>
      <c r="G488" s="2" t="str">
        <f t="shared" ca="1" si="133"/>
        <v>no</v>
      </c>
      <c r="H488" s="2" t="str">
        <f t="shared" ca="1" si="134"/>
        <v>metropolis</v>
      </c>
      <c r="I488" s="2" t="str">
        <f t="shared" ca="1" si="135"/>
        <v>Germany</v>
      </c>
      <c r="J488" s="2" t="str">
        <f t="shared" ca="1" si="136"/>
        <v>NRW</v>
      </c>
      <c r="K488" s="2" t="str">
        <f t="shared" ca="1" si="137"/>
        <v>Cologne</v>
      </c>
      <c r="L488" s="2" t="str">
        <f t="shared" ca="1" si="138"/>
        <v>stationary</v>
      </c>
      <c r="M488" s="2" t="str">
        <f t="shared" ca="1" si="139"/>
        <v>marker</v>
      </c>
      <c r="N488">
        <f t="shared" ca="1" si="143"/>
        <v>587</v>
      </c>
      <c r="O488">
        <f t="shared" ca="1" si="144"/>
        <v>24.06</v>
      </c>
      <c r="P488">
        <f t="shared" ca="1" si="145"/>
        <v>9.93</v>
      </c>
      <c r="R488">
        <f t="shared" ca="1" si="140"/>
        <v>2</v>
      </c>
      <c r="S488">
        <f t="shared" ca="1" si="141"/>
        <v>3</v>
      </c>
    </row>
    <row r="489" spans="1:19" x14ac:dyDescent="0.25">
      <c r="A489">
        <f t="shared" si="146"/>
        <v>484</v>
      </c>
      <c r="B489" s="2">
        <f t="shared" ca="1" si="131"/>
        <v>43463</v>
      </c>
      <c r="C489">
        <f t="shared" ca="1" si="142"/>
        <v>2018</v>
      </c>
      <c r="D489" s="4">
        <f t="shared" ca="1" si="147"/>
        <v>12</v>
      </c>
      <c r="E489" s="4">
        <f t="shared" ca="1" si="148"/>
        <v>29</v>
      </c>
      <c r="F489" s="2" t="str">
        <f t="shared" ca="1" si="132"/>
        <v>Greg</v>
      </c>
      <c r="G489" s="2" t="str">
        <f t="shared" ca="1" si="133"/>
        <v>yes</v>
      </c>
      <c r="H489" s="2" t="str">
        <f t="shared" ca="1" si="134"/>
        <v>care4you</v>
      </c>
      <c r="I489" s="2" t="str">
        <f t="shared" ca="1" si="135"/>
        <v>Germany</v>
      </c>
      <c r="J489" s="2" t="str">
        <f t="shared" ca="1" si="136"/>
        <v>NRW</v>
      </c>
      <c r="K489" s="2" t="str">
        <f t="shared" ca="1" si="137"/>
        <v>Dortmund</v>
      </c>
      <c r="L489" s="2" t="str">
        <f t="shared" ca="1" si="138"/>
        <v>stationary</v>
      </c>
      <c r="M489" s="2" t="str">
        <f t="shared" ca="1" si="139"/>
        <v>pencil</v>
      </c>
      <c r="N489">
        <f t="shared" ca="1" si="143"/>
        <v>8</v>
      </c>
      <c r="O489">
        <f t="shared" ca="1" si="144"/>
        <v>85.33</v>
      </c>
      <c r="P489">
        <f t="shared" ca="1" si="145"/>
        <v>4.8600000000000003</v>
      </c>
      <c r="R489">
        <f t="shared" ca="1" si="140"/>
        <v>4</v>
      </c>
      <c r="S489">
        <f t="shared" ca="1" si="141"/>
        <v>2</v>
      </c>
    </row>
    <row r="490" spans="1:19" x14ac:dyDescent="0.25">
      <c r="A490">
        <f t="shared" si="146"/>
        <v>485</v>
      </c>
      <c r="B490" s="2">
        <f t="shared" ca="1" si="131"/>
        <v>43412</v>
      </c>
      <c r="C490">
        <f t="shared" ca="1" si="142"/>
        <v>2018</v>
      </c>
      <c r="D490" s="4">
        <f t="shared" ca="1" si="147"/>
        <v>11</v>
      </c>
      <c r="E490" s="4">
        <f t="shared" ca="1" si="148"/>
        <v>8</v>
      </c>
      <c r="F490" s="2" t="str">
        <f t="shared" ca="1" si="132"/>
        <v>Greg</v>
      </c>
      <c r="G490" s="2" t="str">
        <f t="shared" ca="1" si="133"/>
        <v>yes</v>
      </c>
      <c r="H490" s="2" t="str">
        <f t="shared" ca="1" si="134"/>
        <v>thebarn</v>
      </c>
      <c r="I490" s="2" t="str">
        <f t="shared" ca="1" si="135"/>
        <v>Germany</v>
      </c>
      <c r="J490" s="2" t="str">
        <f t="shared" ca="1" si="136"/>
        <v>Berlin</v>
      </c>
      <c r="K490" s="2" t="str">
        <f t="shared" ca="1" si="137"/>
        <v>Berlin</v>
      </c>
      <c r="L490" s="2" t="str">
        <f t="shared" ca="1" si="138"/>
        <v>household</v>
      </c>
      <c r="M490" s="2" t="str">
        <f t="shared" ca="1" si="139"/>
        <v>towls</v>
      </c>
      <c r="N490">
        <f t="shared" ca="1" si="143"/>
        <v>245</v>
      </c>
      <c r="O490">
        <f t="shared" ca="1" si="144"/>
        <v>94.78</v>
      </c>
      <c r="P490">
        <f t="shared" ca="1" si="145"/>
        <v>0.28000000000000003</v>
      </c>
      <c r="R490">
        <f t="shared" ca="1" si="140"/>
        <v>13</v>
      </c>
      <c r="S490">
        <f t="shared" ca="1" si="141"/>
        <v>9</v>
      </c>
    </row>
    <row r="491" spans="1:19" x14ac:dyDescent="0.25">
      <c r="A491">
        <f t="shared" si="146"/>
        <v>486</v>
      </c>
      <c r="B491" s="2">
        <f t="shared" ca="1" si="131"/>
        <v>43448</v>
      </c>
      <c r="C491">
        <f t="shared" ca="1" si="142"/>
        <v>2018</v>
      </c>
      <c r="D491" s="4">
        <f t="shared" ca="1" si="147"/>
        <v>12</v>
      </c>
      <c r="E491" s="4">
        <f t="shared" ca="1" si="148"/>
        <v>14</v>
      </c>
      <c r="F491" s="2" t="str">
        <f t="shared" ca="1" si="132"/>
        <v>Beth</v>
      </c>
      <c r="G491" s="2" t="str">
        <f t="shared" ca="1" si="133"/>
        <v>yes</v>
      </c>
      <c r="H491" s="2" t="str">
        <f t="shared" ca="1" si="134"/>
        <v>smartpoint</v>
      </c>
      <c r="I491" s="2" t="str">
        <f t="shared" ca="1" si="135"/>
        <v>Germany</v>
      </c>
      <c r="J491" s="2" t="str">
        <f t="shared" ca="1" si="136"/>
        <v>NRW</v>
      </c>
      <c r="K491" s="2" t="str">
        <f t="shared" ca="1" si="137"/>
        <v>Essen</v>
      </c>
      <c r="L491" s="2" t="str">
        <f t="shared" ca="1" si="138"/>
        <v>stationary</v>
      </c>
      <c r="M491" s="2" t="str">
        <f t="shared" ca="1" si="139"/>
        <v>pen</v>
      </c>
      <c r="N491">
        <f t="shared" ca="1" si="143"/>
        <v>168</v>
      </c>
      <c r="O491">
        <f t="shared" ca="1" si="144"/>
        <v>52.81</v>
      </c>
      <c r="P491">
        <f t="shared" ca="1" si="145"/>
        <v>5.12</v>
      </c>
      <c r="R491">
        <f t="shared" ca="1" si="140"/>
        <v>3</v>
      </c>
      <c r="S491">
        <f t="shared" ca="1" si="141"/>
        <v>1</v>
      </c>
    </row>
    <row r="492" spans="1:19" x14ac:dyDescent="0.25">
      <c r="A492">
        <f t="shared" si="146"/>
        <v>487</v>
      </c>
      <c r="B492" s="2">
        <f t="shared" ca="1" si="131"/>
        <v>43413</v>
      </c>
      <c r="C492">
        <f t="shared" ca="1" si="142"/>
        <v>2018</v>
      </c>
      <c r="D492" s="4">
        <f t="shared" ca="1" si="147"/>
        <v>11</v>
      </c>
      <c r="E492" s="4">
        <f t="shared" ca="1" si="148"/>
        <v>9</v>
      </c>
      <c r="F492" s="2" t="str">
        <f t="shared" ca="1" si="132"/>
        <v>Beth</v>
      </c>
      <c r="G492" s="2" t="str">
        <f t="shared" ca="1" si="133"/>
        <v>no</v>
      </c>
      <c r="H492" s="2" t="str">
        <f t="shared" ca="1" si="134"/>
        <v>thebarn</v>
      </c>
      <c r="I492" s="2" t="str">
        <f t="shared" ca="1" si="135"/>
        <v>Germany</v>
      </c>
      <c r="J492" s="2" t="str">
        <f t="shared" ca="1" si="136"/>
        <v>BadWurt</v>
      </c>
      <c r="K492" s="2" t="str">
        <f t="shared" ca="1" si="137"/>
        <v>Karlsruhe</v>
      </c>
      <c r="L492" s="2" t="str">
        <f t="shared" ca="1" si="138"/>
        <v>household</v>
      </c>
      <c r="M492" s="2" t="str">
        <f t="shared" ca="1" si="139"/>
        <v>gloves</v>
      </c>
      <c r="N492">
        <f t="shared" ca="1" si="143"/>
        <v>170</v>
      </c>
      <c r="O492">
        <f t="shared" ca="1" si="144"/>
        <v>75.209999999999994</v>
      </c>
      <c r="P492">
        <f t="shared" ca="1" si="145"/>
        <v>9.18</v>
      </c>
      <c r="R492">
        <f t="shared" ca="1" si="140"/>
        <v>11</v>
      </c>
      <c r="S492">
        <f t="shared" ca="1" si="141"/>
        <v>8</v>
      </c>
    </row>
    <row r="493" spans="1:19" x14ac:dyDescent="0.25">
      <c r="A493">
        <f t="shared" si="146"/>
        <v>488</v>
      </c>
      <c r="B493" s="2">
        <f t="shared" ca="1" si="131"/>
        <v>43429</v>
      </c>
      <c r="C493">
        <f t="shared" ca="1" si="142"/>
        <v>2018</v>
      </c>
      <c r="D493" s="4">
        <f t="shared" ca="1" si="147"/>
        <v>11</v>
      </c>
      <c r="E493" s="4">
        <f t="shared" ca="1" si="148"/>
        <v>25</v>
      </c>
      <c r="F493" s="2" t="str">
        <f t="shared" ca="1" si="132"/>
        <v>Greg</v>
      </c>
      <c r="G493" s="2" t="str">
        <f t="shared" ca="1" si="133"/>
        <v>no</v>
      </c>
      <c r="H493" s="2" t="str">
        <f t="shared" ca="1" si="134"/>
        <v>metropolis</v>
      </c>
      <c r="I493" s="2" t="str">
        <f t="shared" ca="1" si="135"/>
        <v>Germany</v>
      </c>
      <c r="J493" s="2" t="str">
        <f t="shared" ca="1" si="136"/>
        <v>BadWurt</v>
      </c>
      <c r="K493" s="2" t="str">
        <f t="shared" ca="1" si="137"/>
        <v>Karlsruhe</v>
      </c>
      <c r="L493" s="2" t="str">
        <f t="shared" ca="1" si="138"/>
        <v>household</v>
      </c>
      <c r="M493" s="2" t="str">
        <f t="shared" ca="1" si="139"/>
        <v>waste bags</v>
      </c>
      <c r="N493">
        <f t="shared" ca="1" si="143"/>
        <v>807</v>
      </c>
      <c r="O493">
        <f t="shared" ca="1" si="144"/>
        <v>57.9</v>
      </c>
      <c r="P493">
        <f t="shared" ca="1" si="145"/>
        <v>3.75</v>
      </c>
      <c r="R493">
        <f t="shared" ca="1" si="140"/>
        <v>11</v>
      </c>
      <c r="S493">
        <f t="shared" ca="1" si="141"/>
        <v>6</v>
      </c>
    </row>
    <row r="494" spans="1:19" x14ac:dyDescent="0.25">
      <c r="A494">
        <f t="shared" si="146"/>
        <v>489</v>
      </c>
      <c r="B494" s="2">
        <f t="shared" ca="1" si="131"/>
        <v>43449</v>
      </c>
      <c r="C494">
        <f t="shared" ca="1" si="142"/>
        <v>2018</v>
      </c>
      <c r="D494" s="4">
        <f t="shared" ca="1" si="147"/>
        <v>12</v>
      </c>
      <c r="E494" s="4">
        <f t="shared" ca="1" si="148"/>
        <v>15</v>
      </c>
      <c r="F494" s="2" t="str">
        <f t="shared" ca="1" si="132"/>
        <v>Beth</v>
      </c>
      <c r="G494" s="2" t="str">
        <f t="shared" ca="1" si="133"/>
        <v>no</v>
      </c>
      <c r="H494" s="2" t="str">
        <f t="shared" ca="1" si="134"/>
        <v>dealhouse</v>
      </c>
      <c r="I494" s="2" t="str">
        <f t="shared" ca="1" si="135"/>
        <v>Germany</v>
      </c>
      <c r="J494" s="2" t="str">
        <f t="shared" ca="1" si="136"/>
        <v>NRW</v>
      </c>
      <c r="K494" s="2" t="str">
        <f t="shared" ca="1" si="137"/>
        <v>Cologne</v>
      </c>
      <c r="L494" s="2" t="str">
        <f t="shared" ca="1" si="138"/>
        <v>stationary</v>
      </c>
      <c r="M494" s="2" t="str">
        <f t="shared" ca="1" si="139"/>
        <v>ball-pen</v>
      </c>
      <c r="N494">
        <f t="shared" ca="1" si="143"/>
        <v>625</v>
      </c>
      <c r="O494">
        <f t="shared" ca="1" si="144"/>
        <v>28.32</v>
      </c>
      <c r="P494">
        <f t="shared" ca="1" si="145"/>
        <v>2.0299999999999998</v>
      </c>
      <c r="R494">
        <f t="shared" ca="1" si="140"/>
        <v>2</v>
      </c>
      <c r="S494">
        <f t="shared" ca="1" si="141"/>
        <v>4</v>
      </c>
    </row>
    <row r="495" spans="1:19" x14ac:dyDescent="0.25">
      <c r="A495">
        <f t="shared" si="146"/>
        <v>490</v>
      </c>
      <c r="B495" s="2">
        <f t="shared" ca="1" si="131"/>
        <v>43418</v>
      </c>
      <c r="C495">
        <f t="shared" ca="1" si="142"/>
        <v>2018</v>
      </c>
      <c r="D495" s="4">
        <f t="shared" ca="1" si="147"/>
        <v>11</v>
      </c>
      <c r="E495" s="4">
        <f t="shared" ca="1" si="148"/>
        <v>14</v>
      </c>
      <c r="F495" s="2" t="str">
        <f t="shared" ca="1" si="132"/>
        <v>Susan</v>
      </c>
      <c r="G495" s="2" t="str">
        <f t="shared" ca="1" si="133"/>
        <v>yes</v>
      </c>
      <c r="H495" s="2" t="str">
        <f t="shared" ca="1" si="134"/>
        <v>thebarn</v>
      </c>
      <c r="I495" s="2" t="str">
        <f t="shared" ca="1" si="135"/>
        <v>Germany</v>
      </c>
      <c r="J495" s="2" t="str">
        <f t="shared" ca="1" si="136"/>
        <v>BadWurt</v>
      </c>
      <c r="K495" s="2" t="str">
        <f t="shared" ca="1" si="137"/>
        <v>Freiburg</v>
      </c>
      <c r="L495" s="2" t="str">
        <f t="shared" ca="1" si="138"/>
        <v>appliances</v>
      </c>
      <c r="M495" s="2" t="str">
        <f t="shared" ca="1" si="139"/>
        <v>mixer</v>
      </c>
      <c r="N495">
        <f t="shared" ca="1" si="143"/>
        <v>479</v>
      </c>
      <c r="O495">
        <f t="shared" ca="1" si="144"/>
        <v>49.49</v>
      </c>
      <c r="P495">
        <f t="shared" ca="1" si="145"/>
        <v>2.37</v>
      </c>
      <c r="R495">
        <f t="shared" ca="1" si="140"/>
        <v>12</v>
      </c>
      <c r="S495">
        <f t="shared" ca="1" si="141"/>
        <v>11</v>
      </c>
    </row>
    <row r="496" spans="1:19" x14ac:dyDescent="0.25">
      <c r="A496">
        <f t="shared" si="146"/>
        <v>491</v>
      </c>
      <c r="B496" s="2">
        <f t="shared" ca="1" si="131"/>
        <v>43374</v>
      </c>
      <c r="C496">
        <f t="shared" ca="1" si="142"/>
        <v>2018</v>
      </c>
      <c r="D496" s="4">
        <f t="shared" ca="1" si="147"/>
        <v>10</v>
      </c>
      <c r="E496" s="4">
        <f t="shared" ca="1" si="148"/>
        <v>1</v>
      </c>
      <c r="F496" s="2" t="str">
        <f t="shared" ca="1" si="132"/>
        <v>Susan</v>
      </c>
      <c r="G496" s="2" t="str">
        <f t="shared" ca="1" si="133"/>
        <v>no</v>
      </c>
      <c r="H496" s="2" t="str">
        <f t="shared" ca="1" si="134"/>
        <v>smartpoint</v>
      </c>
      <c r="I496" s="2" t="str">
        <f t="shared" ca="1" si="135"/>
        <v>Germany</v>
      </c>
      <c r="J496" s="2" t="str">
        <f t="shared" ca="1" si="136"/>
        <v>Saxony</v>
      </c>
      <c r="K496" s="2" t="str">
        <f t="shared" ca="1" si="137"/>
        <v>Leipzig</v>
      </c>
      <c r="L496" s="2" t="str">
        <f t="shared" ca="1" si="138"/>
        <v>stationary</v>
      </c>
      <c r="M496" s="2" t="str">
        <f t="shared" ca="1" si="139"/>
        <v>ball-pen</v>
      </c>
      <c r="N496">
        <f t="shared" ca="1" si="143"/>
        <v>53</v>
      </c>
      <c r="O496">
        <f t="shared" ca="1" si="144"/>
        <v>56.25</v>
      </c>
      <c r="P496">
        <f t="shared" ca="1" si="145"/>
        <v>8.65</v>
      </c>
      <c r="R496">
        <f t="shared" ca="1" si="140"/>
        <v>17</v>
      </c>
      <c r="S496">
        <f t="shared" ca="1" si="141"/>
        <v>4</v>
      </c>
    </row>
    <row r="497" spans="1:19" x14ac:dyDescent="0.25">
      <c r="A497">
        <f t="shared" si="146"/>
        <v>492</v>
      </c>
      <c r="B497" s="2">
        <f t="shared" ca="1" si="131"/>
        <v>43454</v>
      </c>
      <c r="C497">
        <f t="shared" ca="1" si="142"/>
        <v>2018</v>
      </c>
      <c r="D497" s="4">
        <f t="shared" ca="1" si="147"/>
        <v>12</v>
      </c>
      <c r="E497" s="4">
        <f t="shared" ca="1" si="148"/>
        <v>20</v>
      </c>
      <c r="F497" s="2" t="str">
        <f t="shared" ca="1" si="132"/>
        <v>Darma</v>
      </c>
      <c r="G497" s="2" t="str">
        <f t="shared" ca="1" si="133"/>
        <v>no</v>
      </c>
      <c r="H497" s="2" t="str">
        <f t="shared" ca="1" si="134"/>
        <v>metropolis</v>
      </c>
      <c r="I497" s="2" t="str">
        <f t="shared" ca="1" si="135"/>
        <v>Germany</v>
      </c>
      <c r="J497" s="2" t="str">
        <f t="shared" ca="1" si="136"/>
        <v>Saxony</v>
      </c>
      <c r="K497" s="2" t="str">
        <f t="shared" ca="1" si="137"/>
        <v>Halle</v>
      </c>
      <c r="L497" s="2" t="str">
        <f t="shared" ca="1" si="138"/>
        <v>stationary</v>
      </c>
      <c r="M497" s="2" t="str">
        <f t="shared" ca="1" si="139"/>
        <v>pencil</v>
      </c>
      <c r="N497">
        <f t="shared" ca="1" si="143"/>
        <v>357</v>
      </c>
      <c r="O497">
        <f t="shared" ca="1" si="144"/>
        <v>50.11</v>
      </c>
      <c r="P497">
        <f t="shared" ca="1" si="145"/>
        <v>6.61</v>
      </c>
      <c r="R497">
        <f t="shared" ca="1" si="140"/>
        <v>18</v>
      </c>
      <c r="S497">
        <f t="shared" ca="1" si="141"/>
        <v>2</v>
      </c>
    </row>
    <row r="498" spans="1:19" x14ac:dyDescent="0.25">
      <c r="A498">
        <f t="shared" si="146"/>
        <v>493</v>
      </c>
      <c r="B498" s="2">
        <f t="shared" ca="1" si="131"/>
        <v>43374</v>
      </c>
      <c r="C498">
        <f t="shared" ca="1" si="142"/>
        <v>2018</v>
      </c>
      <c r="D498" s="4">
        <f t="shared" ca="1" si="147"/>
        <v>10</v>
      </c>
      <c r="E498" s="4">
        <f t="shared" ca="1" si="148"/>
        <v>1</v>
      </c>
      <c r="F498" s="2" t="str">
        <f t="shared" ca="1" si="132"/>
        <v>Greg</v>
      </c>
      <c r="G498" s="2" t="str">
        <f t="shared" ca="1" si="133"/>
        <v>yes</v>
      </c>
      <c r="H498" s="2" t="str">
        <f t="shared" ca="1" si="134"/>
        <v>dealhouse</v>
      </c>
      <c r="I498" s="2" t="str">
        <f t="shared" ca="1" si="135"/>
        <v>Germany</v>
      </c>
      <c r="J498" s="2" t="str">
        <f t="shared" ca="1" si="136"/>
        <v>Hessia</v>
      </c>
      <c r="K498" s="2" t="str">
        <f t="shared" ca="1" si="137"/>
        <v>Frankfurt</v>
      </c>
      <c r="L498" s="2" t="str">
        <f t="shared" ca="1" si="138"/>
        <v>household</v>
      </c>
      <c r="M498" s="2" t="str">
        <f t="shared" ca="1" si="139"/>
        <v>waste bags</v>
      </c>
      <c r="N498">
        <f t="shared" ca="1" si="143"/>
        <v>115</v>
      </c>
      <c r="O498">
        <f t="shared" ca="1" si="144"/>
        <v>19.16</v>
      </c>
      <c r="P498">
        <f t="shared" ca="1" si="145"/>
        <v>5.81</v>
      </c>
      <c r="R498">
        <f t="shared" ca="1" si="140"/>
        <v>9</v>
      </c>
      <c r="S498">
        <f t="shared" ca="1" si="141"/>
        <v>6</v>
      </c>
    </row>
    <row r="499" spans="1:19" x14ac:dyDescent="0.25">
      <c r="A499">
        <f t="shared" si="146"/>
        <v>494</v>
      </c>
      <c r="B499" s="2">
        <f t="shared" ca="1" si="131"/>
        <v>43460</v>
      </c>
      <c r="C499">
        <f t="shared" ca="1" si="142"/>
        <v>2018</v>
      </c>
      <c r="D499" s="4">
        <f t="shared" ca="1" si="147"/>
        <v>12</v>
      </c>
      <c r="E499" s="4">
        <f t="shared" ca="1" si="148"/>
        <v>26</v>
      </c>
      <c r="F499" s="2" t="str">
        <f t="shared" ca="1" si="132"/>
        <v>Greg</v>
      </c>
      <c r="G499" s="2" t="str">
        <f t="shared" ca="1" si="133"/>
        <v>no</v>
      </c>
      <c r="H499" s="2" t="str">
        <f t="shared" ca="1" si="134"/>
        <v>thebarn</v>
      </c>
      <c r="I499" s="2" t="str">
        <f t="shared" ca="1" si="135"/>
        <v>Germany</v>
      </c>
      <c r="J499" s="2" t="str">
        <f t="shared" ca="1" si="136"/>
        <v>Saxony</v>
      </c>
      <c r="K499" s="2" t="str">
        <f t="shared" ca="1" si="137"/>
        <v>Dresden</v>
      </c>
      <c r="L499" s="2" t="str">
        <f t="shared" ca="1" si="138"/>
        <v>appliances</v>
      </c>
      <c r="M499" s="2" t="str">
        <f t="shared" ca="1" si="139"/>
        <v>mixer</v>
      </c>
      <c r="N499">
        <f t="shared" ca="1" si="143"/>
        <v>340</v>
      </c>
      <c r="O499">
        <f t="shared" ca="1" si="144"/>
        <v>51</v>
      </c>
      <c r="P499">
        <f t="shared" ca="1" si="145"/>
        <v>9.42</v>
      </c>
      <c r="R499">
        <f t="shared" ca="1" si="140"/>
        <v>16</v>
      </c>
      <c r="S499">
        <f t="shared" ca="1" si="141"/>
        <v>11</v>
      </c>
    </row>
    <row r="500" spans="1:19" x14ac:dyDescent="0.25">
      <c r="A500">
        <f t="shared" si="146"/>
        <v>495</v>
      </c>
      <c r="B500" s="2">
        <f t="shared" ca="1" si="131"/>
        <v>43420</v>
      </c>
      <c r="C500">
        <f t="shared" ca="1" si="142"/>
        <v>2018</v>
      </c>
      <c r="D500" s="4">
        <f t="shared" ca="1" si="147"/>
        <v>11</v>
      </c>
      <c r="E500" s="4">
        <f t="shared" ca="1" si="148"/>
        <v>16</v>
      </c>
      <c r="F500" s="2" t="str">
        <f t="shared" ca="1" si="132"/>
        <v>Harry</v>
      </c>
      <c r="G500" s="2" t="str">
        <f t="shared" ca="1" si="133"/>
        <v>no</v>
      </c>
      <c r="H500" s="2" t="str">
        <f t="shared" ca="1" si="134"/>
        <v>thebarn</v>
      </c>
      <c r="I500" s="2" t="str">
        <f t="shared" ca="1" si="135"/>
        <v>Germany</v>
      </c>
      <c r="J500" s="2" t="str">
        <f t="shared" ca="1" si="136"/>
        <v>Hessia</v>
      </c>
      <c r="K500" s="2" t="str">
        <f t="shared" ca="1" si="137"/>
        <v>Frankfurt</v>
      </c>
      <c r="L500" s="2" t="str">
        <f t="shared" ca="1" si="138"/>
        <v>appliances</v>
      </c>
      <c r="M500" s="2" t="str">
        <f t="shared" ca="1" si="139"/>
        <v>mixer</v>
      </c>
      <c r="N500">
        <f t="shared" ca="1" si="143"/>
        <v>905</v>
      </c>
      <c r="O500">
        <f t="shared" ca="1" si="144"/>
        <v>85.21</v>
      </c>
      <c r="P500">
        <f t="shared" ca="1" si="145"/>
        <v>8.86</v>
      </c>
      <c r="R500">
        <f t="shared" ca="1" si="140"/>
        <v>9</v>
      </c>
      <c r="S500">
        <f t="shared" ca="1" si="141"/>
        <v>11</v>
      </c>
    </row>
    <row r="501" spans="1:19" x14ac:dyDescent="0.25">
      <c r="A501">
        <f t="shared" si="146"/>
        <v>496</v>
      </c>
      <c r="B501" s="2">
        <f t="shared" ca="1" si="131"/>
        <v>43438</v>
      </c>
      <c r="C501">
        <f t="shared" ca="1" si="142"/>
        <v>2018</v>
      </c>
      <c r="D501" s="4">
        <f t="shared" ca="1" si="147"/>
        <v>12</v>
      </c>
      <c r="E501" s="4">
        <f t="shared" ca="1" si="148"/>
        <v>4</v>
      </c>
      <c r="F501" s="2" t="str">
        <f t="shared" ca="1" si="132"/>
        <v>Harry</v>
      </c>
      <c r="G501" s="2" t="str">
        <f t="shared" ca="1" si="133"/>
        <v>no</v>
      </c>
      <c r="H501" s="2" t="str">
        <f t="shared" ca="1" si="134"/>
        <v>care4you</v>
      </c>
      <c r="I501" s="2" t="str">
        <f t="shared" ca="1" si="135"/>
        <v>Germany</v>
      </c>
      <c r="J501" s="2" t="str">
        <f t="shared" ca="1" si="136"/>
        <v>Saxony</v>
      </c>
      <c r="K501" s="2" t="str">
        <f t="shared" ca="1" si="137"/>
        <v>Leipzig</v>
      </c>
      <c r="L501" s="2" t="str">
        <f t="shared" ca="1" si="138"/>
        <v>stationary</v>
      </c>
      <c r="M501" s="2" t="str">
        <f t="shared" ca="1" si="139"/>
        <v>pencil</v>
      </c>
      <c r="N501">
        <f t="shared" ca="1" si="143"/>
        <v>59</v>
      </c>
      <c r="O501">
        <f t="shared" ca="1" si="144"/>
        <v>23.8</v>
      </c>
      <c r="P501">
        <f t="shared" ca="1" si="145"/>
        <v>3.47</v>
      </c>
      <c r="R501">
        <f t="shared" ca="1" si="140"/>
        <v>17</v>
      </c>
      <c r="S501">
        <f t="shared" ca="1" si="141"/>
        <v>2</v>
      </c>
    </row>
    <row r="502" spans="1:19" x14ac:dyDescent="0.25">
      <c r="A502">
        <f t="shared" si="146"/>
        <v>497</v>
      </c>
      <c r="B502" s="2">
        <f t="shared" ca="1" si="131"/>
        <v>43413</v>
      </c>
      <c r="C502">
        <f t="shared" ca="1" si="142"/>
        <v>2018</v>
      </c>
      <c r="D502" s="4">
        <f t="shared" ca="1" si="147"/>
        <v>11</v>
      </c>
      <c r="E502" s="4">
        <f t="shared" ca="1" si="148"/>
        <v>9</v>
      </c>
      <c r="F502" s="2" t="str">
        <f t="shared" ca="1" si="132"/>
        <v>Beth</v>
      </c>
      <c r="G502" s="2" t="str">
        <f t="shared" ca="1" si="133"/>
        <v>yes</v>
      </c>
      <c r="H502" s="2" t="str">
        <f t="shared" ca="1" si="134"/>
        <v>dealhouse</v>
      </c>
      <c r="I502" s="2" t="str">
        <f t="shared" ca="1" si="135"/>
        <v>Germany</v>
      </c>
      <c r="J502" s="2" t="str">
        <f t="shared" ca="1" si="136"/>
        <v>Hessia</v>
      </c>
      <c r="K502" s="2" t="str">
        <f t="shared" ca="1" si="137"/>
        <v>Frankfurt</v>
      </c>
      <c r="L502" s="2" t="str">
        <f t="shared" ca="1" si="138"/>
        <v>stationary</v>
      </c>
      <c r="M502" s="2" t="str">
        <f t="shared" ca="1" si="139"/>
        <v>water colours</v>
      </c>
      <c r="N502">
        <f t="shared" ca="1" si="143"/>
        <v>314</v>
      </c>
      <c r="O502">
        <f t="shared" ca="1" si="144"/>
        <v>20.29</v>
      </c>
      <c r="P502">
        <f t="shared" ca="1" si="145"/>
        <v>2.09</v>
      </c>
      <c r="R502">
        <f t="shared" ca="1" si="140"/>
        <v>9</v>
      </c>
      <c r="S502">
        <f t="shared" ca="1" si="141"/>
        <v>5</v>
      </c>
    </row>
    <row r="503" spans="1:19" x14ac:dyDescent="0.25">
      <c r="A503">
        <f t="shared" si="146"/>
        <v>498</v>
      </c>
      <c r="B503" s="2">
        <f t="shared" ca="1" si="131"/>
        <v>43464</v>
      </c>
      <c r="C503">
        <f t="shared" ca="1" si="142"/>
        <v>2018</v>
      </c>
      <c r="D503" s="4">
        <f t="shared" ca="1" si="147"/>
        <v>12</v>
      </c>
      <c r="E503" s="4">
        <f t="shared" ca="1" si="148"/>
        <v>30</v>
      </c>
      <c r="F503" s="2" t="str">
        <f t="shared" ca="1" si="132"/>
        <v>Darma</v>
      </c>
      <c r="G503" s="2" t="str">
        <f t="shared" ca="1" si="133"/>
        <v>yes</v>
      </c>
      <c r="H503" s="2" t="str">
        <f t="shared" ca="1" si="134"/>
        <v>dealhouse</v>
      </c>
      <c r="I503" s="2" t="str">
        <f t="shared" ca="1" si="135"/>
        <v>Germany</v>
      </c>
      <c r="J503" s="2" t="str">
        <f t="shared" ca="1" si="136"/>
        <v>NRW</v>
      </c>
      <c r="K503" s="2" t="str">
        <f t="shared" ca="1" si="137"/>
        <v>Aachen</v>
      </c>
      <c r="L503" s="2" t="str">
        <f t="shared" ca="1" si="138"/>
        <v>stationary</v>
      </c>
      <c r="M503" s="2" t="str">
        <f t="shared" ca="1" si="139"/>
        <v>pencil</v>
      </c>
      <c r="N503">
        <f t="shared" ca="1" si="143"/>
        <v>616</v>
      </c>
      <c r="O503">
        <f t="shared" ca="1" si="144"/>
        <v>26.43</v>
      </c>
      <c r="P503">
        <f t="shared" ca="1" si="145"/>
        <v>6.06</v>
      </c>
      <c r="R503">
        <f t="shared" ca="1" si="140"/>
        <v>5</v>
      </c>
      <c r="S503">
        <f t="shared" ca="1" si="141"/>
        <v>2</v>
      </c>
    </row>
    <row r="504" spans="1:19" x14ac:dyDescent="0.25">
      <c r="A504">
        <f t="shared" si="146"/>
        <v>499</v>
      </c>
      <c r="B504" s="2">
        <f t="shared" ca="1" si="131"/>
        <v>43454</v>
      </c>
      <c r="C504">
        <f t="shared" ca="1" si="142"/>
        <v>2018</v>
      </c>
      <c r="D504" s="4">
        <f t="shared" ca="1" si="147"/>
        <v>12</v>
      </c>
      <c r="E504" s="4">
        <f t="shared" ca="1" si="148"/>
        <v>20</v>
      </c>
      <c r="F504" s="2" t="str">
        <f t="shared" ca="1" si="132"/>
        <v>Greg</v>
      </c>
      <c r="G504" s="2" t="str">
        <f t="shared" ca="1" si="133"/>
        <v>no</v>
      </c>
      <c r="H504" s="2" t="str">
        <f t="shared" ca="1" si="134"/>
        <v>metropolis</v>
      </c>
      <c r="I504" s="2" t="str">
        <f t="shared" ca="1" si="135"/>
        <v>Germany</v>
      </c>
      <c r="J504" s="2" t="str">
        <f t="shared" ca="1" si="136"/>
        <v>Saxony</v>
      </c>
      <c r="K504" s="2" t="str">
        <f t="shared" ca="1" si="137"/>
        <v>Leipzig</v>
      </c>
      <c r="L504" s="2" t="str">
        <f t="shared" ca="1" si="138"/>
        <v>household</v>
      </c>
      <c r="M504" s="2" t="str">
        <f t="shared" ca="1" si="139"/>
        <v>towls</v>
      </c>
      <c r="N504">
        <f t="shared" ca="1" si="143"/>
        <v>929</v>
      </c>
      <c r="O504">
        <f t="shared" ca="1" si="144"/>
        <v>44.53</v>
      </c>
      <c r="P504">
        <f t="shared" ca="1" si="145"/>
        <v>9.98</v>
      </c>
      <c r="R504">
        <f t="shared" ca="1" si="140"/>
        <v>17</v>
      </c>
      <c r="S504">
        <f t="shared" ca="1" si="141"/>
        <v>9</v>
      </c>
    </row>
    <row r="505" spans="1:19" x14ac:dyDescent="0.25">
      <c r="A505">
        <f t="shared" si="146"/>
        <v>500</v>
      </c>
      <c r="B505" s="2">
        <f t="shared" ca="1" si="131"/>
        <v>43397</v>
      </c>
      <c r="C505">
        <f t="shared" ca="1" si="142"/>
        <v>2018</v>
      </c>
      <c r="D505" s="4">
        <f t="shared" ca="1" si="147"/>
        <v>10</v>
      </c>
      <c r="E505" s="4">
        <f t="shared" ca="1" si="148"/>
        <v>24</v>
      </c>
      <c r="F505" s="2" t="str">
        <f t="shared" ca="1" si="132"/>
        <v>Ina</v>
      </c>
      <c r="G505" s="2" t="str">
        <f t="shared" ca="1" si="133"/>
        <v>yes</v>
      </c>
      <c r="H505" s="2" t="str">
        <f t="shared" ca="1" si="134"/>
        <v>metropolis</v>
      </c>
      <c r="I505" s="2" t="str">
        <f t="shared" ca="1" si="135"/>
        <v>Germany</v>
      </c>
      <c r="J505" s="2" t="str">
        <f t="shared" ca="1" si="136"/>
        <v>BadWurt</v>
      </c>
      <c r="K505" s="2" t="str">
        <f t="shared" ca="1" si="137"/>
        <v>Stuttgart</v>
      </c>
      <c r="L505" s="2" t="str">
        <f t="shared" ca="1" si="138"/>
        <v>appliances</v>
      </c>
      <c r="M505" s="2" t="str">
        <f t="shared" ca="1" si="139"/>
        <v>mixer</v>
      </c>
      <c r="N505">
        <f t="shared" ca="1" si="143"/>
        <v>533</v>
      </c>
      <c r="O505">
        <f t="shared" ca="1" si="144"/>
        <v>39.01</v>
      </c>
      <c r="P505">
        <f t="shared" ca="1" si="145"/>
        <v>1.22</v>
      </c>
      <c r="R505">
        <f t="shared" ca="1" si="140"/>
        <v>10</v>
      </c>
      <c r="S505">
        <f t="shared" ca="1" si="141"/>
        <v>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V104"/>
  <sheetViews>
    <sheetView topLeftCell="A7" workbookViewId="0">
      <selection activeCell="D13" sqref="D13"/>
    </sheetView>
  </sheetViews>
  <sheetFormatPr baseColWidth="10" defaultRowHeight="15.75" x14ac:dyDescent="0.25"/>
  <cols>
    <col min="4" max="4" width="18.875" bestFit="1" customWidth="1"/>
    <col min="5" max="7" width="9.25" bestFit="1" customWidth="1"/>
    <col min="15" max="15" width="15" bestFit="1" customWidth="1"/>
  </cols>
  <sheetData>
    <row r="9" spans="4:22" x14ac:dyDescent="0.25">
      <c r="D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97</v>
      </c>
    </row>
    <row r="10" spans="4:22" x14ac:dyDescent="0.25">
      <c r="D10">
        <f>COUNTA(D13:D104)</f>
        <v>92</v>
      </c>
      <c r="H10">
        <f t="shared" ref="H10:N10" si="0">COUNTA(H13:H42)</f>
        <v>8</v>
      </c>
      <c r="I10">
        <f t="shared" si="0"/>
        <v>2</v>
      </c>
      <c r="J10">
        <f t="shared" si="0"/>
        <v>5</v>
      </c>
      <c r="K10">
        <f t="shared" si="0"/>
        <v>18</v>
      </c>
      <c r="N10">
        <f t="shared" si="0"/>
        <v>12</v>
      </c>
    </row>
    <row r="11" spans="4:22" x14ac:dyDescent="0.25">
      <c r="D11" t="s">
        <v>98</v>
      </c>
      <c r="E11" t="s">
        <v>108</v>
      </c>
      <c r="F11" t="s">
        <v>109</v>
      </c>
      <c r="G11" t="s">
        <v>110</v>
      </c>
      <c r="H11" t="s">
        <v>31</v>
      </c>
      <c r="I11" t="s">
        <v>32</v>
      </c>
      <c r="J11" t="s">
        <v>30</v>
      </c>
      <c r="K11" t="s">
        <v>25</v>
      </c>
      <c r="L11" t="s">
        <v>26</v>
      </c>
      <c r="M11" t="s">
        <v>27</v>
      </c>
      <c r="N11" t="s">
        <v>28</v>
      </c>
      <c r="O11" t="s">
        <v>29</v>
      </c>
      <c r="P11" t="s">
        <v>86</v>
      </c>
      <c r="Q11" t="s">
        <v>87</v>
      </c>
      <c r="R11" t="s">
        <v>88</v>
      </c>
      <c r="U11" t="s">
        <v>102</v>
      </c>
      <c r="V11" t="s">
        <v>102</v>
      </c>
    </row>
    <row r="12" spans="4:22" ht="18.75" x14ac:dyDescent="0.3">
      <c r="D12" s="3" t="s">
        <v>12</v>
      </c>
      <c r="E12" s="3" t="s">
        <v>105</v>
      </c>
      <c r="F12" s="3" t="s">
        <v>106</v>
      </c>
      <c r="G12" s="3" t="s">
        <v>106</v>
      </c>
      <c r="H12" s="3" t="s">
        <v>13</v>
      </c>
      <c r="I12" s="3" t="s">
        <v>14</v>
      </c>
      <c r="J12" s="3" t="s">
        <v>15</v>
      </c>
      <c r="K12" s="3" t="s">
        <v>16</v>
      </c>
      <c r="L12" s="3" t="s">
        <v>17</v>
      </c>
      <c r="M12" s="3" t="s">
        <v>18</v>
      </c>
      <c r="N12" s="3" t="s">
        <v>19</v>
      </c>
      <c r="O12" s="3" t="s">
        <v>20</v>
      </c>
      <c r="P12" s="3" t="s">
        <v>21</v>
      </c>
      <c r="Q12" s="3" t="s">
        <v>22</v>
      </c>
      <c r="R12" s="3" t="s">
        <v>23</v>
      </c>
      <c r="U12" s="6" t="s">
        <v>12</v>
      </c>
      <c r="V12" t="s">
        <v>98</v>
      </c>
    </row>
    <row r="13" spans="4:22" x14ac:dyDescent="0.25">
      <c r="D13" s="2">
        <v>43374</v>
      </c>
      <c r="E13" s="5" t="s">
        <v>111</v>
      </c>
      <c r="F13" s="5" t="s">
        <v>111</v>
      </c>
      <c r="G13" s="5" t="s">
        <v>111</v>
      </c>
      <c r="H13" t="s">
        <v>35</v>
      </c>
      <c r="I13" t="s">
        <v>33</v>
      </c>
      <c r="J13" t="s">
        <v>43</v>
      </c>
      <c r="K13" t="s">
        <v>48</v>
      </c>
      <c r="L13" t="s">
        <v>49</v>
      </c>
      <c r="M13" t="s">
        <v>50</v>
      </c>
      <c r="N13" t="s">
        <v>24</v>
      </c>
      <c r="O13" t="s">
        <v>72</v>
      </c>
      <c r="P13">
        <v>1000</v>
      </c>
      <c r="Q13">
        <v>100</v>
      </c>
      <c r="R13">
        <v>10</v>
      </c>
      <c r="U13" s="8" t="s">
        <v>105</v>
      </c>
      <c r="V13" t="s">
        <v>108</v>
      </c>
    </row>
    <row r="14" spans="4:22" x14ac:dyDescent="0.25">
      <c r="D14" s="2">
        <v>43375</v>
      </c>
      <c r="E14" s="2"/>
      <c r="F14" s="2"/>
      <c r="G14" s="2"/>
      <c r="H14" t="s">
        <v>36</v>
      </c>
      <c r="I14" t="s">
        <v>34</v>
      </c>
      <c r="J14" t="s">
        <v>44</v>
      </c>
      <c r="K14" t="s">
        <v>48</v>
      </c>
      <c r="L14" t="s">
        <v>49</v>
      </c>
      <c r="M14" t="s">
        <v>51</v>
      </c>
      <c r="N14" t="s">
        <v>24</v>
      </c>
      <c r="O14" t="s">
        <v>73</v>
      </c>
      <c r="U14" s="8" t="s">
        <v>106</v>
      </c>
      <c r="V14" t="s">
        <v>109</v>
      </c>
    </row>
    <row r="15" spans="4:22" x14ac:dyDescent="0.25">
      <c r="D15" s="2">
        <v>43376</v>
      </c>
      <c r="E15" s="2"/>
      <c r="F15" s="2"/>
      <c r="G15" s="2"/>
      <c r="H15" t="s">
        <v>37</v>
      </c>
      <c r="J15" t="s">
        <v>45</v>
      </c>
      <c r="K15" t="s">
        <v>48</v>
      </c>
      <c r="L15" t="s">
        <v>49</v>
      </c>
      <c r="M15" t="s">
        <v>52</v>
      </c>
      <c r="N15" t="s">
        <v>24</v>
      </c>
      <c r="O15" t="s">
        <v>74</v>
      </c>
      <c r="U15" s="8" t="s">
        <v>106</v>
      </c>
      <c r="V15" t="s">
        <v>110</v>
      </c>
    </row>
    <row r="16" spans="4:22" x14ac:dyDescent="0.25">
      <c r="D16" s="2">
        <v>43377</v>
      </c>
      <c r="E16" s="2"/>
      <c r="F16" s="2"/>
      <c r="G16" s="2"/>
      <c r="H16" t="s">
        <v>38</v>
      </c>
      <c r="J16" t="s">
        <v>46</v>
      </c>
      <c r="K16" t="s">
        <v>48</v>
      </c>
      <c r="L16" t="s">
        <v>49</v>
      </c>
      <c r="M16" t="s">
        <v>53</v>
      </c>
      <c r="N16" t="s">
        <v>24</v>
      </c>
      <c r="O16" t="s">
        <v>75</v>
      </c>
      <c r="U16" s="20" t="s">
        <v>13</v>
      </c>
      <c r="V16" t="s">
        <v>31</v>
      </c>
    </row>
    <row r="17" spans="4:22" x14ac:dyDescent="0.25">
      <c r="D17" s="2">
        <v>43378</v>
      </c>
      <c r="E17" s="2"/>
      <c r="F17" s="2"/>
      <c r="G17" s="2"/>
      <c r="H17" t="s">
        <v>39</v>
      </c>
      <c r="J17" t="s">
        <v>47</v>
      </c>
      <c r="K17" t="s">
        <v>48</v>
      </c>
      <c r="L17" t="s">
        <v>49</v>
      </c>
      <c r="M17" t="s">
        <v>54</v>
      </c>
      <c r="N17" t="s">
        <v>24</v>
      </c>
      <c r="O17" t="s">
        <v>76</v>
      </c>
      <c r="U17" s="22" t="s">
        <v>14</v>
      </c>
      <c r="V17" t="s">
        <v>32</v>
      </c>
    </row>
    <row r="18" spans="4:22" x14ac:dyDescent="0.25">
      <c r="D18" s="2">
        <v>43379</v>
      </c>
      <c r="E18" s="2"/>
      <c r="F18" s="2"/>
      <c r="G18" s="2"/>
      <c r="H18" t="s">
        <v>40</v>
      </c>
      <c r="K18" t="s">
        <v>48</v>
      </c>
      <c r="L18" t="s">
        <v>55</v>
      </c>
      <c r="M18" t="s">
        <v>56</v>
      </c>
      <c r="N18" t="s">
        <v>77</v>
      </c>
      <c r="O18" t="s">
        <v>78</v>
      </c>
      <c r="U18" s="24" t="s">
        <v>15</v>
      </c>
      <c r="V18" t="s">
        <v>30</v>
      </c>
    </row>
    <row r="19" spans="4:22" x14ac:dyDescent="0.25">
      <c r="D19" s="2">
        <v>43380</v>
      </c>
      <c r="E19" s="2"/>
      <c r="F19" s="2"/>
      <c r="G19" s="2"/>
      <c r="H19" t="s">
        <v>41</v>
      </c>
      <c r="K19" t="s">
        <v>48</v>
      </c>
      <c r="L19" t="s">
        <v>55</v>
      </c>
      <c r="M19" t="s">
        <v>57</v>
      </c>
      <c r="N19" t="s">
        <v>77</v>
      </c>
      <c r="O19" t="s">
        <v>79</v>
      </c>
      <c r="U19" s="10" t="s">
        <v>16</v>
      </c>
      <c r="V19" t="s">
        <v>25</v>
      </c>
    </row>
    <row r="20" spans="4:22" x14ac:dyDescent="0.25">
      <c r="D20" s="2">
        <v>43381</v>
      </c>
      <c r="E20" s="2"/>
      <c r="F20" s="2"/>
      <c r="G20" s="2"/>
      <c r="H20" t="s">
        <v>42</v>
      </c>
      <c r="K20" t="s">
        <v>48</v>
      </c>
      <c r="L20" t="s">
        <v>55</v>
      </c>
      <c r="M20" t="s">
        <v>58</v>
      </c>
      <c r="N20" t="s">
        <v>77</v>
      </c>
      <c r="O20" t="s">
        <v>80</v>
      </c>
      <c r="U20" s="12" t="s">
        <v>17</v>
      </c>
      <c r="V20" t="s">
        <v>26</v>
      </c>
    </row>
    <row r="21" spans="4:22" x14ac:dyDescent="0.25">
      <c r="D21" s="2">
        <v>43382</v>
      </c>
      <c r="E21" s="2"/>
      <c r="F21" s="2"/>
      <c r="G21" s="2"/>
      <c r="K21" t="s">
        <v>48</v>
      </c>
      <c r="L21" t="s">
        <v>59</v>
      </c>
      <c r="M21" t="s">
        <v>60</v>
      </c>
      <c r="N21" t="s">
        <v>77</v>
      </c>
      <c r="O21" t="s">
        <v>81</v>
      </c>
      <c r="U21" s="14" t="s">
        <v>18</v>
      </c>
      <c r="V21" t="s">
        <v>27</v>
      </c>
    </row>
    <row r="22" spans="4:22" x14ac:dyDescent="0.25">
      <c r="D22" s="2">
        <v>43383</v>
      </c>
      <c r="E22" s="2"/>
      <c r="F22" s="2"/>
      <c r="G22" s="2"/>
      <c r="K22" t="s">
        <v>48</v>
      </c>
      <c r="L22" t="s">
        <v>61</v>
      </c>
      <c r="M22" t="s">
        <v>62</v>
      </c>
      <c r="N22" t="s">
        <v>82</v>
      </c>
      <c r="O22" t="s">
        <v>83</v>
      </c>
      <c r="U22" s="16" t="s">
        <v>19</v>
      </c>
      <c r="V22" t="s">
        <v>28</v>
      </c>
    </row>
    <row r="23" spans="4:22" x14ac:dyDescent="0.25">
      <c r="D23" s="2">
        <v>43384</v>
      </c>
      <c r="E23" s="2"/>
      <c r="F23" s="2"/>
      <c r="G23" s="2"/>
      <c r="K23" t="s">
        <v>48</v>
      </c>
      <c r="L23" t="s">
        <v>61</v>
      </c>
      <c r="M23" t="s">
        <v>63</v>
      </c>
      <c r="N23" t="s">
        <v>82</v>
      </c>
      <c r="O23" t="s">
        <v>84</v>
      </c>
      <c r="U23" s="18" t="s">
        <v>20</v>
      </c>
      <c r="V23" t="s">
        <v>29</v>
      </c>
    </row>
    <row r="24" spans="4:22" x14ac:dyDescent="0.25">
      <c r="D24" s="2">
        <v>43385</v>
      </c>
      <c r="E24" s="2"/>
      <c r="F24" s="2"/>
      <c r="G24" s="2"/>
      <c r="K24" t="s">
        <v>48</v>
      </c>
      <c r="L24" t="s">
        <v>61</v>
      </c>
      <c r="M24" t="s">
        <v>64</v>
      </c>
      <c r="N24" t="s">
        <v>82</v>
      </c>
      <c r="O24" t="s">
        <v>85</v>
      </c>
      <c r="U24" t="s">
        <v>21</v>
      </c>
      <c r="V24" t="s">
        <v>112</v>
      </c>
    </row>
    <row r="25" spans="4:22" x14ac:dyDescent="0.25">
      <c r="D25" s="2">
        <v>43386</v>
      </c>
      <c r="E25" s="2"/>
      <c r="F25" s="2"/>
      <c r="G25" s="2"/>
      <c r="K25" t="s">
        <v>48</v>
      </c>
      <c r="L25" t="s">
        <v>65</v>
      </c>
      <c r="M25" t="s">
        <v>65</v>
      </c>
      <c r="U25" t="s">
        <v>22</v>
      </c>
      <c r="V25" t="s">
        <v>87</v>
      </c>
    </row>
    <row r="26" spans="4:22" x14ac:dyDescent="0.25">
      <c r="D26" s="2">
        <v>43387</v>
      </c>
      <c r="E26" s="2"/>
      <c r="F26" s="2"/>
      <c r="G26" s="2"/>
      <c r="K26" t="s">
        <v>48</v>
      </c>
      <c r="L26" t="s">
        <v>66</v>
      </c>
      <c r="M26" t="s">
        <v>66</v>
      </c>
      <c r="U26" t="s">
        <v>23</v>
      </c>
      <c r="V26" t="s">
        <v>88</v>
      </c>
    </row>
    <row r="27" spans="4:22" x14ac:dyDescent="0.25">
      <c r="D27" s="2">
        <v>43388</v>
      </c>
      <c r="E27" s="2"/>
      <c r="F27" s="2"/>
      <c r="G27" s="2"/>
      <c r="K27" t="s">
        <v>48</v>
      </c>
      <c r="L27" t="s">
        <v>67</v>
      </c>
      <c r="M27" t="s">
        <v>67</v>
      </c>
    </row>
    <row r="28" spans="4:22" x14ac:dyDescent="0.25">
      <c r="D28" s="2">
        <v>43389</v>
      </c>
      <c r="E28" s="2"/>
      <c r="F28" s="2"/>
      <c r="G28" s="2"/>
      <c r="K28" t="s">
        <v>48</v>
      </c>
      <c r="L28" t="s">
        <v>68</v>
      </c>
      <c r="M28" t="s">
        <v>69</v>
      </c>
    </row>
    <row r="29" spans="4:22" x14ac:dyDescent="0.25">
      <c r="D29" s="2">
        <v>43390</v>
      </c>
      <c r="E29" s="2"/>
      <c r="F29" s="2"/>
      <c r="G29" s="2"/>
      <c r="K29" t="s">
        <v>48</v>
      </c>
      <c r="L29" t="s">
        <v>68</v>
      </c>
      <c r="M29" t="s">
        <v>70</v>
      </c>
    </row>
    <row r="30" spans="4:22" x14ac:dyDescent="0.25">
      <c r="D30" s="2">
        <v>43391</v>
      </c>
      <c r="E30" s="2"/>
      <c r="F30" s="2"/>
      <c r="G30" s="2"/>
      <c r="K30" t="s">
        <v>48</v>
      </c>
      <c r="L30" t="s">
        <v>68</v>
      </c>
      <c r="M30" t="s">
        <v>71</v>
      </c>
    </row>
    <row r="31" spans="4:22" x14ac:dyDescent="0.25">
      <c r="D31" s="2">
        <v>43392</v>
      </c>
      <c r="E31" s="2"/>
      <c r="F31" s="2"/>
      <c r="G31" s="2"/>
    </row>
    <row r="32" spans="4:22" x14ac:dyDescent="0.25">
      <c r="D32" s="2">
        <v>43393</v>
      </c>
      <c r="E32" s="2"/>
      <c r="F32" s="2"/>
      <c r="G32" s="2"/>
    </row>
    <row r="33" spans="4:7" x14ac:dyDescent="0.25">
      <c r="D33" s="2">
        <v>43394</v>
      </c>
      <c r="E33" s="2"/>
      <c r="F33" s="2"/>
      <c r="G33" s="2"/>
    </row>
    <row r="34" spans="4:7" x14ac:dyDescent="0.25">
      <c r="D34" s="2">
        <v>43395</v>
      </c>
      <c r="E34" s="2"/>
      <c r="F34" s="2"/>
      <c r="G34" s="2"/>
    </row>
    <row r="35" spans="4:7" x14ac:dyDescent="0.25">
      <c r="D35" s="2">
        <v>43396</v>
      </c>
      <c r="E35" s="2"/>
      <c r="F35" s="2"/>
      <c r="G35" s="2"/>
    </row>
    <row r="36" spans="4:7" x14ac:dyDescent="0.25">
      <c r="D36" s="2">
        <v>43397</v>
      </c>
      <c r="E36" s="2"/>
      <c r="F36" s="2"/>
      <c r="G36" s="2"/>
    </row>
    <row r="37" spans="4:7" x14ac:dyDescent="0.25">
      <c r="D37" s="2">
        <v>43398</v>
      </c>
      <c r="E37" s="2"/>
      <c r="F37" s="2"/>
      <c r="G37" s="2"/>
    </row>
    <row r="38" spans="4:7" x14ac:dyDescent="0.25">
      <c r="D38" s="2">
        <v>43399</v>
      </c>
      <c r="E38" s="2"/>
      <c r="F38" s="2"/>
      <c r="G38" s="2"/>
    </row>
    <row r="39" spans="4:7" x14ac:dyDescent="0.25">
      <c r="D39" s="2">
        <v>43400</v>
      </c>
      <c r="E39" s="2"/>
      <c r="F39" s="2"/>
      <c r="G39" s="2"/>
    </row>
    <row r="40" spans="4:7" x14ac:dyDescent="0.25">
      <c r="D40" s="2">
        <v>43401</v>
      </c>
      <c r="E40" s="2"/>
      <c r="F40" s="2"/>
      <c r="G40" s="2"/>
    </row>
    <row r="41" spans="4:7" x14ac:dyDescent="0.25">
      <c r="D41" s="2">
        <v>43402</v>
      </c>
      <c r="E41" s="2"/>
      <c r="F41" s="2"/>
      <c r="G41" s="2"/>
    </row>
    <row r="42" spans="4:7" x14ac:dyDescent="0.25">
      <c r="D42" s="2">
        <v>43403</v>
      </c>
      <c r="E42" s="2"/>
      <c r="F42" s="2"/>
      <c r="G42" s="2"/>
    </row>
    <row r="43" spans="4:7" x14ac:dyDescent="0.25">
      <c r="D43" s="2">
        <v>43404</v>
      </c>
    </row>
    <row r="44" spans="4:7" x14ac:dyDescent="0.25">
      <c r="D44" s="2">
        <v>43405</v>
      </c>
    </row>
    <row r="45" spans="4:7" x14ac:dyDescent="0.25">
      <c r="D45" s="2">
        <v>43406</v>
      </c>
    </row>
    <row r="46" spans="4:7" x14ac:dyDescent="0.25">
      <c r="D46" s="2">
        <v>43407</v>
      </c>
    </row>
    <row r="47" spans="4:7" x14ac:dyDescent="0.25">
      <c r="D47" s="2">
        <v>43408</v>
      </c>
    </row>
    <row r="48" spans="4:7" x14ac:dyDescent="0.25">
      <c r="D48" s="2">
        <v>43409</v>
      </c>
    </row>
    <row r="49" spans="4:4" x14ac:dyDescent="0.25">
      <c r="D49" s="2">
        <v>43410</v>
      </c>
    </row>
    <row r="50" spans="4:4" x14ac:dyDescent="0.25">
      <c r="D50" s="2">
        <v>43411</v>
      </c>
    </row>
    <row r="51" spans="4:4" x14ac:dyDescent="0.25">
      <c r="D51" s="2">
        <v>43412</v>
      </c>
    </row>
    <row r="52" spans="4:4" x14ac:dyDescent="0.25">
      <c r="D52" s="2">
        <v>43413</v>
      </c>
    </row>
    <row r="53" spans="4:4" x14ac:dyDescent="0.25">
      <c r="D53" s="2">
        <v>43414</v>
      </c>
    </row>
    <row r="54" spans="4:4" x14ac:dyDescent="0.25">
      <c r="D54" s="2">
        <v>43415</v>
      </c>
    </row>
    <row r="55" spans="4:4" x14ac:dyDescent="0.25">
      <c r="D55" s="2">
        <v>43416</v>
      </c>
    </row>
    <row r="56" spans="4:4" x14ac:dyDescent="0.25">
      <c r="D56" s="2">
        <v>43417</v>
      </c>
    </row>
    <row r="57" spans="4:4" x14ac:dyDescent="0.25">
      <c r="D57" s="2">
        <v>43418</v>
      </c>
    </row>
    <row r="58" spans="4:4" x14ac:dyDescent="0.25">
      <c r="D58" s="2">
        <v>43419</v>
      </c>
    </row>
    <row r="59" spans="4:4" x14ac:dyDescent="0.25">
      <c r="D59" s="2">
        <v>43420</v>
      </c>
    </row>
    <row r="60" spans="4:4" x14ac:dyDescent="0.25">
      <c r="D60" s="2">
        <v>43421</v>
      </c>
    </row>
    <row r="61" spans="4:4" x14ac:dyDescent="0.25">
      <c r="D61" s="2">
        <v>43422</v>
      </c>
    </row>
    <row r="62" spans="4:4" x14ac:dyDescent="0.25">
      <c r="D62" s="2">
        <v>43423</v>
      </c>
    </row>
    <row r="63" spans="4:4" x14ac:dyDescent="0.25">
      <c r="D63" s="2">
        <v>43424</v>
      </c>
    </row>
    <row r="64" spans="4:4" x14ac:dyDescent="0.25">
      <c r="D64" s="2">
        <v>43425</v>
      </c>
    </row>
    <row r="65" spans="4:4" x14ac:dyDescent="0.25">
      <c r="D65" s="2">
        <v>43426</v>
      </c>
    </row>
    <row r="66" spans="4:4" x14ac:dyDescent="0.25">
      <c r="D66" s="2">
        <v>43427</v>
      </c>
    </row>
    <row r="67" spans="4:4" x14ac:dyDescent="0.25">
      <c r="D67" s="2">
        <v>43428</v>
      </c>
    </row>
    <row r="68" spans="4:4" x14ac:dyDescent="0.25">
      <c r="D68" s="2">
        <v>43429</v>
      </c>
    </row>
    <row r="69" spans="4:4" x14ac:dyDescent="0.25">
      <c r="D69" s="2">
        <v>43430</v>
      </c>
    </row>
    <row r="70" spans="4:4" x14ac:dyDescent="0.25">
      <c r="D70" s="2">
        <v>43431</v>
      </c>
    </row>
    <row r="71" spans="4:4" x14ac:dyDescent="0.25">
      <c r="D71" s="2">
        <v>43432</v>
      </c>
    </row>
    <row r="72" spans="4:4" x14ac:dyDescent="0.25">
      <c r="D72" s="2">
        <v>43433</v>
      </c>
    </row>
    <row r="73" spans="4:4" x14ac:dyDescent="0.25">
      <c r="D73" s="2">
        <v>43434</v>
      </c>
    </row>
    <row r="74" spans="4:4" x14ac:dyDescent="0.25">
      <c r="D74" s="2">
        <v>43435</v>
      </c>
    </row>
    <row r="75" spans="4:4" x14ac:dyDescent="0.25">
      <c r="D75" s="2">
        <v>43436</v>
      </c>
    </row>
    <row r="76" spans="4:4" x14ac:dyDescent="0.25">
      <c r="D76" s="2">
        <v>43437</v>
      </c>
    </row>
    <row r="77" spans="4:4" x14ac:dyDescent="0.25">
      <c r="D77" s="2">
        <v>43438</v>
      </c>
    </row>
    <row r="78" spans="4:4" x14ac:dyDescent="0.25">
      <c r="D78" s="2">
        <v>43439</v>
      </c>
    </row>
    <row r="79" spans="4:4" x14ac:dyDescent="0.25">
      <c r="D79" s="2">
        <v>43440</v>
      </c>
    </row>
    <row r="80" spans="4:4" x14ac:dyDescent="0.25">
      <c r="D80" s="2">
        <v>43441</v>
      </c>
    </row>
    <row r="81" spans="4:4" x14ac:dyDescent="0.25">
      <c r="D81" s="2">
        <v>43442</v>
      </c>
    </row>
    <row r="82" spans="4:4" x14ac:dyDescent="0.25">
      <c r="D82" s="2">
        <v>43443</v>
      </c>
    </row>
    <row r="83" spans="4:4" x14ac:dyDescent="0.25">
      <c r="D83" s="2">
        <v>43444</v>
      </c>
    </row>
    <row r="84" spans="4:4" x14ac:dyDescent="0.25">
      <c r="D84" s="2">
        <v>43445</v>
      </c>
    </row>
    <row r="85" spans="4:4" x14ac:dyDescent="0.25">
      <c r="D85" s="2">
        <v>43446</v>
      </c>
    </row>
    <row r="86" spans="4:4" x14ac:dyDescent="0.25">
      <c r="D86" s="2">
        <v>43447</v>
      </c>
    </row>
    <row r="87" spans="4:4" x14ac:dyDescent="0.25">
      <c r="D87" s="2">
        <v>43448</v>
      </c>
    </row>
    <row r="88" spans="4:4" x14ac:dyDescent="0.25">
      <c r="D88" s="2">
        <v>43449</v>
      </c>
    </row>
    <row r="89" spans="4:4" x14ac:dyDescent="0.25">
      <c r="D89" s="2">
        <v>43450</v>
      </c>
    </row>
    <row r="90" spans="4:4" x14ac:dyDescent="0.25">
      <c r="D90" s="2">
        <v>43451</v>
      </c>
    </row>
    <row r="91" spans="4:4" x14ac:dyDescent="0.25">
      <c r="D91" s="2">
        <v>43452</v>
      </c>
    </row>
    <row r="92" spans="4:4" x14ac:dyDescent="0.25">
      <c r="D92" s="2">
        <v>43453</v>
      </c>
    </row>
    <row r="93" spans="4:4" x14ac:dyDescent="0.25">
      <c r="D93" s="2">
        <v>43454</v>
      </c>
    </row>
    <row r="94" spans="4:4" x14ac:dyDescent="0.25">
      <c r="D94" s="2">
        <v>43455</v>
      </c>
    </row>
    <row r="95" spans="4:4" x14ac:dyDescent="0.25">
      <c r="D95" s="2">
        <v>43456</v>
      </c>
    </row>
    <row r="96" spans="4:4" x14ac:dyDescent="0.25">
      <c r="D96" s="2">
        <v>43457</v>
      </c>
    </row>
    <row r="97" spans="4:4" x14ac:dyDescent="0.25">
      <c r="D97" s="2">
        <v>43458</v>
      </c>
    </row>
    <row r="98" spans="4:4" x14ac:dyDescent="0.25">
      <c r="D98" s="2">
        <v>43459</v>
      </c>
    </row>
    <row r="99" spans="4:4" x14ac:dyDescent="0.25">
      <c r="D99" s="2">
        <v>43460</v>
      </c>
    </row>
    <row r="100" spans="4:4" x14ac:dyDescent="0.25">
      <c r="D100" s="2">
        <v>43461</v>
      </c>
    </row>
    <row r="101" spans="4:4" x14ac:dyDescent="0.25">
      <c r="D101" s="2">
        <v>43462</v>
      </c>
    </row>
    <row r="102" spans="4:4" x14ac:dyDescent="0.25">
      <c r="D102" s="2">
        <v>43463</v>
      </c>
    </row>
    <row r="103" spans="4:4" x14ac:dyDescent="0.25">
      <c r="D103" s="2">
        <v>43464</v>
      </c>
    </row>
    <row r="104" spans="4:4" x14ac:dyDescent="0.25">
      <c r="D104" s="2">
        <v>43465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19</vt:i4>
      </vt:variant>
    </vt:vector>
  </HeadingPairs>
  <TitlesOfParts>
    <vt:vector size="24" baseType="lpstr">
      <vt:lpstr>Pivot</vt:lpstr>
      <vt:lpstr>matrix_static</vt:lpstr>
      <vt:lpstr>Structure</vt:lpstr>
      <vt:lpstr>matrix_random</vt:lpstr>
      <vt:lpstr>ref</vt:lpstr>
      <vt:lpstr>arr_f4_hierarchy</vt:lpstr>
      <vt:lpstr>arr_f5_hierarchy</vt:lpstr>
      <vt:lpstr>arr_random_f1</vt:lpstr>
      <vt:lpstr>arr_random_f2</vt:lpstr>
      <vt:lpstr>arr_random_f3</vt:lpstr>
      <vt:lpstr>arr_random_ts1</vt:lpstr>
      <vt:lpstr>ind_f4_l1</vt:lpstr>
      <vt:lpstr>ind_f4_l2</vt:lpstr>
      <vt:lpstr>ind_f4_l3</vt:lpstr>
      <vt:lpstr>ind_f5_l1</vt:lpstr>
      <vt:lpstr>ind_f5_l2</vt:lpstr>
      <vt:lpstr>items_f1</vt:lpstr>
      <vt:lpstr>items_f2</vt:lpstr>
      <vt:lpstr>items_f3</vt:lpstr>
      <vt:lpstr>items_f4_l1</vt:lpstr>
      <vt:lpstr>items_f5_l1</vt:lpstr>
      <vt:lpstr>items_ts1</vt:lpstr>
      <vt:lpstr>random_f4_aux</vt:lpstr>
      <vt:lpstr>random_f5_aux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Morys</dc:creator>
  <cp:lastModifiedBy>Ulf Morys</cp:lastModifiedBy>
  <dcterms:created xsi:type="dcterms:W3CDTF">2018-11-10T12:24:33Z</dcterms:created>
  <dcterms:modified xsi:type="dcterms:W3CDTF">2018-11-30T15:58:49Z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