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90" windowWidth="22980" windowHeight="10050" tabRatio="896" activeTab="5"/>
  </bookViews>
  <sheets>
    <sheet name="Table S1A" sheetId="3" r:id="rId1"/>
    <sheet name="Table S1B" sheetId="7" r:id="rId2"/>
    <sheet name="Table S1C" sheetId="4" r:id="rId3"/>
    <sheet name="Table S1D" sheetId="6" r:id="rId4"/>
    <sheet name="Table S1E" sheetId="8" r:id="rId5"/>
    <sheet name="Table S2A" sheetId="9" r:id="rId6"/>
    <sheet name="Table S2B" sheetId="10" r:id="rId7"/>
    <sheet name="Table S3A" sheetId="11" r:id="rId8"/>
    <sheet name="Table S3B" sheetId="12" r:id="rId9"/>
    <sheet name="Table S3C" sheetId="13" r:id="rId10"/>
    <sheet name="Table S4" sheetId="14" r:id="rId11"/>
  </sheets>
  <definedNames>
    <definedName name="_xlnm._FilterDatabase" localSheetId="0" hidden="1">'Table S1A'!$A$2:$G$142</definedName>
    <definedName name="_xlnm._FilterDatabase" localSheetId="1" hidden="1">'Table S1B'!$A$2:$L$6</definedName>
    <definedName name="_xlnm._FilterDatabase" localSheetId="2" hidden="1">'Table S1C'!$A$3:$J$29</definedName>
    <definedName name="_xlnm._FilterDatabase" localSheetId="5" hidden="1">'Table S2A'!$A$2:$F$127</definedName>
    <definedName name="_xlnm._FilterDatabase" localSheetId="6" hidden="1">'Table S2B'!$A$2:$F$2</definedName>
    <definedName name="_xlnm._FilterDatabase" localSheetId="9" hidden="1">'Table S3C'!$A$2:$B$164</definedName>
  </definedNames>
  <calcPr calcId="145621"/>
</workbook>
</file>

<file path=xl/calcChain.xml><?xml version="1.0" encoding="utf-8"?>
<calcChain xmlns="http://schemas.openxmlformats.org/spreadsheetml/2006/main">
  <c r="D7" i="7" l="1"/>
  <c r="K7" i="7"/>
  <c r="J7" i="7"/>
  <c r="I7" i="7"/>
  <c r="H7" i="7"/>
  <c r="G7" i="7"/>
  <c r="F7" i="7"/>
  <c r="E7" i="7"/>
  <c r="C7" i="7"/>
  <c r="B7" i="7"/>
  <c r="N8" i="6"/>
  <c r="J8" i="6"/>
  <c r="N7" i="6"/>
  <c r="J7" i="6"/>
  <c r="N6" i="6"/>
  <c r="J6" i="6"/>
  <c r="N4" i="6"/>
  <c r="J4" i="6"/>
  <c r="N5" i="6"/>
  <c r="J5" i="6"/>
</calcChain>
</file>

<file path=xl/sharedStrings.xml><?xml version="1.0" encoding="utf-8"?>
<sst xmlns="http://schemas.openxmlformats.org/spreadsheetml/2006/main" count="3584" uniqueCount="1481">
  <si>
    <t>Number of Studies</t>
  </si>
  <si>
    <t>Number of Cases</t>
  </si>
  <si>
    <t>Average</t>
  </si>
  <si>
    <t>Median</t>
  </si>
  <si>
    <t>1st Quartile</t>
  </si>
  <si>
    <t>3rd Quartile</t>
  </si>
  <si>
    <t>PubMedIDs</t>
  </si>
  <si>
    <t>Breast Cancer</t>
  </si>
  <si>
    <t>Colorectal Cancers - MSI</t>
  </si>
  <si>
    <t>Endometrial Cancer (11 Endometrioid and 2 Serous &amp; Endometrioid)</t>
  </si>
  <si>
    <t>Endometrial Cancer (Serous)</t>
  </si>
  <si>
    <t>Gastric - MSS</t>
  </si>
  <si>
    <t>Glioblastoma</t>
  </si>
  <si>
    <t>Head and Neck Squamous Cell Carcinoma</t>
  </si>
  <si>
    <t>Hepatocellular Carcinoma</t>
  </si>
  <si>
    <t>Lung Cancer (Non-Small Cell - Smokers)</t>
  </si>
  <si>
    <t>Lung Cancer (Non-Small Cell - Never Smokers)</t>
  </si>
  <si>
    <t>Lung Cancer (Small Cell)</t>
  </si>
  <si>
    <t>Ovarian adenocarcinoma (High-grade serous)</t>
  </si>
  <si>
    <t>Pancreatic Adenocarcinoma</t>
  </si>
  <si>
    <t xml:space="preserve">Prostate Cancer </t>
  </si>
  <si>
    <t>Pediatric Acute Lymphoblastic Leukemia (Early T-cell precursor)</t>
  </si>
  <si>
    <t xml:space="preserve">Pediatric Medulloblastoma </t>
  </si>
  <si>
    <t>21163964, 22722829</t>
  </si>
  <si>
    <t>Pediatric Neuroblastoma</t>
  </si>
  <si>
    <t>Pediatric Rhabdoid Cancers</t>
  </si>
  <si>
    <t>Validated</t>
  </si>
  <si>
    <t>Tumor Type</t>
  </si>
  <si>
    <t>Colorectal Cancer</t>
  </si>
  <si>
    <t>Yes</t>
  </si>
  <si>
    <t>No</t>
  </si>
  <si>
    <t>Malignant Melanoma</t>
  </si>
  <si>
    <t>Ovarian Clear Cell Carcinoma</t>
  </si>
  <si>
    <t xml:space="preserve">Medulloblastoma </t>
  </si>
  <si>
    <t>Renal Cancer</t>
  </si>
  <si>
    <t>Pancreatic Neuroendocrine Tumors</t>
  </si>
  <si>
    <t>Breast Cancer (Cell Line)</t>
  </si>
  <si>
    <t>Hepatocellular Carcinoma (HCV)</t>
  </si>
  <si>
    <t>ALL</t>
  </si>
  <si>
    <t>NA</t>
  </si>
  <si>
    <t>NHL</t>
  </si>
  <si>
    <t>Oligodendroglioma</t>
  </si>
  <si>
    <t>Uterine Leiomyoma</t>
  </si>
  <si>
    <t>Refractory Anemia</t>
  </si>
  <si>
    <t>Myelodysplasia</t>
  </si>
  <si>
    <t>Myeloid Neoplasms</t>
  </si>
  <si>
    <t xml:space="preserve">Essential thrombocythemia </t>
  </si>
  <si>
    <t>Clear Cell Renal Cell Carcinoma</t>
  </si>
  <si>
    <t>Gastric Adenocarcinoma</t>
  </si>
  <si>
    <t>Prostate cancer</t>
  </si>
  <si>
    <t>Melanoma</t>
  </si>
  <si>
    <t>Exome</t>
  </si>
  <si>
    <t>Lung Cancer (Non-Small Cell)</t>
  </si>
  <si>
    <t>Displayed in Figure 1a</t>
  </si>
  <si>
    <t>Cases</t>
  </si>
  <si>
    <t>PubMed ID</t>
  </si>
  <si>
    <t>Comment</t>
  </si>
  <si>
    <t>High Confidence</t>
  </si>
  <si>
    <t>Whole Exome</t>
  </si>
  <si>
    <t xml:space="preserve">Whole Genome </t>
  </si>
  <si>
    <t>High Confidence Supported by Validation</t>
  </si>
  <si>
    <t>Lung Cancer (Non-Small-Cell)</t>
  </si>
  <si>
    <t>NR</t>
  </si>
  <si>
    <t>Colorectal Cancer (MSS)</t>
  </si>
  <si>
    <t>Colorectal Cancer (MSI)</t>
  </si>
  <si>
    <t>Prostate Cancer</t>
  </si>
  <si>
    <t xml:space="preserve">Non-Hodgkin Lymphoma (DLBCL) </t>
  </si>
  <si>
    <t>Uveal Melanomas of the Eye</t>
  </si>
  <si>
    <t xml:space="preserve">Acute Promyelocytic Leukemia </t>
  </si>
  <si>
    <t>Chronic Lymphocytic Leukemia</t>
  </si>
  <si>
    <t>Hairy-Cell Leukemia</t>
  </si>
  <si>
    <t>Multiple Myeloma</t>
  </si>
  <si>
    <t>Ovarian Adenocarcinoma (Serous)</t>
  </si>
  <si>
    <t xml:space="preserve">3 tumors from 1 patient </t>
  </si>
  <si>
    <t>7 lesions from 6 patients</t>
  </si>
  <si>
    <t>Whole Genome &amp; Exome</t>
  </si>
  <si>
    <t xml:space="preserve">Non-Hodgkin Lymphoma </t>
  </si>
  <si>
    <t>Head &amp; Neck Squamous Cell Carcinoma</t>
  </si>
  <si>
    <t>Bladder Carcinoma (Transitional Cell )</t>
  </si>
  <si>
    <t>Mesothelioma</t>
  </si>
  <si>
    <t>Cutaneous Squamous Cell Carcinoma</t>
  </si>
  <si>
    <t>Acute Myeloid Leukemia</t>
  </si>
  <si>
    <t xml:space="preserve">Oligodendrogliomas (1p/19q co-deleted) </t>
  </si>
  <si>
    <t>Pediatric Acute Lymphoblastic Leukemia</t>
  </si>
  <si>
    <t>Renal Cell Carcinoma (Clear Cell)</t>
  </si>
  <si>
    <t>Acute Myeloid Leukemia (Secondary)</t>
  </si>
  <si>
    <t>Pancreatic Cyst (SCA)</t>
  </si>
  <si>
    <t>Pancreatic Cyst (IPMN)</t>
  </si>
  <si>
    <t>Pancreatic Cyst (MCN)</t>
  </si>
  <si>
    <t>Pancreatic Cyst (SPN)</t>
  </si>
  <si>
    <t>Acute Myeloid Leukemia (Relapse)</t>
  </si>
  <si>
    <t>Pediatric Glioblastoma</t>
  </si>
  <si>
    <t>Pediatric Pontine &amp; Non-Brainstem Tumors</t>
  </si>
  <si>
    <t>Single Cell Exome Sequencing</t>
  </si>
  <si>
    <t>Renal Carcinoma (Clear Cell)</t>
  </si>
  <si>
    <t>Leiomyomas </t>
  </si>
  <si>
    <t>10 tumors from 4 cases</t>
  </si>
  <si>
    <t>Breast Cancers (Triple-Negative)</t>
  </si>
  <si>
    <t>Parathyroid Adenomas</t>
  </si>
  <si>
    <t>Pancreatic Ductal Adenocarcinoma</t>
  </si>
  <si>
    <t>Pancreatic Ductal Adenocarcinoma (MSS)</t>
  </si>
  <si>
    <t>Pancreatic Ductal Adenocarcinoma (MSI)</t>
  </si>
  <si>
    <t>Lymphomas (Nervous System)</t>
  </si>
  <si>
    <t>Esophageal Adenocarcinoma</t>
  </si>
  <si>
    <t>Esophageal Squamous Cell Carcinoma</t>
  </si>
  <si>
    <t>Lymphoma (Splenic Marginal Zone)</t>
  </si>
  <si>
    <t>Uterine Carcinoma (Serous)</t>
  </si>
  <si>
    <t>Acute Myeloid Leukemia (FLT3-IDT)</t>
  </si>
  <si>
    <t>Ovarian Cancer (Serous)</t>
  </si>
  <si>
    <t>Pediatric Gastric Adenocarcinoma</t>
  </si>
  <si>
    <t>Endometrial Cancer</t>
  </si>
  <si>
    <t>Ovarian Cancer (Mucinous)</t>
  </si>
  <si>
    <t>Endometrial Cancer (Serous - MSS)</t>
  </si>
  <si>
    <t>Endometrial Cancer (Serous - MSI)</t>
  </si>
  <si>
    <t>Burkitt Lymphoma</t>
  </si>
  <si>
    <t>23 tumors from 16 patients but no matched normals</t>
  </si>
  <si>
    <t>Excluding 1 hypermutable tumor</t>
  </si>
  <si>
    <t>39 whole genome, 21 exome</t>
  </si>
  <si>
    <t xml:space="preserve">Compared FFPE vs fresh-frozen sample </t>
  </si>
  <si>
    <t>1 whole genome,  59 exome (45 without matched normal)</t>
  </si>
  <si>
    <t>24 whole genome, 159 exome (including 23 with both)</t>
  </si>
  <si>
    <t>6 whole genome,  9 exome only (including 6 with both)</t>
  </si>
  <si>
    <t>8 whole genome, 7 exome (including 1 with both)</t>
  </si>
  <si>
    <t>4 whole genome, 4 exome (all four with both)</t>
  </si>
  <si>
    <t xml:space="preserve">Small insertions or deletions are not included in the mutation count. </t>
  </si>
  <si>
    <t>Non-Synonymous Mutations per Tumor</t>
  </si>
  <si>
    <t>Sequencing Scope</t>
  </si>
  <si>
    <t>SBS and Indels</t>
  </si>
  <si>
    <t>Amplifications</t>
  </si>
  <si>
    <t>Deletions</t>
  </si>
  <si>
    <t>Translocations</t>
  </si>
  <si>
    <t>Average SBS</t>
  </si>
  <si>
    <t>Average Indel</t>
  </si>
  <si>
    <t>Amps per tumor</t>
  </si>
  <si>
    <t>Deletions per tumor</t>
  </si>
  <si>
    <t>Translocations per tumor</t>
  </si>
  <si>
    <t>17932254, 22810696</t>
  </si>
  <si>
    <t>17932254, 22722201</t>
  </si>
  <si>
    <t>All Four Tumor Types</t>
  </si>
  <si>
    <t>Missense</t>
  </si>
  <si>
    <t>Total Non-Synonymous</t>
  </si>
  <si>
    <t>Nonsense</t>
  </si>
  <si>
    <t>Splice</t>
  </si>
  <si>
    <t>SBSs</t>
  </si>
  <si>
    <t>InDels</t>
  </si>
  <si>
    <t>Translation Start</t>
  </si>
  <si>
    <t>Tumor Suppressor</t>
  </si>
  <si>
    <t>Oncogene</t>
  </si>
  <si>
    <t>MB109PT</t>
  </si>
  <si>
    <t>MB111PT</t>
  </si>
  <si>
    <t>MB113PT</t>
  </si>
  <si>
    <t>MB117PT</t>
  </si>
  <si>
    <t>MB120PT</t>
  </si>
  <si>
    <t>MB121PT</t>
  </si>
  <si>
    <t>MB122PT</t>
  </si>
  <si>
    <t>MB123PT</t>
  </si>
  <si>
    <t>MB125PT</t>
  </si>
  <si>
    <t>MB128PT</t>
  </si>
  <si>
    <t>MB129PT</t>
  </si>
  <si>
    <t>MB101X</t>
  </si>
  <si>
    <t>MB108C</t>
  </si>
  <si>
    <t>MB115PT</t>
  </si>
  <si>
    <t>MB119PT</t>
  </si>
  <si>
    <t>MB106X</t>
  </si>
  <si>
    <t>MB118PT</t>
  </si>
  <si>
    <t>MB124PT</t>
  </si>
  <si>
    <t>MB126PT</t>
  </si>
  <si>
    <t>MB104X</t>
  </si>
  <si>
    <t>MB130PT</t>
  </si>
  <si>
    <t>Pa36X</t>
  </si>
  <si>
    <t>Pa09C</t>
  </si>
  <si>
    <t>Pa16C</t>
  </si>
  <si>
    <t>Pa21C</t>
  </si>
  <si>
    <t>Pa38X</t>
  </si>
  <si>
    <t>Pa39X</t>
  </si>
  <si>
    <t>Pa41X</t>
  </si>
  <si>
    <t>Pa43X</t>
  </si>
  <si>
    <t>Pa01C</t>
  </si>
  <si>
    <t>Pa04C</t>
  </si>
  <si>
    <t>Pa10X</t>
  </si>
  <si>
    <t>Pa11X</t>
  </si>
  <si>
    <t>Pa20C</t>
  </si>
  <si>
    <t>Pa28C</t>
  </si>
  <si>
    <t>Pa03C</t>
  </si>
  <si>
    <t>Pa05X</t>
  </si>
  <si>
    <t>Pa07C</t>
  </si>
  <si>
    <t>Pa08C</t>
  </si>
  <si>
    <t>Pa29C</t>
  </si>
  <si>
    <t>Pa34X</t>
  </si>
  <si>
    <t>Pa37X</t>
  </si>
  <si>
    <t>Pa02C</t>
  </si>
  <si>
    <t>Pa14C</t>
  </si>
  <si>
    <t>Pa18C</t>
  </si>
  <si>
    <t>Br06X</t>
  </si>
  <si>
    <t>Br03X</t>
  </si>
  <si>
    <t>Br10P</t>
  </si>
  <si>
    <t>Br13X</t>
  </si>
  <si>
    <t>Br14X</t>
  </si>
  <si>
    <t>Br16X</t>
  </si>
  <si>
    <t>Br17X</t>
  </si>
  <si>
    <t>Br20P</t>
  </si>
  <si>
    <t>Br29P</t>
  </si>
  <si>
    <t>Br02X</t>
  </si>
  <si>
    <t>Br08X</t>
  </si>
  <si>
    <t>Br11P</t>
  </si>
  <si>
    <t>Br15X</t>
  </si>
  <si>
    <t>Br23X</t>
  </si>
  <si>
    <t>Br25X</t>
  </si>
  <si>
    <t>Br26X</t>
  </si>
  <si>
    <t>Br9PT</t>
  </si>
  <si>
    <t>Br04X</t>
  </si>
  <si>
    <t>Br05X</t>
  </si>
  <si>
    <t>Br12P</t>
  </si>
  <si>
    <t>Br07x</t>
  </si>
  <si>
    <t>Mx32</t>
  </si>
  <si>
    <t>Mx30</t>
  </si>
  <si>
    <t>Mx27</t>
  </si>
  <si>
    <t>Mx41</t>
  </si>
  <si>
    <t>Mx42</t>
  </si>
  <si>
    <t>Mx38</t>
  </si>
  <si>
    <t>Mx43</t>
  </si>
  <si>
    <t>B2C</t>
  </si>
  <si>
    <t>B8C</t>
  </si>
  <si>
    <t>B6C</t>
  </si>
  <si>
    <t>B9C</t>
  </si>
  <si>
    <t>B10C</t>
  </si>
  <si>
    <t>B11C</t>
  </si>
  <si>
    <t>B4C</t>
  </si>
  <si>
    <t>B5C</t>
  </si>
  <si>
    <t>B1C</t>
  </si>
  <si>
    <t>B7C</t>
  </si>
  <si>
    <t>B3C</t>
  </si>
  <si>
    <t>Co108</t>
  </si>
  <si>
    <t>Co92</t>
  </si>
  <si>
    <t>Co74</t>
  </si>
  <si>
    <t>Mx22</t>
  </si>
  <si>
    <t>Tumor</t>
  </si>
  <si>
    <t>Tumor ID</t>
  </si>
  <si>
    <t>Medulloblastoma</t>
  </si>
  <si>
    <t>Pancreas</t>
  </si>
  <si>
    <t>Breast</t>
  </si>
  <si>
    <t>Colorectal</t>
  </si>
  <si>
    <t>Amplified Driver</t>
  </si>
  <si>
    <t>Deleted Driver</t>
  </si>
  <si>
    <t>Non-Synonymous Mutations per Tumor*</t>
  </si>
  <si>
    <t>Validation Status**</t>
  </si>
  <si>
    <t>Colorectal Cancer (MSS)***</t>
  </si>
  <si>
    <t>Breast cancer (Estrogen Receptor Positive)</t>
  </si>
  <si>
    <t>Acute Myeloid Leukemia (M1 Subtype)</t>
  </si>
  <si>
    <t>Breast Cancer (Basal-Like)</t>
  </si>
  <si>
    <t>Acute Myeloid Leukemia (M5 Subtype).</t>
  </si>
  <si>
    <t>Proteus syndrome (Elephant Man)</t>
  </si>
  <si>
    <t>Gastric (MSS)</t>
  </si>
  <si>
    <t>Gastric (MSI)</t>
  </si>
  <si>
    <t>Melanoma (B-RAF Inhibitor Resistant)</t>
  </si>
  <si>
    <t>Cholangiocarcinoma (Fluke Associated)</t>
  </si>
  <si>
    <t xml:space="preserve">Large Granular Lymphocytic Leukemia </t>
  </si>
  <si>
    <t>Colorectal Cancers - MSS*</t>
  </si>
  <si>
    <t>Acute Myeloid Leukemia (M5 Subtype)</t>
  </si>
  <si>
    <t>Esophageal Adenocarcinomas</t>
  </si>
  <si>
    <t>Esophageal Squamous Cell Carcinomas</t>
  </si>
  <si>
    <t>*Average number of non-synonymous mutations (See text box for definition).</t>
  </si>
  <si>
    <t>Melanoma (Metastatic)</t>
  </si>
  <si>
    <t>Table S1E - Supporting data for  Figure 5</t>
  </si>
  <si>
    <t>Total driver gene and oncogene mutations per tumor in selected tumor types.*</t>
  </si>
  <si>
    <t>Table S2A.  Driver genes affected by subtle mutations</t>
  </si>
  <si>
    <t>Gene Symbol</t>
  </si>
  <si>
    <t>Gene Name</t>
  </si>
  <si>
    <t># Mutated Tumor Samples**</t>
  </si>
  <si>
    <t xml:space="preserve">Ocogene score* </t>
  </si>
  <si>
    <t xml:space="preserve">Tumor Suppressor Gene score* </t>
  </si>
  <si>
    <t>Classification*</t>
  </si>
  <si>
    <t>Core pathway</t>
  </si>
  <si>
    <t>Process</t>
  </si>
  <si>
    <t>ABL1</t>
  </si>
  <si>
    <t>c-abl oncogene 1, receptor tyrosine kinase</t>
  </si>
  <si>
    <t>Cell Cycle/Apoptosis</t>
  </si>
  <si>
    <t>Cell Survival</t>
  </si>
  <si>
    <t>ACVR1B</t>
  </si>
  <si>
    <t>activin A receptor, type IB</t>
  </si>
  <si>
    <t>TSG</t>
  </si>
  <si>
    <t>AKT1</t>
  </si>
  <si>
    <t>v-akt murine thymoma viral oncogene homolog 1</t>
  </si>
  <si>
    <t>PI3K</t>
  </si>
  <si>
    <t>ALK</t>
  </si>
  <si>
    <t>anaplastic lymphoma receptor tyrosine kinase</t>
  </si>
  <si>
    <t>PI3K; RAS</t>
  </si>
  <si>
    <t>APC</t>
  </si>
  <si>
    <t>adenomatous polyposis coli</t>
  </si>
  <si>
    <t>Cell Fate</t>
  </si>
  <si>
    <t>AR</t>
  </si>
  <si>
    <t>androgen receptor</t>
  </si>
  <si>
    <t>Transcriptional Regulation</t>
  </si>
  <si>
    <t>ARID1A</t>
  </si>
  <si>
    <t>AT rich interactive domain 1A (SWI-like)</t>
  </si>
  <si>
    <t>Chromatin Modification</t>
  </si>
  <si>
    <t>ARID1B</t>
  </si>
  <si>
    <t>AT rich interactive domain 1B (SWI1-like)</t>
  </si>
  <si>
    <t>ARID2</t>
  </si>
  <si>
    <t>AT rich interactive domain 2 (ARID, RFX-like)</t>
  </si>
  <si>
    <t>ASXL1</t>
  </si>
  <si>
    <t>additional sex combs like 1 (Drosophila)</t>
  </si>
  <si>
    <t>ATM</t>
  </si>
  <si>
    <t>similar to Serine-protein kinase ATM (Ataxia telangiectasia mutated) (A-T, mutated); ataxia telangiectasia mutated</t>
  </si>
  <si>
    <t>DNA Damage Control</t>
  </si>
  <si>
    <t>Genome Maintenance</t>
  </si>
  <si>
    <t>ATRX</t>
  </si>
  <si>
    <t>alpha thalassemia/mental retardation syndrome X-linked (RAD54 homolog, S. cerevisiae)</t>
  </si>
  <si>
    <t>AXIN1</t>
  </si>
  <si>
    <t>axin 1</t>
  </si>
  <si>
    <t>B2M</t>
  </si>
  <si>
    <t>beta-2-microglobulin</t>
  </si>
  <si>
    <t>PI3K; RAS; MAPK</t>
  </si>
  <si>
    <t>BAP1</t>
  </si>
  <si>
    <t>BRCA1 associated protein-1 (ubiquitin carboxy-terminal hydrolase)</t>
  </si>
  <si>
    <t>BCL2</t>
  </si>
  <si>
    <t>B-cell CLL/lymphoma 2</t>
  </si>
  <si>
    <t>BCOR</t>
  </si>
  <si>
    <t>BCL6 co-repressor</t>
  </si>
  <si>
    <t>BRAF</t>
  </si>
  <si>
    <t>v-raf murine sarcoma viral oncogene homolog B1</t>
  </si>
  <si>
    <t>RAS</t>
  </si>
  <si>
    <t>BRCA1</t>
  </si>
  <si>
    <t>breast cancer 1, early onset</t>
  </si>
  <si>
    <t>BRCA2</t>
  </si>
  <si>
    <t>breast cancer 2, early onset</t>
  </si>
  <si>
    <t>CARD11</t>
  </si>
  <si>
    <t>caspase recruitment domain family, member 11</t>
  </si>
  <si>
    <t>CASP8</t>
  </si>
  <si>
    <t>caspase 8, apoptosis-related cysteine peptidase</t>
  </si>
  <si>
    <t>CBL</t>
  </si>
  <si>
    <t>Cas-Br-M (murine) ecotropic retroviral transforming sequence</t>
  </si>
  <si>
    <t>CDC73</t>
  </si>
  <si>
    <t>cell division cycle 73, Paf1/RNA polymerase II complex component, homolog (S. cerevisiae)</t>
  </si>
  <si>
    <t>CDH1</t>
  </si>
  <si>
    <t>cadherin 1, type 1, E-cadherin (epithelial)</t>
  </si>
  <si>
    <t>CDKN2A</t>
  </si>
  <si>
    <t>cyclin-dependent kinase inhibitor 2A (melanoma, p16, inhibits CDK4)</t>
  </si>
  <si>
    <t>CEBPA</t>
  </si>
  <si>
    <t>CCAAT/enhancer binding protein (C/EBP), alpha</t>
  </si>
  <si>
    <t>CIC</t>
  </si>
  <si>
    <t>capicua homolog (Drosophila)</t>
  </si>
  <si>
    <t>CREBBP</t>
  </si>
  <si>
    <t>CREB binding protein</t>
  </si>
  <si>
    <t>Chromatin Modification; Transcriptional Regulation</t>
  </si>
  <si>
    <t>CRLF2</t>
  </si>
  <si>
    <t>cytokine receptor-like factor 2</t>
  </si>
  <si>
    <t>STAT</t>
  </si>
  <si>
    <t>CSF1R</t>
  </si>
  <si>
    <t>colony stimulating factor 1 receptor</t>
  </si>
  <si>
    <t>CTNNB1</t>
  </si>
  <si>
    <t>catenin (cadherin-associated protein), beta 1, 88kDa</t>
  </si>
  <si>
    <t>CYLD</t>
  </si>
  <si>
    <t>cylindromatosis (turban tumor syndrome)</t>
  </si>
  <si>
    <t>DAXX</t>
  </si>
  <si>
    <t>death-domain associated protein</t>
  </si>
  <si>
    <t>Chromatin Modification; Cell Cycle/Apoptosis</t>
  </si>
  <si>
    <t>DNMT1</t>
  </si>
  <si>
    <t>DNA (cytosine-5-)-methyltransferase 1</t>
  </si>
  <si>
    <t>DNMT3A</t>
  </si>
  <si>
    <t>DNA (cytosine-5-)-methyltransferase 3 alpha</t>
  </si>
  <si>
    <t>EGFR</t>
  </si>
  <si>
    <t>epidermal growth factor receptor (erythroblastic leukemia viral (v-erb-b) oncogene homolog, avian)</t>
  </si>
  <si>
    <t>EP300</t>
  </si>
  <si>
    <t>E1A binding protein p300</t>
  </si>
  <si>
    <t>Cell Survival/Fate</t>
  </si>
  <si>
    <t>ERBB2</t>
  </si>
  <si>
    <t>v-erb-b2 erythroblastic leukemia viral oncogene homolog 2, neuro/glioblastoma derived oncogene homolog (avian)</t>
  </si>
  <si>
    <t>EZH2</t>
  </si>
  <si>
    <t>enhancer of zeste homolog 2 (Drosophila)</t>
  </si>
  <si>
    <t>FAM123B</t>
  </si>
  <si>
    <t>family with sequence similarity 123B</t>
  </si>
  <si>
    <t>FBXW7</t>
  </si>
  <si>
    <t>F-box and WD repeat domain containing 7</t>
  </si>
  <si>
    <t>NOTCH</t>
  </si>
  <si>
    <t>FGFR2</t>
  </si>
  <si>
    <t>fibroblast growth factor receptor 2</t>
  </si>
  <si>
    <t>PI3K; RAS ; STAT</t>
  </si>
  <si>
    <t>FGFR3</t>
  </si>
  <si>
    <t>fibroblast growth factor receptor 3</t>
  </si>
  <si>
    <t>FLT3</t>
  </si>
  <si>
    <t>fms-related tyrosine kinase 3</t>
  </si>
  <si>
    <t>RAS; PI3K; STAT</t>
  </si>
  <si>
    <t>FOXL2</t>
  </si>
  <si>
    <t>forkhead box L2</t>
  </si>
  <si>
    <t>FUBP1</t>
  </si>
  <si>
    <t>far upstream element (FUSE) binding protein 1</t>
  </si>
  <si>
    <t>GATA1</t>
  </si>
  <si>
    <t>GATA binding protein 1 (globin transcription factor 1)</t>
  </si>
  <si>
    <t>GATA2</t>
  </si>
  <si>
    <t>GATA binding protein 2</t>
  </si>
  <si>
    <t>GATA3</t>
  </si>
  <si>
    <t>GATA binding protein 3</t>
  </si>
  <si>
    <t>GNA11</t>
  </si>
  <si>
    <t>guanine nucleotide binding protein (G protein), alpha 11 (Gq class)</t>
  </si>
  <si>
    <t>GNAQ</t>
  </si>
  <si>
    <t>guanine nucleotide binding protein (G protein), q polypeptide</t>
  </si>
  <si>
    <t>PI3K;RAS; MAPK</t>
  </si>
  <si>
    <t>GNAS</t>
  </si>
  <si>
    <t>GNAS complex locus</t>
  </si>
  <si>
    <t>Cell Survival/Cell Fate</t>
  </si>
  <si>
    <t>H3F3A</t>
  </si>
  <si>
    <t>H3 histone, family 3B (H3.3B); H3 histone, family 3A pseudogene; H3 histone, family 3A; similar to H3 histone, family 3B; similar to histone H3.3B</t>
  </si>
  <si>
    <t>HIST1H3B</t>
  </si>
  <si>
    <t>histone cluster 1, H3j; histone cluster 1, H3i; histone cluster 1, H3h; histone cluster 1, H3g; histone cluster 1, H3f; histone cluster 1, H3e; histone cluster 1, H3d; histone cluster 1, H3c; histone cluster 1, H3b; histone cluster 1, H3a; histone cluster 1, H2ad; histone cluster 2, H3a; histone cluster 2, H3c; histone cluster 2, H3d</t>
  </si>
  <si>
    <t>HNF1A</t>
  </si>
  <si>
    <t>HNF1 homeobox A</t>
  </si>
  <si>
    <t>HRAS</t>
  </si>
  <si>
    <t>v-Ha-ras Harvey rat sarcoma viral oncogene homolog</t>
  </si>
  <si>
    <t>IDH1</t>
  </si>
  <si>
    <t>isocitrate dehydrogenase 1 (NADP+), soluble</t>
  </si>
  <si>
    <t>IDH2</t>
  </si>
  <si>
    <t>isocitrate dehydrogenase 2 (NADP+), mitochondrial</t>
  </si>
  <si>
    <t>JAK1</t>
  </si>
  <si>
    <t>Janus kinase 1</t>
  </si>
  <si>
    <t>JAK2</t>
  </si>
  <si>
    <t>Janus kinase 2</t>
  </si>
  <si>
    <t>JAK3</t>
  </si>
  <si>
    <t>Janus kinase 3</t>
  </si>
  <si>
    <t>KDM5C</t>
  </si>
  <si>
    <t>lysine (K)-specific demethylase 5C</t>
  </si>
  <si>
    <t>KDM6A</t>
  </si>
  <si>
    <t>lysine (K)-specific demethylase 6A</t>
  </si>
  <si>
    <t>KIT</t>
  </si>
  <si>
    <t>similar to Mast/stem cell growth factor receptor precursor (SCFR) (Proto-oncogene tyrosine-protein kinase Kit) (c-kit) (CD117 antigen); v-kit Hardy-Zuckerman 4 feline sarcoma viral oncogene homolog</t>
  </si>
  <si>
    <t>PI3K; RAS; STAT</t>
  </si>
  <si>
    <t>KRAS</t>
  </si>
  <si>
    <t>v-Ki-ras2 Kirsten rat sarcoma viral oncogene homolog</t>
  </si>
  <si>
    <t>MAP2K1</t>
  </si>
  <si>
    <t>mitogen-activated protein kinase kinase 1</t>
  </si>
  <si>
    <t>MAP3K1</t>
  </si>
  <si>
    <t>mitogen-activated protein kinase kinase kinase 1</t>
  </si>
  <si>
    <t>RAS; MAPK</t>
  </si>
  <si>
    <t>MED12</t>
  </si>
  <si>
    <t>mediator complex subunit 12</t>
  </si>
  <si>
    <t>MEN1</t>
  </si>
  <si>
    <t>multiple endocrine neoplasia I</t>
  </si>
  <si>
    <t>MET</t>
  </si>
  <si>
    <t>met proto-oncogene (hepatocyte growth factor receptor)</t>
  </si>
  <si>
    <t>MLH1</t>
  </si>
  <si>
    <t>mutL homolog 1, colon cancer, nonpolyposis type 2 (E. coli)</t>
  </si>
  <si>
    <t>MLL2</t>
  </si>
  <si>
    <t>myeloid/lymphoid or mixed-lineage leukemia 2</t>
  </si>
  <si>
    <t>MLL3</t>
  </si>
  <si>
    <t>myeloid/lymphoid or mixed-lineage leukemia 3</t>
  </si>
  <si>
    <t>MPL</t>
  </si>
  <si>
    <t>myeloproliferative leukemia virus oncogene</t>
  </si>
  <si>
    <t>Cell SUrvival</t>
  </si>
  <si>
    <t>MSH2</t>
  </si>
  <si>
    <t>mutS homolog 2, colon cancer, nonpolyposis type 1 (E. coli)</t>
  </si>
  <si>
    <t>MSH6</t>
  </si>
  <si>
    <t>mutS homolog 6 (E. coli)</t>
  </si>
  <si>
    <t>MYD88</t>
  </si>
  <si>
    <t>myeloid differentiation primary response gene (88)</t>
  </si>
  <si>
    <t>NCOR1</t>
  </si>
  <si>
    <t>nuclear receptor co-repressor 1</t>
  </si>
  <si>
    <t>NF1</t>
  </si>
  <si>
    <t>neurofibromin 1</t>
  </si>
  <si>
    <t>NF2</t>
  </si>
  <si>
    <t>neurofibromin 2 (merlin)</t>
  </si>
  <si>
    <t>NFE2L2</t>
  </si>
  <si>
    <t>nuclear factor (erythroid-derived 2)-like 2</t>
  </si>
  <si>
    <t>NOTCH1</t>
  </si>
  <si>
    <t>Notch homolog 1, translocation-associated (Drosophila)</t>
  </si>
  <si>
    <t>NOTCH2</t>
  </si>
  <si>
    <t>Notch homolog 2 (Drosophila)</t>
  </si>
  <si>
    <t>NPM1</t>
  </si>
  <si>
    <t>nucleophosmin 1 (nucleolar phosphoprotein B23, numatrin) pseudogene 21; hypothetical LOC100131044; similar to nucleophosmin 1; nucleophosmin (nucleolar phosphoprotein B23, numatrin)</t>
  </si>
  <si>
    <t>NRAS</t>
  </si>
  <si>
    <t>neuroblastoma RAS viral (v-ras) oncogene homolog</t>
  </si>
  <si>
    <t>PAX5</t>
  </si>
  <si>
    <t>paired box 5</t>
  </si>
  <si>
    <t>PBRM1</t>
  </si>
  <si>
    <t>polybromo 1</t>
  </si>
  <si>
    <t>PDGFRA</t>
  </si>
  <si>
    <t>platelet-derived growth factor receptor, alpha polypeptide</t>
  </si>
  <si>
    <t>PHF6</t>
  </si>
  <si>
    <t>PHD finger protein 6</t>
  </si>
  <si>
    <t>PIK3CA</t>
  </si>
  <si>
    <t>phosphoinositide-3-kinase, catalytic, alpha polypeptide</t>
  </si>
  <si>
    <t>PIK3R1</t>
  </si>
  <si>
    <t>phosphoinositide-3-kinase, regulatory subunit 1 (alpha)</t>
  </si>
  <si>
    <t>PPP2R1A</t>
  </si>
  <si>
    <t>protein phosphatase 2 (formerly 2A), regulatory subunit A, alpha isoform</t>
  </si>
  <si>
    <t>PRDM1</t>
  </si>
  <si>
    <t>PR domain containing 1, with ZNF domain</t>
  </si>
  <si>
    <t>PTCH1</t>
  </si>
  <si>
    <t>patched homolog 1 (Drosophila)</t>
  </si>
  <si>
    <t>HH</t>
  </si>
  <si>
    <t>PTEN</t>
  </si>
  <si>
    <t>phosphatase and tensin homolog; phosphatase and tensin homolog pseudogene 1</t>
  </si>
  <si>
    <t>PTPN11</t>
  </si>
  <si>
    <t>protein tyrosine phosphatase, non-receptor type 11; similar to protein tyrosine phosphatase, non-receptor type 11</t>
  </si>
  <si>
    <t>RB1</t>
  </si>
  <si>
    <t>retinoblastoma 1</t>
  </si>
  <si>
    <t>RET</t>
  </si>
  <si>
    <t>ret proto-oncogene</t>
  </si>
  <si>
    <t xml:space="preserve">RAS; PI3K </t>
  </si>
  <si>
    <t>RNF43</t>
  </si>
  <si>
    <t>ring finger protein 43</t>
  </si>
  <si>
    <t>RUNX1</t>
  </si>
  <si>
    <t>runt-related transcription factor 1</t>
  </si>
  <si>
    <t>SETD2</t>
  </si>
  <si>
    <t>SET domain containing 2</t>
  </si>
  <si>
    <t>SF3B1</t>
  </si>
  <si>
    <t>splicing factor 3b, subunit 1, 155kDa</t>
  </si>
  <si>
    <t>SMAD2</t>
  </si>
  <si>
    <t>SMAD family member 2</t>
  </si>
  <si>
    <t>SMAD4</t>
  </si>
  <si>
    <t>SMAD family member 4</t>
  </si>
  <si>
    <t>SMARCA4</t>
  </si>
  <si>
    <t>SWI/SNF related, matrix associated, actin dependent regulator of chromatin, subfamily a, member 4</t>
  </si>
  <si>
    <t>SMARCB1</t>
  </si>
  <si>
    <t>SWI/SNF related, matrix associated, actin dependent regulator of chromatin, subfamily b, member 1</t>
  </si>
  <si>
    <t>SMO</t>
  </si>
  <si>
    <t>smoothened homolog (Drosophila)</t>
  </si>
  <si>
    <t>SOCS1</t>
  </si>
  <si>
    <t>suppressor of cytokine signaling 1</t>
  </si>
  <si>
    <t>SOX9</t>
  </si>
  <si>
    <t>SRY (sex determining region Y)-box 9</t>
  </si>
  <si>
    <t>SPOP</t>
  </si>
  <si>
    <t>speckle-type POZ protein</t>
  </si>
  <si>
    <t>Chromatin Modification; HH</t>
  </si>
  <si>
    <t>SRSF2</t>
  </si>
  <si>
    <t>SRSF2 serine/arginine-rich splicing factor 2</t>
  </si>
  <si>
    <t>STAG2</t>
  </si>
  <si>
    <t>stromal antigen 2</t>
  </si>
  <si>
    <t>STK11</t>
  </si>
  <si>
    <t>serine/threonine kinase 11</t>
  </si>
  <si>
    <t>mTOR</t>
  </si>
  <si>
    <t>TET2</t>
  </si>
  <si>
    <t>tet oncogene family member 2</t>
  </si>
  <si>
    <t>TNFAIP3</t>
  </si>
  <si>
    <t>tumor necrosis factor, alpha-induced protein 3</t>
  </si>
  <si>
    <t>Cell Cycle/Apoptosis; MAPK</t>
  </si>
  <si>
    <t>TP53</t>
  </si>
  <si>
    <t>tumor protein p53</t>
  </si>
  <si>
    <t>Cell Cycle/Apoptosis; DNA Damage Control</t>
  </si>
  <si>
    <t>TSC1</t>
  </si>
  <si>
    <t>tuberous sclerosis 1</t>
  </si>
  <si>
    <t>TSHR</t>
  </si>
  <si>
    <t>thyroid stimulating hormone receptor</t>
  </si>
  <si>
    <t>PI3K; MAPK</t>
  </si>
  <si>
    <t>U2AF1</t>
  </si>
  <si>
    <t>U2 small nuclear RNA auxiliary factor 1</t>
  </si>
  <si>
    <t>VHL</t>
  </si>
  <si>
    <t>von Hippel-Lindau tumor suppressor</t>
  </si>
  <si>
    <t>WT1</t>
  </si>
  <si>
    <t>Wilms tumor 1</t>
  </si>
  <si>
    <t>** The number of samples with any subtle mutation (single base substitution, insertion or deletion &lt;100 bp), in the COSMIC database.</t>
  </si>
  <si>
    <t>Genetic alteration</t>
  </si>
  <si>
    <t xml:space="preserve">Classification </t>
  </si>
  <si>
    <t>CCND1</t>
  </si>
  <si>
    <t>cyclin D1</t>
  </si>
  <si>
    <t>Amplification</t>
  </si>
  <si>
    <t>CDKN2C</t>
  </si>
  <si>
    <t>cyclin-dependent kinase inhibitor 2C (p18, inhibits CDK4)</t>
  </si>
  <si>
    <t>Homozygous deletion</t>
  </si>
  <si>
    <t>IKZF1</t>
  </si>
  <si>
    <t>IKAROS family zinc finger 1 (Ikaros)</t>
  </si>
  <si>
    <t>LMO1</t>
  </si>
  <si>
    <t>LIM domain only 1 (rhombotin 1)</t>
  </si>
  <si>
    <t>MAP2K4</t>
  </si>
  <si>
    <t>mitogen-activated protein kinase kinase 4</t>
  </si>
  <si>
    <t xml:space="preserve"> MAPK</t>
  </si>
  <si>
    <t>MDM2</t>
  </si>
  <si>
    <t>Mdm2 p53 binding protein homolog (mouse)</t>
  </si>
  <si>
    <t>MDM4</t>
  </si>
  <si>
    <t>Mdm4 p53 binding protein homolog (mouse)</t>
  </si>
  <si>
    <t>MYC</t>
  </si>
  <si>
    <t>v-myc myelocytomatosis viral oncogene homolog (avian)</t>
  </si>
  <si>
    <t>MYCL1</t>
  </si>
  <si>
    <t>v-myc myelocytomatosis viral oncogene homolog 1, lung carcinoma derived (avian)</t>
  </si>
  <si>
    <t>MYCN</t>
  </si>
  <si>
    <t>v-myc myelocytomatosis viral related oncogene, neuroblastoma derived (avian)</t>
  </si>
  <si>
    <t>NCOA3</t>
  </si>
  <si>
    <t>nuclear receptor coactivator 3</t>
  </si>
  <si>
    <t>NKX2-1</t>
  </si>
  <si>
    <t>NK2 homeobox 1</t>
  </si>
  <si>
    <t>SKP2</t>
  </si>
  <si>
    <t>S-phase kinase-associated protein 2 (p45)</t>
  </si>
  <si>
    <t>Gene Fusion*</t>
  </si>
  <si>
    <t>Gene 1</t>
  </si>
  <si>
    <t>Gene 2</t>
  </si>
  <si>
    <t xml:space="preserve"># Tumor samples**  </t>
  </si>
  <si>
    <t># Tumor samples with fusion  of Gene 1***</t>
  </si>
  <si>
    <t># Tumor samples with fusion of Gene 2***</t>
  </si>
  <si>
    <t>Characteristic tumor type</t>
  </si>
  <si>
    <t>TMPRSS2:ERG</t>
  </si>
  <si>
    <t>TMPRSS2</t>
  </si>
  <si>
    <t>ERG</t>
  </si>
  <si>
    <t>prostate</t>
  </si>
  <si>
    <t>CRTC1:MAML2</t>
  </si>
  <si>
    <t>CRTC1</t>
  </si>
  <si>
    <t>MAML2</t>
  </si>
  <si>
    <t>PAX8:PPARG</t>
  </si>
  <si>
    <t>PAX8</t>
  </si>
  <si>
    <t>PPARG</t>
  </si>
  <si>
    <t>thyroid</t>
  </si>
  <si>
    <t>SLC45A3:ERG</t>
  </si>
  <si>
    <t>SLC45A3</t>
  </si>
  <si>
    <t>TPM3:NTRK1</t>
  </si>
  <si>
    <t>TPM3</t>
  </si>
  <si>
    <t>NTRK1</t>
  </si>
  <si>
    <t>colon</t>
  </si>
  <si>
    <t xml:space="preserve">MAPK </t>
  </si>
  <si>
    <t>TMPRSS2:ETV1</t>
  </si>
  <si>
    <t>ETV1</t>
  </si>
  <si>
    <t>BRD4:C15orf55</t>
  </si>
  <si>
    <t>BRD4</t>
  </si>
  <si>
    <t>C15orf55</t>
  </si>
  <si>
    <t>CD74:ROS1</t>
  </si>
  <si>
    <t>CD74</t>
  </si>
  <si>
    <t>ROS1</t>
  </si>
  <si>
    <t>lung</t>
  </si>
  <si>
    <t>CRTC3:MAML2</t>
  </si>
  <si>
    <t>CRTC3</t>
  </si>
  <si>
    <t>MYB:NFIB</t>
  </si>
  <si>
    <t>MYB</t>
  </si>
  <si>
    <t>NFIB</t>
  </si>
  <si>
    <t>PRCC:TFE3</t>
  </si>
  <si>
    <t>PRCC</t>
  </si>
  <si>
    <t>TFE3</t>
  </si>
  <si>
    <t>kidney</t>
  </si>
  <si>
    <t>Cell Fate/Cell Survival</t>
  </si>
  <si>
    <t>FGFR1:PLAG1</t>
  </si>
  <si>
    <t>FGFR1</t>
  </si>
  <si>
    <t>PLAG1</t>
  </si>
  <si>
    <t>TMPRSS2:ETV4</t>
  </si>
  <si>
    <t>ETV4</t>
  </si>
  <si>
    <t>SLC45A3:ELK4</t>
  </si>
  <si>
    <t>ELK4</t>
  </si>
  <si>
    <t>HMGA2:WIF1</t>
  </si>
  <si>
    <t>HMGA2</t>
  </si>
  <si>
    <t>WIF1</t>
  </si>
  <si>
    <t>TPR:NTRK1</t>
  </si>
  <si>
    <t>TPR</t>
  </si>
  <si>
    <t>GOPC:ROS1</t>
  </si>
  <si>
    <t>GOPC</t>
  </si>
  <si>
    <t>glioma</t>
  </si>
  <si>
    <t>PTPRK:RSPO3</t>
  </si>
  <si>
    <t>PTPRK</t>
  </si>
  <si>
    <t>RSPO3</t>
  </si>
  <si>
    <t>SLC34A2:ROS1</t>
  </si>
  <si>
    <t>SLC34A2</t>
  </si>
  <si>
    <t>CHCHD7:PLAG1</t>
  </si>
  <si>
    <t>CHCHD7</t>
  </si>
  <si>
    <t>LIFR:PLAG1</t>
  </si>
  <si>
    <t>LIFR</t>
  </si>
  <si>
    <t>TFE3:ASPSCR1</t>
  </si>
  <si>
    <t>ASPSCR1</t>
  </si>
  <si>
    <t>VTI1A:TCF7L2</t>
  </si>
  <si>
    <t>VTI1A</t>
  </si>
  <si>
    <t>TCF7L2</t>
  </si>
  <si>
    <t>NDRG1:ERG</t>
  </si>
  <si>
    <t>NDRG1</t>
  </si>
  <si>
    <t>SDC4:ROS1</t>
  </si>
  <si>
    <t>SDC4</t>
  </si>
  <si>
    <t>SFPQ:TFE3</t>
  </si>
  <si>
    <t>SFPQ</t>
  </si>
  <si>
    <t>** The number of samples with the indicated gene fusion, as determined from the data in the COSMIC database (www.sanger.ac.uk/genetics/CGP/cosmic/).</t>
  </si>
  <si>
    <t>Table S3B.  Rearrangements  in Mesenchymal Tumors</t>
  </si>
  <si>
    <t># Tumor samples with fusion of Gene 1***</t>
  </si>
  <si>
    <t>EWSR1:FLI1</t>
  </si>
  <si>
    <t>EWSR1</t>
  </si>
  <si>
    <t>FLI1</t>
  </si>
  <si>
    <t>Ewings sarcoma</t>
  </si>
  <si>
    <t>SS18:SSX1</t>
  </si>
  <si>
    <t>SS18</t>
  </si>
  <si>
    <t>SSX1</t>
  </si>
  <si>
    <t>synovial sarcoma</t>
  </si>
  <si>
    <t>PAX3:FOXO1</t>
  </si>
  <si>
    <t>PAX3</t>
  </si>
  <si>
    <t>FOXO1</t>
  </si>
  <si>
    <t>rhabdomyosarcoma</t>
  </si>
  <si>
    <t>FUS:DDIT3</t>
  </si>
  <si>
    <t>FUS</t>
  </si>
  <si>
    <t>DDIT3</t>
  </si>
  <si>
    <t>liposarcoma</t>
  </si>
  <si>
    <t>SS18:SSX2</t>
  </si>
  <si>
    <t>SSX2</t>
  </si>
  <si>
    <t>COL1A1:PDGFB</t>
  </si>
  <si>
    <t>COL1A1</t>
  </si>
  <si>
    <t>PDGFB</t>
  </si>
  <si>
    <t>dermatofibrosarcoma protuberans</t>
  </si>
  <si>
    <t>EWSR1:ATF1</t>
  </si>
  <si>
    <t>ATF1</t>
  </si>
  <si>
    <t>melanoma</t>
  </si>
  <si>
    <t>MAPK; Transcriptional Regulation</t>
  </si>
  <si>
    <t>EWSR1:ERG</t>
  </si>
  <si>
    <t>Ewing's sarcoma</t>
  </si>
  <si>
    <t>ETV6:NTRK3</t>
  </si>
  <si>
    <t>ETV6</t>
  </si>
  <si>
    <t>NTRK3</t>
  </si>
  <si>
    <t>congenital (infantile) fibrosarcoma</t>
  </si>
  <si>
    <t>PAX7:FOXO1</t>
  </si>
  <si>
    <t>PAX7</t>
  </si>
  <si>
    <t>FUS:CREB3L2</t>
  </si>
  <si>
    <t>CREB3L2</t>
  </si>
  <si>
    <t>fibrosarcoma</t>
  </si>
  <si>
    <t>EWSR1:NR4A3</t>
  </si>
  <si>
    <t>NR4A3</t>
  </si>
  <si>
    <t>chondrosarcoma</t>
  </si>
  <si>
    <t>ASPSCR1:TFE3</t>
  </si>
  <si>
    <t>alveolar soft part sarcoma</t>
  </si>
  <si>
    <t>JAZF1:SUZ12</t>
  </si>
  <si>
    <t>JAZF1</t>
  </si>
  <si>
    <t>SUZ12</t>
  </si>
  <si>
    <t>endometrial stromal sarcoma</t>
  </si>
  <si>
    <t>HMGA2:LPP</t>
  </si>
  <si>
    <t>LPP</t>
  </si>
  <si>
    <t>lipoma</t>
  </si>
  <si>
    <t>FUS:ERG</t>
  </si>
  <si>
    <t>FUS:FUS</t>
  </si>
  <si>
    <t>EWSR1:CREB1</t>
  </si>
  <si>
    <t>CREB1</t>
  </si>
  <si>
    <t xml:space="preserve"> melanoma </t>
  </si>
  <si>
    <t>EWSR1:DDIT3</t>
  </si>
  <si>
    <t>TAF15:NR4A3</t>
  </si>
  <si>
    <t>TAF15</t>
  </si>
  <si>
    <t>YWHAE:FAM22B</t>
  </si>
  <si>
    <t>YWHAE</t>
  </si>
  <si>
    <t>FAM22B</t>
  </si>
  <si>
    <t>EWSR1:FEV</t>
  </si>
  <si>
    <t>FEV</t>
  </si>
  <si>
    <t>SS18:SSX4</t>
  </si>
  <si>
    <t>SSX4</t>
  </si>
  <si>
    <t>EWSR1:POU5F1</t>
  </si>
  <si>
    <t>POU5F1</t>
  </si>
  <si>
    <t>sarcoma</t>
  </si>
  <si>
    <t>HEY1:NCOA2</t>
  </si>
  <si>
    <t>HEY1</t>
  </si>
  <si>
    <t>NCOA2</t>
  </si>
  <si>
    <t>EWSR1:ETV1</t>
  </si>
  <si>
    <t>EWSR1:NFATC2</t>
  </si>
  <si>
    <t>NFATC2</t>
  </si>
  <si>
    <t>FUS:CREB3L1</t>
  </si>
  <si>
    <t>CREB3L1</t>
  </si>
  <si>
    <t xml:space="preserve">PI3K; RAS; MAPK </t>
  </si>
  <si>
    <t>HAS2:PLAG1</t>
  </si>
  <si>
    <t>HAS2</t>
  </si>
  <si>
    <t>lipoblastoma</t>
  </si>
  <si>
    <t>HMGA2:NFIB</t>
  </si>
  <si>
    <t>PAX3:NCOA1</t>
  </si>
  <si>
    <t>NCOA1</t>
  </si>
  <si>
    <t>SRGAP3:RAF1</t>
  </si>
  <si>
    <t>SRGAP3</t>
  </si>
  <si>
    <t>RAF1</t>
  </si>
  <si>
    <t>SS18:SS18</t>
  </si>
  <si>
    <t>EWSR1:ETV4</t>
  </si>
  <si>
    <t>HMGA2:RAD51L1</t>
  </si>
  <si>
    <t>RAD51L1</t>
  </si>
  <si>
    <t>leiomyoma</t>
  </si>
  <si>
    <t>LPP:HMGA2</t>
  </si>
  <si>
    <t>*The rearranged genes exclude those wherein one of the two genes is a driver gene affected by subtle sequence alterations, amplifications, or homozygous deletions (table S2).</t>
  </si>
  <si>
    <t>Table S3C.  Rearrangements in liquid tumors*</t>
  </si>
  <si>
    <t>Gene</t>
  </si>
  <si>
    <t>Fusion gene partner(s)</t>
  </si>
  <si>
    <t>ABL2</t>
  </si>
  <si>
    <t>AML</t>
  </si>
  <si>
    <t>AF15Q14</t>
  </si>
  <si>
    <t>MLL</t>
  </si>
  <si>
    <t>AF1Q</t>
  </si>
  <si>
    <t>AF3p21</t>
  </si>
  <si>
    <t>AF5q31</t>
  </si>
  <si>
    <t>ARHGEF12</t>
  </si>
  <si>
    <t>ARHH</t>
  </si>
  <si>
    <t>BCL6</t>
  </si>
  <si>
    <t>ARNT</t>
  </si>
  <si>
    <t>BCL10</t>
  </si>
  <si>
    <t>Ig loci</t>
  </si>
  <si>
    <t xml:space="preserve">MALT </t>
  </si>
  <si>
    <t>BCL11A</t>
  </si>
  <si>
    <t>B-CLL</t>
  </si>
  <si>
    <t>BCL11B</t>
  </si>
  <si>
    <t>TLX3</t>
  </si>
  <si>
    <t>T-ALL</t>
  </si>
  <si>
    <t>BCL3</t>
  </si>
  <si>
    <t>IG loci</t>
  </si>
  <si>
    <t xml:space="preserve">CLL </t>
  </si>
  <si>
    <t>NHL, CLL</t>
  </si>
  <si>
    <t>BCL9</t>
  </si>
  <si>
    <t>B-ALL</t>
  </si>
  <si>
    <t>BCR</t>
  </si>
  <si>
    <t>CML, ALL, AML</t>
  </si>
  <si>
    <t>BIRC3</t>
  </si>
  <si>
    <t>MALT1</t>
  </si>
  <si>
    <t>MALT</t>
  </si>
  <si>
    <t>C16orf75</t>
  </si>
  <si>
    <t>CIITA</t>
  </si>
  <si>
    <t>CBFA2T1</t>
  </si>
  <si>
    <t xml:space="preserve">MLL </t>
  </si>
  <si>
    <t>CBFB</t>
  </si>
  <si>
    <t>MYH11</t>
  </si>
  <si>
    <t>CCND2</t>
  </si>
  <si>
    <t>NHL,CLL</t>
  </si>
  <si>
    <t>CCND3</t>
  </si>
  <si>
    <t>MM</t>
  </si>
  <si>
    <t>CD273</t>
  </si>
  <si>
    <t>CD274</t>
  </si>
  <si>
    <t>CDK6</t>
  </si>
  <si>
    <t>MLLT10</t>
  </si>
  <si>
    <t>CDX2</t>
  </si>
  <si>
    <t>CEP1</t>
  </si>
  <si>
    <t>MPD, NHL</t>
  </si>
  <si>
    <t>CHIC2</t>
  </si>
  <si>
    <t>CLTC</t>
  </si>
  <si>
    <t>ALK, TFE3</t>
  </si>
  <si>
    <t xml:space="preserve">ALCL, renal </t>
  </si>
  <si>
    <t>DDX10</t>
  </si>
  <si>
    <t>NUP98</t>
  </si>
  <si>
    <t>AML^</t>
  </si>
  <si>
    <t>DDX6</t>
  </si>
  <si>
    <t>B-NHL</t>
  </si>
  <si>
    <t>DEK</t>
  </si>
  <si>
    <t>NUP214</t>
  </si>
  <si>
    <t>EIF4A2</t>
  </si>
  <si>
    <t>ELF4</t>
  </si>
  <si>
    <t>ELL</t>
  </si>
  <si>
    <t>AL</t>
  </si>
  <si>
    <t>ELN</t>
  </si>
  <si>
    <t>EPS15</t>
  </si>
  <si>
    <t>EVI1</t>
  </si>
  <si>
    <t>ETV6, PRDM16, RPN1</t>
  </si>
  <si>
    <t>AML, CML</t>
  </si>
  <si>
    <t>FACL6</t>
  </si>
  <si>
    <t>AML, AEL</t>
  </si>
  <si>
    <t>BCR, FOP, ZNF198, CEP1</t>
  </si>
  <si>
    <t>FGFR1OP</t>
  </si>
  <si>
    <t>FIP1L1</t>
  </si>
  <si>
    <t>idiopathic hypereosinophilic syndrome</t>
  </si>
  <si>
    <t>FLJ27352</t>
  </si>
  <si>
    <t>FNBP1</t>
  </si>
  <si>
    <t>FOXO3A</t>
  </si>
  <si>
    <t>FOXP1</t>
  </si>
  <si>
    <t>FSTL3</t>
  </si>
  <si>
    <t>FVT1</t>
  </si>
  <si>
    <t>GAS7</t>
  </si>
  <si>
    <t>GMPS</t>
  </si>
  <si>
    <t>GPHN</t>
  </si>
  <si>
    <t>GRAF</t>
  </si>
  <si>
    <t>AML, MDS</t>
  </si>
  <si>
    <t>HCMOGT-1</t>
  </si>
  <si>
    <t>PDGFRB</t>
  </si>
  <si>
    <t>JMML</t>
  </si>
  <si>
    <t>HEAB</t>
  </si>
  <si>
    <t>HIP1</t>
  </si>
  <si>
    <t>CMML</t>
  </si>
  <si>
    <t>HIST1H4I</t>
  </si>
  <si>
    <t>HLF</t>
  </si>
  <si>
    <t>TCF3</t>
  </si>
  <si>
    <t>HLXB9</t>
  </si>
  <si>
    <t>HOXA11</t>
  </si>
  <si>
    <t>CML</t>
  </si>
  <si>
    <t>HOXA13</t>
  </si>
  <si>
    <t>HOXA9</t>
  </si>
  <si>
    <t>NUP98, MSI2</t>
  </si>
  <si>
    <t>HOXC11</t>
  </si>
  <si>
    <t>HOXC13</t>
  </si>
  <si>
    <t>HOXD11</t>
  </si>
  <si>
    <t>HOXD13</t>
  </si>
  <si>
    <t>HSPCA</t>
  </si>
  <si>
    <t>HSPCB</t>
  </si>
  <si>
    <t xml:space="preserve">FGFR3,PAX5, IRTA1, IRF4, CCND1, CCND2, BCL9, BCL8, BCL6, BCL2, BCL3, BCL9, BCL10, BCL11A. LHX4, DDX6, NFKB2, PAFAH1B2, PCSK, FVT!, </t>
  </si>
  <si>
    <t>MM, Burkitt lymphoma, NHL, CLL, B-ALL, MALT, MLCLS</t>
  </si>
  <si>
    <t>IL2</t>
  </si>
  <si>
    <t>TNFRSF17</t>
  </si>
  <si>
    <t>intestinal T-cell lymphoma</t>
  </si>
  <si>
    <t>IL21R</t>
  </si>
  <si>
    <t>IRF4</t>
  </si>
  <si>
    <t xml:space="preserve">MM </t>
  </si>
  <si>
    <t>IRTA1</t>
  </si>
  <si>
    <t>ITK</t>
  </si>
  <si>
    <t>SYK</t>
  </si>
  <si>
    <t>peripheral T-cell lymphoma</t>
  </si>
  <si>
    <t>KDM5A</t>
  </si>
  <si>
    <t>LAF4</t>
  </si>
  <si>
    <t>ALL, T-ALL</t>
  </si>
  <si>
    <t>LASP1</t>
  </si>
  <si>
    <t>LCK</t>
  </si>
  <si>
    <t>TCR loci</t>
  </si>
  <si>
    <t>LCP1</t>
  </si>
  <si>
    <t xml:space="preserve">NHL </t>
  </si>
  <si>
    <t>LCX</t>
  </si>
  <si>
    <t>LMO2</t>
  </si>
  <si>
    <t>LYL1</t>
  </si>
  <si>
    <t>MAF</t>
  </si>
  <si>
    <t>MAFB</t>
  </si>
  <si>
    <t>MDS2</t>
  </si>
  <si>
    <t>MDS</t>
  </si>
  <si>
    <t>MKL1</t>
  </si>
  <si>
    <t>RBM15</t>
  </si>
  <si>
    <t>acute megakaryocytic leukemia</t>
  </si>
  <si>
    <t>MLL, MLLT1, MLLT2, MLLT3, MLLT4, MLLT7, MLLT10, MLLT6, ELL, EPS15, AF1Q, CREBBP, SH3GL1, FNBP1, PNUTL1, MSF, GPHN, GMPS, SSH3BP1, ARHGEF12, GAS7, FOXO3A, LAF4, LCX, SEPT6, LPP, CBFA2T1, GRAF, EP300, PICALM, HEAB</t>
  </si>
  <si>
    <t>AML, ALL</t>
  </si>
  <si>
    <t>MLLT1</t>
  </si>
  <si>
    <t>MLL, PICALM, CDK6</t>
  </si>
  <si>
    <t>MLLT2</t>
  </si>
  <si>
    <t>MLLT3</t>
  </si>
  <si>
    <t>MLLT4</t>
  </si>
  <si>
    <t>MLLT6</t>
  </si>
  <si>
    <t>MLLT7</t>
  </si>
  <si>
    <t>MSF</t>
  </si>
  <si>
    <t>MSI2</t>
  </si>
  <si>
    <t>MTCP1</t>
  </si>
  <si>
    <t>T cell prolymphocytic leukemia</t>
  </si>
  <si>
    <t>MUC1</t>
  </si>
  <si>
    <t>MYST4</t>
  </si>
  <si>
    <t>NACA</t>
  </si>
  <si>
    <t>RUNXBP2, HEY1</t>
  </si>
  <si>
    <t>AML, Chondrosarcoma</t>
  </si>
  <si>
    <t>NFKB2</t>
  </si>
  <si>
    <t>NIN</t>
  </si>
  <si>
    <t>MPD</t>
  </si>
  <si>
    <t>NSD1</t>
  </si>
  <si>
    <t>NUMA1</t>
  </si>
  <si>
    <t>RARA</t>
  </si>
  <si>
    <t>APL</t>
  </si>
  <si>
    <t>DEK, SET</t>
  </si>
  <si>
    <t>AML, T-ALL</t>
  </si>
  <si>
    <t>HOXA9, NSD1, WHSC1L1, DDX10, TOP1, HOXD13, PMX1, HOXA13, HOXD11, HOXA11, RAP1GDS1, HOXC11</t>
  </si>
  <si>
    <t>OLIG2</t>
  </si>
  <si>
    <t>P2RY8</t>
  </si>
  <si>
    <t>B-ALL, Downs associated ALL</t>
  </si>
  <si>
    <t>PAFAH1B2</t>
  </si>
  <si>
    <t>MLCLS</t>
  </si>
  <si>
    <t>PCSK7</t>
  </si>
  <si>
    <t>PDE4DIP</t>
  </si>
  <si>
    <t>ETV6, TRIP11, HIP1, RAB5EP, H4, NIN, HCMOGT-1, PDE4DIP</t>
  </si>
  <si>
    <t>MPD, AML, CMML, CML</t>
  </si>
  <si>
    <t>PER1</t>
  </si>
  <si>
    <t>AML, CMML</t>
  </si>
  <si>
    <t>PICALM</t>
  </si>
  <si>
    <t>MLLT10, MLL</t>
  </si>
  <si>
    <t xml:space="preserve">TALL, AML, </t>
  </si>
  <si>
    <t>PIM1</t>
  </si>
  <si>
    <t>PML</t>
  </si>
  <si>
    <t>RARA, PAX5</t>
  </si>
  <si>
    <t>APL, ALL</t>
  </si>
  <si>
    <t>PMX1</t>
  </si>
  <si>
    <t>PNUTL1</t>
  </si>
  <si>
    <t>POU2AF1</t>
  </si>
  <si>
    <t>PRDM16</t>
  </si>
  <si>
    <t>MDS, AML</t>
  </si>
  <si>
    <t>PSIP2</t>
  </si>
  <si>
    <t>RAB5EP</t>
  </si>
  <si>
    <t>RALGDS</t>
  </si>
  <si>
    <t>RANBP17</t>
  </si>
  <si>
    <t>RAP1GDS1</t>
  </si>
  <si>
    <t xml:space="preserve">PML, ZNF145, TIF1, NUMA1 </t>
  </si>
  <si>
    <t>RPN1</t>
  </si>
  <si>
    <t>RUNDC2A</t>
  </si>
  <si>
    <t>RUNXBP2</t>
  </si>
  <si>
    <t>CREBBP, NCOA2, EP300</t>
  </si>
  <si>
    <t>SEPT6</t>
  </si>
  <si>
    <t>SET</t>
  </si>
  <si>
    <t>SFRS3</t>
  </si>
  <si>
    <t>follicular lymphoma</t>
  </si>
  <si>
    <t>SH3GL1</t>
  </si>
  <si>
    <t>SIL</t>
  </si>
  <si>
    <t>TAL1</t>
  </si>
  <si>
    <t>SSH3BP1</t>
  </si>
  <si>
    <t>STL</t>
  </si>
  <si>
    <t>ETV6, ITK</t>
  </si>
  <si>
    <t>MDS, peripheral T-cell lymphoma</t>
  </si>
  <si>
    <t>TR loci, SIL</t>
  </si>
  <si>
    <t>lymphoblastic leukemia/biphasic</t>
  </si>
  <si>
    <t>TAL2</t>
  </si>
  <si>
    <t>PBX1, HLF, TFPT</t>
  </si>
  <si>
    <t>pre B-ALL</t>
  </si>
  <si>
    <t>TCL1A</t>
  </si>
  <si>
    <t>T-CLL</t>
  </si>
  <si>
    <t>TCL6</t>
  </si>
  <si>
    <t>TFPT</t>
  </si>
  <si>
    <t>pre-B ALL</t>
  </si>
  <si>
    <t>TFRC</t>
  </si>
  <si>
    <t>TIF1</t>
  </si>
  <si>
    <t>TLX1</t>
  </si>
  <si>
    <t>TRB genes, TRD genes</t>
  </si>
  <si>
    <t>TOP1</t>
  </si>
  <si>
    <t xml:space="preserve">ATL, HOX11, LCK, LMO1, LMO2, LYL1, OLIG2, TCL1A, TCL6, MTCP1, RANBP17, TAL1, TAL2, TCL6, TLX2, </t>
  </si>
  <si>
    <t>TRIP11</t>
  </si>
  <si>
    <t>TTL</t>
  </si>
  <si>
    <t>WHSC1</t>
  </si>
  <si>
    <t>IGH genes</t>
  </si>
  <si>
    <t>WHSC1L1</t>
  </si>
  <si>
    <t>ZNF145</t>
  </si>
  <si>
    <t>ZNF198</t>
  </si>
  <si>
    <t>ZNF384</t>
  </si>
  <si>
    <t xml:space="preserve">EWSR1, TAF15 </t>
  </si>
  <si>
    <t>ZNF521</t>
  </si>
  <si>
    <t>Table S4.  Cancer predisposition genes</t>
  </si>
  <si>
    <t>Gene name</t>
  </si>
  <si>
    <t>Cancer Syndrome</t>
  </si>
  <si>
    <t>FLCN</t>
  </si>
  <si>
    <t>folliculin, Birt-Hogg-Dube syndrome</t>
  </si>
  <si>
    <t>Birt-Hogg-Dube syndrome</t>
  </si>
  <si>
    <t>BLM</t>
  </si>
  <si>
    <t>Bloom Syndrome</t>
  </si>
  <si>
    <t>BMPR1A</t>
  </si>
  <si>
    <t>bone morphogenetic protein receptor, type IA</t>
  </si>
  <si>
    <t>Juvenile polyposis</t>
  </si>
  <si>
    <t>BRIP1</t>
  </si>
  <si>
    <t>BRCA1 interacting protein C-terminal helicase 1</t>
  </si>
  <si>
    <t>Fanconi anaemia J, breast cancer susceptiblity</t>
  </si>
  <si>
    <t>BUB1B</t>
  </si>
  <si>
    <t>BUB1 budding uninhibited by benzimidazoles 1 homolog beta (yeast)</t>
  </si>
  <si>
    <t>Mosaic variegated aneuploidy</t>
  </si>
  <si>
    <t>cadherin 1, type 1, E-cadherin (epithelial) (ECAD)</t>
  </si>
  <si>
    <t>Familial gastric carcinoma</t>
  </si>
  <si>
    <t>CDK4</t>
  </si>
  <si>
    <t>cyclin-dependent kinase 4</t>
  </si>
  <si>
    <t>Familial malignant melanoma</t>
  </si>
  <si>
    <t>CHEK2</t>
  </si>
  <si>
    <t>CHK2 checkpoint homolog (S. pombe)</t>
  </si>
  <si>
    <t>familial breast cancer</t>
  </si>
  <si>
    <t>DICER1</t>
  </si>
  <si>
    <t xml:space="preserve">dicer 1, ribonuclease type III </t>
  </si>
  <si>
    <t>Familial Pleuropulmonary Blastoma</t>
  </si>
  <si>
    <t>ERCC2</t>
  </si>
  <si>
    <t>excision repair cross-complementing rodent repair deficiency, complementation group 2 (xeroderma pigmentosum D)</t>
  </si>
  <si>
    <t>Xeroderma pigmentosum (D)</t>
  </si>
  <si>
    <t>ERCC3</t>
  </si>
  <si>
    <t>excision repair cross-complementing rodent repair deficiency, complementation group 3 (xeroderma pigmentosum group B complementing)</t>
  </si>
  <si>
    <t>Xeroderma pigmentosum (B)</t>
  </si>
  <si>
    <t>ERCC4</t>
  </si>
  <si>
    <t>excision repair cross-complementing rodent repair deficiency, complementation group 4</t>
  </si>
  <si>
    <t>Xeroderma pigmentosum (F)</t>
  </si>
  <si>
    <t>ERCC5</t>
  </si>
  <si>
    <t>excision repair cross-complementing rodent repair deficiency, complementation group 5 (xeroderma pigmentosum, complementation group G (Cockayne syndrome))</t>
  </si>
  <si>
    <t>Xeroderma pigmentosum (G)</t>
  </si>
  <si>
    <t>EXT1</t>
  </si>
  <si>
    <t>multiple exostoses type 1 gene</t>
  </si>
  <si>
    <t>Multiple Exostoses Type 1</t>
  </si>
  <si>
    <t>EXT2</t>
  </si>
  <si>
    <t>multiple exostoses type 2 gene</t>
  </si>
  <si>
    <t>Multiple Exostoses Type 2</t>
  </si>
  <si>
    <t>FANCA</t>
  </si>
  <si>
    <t>Fanconi anemia, complementation group A</t>
  </si>
  <si>
    <t xml:space="preserve">Fanconi anaemia A </t>
  </si>
  <si>
    <t>FANCC</t>
  </si>
  <si>
    <t>Fanconi anemia, complementation group C</t>
  </si>
  <si>
    <t>Fanconi anaemia C</t>
  </si>
  <si>
    <t>FANCD2</t>
  </si>
  <si>
    <t>Fanconi anemia, complementation group D2</t>
  </si>
  <si>
    <t>Fanconi anaemia D2</t>
  </si>
  <si>
    <t>FANCE</t>
  </si>
  <si>
    <t>Fanconi anemia, complementation group E</t>
  </si>
  <si>
    <t>Fanconi anaemia E</t>
  </si>
  <si>
    <t>FANCF</t>
  </si>
  <si>
    <t>Fanconi anemia, complementation group F</t>
  </si>
  <si>
    <t>Fanconi anaemia F</t>
  </si>
  <si>
    <t>FANCG</t>
  </si>
  <si>
    <t>Fanconi anemia, complementation group G</t>
  </si>
  <si>
    <t>Fanconi anaemia G</t>
  </si>
  <si>
    <t>FH</t>
  </si>
  <si>
    <t>fumarate hydratase</t>
  </si>
  <si>
    <t>hereditary leiomyomatosis and renal cell cancer</t>
  </si>
  <si>
    <t>GPC3</t>
  </si>
  <si>
    <t>glypican 3</t>
  </si>
  <si>
    <t>Simpson-Golabi-Behmel syndrome</t>
  </si>
  <si>
    <t xml:space="preserve">hyperparathyroidism 2 </t>
  </si>
  <si>
    <t xml:space="preserve">Hyperparathyroidism-jaw tumor syndrome </t>
  </si>
  <si>
    <t>MUTYH</t>
  </si>
  <si>
    <t>mutY homolog (E. coli)</t>
  </si>
  <si>
    <t>Adenomatous polyposis coli</t>
  </si>
  <si>
    <t>NBS1</t>
  </si>
  <si>
    <t>Nijmegen breakage syndrome 1 (nibrin)</t>
  </si>
  <si>
    <t xml:space="preserve">Nijmegen breakage syndrome </t>
  </si>
  <si>
    <t>PALB2</t>
  </si>
  <si>
    <t>partner and localizer of BRCA2</t>
  </si>
  <si>
    <t xml:space="preserve">Fanconi anaemia N, breast cancer susceptibility </t>
  </si>
  <si>
    <t>PHOX2B</t>
  </si>
  <si>
    <t>paired-like homeobox 2b</t>
  </si>
  <si>
    <t>familial neuroblastoma</t>
  </si>
  <si>
    <t>PMS1</t>
  </si>
  <si>
    <t>PMS1 postmeiotic segregation increased 1 (S. cerevisiae)</t>
  </si>
  <si>
    <t>Hereditary non-polyposis colorectal cancer</t>
  </si>
  <si>
    <t>PMS2</t>
  </si>
  <si>
    <t>PMS2 postmeiotic segregation increased 2 (S. cerevisiae)</t>
  </si>
  <si>
    <t>Hereditary non-polyposis colorectal cancer, Turcot syndrome</t>
  </si>
  <si>
    <t>PRKAR1A</t>
  </si>
  <si>
    <t>protein kinase, cAMP-dependent, regulatory, type I, alpha (tissue specific extinguisher 1)</t>
  </si>
  <si>
    <t>Carney complex</t>
  </si>
  <si>
    <t>PI3K; APC</t>
  </si>
  <si>
    <t>Cell Survival; Cell Fate</t>
  </si>
  <si>
    <t>RECQL4</t>
  </si>
  <si>
    <t>RecQ protein-like 4</t>
  </si>
  <si>
    <t>Rothmund-Thompson Syndrome</t>
  </si>
  <si>
    <t>SBDS</t>
  </si>
  <si>
    <t>Shwachman-Bodian-Diamond syndrome protein</t>
  </si>
  <si>
    <t>Schwachman-Diamond syndrome</t>
  </si>
  <si>
    <t>SDH5</t>
  </si>
  <si>
    <t>chromosome 11 open reading frame 79</t>
  </si>
  <si>
    <t>Familial paraganglioma</t>
  </si>
  <si>
    <t>SDHB</t>
  </si>
  <si>
    <t>succinate dehydrogenase complex, subunit B, iron sulfur (Ip)</t>
  </si>
  <si>
    <t>SDHC</t>
  </si>
  <si>
    <t>succinate dehydrogenase complex, subunit C, integral membrane protein, 15kDa</t>
  </si>
  <si>
    <t>SDHD</t>
  </si>
  <si>
    <t>succinate dehydrogenase complex, subunit D, integral membrane protein</t>
  </si>
  <si>
    <t>SUFU</t>
  </si>
  <si>
    <t>suppressor of fused homolog (Drosophila)</t>
  </si>
  <si>
    <t>Medulloblastoma predisposition</t>
  </si>
  <si>
    <t>TSC2</t>
  </si>
  <si>
    <t>tuberous sclerosis 2 gene</t>
  </si>
  <si>
    <t>Tuberous sclerosis 2</t>
  </si>
  <si>
    <t>WAS</t>
  </si>
  <si>
    <t xml:space="preserve">Wiskott-Aldrich syndrome </t>
  </si>
  <si>
    <t>Wiskott-Aldrich syndrome</t>
  </si>
  <si>
    <t>WRN</t>
  </si>
  <si>
    <t>Werner syndrome (RECQL2)</t>
  </si>
  <si>
    <t>Werner Syndrome</t>
  </si>
  <si>
    <t>XPA</t>
  </si>
  <si>
    <t>xeroderma pigmentosum, complementation group A</t>
  </si>
  <si>
    <t xml:space="preserve">Xeroderma pigmentosum (A) </t>
  </si>
  <si>
    <t>XPC</t>
  </si>
  <si>
    <t>xeroderma pigmentosum, complementation group C</t>
  </si>
  <si>
    <t xml:space="preserve">Xeroderma pigmentosum (C) </t>
  </si>
  <si>
    <t>*These genes exclude those which are considered drivers on the basis of their somatic mutation patterns (Table S2).  The source for this list was the Cancer Gene Census (www.sanger.ac.uk/genetics/CGP/Census/).</t>
  </si>
  <si>
    <t>Table S1A  - Genome-wide sequencing studies of cancer</t>
  </si>
  <si>
    <t>Table S1B  - Mutation types in common adult solid tumors</t>
  </si>
  <si>
    <t>Table S1C  - Supporting data for Figs. 1A and 1B</t>
  </si>
  <si>
    <t>Table S1D  - Supporting data for Fig. 3</t>
  </si>
  <si>
    <t xml:space="preserve">PubMed ID </t>
  </si>
  <si>
    <t>Colorectal Adenocarcinoma - MSS*</t>
  </si>
  <si>
    <t>Breast Adenocarcinoma</t>
  </si>
  <si>
    <t>PD3849a</t>
  </si>
  <si>
    <t>PD3852a</t>
  </si>
  <si>
    <t>PD3854a</t>
  </si>
  <si>
    <t>PD3856a</t>
  </si>
  <si>
    <t>PD3857a</t>
  </si>
  <si>
    <t>PD3858a</t>
  </si>
  <si>
    <t>PD3983a</t>
  </si>
  <si>
    <t>PD3984a</t>
  </si>
  <si>
    <t>PD3985a</t>
  </si>
  <si>
    <t>PD3986a</t>
  </si>
  <si>
    <t>PD3987a</t>
  </si>
  <si>
    <t>PD3988a</t>
  </si>
  <si>
    <t>PD3989a</t>
  </si>
  <si>
    <t>PD3991a</t>
  </si>
  <si>
    <t>PD3992a</t>
  </si>
  <si>
    <t>PD3993a</t>
  </si>
  <si>
    <t>PD3994a</t>
  </si>
  <si>
    <t>PD3995a</t>
  </si>
  <si>
    <t>PD3996a</t>
  </si>
  <si>
    <t>PD3997a</t>
  </si>
  <si>
    <t>PD3998a</t>
  </si>
  <si>
    <t>PD3999a</t>
  </si>
  <si>
    <t>PD4000a</t>
  </si>
  <si>
    <t>PD4001a</t>
  </si>
  <si>
    <t>PD4002a</t>
  </si>
  <si>
    <t>PD4003a</t>
  </si>
  <si>
    <t>PD4004a</t>
  </si>
  <si>
    <t>PD4070a</t>
  </si>
  <si>
    <t>PD4075a</t>
  </si>
  <si>
    <t>PD4076a</t>
  </si>
  <si>
    <t>PD4082a</t>
  </si>
  <si>
    <t>PD4084a</t>
  </si>
  <si>
    <t>PD4087a</t>
  </si>
  <si>
    <t>PD4091a</t>
  </si>
  <si>
    <t>PD4092a</t>
  </si>
  <si>
    <t>PD4093a</t>
  </si>
  <si>
    <t>PD4094a</t>
  </si>
  <si>
    <t>PD4098a</t>
  </si>
  <si>
    <t>PD4099a</t>
  </si>
  <si>
    <t>PD4100a</t>
  </si>
  <si>
    <t>PD4101a</t>
  </si>
  <si>
    <t>PD4102a</t>
  </si>
  <si>
    <t>PD4103a</t>
  </si>
  <si>
    <t>PD4104a</t>
  </si>
  <si>
    <t>PD4105a</t>
  </si>
  <si>
    <t>PD4106a</t>
  </si>
  <si>
    <t>PD4107a</t>
  </si>
  <si>
    <t>PD4108a</t>
  </si>
  <si>
    <t>PD4109a</t>
  </si>
  <si>
    <t>PD4110a</t>
  </si>
  <si>
    <t>PD4111a</t>
  </si>
  <si>
    <t>PD4112a</t>
  </si>
  <si>
    <t>PD4113a</t>
  </si>
  <si>
    <t>PD4118a</t>
  </si>
  <si>
    <t>PD4119a</t>
  </si>
  <si>
    <t>PD4120a</t>
  </si>
  <si>
    <t>PD4121a</t>
  </si>
  <si>
    <t>PD4122a</t>
  </si>
  <si>
    <t>PD4123a</t>
  </si>
  <si>
    <t>PD4124a</t>
  </si>
  <si>
    <t>PD4125a</t>
  </si>
  <si>
    <t>PD4126a</t>
  </si>
  <si>
    <t>PD4127a</t>
  </si>
  <si>
    <t>PD4128a</t>
  </si>
  <si>
    <t>PD4129a</t>
  </si>
  <si>
    <t>PD4130a</t>
  </si>
  <si>
    <t>PD4131a</t>
  </si>
  <si>
    <t>PD4132a</t>
  </si>
  <si>
    <t>PD4133a</t>
  </si>
  <si>
    <t>PD4134a</t>
  </si>
  <si>
    <t>PD4135a</t>
  </si>
  <si>
    <t>PD4136a</t>
  </si>
  <si>
    <t>PD4137a</t>
  </si>
  <si>
    <t>PD4195a</t>
  </si>
  <si>
    <t>PD4196a</t>
  </si>
  <si>
    <t>PD4197a</t>
  </si>
  <si>
    <t>PD4200a</t>
  </si>
  <si>
    <t>PD4201a</t>
  </si>
  <si>
    <t>PD4202a</t>
  </si>
  <si>
    <t>PD4203a</t>
  </si>
  <si>
    <t>PD4204a</t>
  </si>
  <si>
    <t>PD4205a</t>
  </si>
  <si>
    <t>PD4226a</t>
  </si>
  <si>
    <t>PD4252a</t>
  </si>
  <si>
    <t>PD4594a</t>
  </si>
  <si>
    <t>PD4595a</t>
  </si>
  <si>
    <t>PD4596a</t>
  </si>
  <si>
    <t>PD4600a</t>
  </si>
  <si>
    <t>PD4601a</t>
  </si>
  <si>
    <t>PD4602a</t>
  </si>
  <si>
    <t>PD4603a</t>
  </si>
  <si>
    <t>PD4842a</t>
  </si>
  <si>
    <t>PD4843a</t>
  </si>
  <si>
    <t>PD4844a</t>
  </si>
  <si>
    <t>PD4934a</t>
  </si>
  <si>
    <t>PD4935a</t>
  </si>
  <si>
    <t>PD4936a</t>
  </si>
  <si>
    <t>PD4937a</t>
  </si>
  <si>
    <t>PD4938a</t>
  </si>
  <si>
    <t>PD4939a</t>
  </si>
  <si>
    <t>TCGA-A6-2670</t>
  </si>
  <si>
    <t>TCGA-A6-2674</t>
  </si>
  <si>
    <t>TCGA-A6-2677</t>
  </si>
  <si>
    <t>TCGA-A6-2678</t>
  </si>
  <si>
    <t>TCGA-A6-2683</t>
  </si>
  <si>
    <t>TCGA-A6-3807</t>
  </si>
  <si>
    <t>TCGA-A6-3808</t>
  </si>
  <si>
    <t>TCGA-A6-3810</t>
  </si>
  <si>
    <t>TCGA-AA-3514</t>
  </si>
  <si>
    <t>TCGA-AA-3517</t>
  </si>
  <si>
    <t>TCGA-AA-3519</t>
  </si>
  <si>
    <t>TCGA-AA-3520</t>
  </si>
  <si>
    <t>TCGA-AA-3521</t>
  </si>
  <si>
    <t>TCGA-AA-3522</t>
  </si>
  <si>
    <t>TCGA-AA-3524</t>
  </si>
  <si>
    <t>TCGA-AA-3526</t>
  </si>
  <si>
    <t>TCGA-AA-3527</t>
  </si>
  <si>
    <t>TCGA-AA-3529</t>
  </si>
  <si>
    <t>TCGA-AA-3530</t>
  </si>
  <si>
    <t>TCGA-AA-3531</t>
  </si>
  <si>
    <t>TCGA-AA-3532</t>
  </si>
  <si>
    <t>TCGA-AA-3534</t>
  </si>
  <si>
    <t>TCGA-AA-3538</t>
  </si>
  <si>
    <t>TCGA-AA-3542</t>
  </si>
  <si>
    <t>TCGA-AA-3544</t>
  </si>
  <si>
    <t>TCGA-AA-3548</t>
  </si>
  <si>
    <t>TCGA-AA-3549</t>
  </si>
  <si>
    <t>TCGA-AA-3552</t>
  </si>
  <si>
    <t>TCGA-AA-3553</t>
  </si>
  <si>
    <t>TCGA-AA-3554</t>
  </si>
  <si>
    <t>TCGA-AA-3556</t>
  </si>
  <si>
    <t>TCGA-AA-3558</t>
  </si>
  <si>
    <t>TCGA-AA-3560</t>
  </si>
  <si>
    <t>TCGA-AA-3561</t>
  </si>
  <si>
    <t>TCGA-AA-3562</t>
  </si>
  <si>
    <t>TCGA-AA-3664</t>
  </si>
  <si>
    <t>TCGA-AA-3666</t>
  </si>
  <si>
    <t>TCGA-AA-3667</t>
  </si>
  <si>
    <t>TCGA-AA-3673</t>
  </si>
  <si>
    <t>TCGA-AA-3678</t>
  </si>
  <si>
    <t>TCGA-AA-3679</t>
  </si>
  <si>
    <t>TCGA-AA-3680</t>
  </si>
  <si>
    <t>TCGA-AA-3681</t>
  </si>
  <si>
    <t>TCGA-AA-3684</t>
  </si>
  <si>
    <t>TCGA-AA-3685</t>
  </si>
  <si>
    <t>TCGA-AA-3688</t>
  </si>
  <si>
    <t>TCGA-AA-3692</t>
  </si>
  <si>
    <t>TCGA-AA-3693</t>
  </si>
  <si>
    <t>TCGA-AA-3695</t>
  </si>
  <si>
    <t>TCGA-AA-3696</t>
  </si>
  <si>
    <t>TCGA-AA-3812</t>
  </si>
  <si>
    <t>TCGA-AA-3814</t>
  </si>
  <si>
    <t>TCGA-AA-3818</t>
  </si>
  <si>
    <t>TCGA-AA-3819</t>
  </si>
  <si>
    <t>TCGA-AA-3831</t>
  </si>
  <si>
    <t>TCGA-AA-3837</t>
  </si>
  <si>
    <t>TCGA-AA-3842</t>
  </si>
  <si>
    <t>TCGA-AA-3844</t>
  </si>
  <si>
    <t>TCGA-AA-3846</t>
  </si>
  <si>
    <t>TCGA-AA-3848</t>
  </si>
  <si>
    <t>TCGA-AA-3850</t>
  </si>
  <si>
    <t>TCGA-AA-3851</t>
  </si>
  <si>
    <t>TCGA-AA-3852</t>
  </si>
  <si>
    <t>TCGA-AA-3854</t>
  </si>
  <si>
    <t>TCGA-AA-3855</t>
  </si>
  <si>
    <t>TCGA-AA-3856</t>
  </si>
  <si>
    <t>TCGA-AA-3858</t>
  </si>
  <si>
    <t>TCGA-AA-3860</t>
  </si>
  <si>
    <t>TCGA-AA-3866</t>
  </si>
  <si>
    <t>TCGA-AA-3867</t>
  </si>
  <si>
    <t>TCGA-AA-3869</t>
  </si>
  <si>
    <t>TCGA-AA-3870</t>
  </si>
  <si>
    <t>TCGA-AA-3872</t>
  </si>
  <si>
    <t>TCGA-AA-3875</t>
  </si>
  <si>
    <t>TCGA-AA-3930</t>
  </si>
  <si>
    <t>TCGA-AA-3939</t>
  </si>
  <si>
    <t>TCGA-AA-3941</t>
  </si>
  <si>
    <t>TCGA-AA-3952</t>
  </si>
  <si>
    <t>TCGA-AA-3955</t>
  </si>
  <si>
    <t>TCGA-AA-3956</t>
  </si>
  <si>
    <t>TCGA-AA-3971</t>
  </si>
  <si>
    <t>TCGA-AA-3972</t>
  </si>
  <si>
    <t>TCGA-AA-3973</t>
  </si>
  <si>
    <t>TCGA-AA-3975</t>
  </si>
  <si>
    <t>TCGA-AA-3976</t>
  </si>
  <si>
    <t>TCGA-AA-3979</t>
  </si>
  <si>
    <t>TCGA-AA-3980</t>
  </si>
  <si>
    <t>TCGA-AA-3982</t>
  </si>
  <si>
    <t>TCGA-AA-3986</t>
  </si>
  <si>
    <t>TCGA-AA-3989</t>
  </si>
  <si>
    <t>TCGA-AA-3994</t>
  </si>
  <si>
    <t>TCGA-AA-A004</t>
  </si>
  <si>
    <t>TCGA-AA-A00D</t>
  </si>
  <si>
    <t>TCGA-AA-A00F</t>
  </si>
  <si>
    <t>TCGA-AA-A00K</t>
  </si>
  <si>
    <t>TCGA-AA-A00L</t>
  </si>
  <si>
    <t>TCGA-AA-A00O</t>
  </si>
  <si>
    <t>TCGA-AA-A00Q</t>
  </si>
  <si>
    <t>TCGA-AA-A00U</t>
  </si>
  <si>
    <t>TCGA-AA-A00W</t>
  </si>
  <si>
    <t>TCGA-AA-A00Z</t>
  </si>
  <si>
    <t>TCGA-AA-A017</t>
  </si>
  <si>
    <t>TCGA-AA-A01D</t>
  </si>
  <si>
    <t>TCGA-AA-A01F</t>
  </si>
  <si>
    <t>TCGA-AA-A01G</t>
  </si>
  <si>
    <t>TCGA-AA-A01I</t>
  </si>
  <si>
    <t>TCGA-AA-A01K</t>
  </si>
  <si>
    <t>TCGA-AA-A01S</t>
  </si>
  <si>
    <t>TCGA-AA-A01T</t>
  </si>
  <si>
    <t>TCGA-AA-A01V</t>
  </si>
  <si>
    <t>TCGA-AA-A01X</t>
  </si>
  <si>
    <t>TCGA-AA-A01Z</t>
  </si>
  <si>
    <t>TCGA-AA-A024</t>
  </si>
  <si>
    <t>TCGA-AA-A029</t>
  </si>
  <si>
    <t>TCGA-AA-A02F</t>
  </si>
  <si>
    <t>TCGA-AA-A02H</t>
  </si>
  <si>
    <t>TCGA-AA-A02J</t>
  </si>
  <si>
    <t>TCGA-AA-A02O</t>
  </si>
  <si>
    <t>TCGA-AA-A02W</t>
  </si>
  <si>
    <t>TCGA-AA-A02Y</t>
  </si>
  <si>
    <t>TCGA-AA-A03F</t>
  </si>
  <si>
    <t>TCGA-AA-A03J</t>
  </si>
  <si>
    <t>TCGA-AF-2689</t>
  </si>
  <si>
    <t>TCGA-AF-2691</t>
  </si>
  <si>
    <t>TCGA-AF-2692</t>
  </si>
  <si>
    <t>TCGA-AF-3400</t>
  </si>
  <si>
    <t>TCGA-AF-3913</t>
  </si>
  <si>
    <t>TCGA-AG-3574</t>
  </si>
  <si>
    <t>TCGA-AG-3575</t>
  </si>
  <si>
    <t>TCGA-AG-3578</t>
  </si>
  <si>
    <t>TCGA-AG-3580</t>
  </si>
  <si>
    <t>TCGA-AG-3581</t>
  </si>
  <si>
    <t>TCGA-AG-3582</t>
  </si>
  <si>
    <t>TCGA-AG-3583</t>
  </si>
  <si>
    <t>TCGA-AG-3584</t>
  </si>
  <si>
    <t>TCGA-AG-3586</t>
  </si>
  <si>
    <t>TCGA-AG-3587</t>
  </si>
  <si>
    <t>TCGA-AG-3593</t>
  </si>
  <si>
    <t>TCGA-AG-3594</t>
  </si>
  <si>
    <t>TCGA-AG-3598</t>
  </si>
  <si>
    <t>TCGA-AG-3599</t>
  </si>
  <si>
    <t>TCGA-AG-3600</t>
  </si>
  <si>
    <t>TCGA-AG-3601</t>
  </si>
  <si>
    <t>TCGA-AG-3602</t>
  </si>
  <si>
    <t>TCGA-AG-3605</t>
  </si>
  <si>
    <t>TCGA-AG-3608</t>
  </si>
  <si>
    <t>TCGA-AG-3609</t>
  </si>
  <si>
    <t>TCGA-AG-3611</t>
  </si>
  <si>
    <t>TCGA-AG-3612</t>
  </si>
  <si>
    <t>TCGA-AG-3726</t>
  </si>
  <si>
    <t>TCGA-AG-3727</t>
  </si>
  <si>
    <t>TCGA-AG-3878</t>
  </si>
  <si>
    <t>TCGA-AG-3881</t>
  </si>
  <si>
    <t>TCGA-AG-3882</t>
  </si>
  <si>
    <t>TCGA-AG-3883</t>
  </si>
  <si>
    <t>TCGA-AG-3887</t>
  </si>
  <si>
    <t>TCGA-AG-3890</t>
  </si>
  <si>
    <t>TCGA-AG-3893</t>
  </si>
  <si>
    <t>TCGA-AG-3894</t>
  </si>
  <si>
    <t>TCGA-AG-3896</t>
  </si>
  <si>
    <t>TCGA-AG-3898</t>
  </si>
  <si>
    <t>TCGA-AG-3901</t>
  </si>
  <si>
    <t>TCGA-AG-3902</t>
  </si>
  <si>
    <t>TCGA-AG-3909</t>
  </si>
  <si>
    <t>TCGA-AG-3999</t>
  </si>
  <si>
    <t>TCGA-AG-4001</t>
  </si>
  <si>
    <t>TCGA-AG-4005</t>
  </si>
  <si>
    <t>TCGA-AG-4007</t>
  </si>
  <si>
    <t>TCGA-AG-4008</t>
  </si>
  <si>
    <t>TCGA-AG-4015</t>
  </si>
  <si>
    <t>TCGA-AG-A008</t>
  </si>
  <si>
    <t>TCGA-AG-A00C</t>
  </si>
  <si>
    <t>TCGA-AG-A00H</t>
  </si>
  <si>
    <t>TCGA-AG-A00Y</t>
  </si>
  <si>
    <t>TCGA-AG-A011</t>
  </si>
  <si>
    <t>TCGA-AG-A014</t>
  </si>
  <si>
    <t>TCGA-AG-A015</t>
  </si>
  <si>
    <t>TCGA-AG-A016</t>
  </si>
  <si>
    <t>TCGA-AG-A01L</t>
  </si>
  <si>
    <t>TCGA-AG-A01W</t>
  </si>
  <si>
    <t>TCGA-AG-A01Y</t>
  </si>
  <si>
    <t>TCGA-AG-A020</t>
  </si>
  <si>
    <t>TCGA-AG-A025</t>
  </si>
  <si>
    <t>TCGA-AG-A026</t>
  </si>
  <si>
    <t>TCGA-AG-A02G</t>
  </si>
  <si>
    <t>TCGA-AG-A02X</t>
  </si>
  <si>
    <t>TCGA-AG-A032</t>
  </si>
  <si>
    <t>TCGA-AG-A036</t>
  </si>
  <si>
    <t>TCGA-AY-4070</t>
  </si>
  <si>
    <t>TCGA-AY-4071</t>
  </si>
  <si>
    <t>N/A</t>
  </si>
  <si>
    <t>Meningiomas</t>
  </si>
  <si>
    <t>Solitary Fibrous Tumor</t>
  </si>
  <si>
    <t>Atypical Chronic Myeloid Leukemia (aCML - no BCR-ABL)</t>
  </si>
  <si>
    <t>B-cell Lymphoma (DLBCL)</t>
  </si>
  <si>
    <t>T-cell Acute Lymphocytic Leukemia</t>
  </si>
  <si>
    <t xml:space="preserve">1 whole genome </t>
  </si>
  <si>
    <t>KLF4</t>
  </si>
  <si>
    <t>Kruppel-like factor 4</t>
  </si>
  <si>
    <t>Transcriptional Regulation; WNT</t>
  </si>
  <si>
    <t>TRAF7</t>
  </si>
  <si>
    <t>Apoptosis</t>
  </si>
  <si>
    <t>SETBP1</t>
  </si>
  <si>
    <t>SET binding protein 1</t>
  </si>
  <si>
    <t>TNF receptor-associated factor 7</t>
  </si>
  <si>
    <t>Chromatin Modification; Replication</t>
  </si>
  <si>
    <t>NAB2:STAT6</t>
  </si>
  <si>
    <t>NAB2</t>
  </si>
  <si>
    <t>STAT6</t>
  </si>
  <si>
    <t>solitary fibrous tumors</t>
  </si>
  <si>
    <t xml:space="preserve">Only evaluated relapse-specific mutations </t>
  </si>
  <si>
    <t>T-Cell Lymphoma (Natural Killer Cell)</t>
  </si>
  <si>
    <t>Pediatric Medulloblastoma</t>
  </si>
  <si>
    <t>Clonal Hematopoeisis</t>
  </si>
  <si>
    <t>Gliomas (Low-grade with 1p/19q intact)</t>
  </si>
  <si>
    <t>SD</t>
  </si>
  <si>
    <t>Number of Cases**</t>
  </si>
  <si>
    <t>Table S2B.  Driver genes affected by amplification or homozygous deletion*</t>
  </si>
  <si>
    <t xml:space="preserve">*The rearranged genes exclude driver genes affected by intragenic alterations (table S2A) or copy number changes (table S2B).  </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</si>
  <si>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 of tumor samples harboring the indicated gene fusion.</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</si>
  <si>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number of tumor samples harboring the indicated gene fusion.</t>
  </si>
  <si>
    <t>0****</t>
  </si>
  <si>
    <t>**** not in COSMIC</t>
  </si>
  <si>
    <t>PMBL, Hodgkin's Lymphoma</t>
  </si>
  <si>
    <t xml:space="preserve"> *The rearranged genes exclude those wherein one of the two genes is a driver gene affected by subtle sequence alterations, amplifications, or homozygous deletions (table S2).  This list was derived from the Cancer Gene Census, and excluded genes affected by subtle sequence alterations, amplifications, or homozygous deletions (table S2).  Abbreviations:  ALL,  acute lymphocytic leukemia; AML, Acute Myelocytic Leukemia; AML^,  acute myelogenous leukemia (primarily treatment associated); APL,  acute promyelocytic leukemia; B-ALL,  B-cell acute lymphocytic leukemia; B-CLL,  B-cell Lymphocytic leukemia; B-NHL,  B-cell Non-Hodgkin Lymphoma; CLL,  chronic lymphatic leukemia; CML,  chronic myeloid leukemia; CMML,  chronic myelomonocytic leukemia; DLBCL,  diffuse large B-cell lymphoma; JMML,  juvenile myelomonocytic leukemia; Ig loci, genes encoding immunoglobulin proteins; MALT,  mucosa-associated lymphoid tissue lymphoma; MDS,  myelodysplastic syndrome; MLCLS,  mediastinal large cell lymphoma with sclerosis: MM,  multiple myeloma; MPD,  Myeloproliferative disorder; NHL,  non-Hodgkin lymphoma; PMBL,  primary mediastinal B-cell lymphoma; pre-B All,  pre-B-cell acute lymphoblastic leukemia; T-ALL,  T-cell acute lymphoblastic leukemia; T-CLL,  T-cell chronic lymphocytic leukemia;TGCT,  testicular germ cell tumor; T-PLL,  T cell prolymphocytic leukemia;TCR loci, genes encoding T-cell receptor proteins.</t>
  </si>
  <si>
    <t>Askins tumor</t>
  </si>
  <si>
    <t>1 whole genome &amp; exome, 39 only tumor, 21 cell lines</t>
  </si>
  <si>
    <r>
      <t>TGF-</t>
    </r>
    <r>
      <rPr>
        <sz val="8"/>
        <color theme="1"/>
        <rFont val="Symbol"/>
        <family val="1"/>
        <charset val="2"/>
      </rPr>
      <t xml:space="preserve">b </t>
    </r>
  </si>
  <si>
    <r>
      <t>Chromatin Modification; APC; TGF-</t>
    </r>
    <r>
      <rPr>
        <sz val="8"/>
        <color theme="1"/>
        <rFont val="Symbol"/>
        <family val="1"/>
        <charset val="2"/>
      </rPr>
      <t>b</t>
    </r>
    <r>
      <rPr>
        <sz val="8"/>
        <color theme="1"/>
        <rFont val="Calibri"/>
        <family val="2"/>
        <scheme val="minor"/>
      </rPr>
      <t>; NOTCH</t>
    </r>
  </si>
  <si>
    <r>
      <t>NOTCH, TGF-</t>
    </r>
    <r>
      <rPr>
        <sz val="8"/>
        <color theme="1"/>
        <rFont val="Symbol"/>
        <family val="1"/>
        <charset val="2"/>
      </rPr>
      <t>b</t>
    </r>
    <r>
      <rPr>
        <sz val="8"/>
        <color theme="1"/>
        <rFont val="Calibri"/>
        <family val="2"/>
        <scheme val="minor"/>
      </rPr>
      <t xml:space="preserve"> </t>
    </r>
  </si>
  <si>
    <r>
      <t>APC; PI3K; TGF-</t>
    </r>
    <r>
      <rPr>
        <sz val="8"/>
        <color theme="1"/>
        <rFont val="Symbol"/>
        <family val="1"/>
        <charset val="2"/>
      </rPr>
      <t>b</t>
    </r>
    <r>
      <rPr>
        <sz val="8"/>
        <color theme="1"/>
        <rFont val="Calibri"/>
        <family val="2"/>
        <scheme val="minor"/>
      </rPr>
      <t>, RAS</t>
    </r>
  </si>
  <si>
    <r>
      <t>Cell Cycle/Apoptosis; TGF-</t>
    </r>
    <r>
      <rPr>
        <sz val="8"/>
        <color theme="1"/>
        <rFont val="Symbol"/>
        <family val="1"/>
        <charset val="2"/>
      </rPr>
      <t xml:space="preserve">b </t>
    </r>
  </si>
  <si>
    <r>
      <t>TGF-</t>
    </r>
    <r>
      <rPr>
        <sz val="9"/>
        <color theme="1"/>
        <rFont val="Symbol"/>
        <family val="1"/>
        <charset val="2"/>
      </rPr>
      <t>b</t>
    </r>
    <r>
      <rPr>
        <sz val="9"/>
        <color theme="1"/>
        <rFont val="Calibri"/>
        <family val="2"/>
        <scheme val="minor"/>
      </rPr>
      <t>; APC</t>
    </r>
  </si>
  <si>
    <r>
      <t>TGF-</t>
    </r>
    <r>
      <rPr>
        <sz val="9"/>
        <color theme="1"/>
        <rFont val="Symbol"/>
        <family val="1"/>
        <charset val="2"/>
      </rPr>
      <t>b</t>
    </r>
    <r>
      <rPr>
        <sz val="9"/>
        <color theme="1"/>
        <rFont val="Calibri"/>
        <family val="2"/>
        <scheme val="minor"/>
      </rPr>
      <t>; APC; PI3K</t>
    </r>
  </si>
  <si>
    <r>
      <t>TGF-</t>
    </r>
    <r>
      <rPr>
        <sz val="8"/>
        <color theme="1"/>
        <rFont val="Symbol"/>
        <family val="1"/>
        <charset val="2"/>
      </rPr>
      <t>b</t>
    </r>
    <r>
      <rPr>
        <sz val="8"/>
        <color theme="1"/>
        <rFont val="Calibri"/>
        <family val="2"/>
        <scheme val="minor"/>
      </rPr>
      <t>; HH; Transcriptional Regulation</t>
    </r>
  </si>
  <si>
    <r>
      <t>TGF-</t>
    </r>
    <r>
      <rPr>
        <sz val="8"/>
        <color theme="1"/>
        <rFont val="Symbol"/>
        <family val="1"/>
        <charset val="2"/>
      </rPr>
      <t>b</t>
    </r>
    <r>
      <rPr>
        <sz val="8"/>
        <color theme="1"/>
        <rFont val="Calibri"/>
        <family val="2"/>
        <scheme val="minor"/>
      </rPr>
      <t>; APC</t>
    </r>
  </si>
  <si>
    <t>IG loci, ZNFN1A1, LCP1, PIM1, TFRC, CIITA, NACA, HSPCB, HSPCA, HIST1H4I, IL21R,  POU2AF1, ARHH, EIF4A2, SFRS3</t>
  </si>
  <si>
    <t>FLJ27352, CD274, CD273, RALGDS, RUNDC2A, C16orf75, BCL6</t>
  </si>
  <si>
    <r>
      <t>TGF-</t>
    </r>
    <r>
      <rPr>
        <sz val="8"/>
        <color theme="1"/>
        <rFont val="Symbol"/>
        <family val="1"/>
        <charset val="2"/>
      </rPr>
      <t>b</t>
    </r>
  </si>
  <si>
    <t>**Validation Status is defined as follows: "Validated" indicates that all of the mutation were confirmed in a second independent experiment; "High Confidence Supported by Validation" indicates that a high percentage of the mutations were confirmed in an independent experiment;  "High Confidence" indicate that the mutations were not confirmed in an independent experiment or that  only  a small percentage of mutations were confirmed.</t>
  </si>
  <si>
    <t>Total Number of Tumors</t>
  </si>
  <si>
    <t>Loss of stop codon</t>
  </si>
  <si>
    <t>*Abbreviation: MSS, Microsatellite Stability.</t>
  </si>
  <si>
    <t>***Abbreviations: NR, Not Reported; MSS, Microsatellite Stability; MSI, Microsatellite Instability; DLBCL, Diffuse Large B-cell Lymphoma; HCV, Hepatitis C Virus, SCA, Serous Cystadenoma; IPMN, Intraductal Papillary Mucinous Neoplasms; MCN, mucinous cystic neoplasms; SPN, solid pseudo-papillary neoplasms; FFPE, formalin-fixed, pareffin-embedded.</t>
  </si>
  <si>
    <t>*Abbreviationss: MSS, Microsatellite Stability; MSI, Microsatellite Instability; DLBCL, Diffuse Large B-cell Lymphoma: SD, Standard deviation.</t>
  </si>
  <si>
    <t>*Abreviation: MSS, Microsatellite Stability.</t>
  </si>
  <si>
    <t>*Driver genes are listed in tables S2A and S2B.</t>
  </si>
  <si>
    <t xml:space="preserve">*A gene was classifed as an Oncogene if it was included in the Cancer Gene Census (www.sanger.ac.uk/genetics/CGP/Census/)  and met the criteria for a high confidence amplfied gene (Class I or II) described in Santarius  et al., Nat Rev Cancer 2010;10(1):59-64.  A gene was classified as a TSG if had at least 10 documented homozygous deletions in the COSMIC database (http://www.sanger.ac.uk/genetics/CGP/cosmic/) and was not co-deleted with another genes that had at least 10 documented instances of homozygous deletion.   The genes in this table exclude those that are amplified or deleted but are listed as driver genes affected by intragenic alterations (table S2A) or copy number changes (table S2B).  </t>
  </si>
  <si>
    <t>midline organs****</t>
  </si>
  <si>
    <t>salivary gland</t>
  </si>
  <si>
    <t>large intestine</t>
  </si>
  <si>
    <t>****examples of midline organs: nasal cavity, paranasal sinuses, mediastinum, or intrathoracic organs</t>
  </si>
  <si>
    <t>Table S3A.  Rearrangements in carcinomas</t>
  </si>
  <si>
    <t>*Genes were classified as Oncogenes if they had an  Oncogene Score &gt;20% and classified as a Tumor Suppressor Gene (TSG) if the TSG Score was &gt;20% (the 20/20 rule).  The Oncogene  Score was defined as the number of clustered mutations (i.e., missense mutations at the same amino acid or identical in-frame insertions or deletions) divided by the total number of mutations.  The TSG Score was defined as the number of truncating mutations divided by the total number of mutations.   Truncating mutations included nonsense mutations, insertions or deletions that alter the reading frame, splice-site mutations, or mutations at the normal stop codon predicted to result in a longer protein.   When a gene had an oncogene score &gt;20% and a TSG Score &gt;5%, it was classified as a TSG because well-studied oncogenes rarely harbor stop codons.     The major data source for this classification was the COSMIC database (www.sanger.ac.uk/genetics/CGP/cosmic/).  To be classified as an oncogene, there had to be &gt;10 clustered mutations in this database.  To be classified as a tumor suppressor gene, there had had to be at least 7 inactivating mutations recorded in this database.     In those cases in which  7  to 20 inactivating mutations  were recorded in the COSMIC database, manual curation was performed.  This curation was used to identify other examples of mutations not yet recorded in the COSMIC database and to exclude the most common artifacts encountered in next-generation sequencing, such as mapping errors and high mutation frequencies  observed in normal tissues.   Genes with mutations occurring predominantly in tumors with very high rates of mutation, such as in mismatch-repair deficient tumors or melanomas, were excluded.  As more individual tumors are sequenced in the future, the 20/20 rule can be improved by (i)  considering mutations only in particular tumor types, rather than in all tumor types combined (as done here); (ii) requiring a higher number (e.g., 15) of clustered or inactivating mutations as a threshold for inclusion; and (iii) for genes with thousands of recorded mutations, choose a random subset to calculate the Oncogene Score (if enough tumors are sequenced, all mutations will appear to be clustered)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</si>
</sst>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_(* #,##0_);_(* \(#,##0\);_(* &quot;-&quot;??_);_(@_)"/>
  </numFmts>
  <fonts count="45" x14ac:knownFonts="1">
    <font>
      <sz val="11"/>
      <color theme="1"/>
      <name val="Calibri"/>
      <family val="2"/>
      <scheme val="minor"/>
    </font>
    <font>
      <sz val="11"/>
      <color theme="1"/>
      <name val="Calibri"/>
      <family val="2"/>
      <scheme val="minor"/>
    </font>
    <font>
      <b/>
      <u/>
      <sz val="11"/>
      <color theme="1"/>
      <name val="Calibri"/>
      <family val="2"/>
      <scheme val="minor"/>
    </font>
    <font>
      <sz val="11"/>
      <color theme="1"/>
      <name val="Calibri"/>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1"/>
      <color indexed="8"/>
      <name val="Calibri"/>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0"/>
      <color theme="1"/>
      <name val="Arial"/>
      <family val="2"/>
    </font>
    <font>
      <sz val="10"/>
      <name val="Arial"/>
      <family val="2"/>
    </font>
    <font>
      <sz val="10"/>
      <name val="Verdana"/>
      <family val="2"/>
    </font>
    <font>
      <sz val="10"/>
      <color indexed="8"/>
      <name val="Arial"/>
      <family val="2"/>
    </font>
    <font>
      <sz val="10"/>
      <name val="Arial"/>
      <family val="2"/>
    </font>
    <font>
      <b/>
      <sz val="11"/>
      <color rgb="FF3F3F3F"/>
      <name val="Arial"/>
      <family val="2"/>
    </font>
    <font>
      <b/>
      <sz val="11"/>
      <color theme="1"/>
      <name val="Arial"/>
      <family val="2"/>
    </font>
    <font>
      <sz val="11"/>
      <color rgb="FFFF0000"/>
      <name val="Arial"/>
      <family val="2"/>
    </font>
    <font>
      <b/>
      <sz val="11"/>
      <color theme="1"/>
      <name val="Calibri"/>
      <family val="2"/>
      <scheme val="minor"/>
    </font>
    <font>
      <sz val="11"/>
      <color theme="1"/>
      <name val="Arial Black"/>
      <family val="2"/>
    </font>
    <font>
      <b/>
      <sz val="16"/>
      <color theme="1"/>
      <name val="Calibri"/>
      <family val="2"/>
      <scheme val="minor"/>
    </font>
    <font>
      <b/>
      <sz val="14"/>
      <color theme="1"/>
      <name val="Calibri"/>
      <family val="2"/>
      <scheme val="minor"/>
    </font>
    <font>
      <b/>
      <u/>
      <sz val="9"/>
      <color theme="1"/>
      <name val="Calibri"/>
      <family val="2"/>
      <scheme val="minor"/>
    </font>
    <font>
      <sz val="9"/>
      <color theme="1"/>
      <name val="Calibri"/>
      <family val="2"/>
      <scheme val="minor"/>
    </font>
    <font>
      <b/>
      <u/>
      <sz val="16"/>
      <color theme="1"/>
      <name val="Calibri"/>
      <family val="2"/>
      <scheme val="minor"/>
    </font>
    <font>
      <sz val="9"/>
      <color theme="1"/>
      <name val="Arial"/>
      <family val="2"/>
    </font>
    <font>
      <b/>
      <u/>
      <sz val="9"/>
      <color theme="1"/>
      <name val="Arial"/>
      <family val="2"/>
    </font>
    <font>
      <sz val="9"/>
      <name val="Arial"/>
      <family val="2"/>
    </font>
    <font>
      <b/>
      <u/>
      <sz val="8"/>
      <color theme="1"/>
      <name val="Calibri"/>
      <family val="2"/>
      <scheme val="minor"/>
    </font>
    <font>
      <sz val="8"/>
      <color theme="1"/>
      <name val="Calibri"/>
      <family val="2"/>
      <scheme val="minor"/>
    </font>
    <font>
      <b/>
      <sz val="8"/>
      <color theme="1"/>
      <name val="Calibri"/>
      <family val="2"/>
      <scheme val="minor"/>
    </font>
    <font>
      <b/>
      <sz val="8"/>
      <name val="Arial"/>
      <family val="2"/>
    </font>
    <font>
      <sz val="8"/>
      <color theme="1"/>
      <name val="Calibri"/>
      <family val="2"/>
    </font>
    <font>
      <sz val="8"/>
      <color rgb="FF000000"/>
      <name val="Calibri"/>
      <family val="2"/>
    </font>
    <font>
      <sz val="8"/>
      <color theme="1"/>
      <name val="Symbol"/>
      <family val="1"/>
      <charset val="2"/>
    </font>
    <font>
      <sz val="9"/>
      <color indexed="8"/>
      <name val="Arial"/>
      <family val="2"/>
    </font>
    <font>
      <b/>
      <sz val="9"/>
      <color theme="1"/>
      <name val="Calibri"/>
      <family val="2"/>
      <scheme val="minor"/>
    </font>
    <font>
      <sz val="9"/>
      <color theme="1"/>
      <name val="Symbol"/>
      <family val="1"/>
      <charset val="2"/>
    </font>
    <font>
      <sz val="8"/>
      <name val="Verdana"/>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0">
    <xf numFmtId="0" fontId="0" fillId="0" borderId="0"/>
    <xf numFmtId="9" fontId="1" fillId="0" borderId="0" applyFont="0" applyFill="0" applyBorder="0" applyAlignment="0" applyProtection="0"/>
    <xf numFmtId="0" fontId="1" fillId="0" borderId="0"/>
    <xf numFmtId="0" fontId="1"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6" borderId="1" applyNumberFormat="0" applyAlignment="0" applyProtection="0"/>
    <xf numFmtId="0" fontId="7" fillId="6" borderId="1" applyNumberFormat="0" applyAlignment="0" applyProtection="0"/>
    <xf numFmtId="0" fontId="8" fillId="7" borderId="4" applyNumberFormat="0" applyAlignment="0" applyProtection="0"/>
    <xf numFmtId="0" fontId="8" fillId="7" borderId="4" applyNumberFormat="0" applyAlignment="0" applyProtection="0"/>
    <xf numFmtId="43" fontId="1" fillId="0" borderId="0" applyFont="0" applyFill="0" applyBorder="0" applyAlignment="0" applyProtection="0"/>
    <xf numFmtId="0" fontId="9" fillId="0" borderId="0"/>
    <xf numFmtId="0" fontId="10" fillId="0" borderId="0" applyNumberForma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1" fillId="2" borderId="0" applyNumberFormat="0" applyBorder="0" applyAlignment="0" applyProtection="0"/>
    <xf numFmtId="0" fontId="12" fillId="5" borderId="1" applyNumberFormat="0" applyAlignment="0" applyProtection="0"/>
    <xf numFmtId="0" fontId="12" fillId="5" borderId="1" applyNumberFormat="0" applyAlignment="0" applyProtection="0"/>
    <xf numFmtId="0" fontId="13" fillId="0" borderId="3" applyNumberFormat="0" applyFill="0" applyAlignment="0" applyProtection="0"/>
    <xf numFmtId="0" fontId="13" fillId="0" borderId="3" applyNumberFormat="0" applyFill="0" applyAlignment="0" applyProtection="0"/>
    <xf numFmtId="0" fontId="14" fillId="4" borderId="0" applyNumberFormat="0" applyBorder="0" applyAlignment="0" applyProtection="0"/>
    <xf numFmtId="0" fontId="14" fillId="4" borderId="0" applyNumberFormat="0" applyBorder="0" applyAlignment="0" applyProtection="0"/>
    <xf numFmtId="0" fontId="3" fillId="0" borderId="0"/>
    <xf numFmtId="0" fontId="3" fillId="0" borderId="0"/>
    <xf numFmtId="0" fontId="1" fillId="0" borderId="0"/>
    <xf numFmtId="0" fontId="1" fillId="0" borderId="0"/>
    <xf numFmtId="0" fontId="15" fillId="0" borderId="0"/>
    <xf numFmtId="0" fontId="16" fillId="0" borderId="0"/>
    <xf numFmtId="0" fontId="16"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3" fillId="0" borderId="0"/>
    <xf numFmtId="0" fontId="3" fillId="0" borderId="0"/>
    <xf numFmtId="0" fontId="16" fillId="0" borderId="0"/>
    <xf numFmtId="0" fontId="4" fillId="0" borderId="0"/>
    <xf numFmtId="0" fontId="17" fillId="0" borderId="0"/>
    <xf numFmtId="0" fontId="15" fillId="0" borderId="0"/>
    <xf numFmtId="0" fontId="1" fillId="0" borderId="0"/>
    <xf numFmtId="0" fontId="16" fillId="0" borderId="0"/>
    <xf numFmtId="0" fontId="16" fillId="0" borderId="0"/>
    <xf numFmtId="0" fontId="1" fillId="0" borderId="0"/>
    <xf numFmtId="0" fontId="16" fillId="0" borderId="0"/>
    <xf numFmtId="0" fontId="1" fillId="0" borderId="0"/>
    <xf numFmtId="0" fontId="17" fillId="0" borderId="0"/>
    <xf numFmtId="0" fontId="15" fillId="0" borderId="0"/>
    <xf numFmtId="0" fontId="16" fillId="0" borderId="0"/>
    <xf numFmtId="0" fontId="1" fillId="0" borderId="0"/>
    <xf numFmtId="0" fontId="16" fillId="0" borderId="0"/>
    <xf numFmtId="0" fontId="16"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1" fillId="0" borderId="0"/>
    <xf numFmtId="0" fontId="18" fillId="0" borderId="0"/>
    <xf numFmtId="0" fontId="15" fillId="0" borderId="0"/>
    <xf numFmtId="0" fontId="15" fillId="0" borderId="0"/>
    <xf numFmtId="0" fontId="18" fillId="0" borderId="0"/>
    <xf numFmtId="0" fontId="15" fillId="0" borderId="0"/>
    <xf numFmtId="0" fontId="16" fillId="0" borderId="0"/>
    <xf numFmtId="0" fontId="1" fillId="0" borderId="0"/>
    <xf numFmtId="0" fontId="18" fillId="0" borderId="0"/>
    <xf numFmtId="0" fontId="1" fillId="0" borderId="0"/>
    <xf numFmtId="0" fontId="1" fillId="0" borderId="0"/>
    <xf numFmtId="0" fontId="17" fillId="0" borderId="0"/>
    <xf numFmtId="0" fontId="4" fillId="8" borderId="5" applyNumberFormat="0" applyFont="0" applyAlignment="0" applyProtection="0"/>
    <xf numFmtId="0" fontId="4" fillId="8" borderId="5" applyNumberFormat="0" applyFont="0" applyAlignment="0" applyProtection="0"/>
    <xf numFmtId="0" fontId="20" fillId="6" borderId="2" applyNumberFormat="0" applyAlignment="0" applyProtection="0"/>
    <xf numFmtId="0" fontId="20" fillId="6" borderId="2" applyNumberFormat="0" applyAlignment="0" applyProtection="0"/>
    <xf numFmtId="9" fontId="16"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0" fontId="21" fillId="0" borderId="6" applyNumberFormat="0" applyFill="0" applyAlignment="0" applyProtection="0"/>
    <xf numFmtId="0" fontId="21"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6" fillId="0" borderId="0"/>
    <xf numFmtId="43" fontId="1" fillId="0" borderId="0" applyFont="0" applyFill="0" applyBorder="0" applyAlignment="0" applyProtection="0"/>
    <xf numFmtId="0" fontId="16" fillId="0" borderId="0"/>
    <xf numFmtId="0" fontId="17" fillId="0" borderId="0"/>
    <xf numFmtId="0" fontId="16" fillId="0" borderId="0"/>
    <xf numFmtId="0" fontId="17" fillId="0" borderId="0"/>
  </cellStyleXfs>
  <cellXfs count="18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1" fontId="0" fillId="0" borderId="0" xfId="0" applyNumberFormat="1" applyAlignment="1">
      <alignment horizontal="center"/>
    </xf>
    <xf numFmtId="0" fontId="0" fillId="0" borderId="0" xfId="0" applyFill="1" applyAlignment="1">
      <alignment horizontal="left"/>
    </xf>
    <xf numFmtId="0" fontId="0" fillId="0" borderId="0" xfId="0" applyFill="1"/>
    <xf numFmtId="0" fontId="0" fillId="0" borderId="0" xfId="0" applyAlignment="1">
      <alignment wrapText="1"/>
    </xf>
    <xf numFmtId="0" fontId="0" fillId="0" borderId="0" xfId="0" applyAlignment="1">
      <alignment horizontal="center" vertical="center"/>
    </xf>
    <xf numFmtId="0" fontId="2" fillId="0" borderId="0" xfId="0" applyFont="1" applyAlignment="1"/>
    <xf numFmtId="0" fontId="0" fillId="0" borderId="7" xfId="0" applyBorder="1"/>
    <xf numFmtId="0" fontId="0" fillId="0" borderId="7" xfId="0" applyFill="1" applyBorder="1"/>
    <xf numFmtId="0" fontId="4" fillId="0" borderId="0" xfId="0" applyFont="1"/>
    <xf numFmtId="0" fontId="4" fillId="0" borderId="0" xfId="0" applyFont="1" applyAlignment="1">
      <alignment wrapText="1"/>
    </xf>
    <xf numFmtId="0" fontId="4" fillId="0" borderId="0" xfId="0" applyFont="1" applyFill="1"/>
    <xf numFmtId="164" fontId="23" fillId="0" borderId="0" xfId="0" applyNumberFormat="1" applyFont="1" applyAlignment="1">
      <alignment horizontal="center"/>
    </xf>
    <xf numFmtId="0" fontId="23" fillId="0" borderId="0" xfId="0" applyFont="1"/>
    <xf numFmtId="0" fontId="24" fillId="0" borderId="0" xfId="0" applyFont="1" applyAlignment="1">
      <alignment horizontal="center"/>
    </xf>
    <xf numFmtId="0" fontId="26" fillId="0" borderId="22" xfId="0" applyFont="1" applyBorder="1"/>
    <xf numFmtId="0" fontId="0" fillId="0" borderId="22" xfId="0" applyBorder="1"/>
    <xf numFmtId="0" fontId="0" fillId="0" borderId="22" xfId="0" applyFill="1" applyBorder="1"/>
    <xf numFmtId="0" fontId="0" fillId="0" borderId="22" xfId="0" applyBorder="1" applyAlignment="1">
      <alignment horizontal="center"/>
    </xf>
    <xf numFmtId="0" fontId="0" fillId="0" borderId="0" xfId="0" applyAlignment="1">
      <alignment horizontal="center" vertical="center"/>
    </xf>
    <xf numFmtId="0" fontId="0" fillId="0" borderId="0" xfId="0" applyFont="1" applyFill="1" applyBorder="1" applyAlignment="1">
      <alignment horizontal="left"/>
    </xf>
    <xf numFmtId="0" fontId="27" fillId="0" borderId="0" xfId="0" applyFont="1"/>
    <xf numFmtId="0" fontId="28" fillId="0" borderId="0" xfId="0" applyFont="1" applyAlignment="1">
      <alignment horizontal="center"/>
    </xf>
    <xf numFmtId="0" fontId="28" fillId="0" borderId="0" xfId="0" applyFont="1"/>
    <xf numFmtId="0" fontId="27" fillId="0" borderId="7" xfId="0" applyFont="1" applyBorder="1" applyAlignment="1">
      <alignment horizontal="center" wrapText="1"/>
    </xf>
    <xf numFmtId="0" fontId="28" fillId="0" borderId="0" xfId="0" applyFont="1" applyAlignment="1">
      <alignment wrapText="1"/>
    </xf>
    <xf numFmtId="0" fontId="28" fillId="0" borderId="7" xfId="0" applyFont="1" applyBorder="1"/>
    <xf numFmtId="0" fontId="28" fillId="0" borderId="7" xfId="0" applyFont="1" applyBorder="1" applyAlignment="1">
      <alignment horizontal="center"/>
    </xf>
    <xf numFmtId="164" fontId="28" fillId="0" borderId="7" xfId="0" applyNumberFormat="1" applyFont="1" applyBorder="1" applyAlignment="1">
      <alignment horizontal="center"/>
    </xf>
    <xf numFmtId="0" fontId="28" fillId="0" borderId="0" xfId="0" applyFont="1" applyAlignment="1">
      <alignment horizontal="center" vertical="center"/>
    </xf>
    <xf numFmtId="0" fontId="29" fillId="0" borderId="0" xfId="0" applyFont="1"/>
    <xf numFmtId="0" fontId="28" fillId="0" borderId="0" xfId="0" applyFont="1" applyBorder="1"/>
    <xf numFmtId="0" fontId="28" fillId="0" borderId="0" xfId="0" applyFont="1" applyAlignment="1">
      <alignment horizontal="center" wrapText="1"/>
    </xf>
    <xf numFmtId="0" fontId="28" fillId="0" borderId="7" xfId="0" applyFont="1" applyBorder="1" applyAlignment="1">
      <alignment wrapText="1"/>
    </xf>
    <xf numFmtId="0" fontId="27" fillId="0" borderId="0" xfId="0" applyFont="1" applyAlignment="1"/>
    <xf numFmtId="0" fontId="28" fillId="0" borderId="0" xfId="0" applyFont="1" applyAlignment="1">
      <alignment horizontal="left"/>
    </xf>
    <xf numFmtId="0" fontId="27" fillId="0" borderId="7" xfId="0" applyFont="1" applyBorder="1" applyAlignment="1">
      <alignment horizontal="left" wrapText="1"/>
    </xf>
    <xf numFmtId="1" fontId="28" fillId="0" borderId="7" xfId="0" applyNumberFormat="1" applyFont="1" applyBorder="1" applyAlignment="1">
      <alignment horizontal="center"/>
    </xf>
    <xf numFmtId="166" fontId="28" fillId="0" borderId="7" xfId="165" applyNumberFormat="1" applyFont="1" applyBorder="1" applyAlignment="1">
      <alignment horizontal="center"/>
    </xf>
    <xf numFmtId="0" fontId="28" fillId="0" borderId="7" xfId="0" applyFont="1" applyBorder="1" applyAlignment="1">
      <alignment horizontal="left"/>
    </xf>
    <xf numFmtId="0" fontId="28" fillId="0" borderId="0" xfId="0" applyFont="1" applyFill="1" applyBorder="1" applyAlignment="1">
      <alignment horizontal="left"/>
    </xf>
    <xf numFmtId="9" fontId="28" fillId="0" borderId="0" xfId="1" applyNumberFormat="1" applyFont="1"/>
    <xf numFmtId="165" fontId="28" fillId="0" borderId="0" xfId="1" applyNumberFormat="1" applyFont="1"/>
    <xf numFmtId="0" fontId="28" fillId="0" borderId="0" xfId="0" applyFont="1" applyFill="1" applyAlignment="1">
      <alignment horizontal="left"/>
    </xf>
    <xf numFmtId="0" fontId="27" fillId="0" borderId="0" xfId="0" applyFont="1" applyAlignment="1">
      <alignment horizontal="center"/>
    </xf>
    <xf numFmtId="164" fontId="28" fillId="0" borderId="7" xfId="0" applyNumberFormat="1" applyFont="1" applyFill="1" applyBorder="1" applyAlignment="1">
      <alignment horizontal="center"/>
    </xf>
    <xf numFmtId="0" fontId="28" fillId="0" borderId="7" xfId="0" applyFont="1" applyFill="1" applyBorder="1" applyAlignment="1">
      <alignment horizontal="left"/>
    </xf>
    <xf numFmtId="0" fontId="28" fillId="0" borderId="7" xfId="0" applyFont="1" applyFill="1" applyBorder="1" applyAlignment="1">
      <alignment horizontal="center"/>
    </xf>
    <xf numFmtId="1" fontId="28" fillId="0" borderId="7" xfId="0" applyNumberFormat="1" applyFont="1" applyFill="1" applyBorder="1" applyAlignment="1">
      <alignment horizontal="center"/>
    </xf>
    <xf numFmtId="0" fontId="28" fillId="0" borderId="7" xfId="2" applyFont="1" applyFill="1" applyBorder="1"/>
    <xf numFmtId="0" fontId="28" fillId="0" borderId="7" xfId="0" applyFont="1" applyFill="1" applyBorder="1"/>
    <xf numFmtId="0" fontId="28" fillId="0" borderId="7" xfId="3" applyFont="1" applyFill="1" applyBorder="1" applyAlignment="1">
      <alignment horizontal="left"/>
    </xf>
    <xf numFmtId="0" fontId="30" fillId="0" borderId="19" xfId="0" applyFont="1" applyBorder="1"/>
    <xf numFmtId="0" fontId="31" fillId="0" borderId="20" xfId="0" applyFont="1" applyBorder="1" applyAlignment="1">
      <alignment horizontal="center" vertical="center" wrapText="1"/>
    </xf>
    <xf numFmtId="0" fontId="31" fillId="0" borderId="14" xfId="0" applyFont="1" applyBorder="1" applyAlignment="1">
      <alignment horizontal="center" wrapText="1"/>
    </xf>
    <xf numFmtId="0" fontId="31" fillId="0" borderId="0" xfId="0" applyFont="1" applyBorder="1" applyAlignment="1">
      <alignment horizontal="center" vertical="center" wrapText="1"/>
    </xf>
    <xf numFmtId="0" fontId="31" fillId="0" borderId="0" xfId="0" applyFont="1" applyBorder="1" applyAlignment="1">
      <alignment horizontal="center" wrapText="1"/>
    </xf>
    <xf numFmtId="0" fontId="31" fillId="0" borderId="15" xfId="0" applyFont="1" applyBorder="1" applyAlignment="1">
      <alignment horizontal="center" vertical="center" wrapText="1"/>
    </xf>
    <xf numFmtId="0" fontId="30" fillId="0" borderId="20" xfId="0" applyFont="1" applyFill="1" applyBorder="1" applyAlignment="1">
      <alignment horizontal="center"/>
    </xf>
    <xf numFmtId="0" fontId="30" fillId="0" borderId="14" xfId="0" applyFont="1" applyFill="1" applyBorder="1" applyAlignment="1">
      <alignment horizontal="center"/>
    </xf>
    <xf numFmtId="1" fontId="30"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0" fillId="0" borderId="15" xfId="0" applyFont="1" applyFill="1" applyBorder="1" applyAlignment="1">
      <alignment horizontal="center"/>
    </xf>
    <xf numFmtId="164" fontId="30" fillId="0" borderId="0" xfId="0" applyNumberFormat="1" applyFont="1" applyFill="1" applyBorder="1" applyAlignment="1">
      <alignment horizontal="center" wrapText="1"/>
    </xf>
    <xf numFmtId="1" fontId="30" fillId="0" borderId="15" xfId="0" applyNumberFormat="1" applyFont="1" applyFill="1" applyBorder="1" applyAlignment="1">
      <alignment horizontal="center" wrapText="1"/>
    </xf>
    <xf numFmtId="1" fontId="30" fillId="0" borderId="0" xfId="0" applyNumberFormat="1" applyFont="1" applyFill="1" applyBorder="1" applyAlignment="1">
      <alignment horizontal="center" wrapText="1"/>
    </xf>
    <xf numFmtId="164" fontId="32" fillId="0" borderId="0" xfId="0" applyNumberFormat="1" applyFont="1" applyFill="1" applyBorder="1" applyAlignment="1">
      <alignment horizontal="center" wrapText="1"/>
    </xf>
    <xf numFmtId="0" fontId="30" fillId="0" borderId="20" xfId="0" applyFont="1" applyBorder="1" applyAlignment="1">
      <alignment horizontal="center"/>
    </xf>
    <xf numFmtId="1" fontId="30" fillId="0" borderId="14" xfId="0" applyNumberFormat="1" applyFont="1" applyBorder="1" applyAlignment="1">
      <alignment horizontal="center"/>
    </xf>
    <xf numFmtId="164" fontId="30" fillId="0" borderId="0" xfId="0" applyNumberFormat="1" applyFont="1" applyBorder="1" applyAlignment="1">
      <alignment horizontal="center"/>
    </xf>
    <xf numFmtId="0" fontId="32" fillId="0" borderId="15" xfId="0" applyFont="1" applyBorder="1" applyAlignment="1">
      <alignment horizontal="center"/>
    </xf>
    <xf numFmtId="1" fontId="30" fillId="0" borderId="0" xfId="0" applyNumberFormat="1" applyFont="1" applyBorder="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14" xfId="0" applyFont="1" applyBorder="1" applyAlignment="1">
      <alignment horizontal="center"/>
    </xf>
    <xf numFmtId="0" fontId="30" fillId="0" borderId="21" xfId="0" applyFont="1" applyBorder="1" applyAlignment="1">
      <alignment horizontal="center"/>
    </xf>
    <xf numFmtId="0" fontId="30" fillId="0" borderId="17" xfId="0" applyFont="1" applyBorder="1" applyAlignment="1">
      <alignment horizontal="center"/>
    </xf>
    <xf numFmtId="1" fontId="30" fillId="0" borderId="16" xfId="0" applyNumberFormat="1" applyFont="1" applyBorder="1" applyAlignment="1">
      <alignment horizontal="center"/>
    </xf>
    <xf numFmtId="164" fontId="30" fillId="0" borderId="16" xfId="0" applyNumberFormat="1" applyFont="1" applyBorder="1" applyAlignment="1">
      <alignment horizontal="center"/>
    </xf>
    <xf numFmtId="0" fontId="30" fillId="0" borderId="18" xfId="0" applyFont="1" applyBorder="1" applyAlignment="1">
      <alignment horizontal="center"/>
    </xf>
    <xf numFmtId="1" fontId="30" fillId="0" borderId="18" xfId="0" applyNumberFormat="1" applyFont="1" applyBorder="1" applyAlignment="1">
      <alignment horizontal="center"/>
    </xf>
    <xf numFmtId="1" fontId="30" fillId="0" borderId="16" xfId="0" applyNumberFormat="1" applyFont="1" applyBorder="1" applyAlignment="1">
      <alignment horizontal="center" wrapText="1"/>
    </xf>
    <xf numFmtId="0" fontId="30" fillId="0" borderId="16" xfId="0" applyFont="1" applyBorder="1" applyAlignment="1">
      <alignment horizontal="center"/>
    </xf>
    <xf numFmtId="0" fontId="29" fillId="0" borderId="0" xfId="0" applyFont="1" applyAlignment="1">
      <alignment horizontal="left"/>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0" borderId="0" xfId="0" applyFont="1" applyAlignment="1">
      <alignment horizontal="left" vertical="center"/>
    </xf>
    <xf numFmtId="1" fontId="34" fillId="0" borderId="0" xfId="0" applyNumberFormat="1" applyFont="1" applyAlignment="1">
      <alignment horizontal="center" vertical="center"/>
    </xf>
    <xf numFmtId="164" fontId="34" fillId="0" borderId="0" xfId="0" applyNumberFormat="1" applyFont="1" applyAlignment="1">
      <alignment horizontal="center" vertical="center"/>
    </xf>
    <xf numFmtId="164" fontId="35" fillId="0" borderId="0" xfId="0" applyNumberFormat="1" applyFont="1" applyAlignment="1">
      <alignment horizontal="center" vertical="center"/>
    </xf>
    <xf numFmtId="0" fontId="36" fillId="0" borderId="16" xfId="0" applyFont="1" applyBorder="1" applyAlignment="1">
      <alignment horizontal="center" vertical="center"/>
    </xf>
    <xf numFmtId="0" fontId="34" fillId="0" borderId="0" xfId="0" applyNumberFormat="1" applyFont="1" applyAlignment="1">
      <alignment horizontal="center" vertical="center"/>
    </xf>
    <xf numFmtId="0" fontId="37" fillId="0" borderId="0" xfId="0" applyFont="1" applyFill="1" applyBorder="1" applyAlignment="1">
      <alignment horizontal="center" vertical="center"/>
    </xf>
    <xf numFmtId="0" fontId="34" fillId="0" borderId="0"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8" fillId="0" borderId="0" xfId="0" applyFont="1" applyFill="1" applyBorder="1" applyAlignment="1">
      <alignment horizontal="center" vertical="center"/>
    </xf>
    <xf numFmtId="0" fontId="34" fillId="0" borderId="0" xfId="0" applyFont="1" applyAlignment="1">
      <alignment horizontal="center"/>
    </xf>
    <xf numFmtId="0" fontId="34" fillId="0" borderId="0" xfId="0" applyNumberFormat="1" applyFont="1" applyAlignment="1">
      <alignment horizontal="center"/>
    </xf>
    <xf numFmtId="0" fontId="37" fillId="0" borderId="0" xfId="0" applyFont="1" applyFill="1" applyBorder="1" applyAlignment="1">
      <alignment horizontal="center"/>
    </xf>
    <xf numFmtId="0" fontId="34" fillId="0" borderId="0" xfId="2" applyFont="1" applyAlignment="1">
      <alignment horizontal="center"/>
    </xf>
    <xf numFmtId="0" fontId="35" fillId="0" borderId="0" xfId="0" applyFont="1" applyBorder="1" applyAlignment="1">
      <alignment horizontal="center" vertical="center"/>
    </xf>
    <xf numFmtId="0" fontId="34" fillId="0" borderId="0" xfId="0" applyFont="1" applyBorder="1" applyAlignment="1">
      <alignment horizontal="center" vertical="center"/>
    </xf>
    <xf numFmtId="0" fontId="26" fillId="0" borderId="7" xfId="0" applyFont="1" applyBorder="1"/>
    <xf numFmtId="0" fontId="0" fillId="0" borderId="7" xfId="0" applyBorder="1" applyAlignment="1">
      <alignment horizontal="center" vertical="center"/>
    </xf>
    <xf numFmtId="0" fontId="0" fillId="0" borderId="7" xfId="0" applyBorder="1" applyAlignment="1"/>
    <xf numFmtId="0" fontId="0" fillId="0" borderId="7" xfId="0" applyFill="1" applyBorder="1" applyAlignment="1">
      <alignment horizontal="center" vertical="center"/>
    </xf>
    <xf numFmtId="0" fontId="33" fillId="0" borderId="7" xfId="0" applyFont="1" applyFill="1" applyBorder="1" applyAlignment="1">
      <alignment horizontal="center" wrapText="1"/>
    </xf>
    <xf numFmtId="0" fontId="33" fillId="0" borderId="7" xfId="0" applyFont="1" applyBorder="1" applyAlignment="1">
      <alignment horizontal="center" wrapText="1"/>
    </xf>
    <xf numFmtId="9" fontId="33" fillId="0" borderId="7" xfId="1" applyNumberFormat="1" applyFont="1" applyBorder="1" applyAlignment="1">
      <alignment horizontal="center" wrapText="1"/>
    </xf>
    <xf numFmtId="0" fontId="34" fillId="0" borderId="7" xfId="0" applyFont="1" applyBorder="1"/>
    <xf numFmtId="0" fontId="34" fillId="0" borderId="7" xfId="0" applyFont="1" applyFill="1" applyBorder="1" applyAlignment="1">
      <alignment wrapText="1"/>
    </xf>
    <xf numFmtId="0" fontId="34" fillId="0" borderId="7" xfId="0" applyFont="1" applyBorder="1" applyAlignment="1">
      <alignment wrapText="1"/>
    </xf>
    <xf numFmtId="9" fontId="34" fillId="0" borderId="7" xfId="1" applyNumberFormat="1" applyFont="1" applyBorder="1" applyAlignment="1">
      <alignment wrapText="1"/>
    </xf>
    <xf numFmtId="0" fontId="34" fillId="0" borderId="7" xfId="0" applyFont="1" applyBorder="1" applyAlignment="1">
      <alignment horizontal="center" vertical="center" wrapText="1"/>
    </xf>
    <xf numFmtId="0" fontId="34" fillId="0" borderId="7" xfId="0" applyNumberFormat="1" applyFont="1" applyFill="1" applyBorder="1" applyAlignment="1">
      <alignment wrapText="1"/>
    </xf>
    <xf numFmtId="0" fontId="27" fillId="0" borderId="24" xfId="0" applyFont="1" applyFill="1" applyBorder="1" applyAlignment="1">
      <alignment wrapText="1"/>
    </xf>
    <xf numFmtId="0" fontId="27" fillId="0" borderId="24" xfId="0" applyFont="1" applyBorder="1" applyAlignment="1">
      <alignment wrapText="1"/>
    </xf>
    <xf numFmtId="0" fontId="32" fillId="0" borderId="24" xfId="166" applyFont="1" applyBorder="1" applyAlignment="1"/>
    <xf numFmtId="0" fontId="28" fillId="0" borderId="24" xfId="0" applyFont="1" applyBorder="1"/>
    <xf numFmtId="0" fontId="32" fillId="0" borderId="24" xfId="166" applyFont="1" applyFill="1" applyBorder="1" applyAlignment="1"/>
    <xf numFmtId="0" fontId="32" fillId="0" borderId="24" xfId="166" applyFont="1" applyFill="1" applyBorder="1"/>
    <xf numFmtId="0" fontId="32" fillId="0" borderId="24" xfId="166" applyFont="1" applyBorder="1"/>
    <xf numFmtId="0" fontId="32" fillId="0" borderId="24" xfId="0" applyFont="1" applyBorder="1"/>
    <xf numFmtId="0" fontId="40" fillId="0" borderId="24" xfId="166" applyFont="1" applyBorder="1" applyAlignment="1"/>
    <xf numFmtId="0" fontId="41" fillId="0" borderId="24" xfId="0" applyFont="1" applyFill="1" applyBorder="1" applyAlignment="1">
      <alignment wrapText="1"/>
    </xf>
    <xf numFmtId="0" fontId="41" fillId="0" borderId="24" xfId="0" applyFont="1" applyFill="1" applyBorder="1" applyAlignment="1">
      <alignment horizontal="center" wrapText="1"/>
    </xf>
    <xf numFmtId="0" fontId="28" fillId="0" borderId="24" xfId="0" applyFont="1" applyBorder="1" applyAlignment="1">
      <alignment horizontal="left"/>
    </xf>
    <xf numFmtId="0" fontId="28" fillId="0" borderId="24" xfId="0" applyNumberFormat="1" applyFont="1" applyBorder="1"/>
    <xf numFmtId="0" fontId="28" fillId="0" borderId="24" xfId="0" applyNumberFormat="1" applyFont="1" applyBorder="1" applyAlignment="1">
      <alignment horizontal="center"/>
    </xf>
    <xf numFmtId="0" fontId="28" fillId="0" borderId="24" xfId="0" applyFont="1" applyBorder="1" applyAlignment="1">
      <alignment horizontal="center"/>
    </xf>
    <xf numFmtId="0" fontId="35" fillId="0" borderId="24" xfId="0" applyFont="1" applyFill="1" applyBorder="1" applyAlignment="1">
      <alignment wrapText="1"/>
    </xf>
    <xf numFmtId="0" fontId="35" fillId="0" borderId="24" xfId="0" applyFont="1" applyFill="1" applyBorder="1" applyAlignment="1">
      <alignment horizontal="center" wrapText="1"/>
    </xf>
    <xf numFmtId="0" fontId="34" fillId="0" borderId="24" xfId="0" applyFont="1" applyBorder="1" applyAlignment="1">
      <alignment horizontal="left"/>
    </xf>
    <xf numFmtId="0" fontId="34" fillId="0" borderId="24" xfId="0" applyNumberFormat="1" applyFont="1" applyBorder="1"/>
    <xf numFmtId="0" fontId="34" fillId="0" borderId="24" xfId="0" applyNumberFormat="1" applyFont="1" applyFill="1" applyBorder="1" applyAlignment="1">
      <alignment horizontal="center"/>
    </xf>
    <xf numFmtId="0" fontId="34" fillId="0" borderId="24" xfId="0" applyFont="1" applyBorder="1" applyAlignment="1">
      <alignment horizontal="center"/>
    </xf>
    <xf numFmtId="0" fontId="34" fillId="0" borderId="24" xfId="0" applyFont="1" applyBorder="1" applyAlignment="1">
      <alignment horizontal="center" vertical="center"/>
    </xf>
    <xf numFmtId="0" fontId="34" fillId="0" borderId="24" xfId="0" applyNumberFormat="1" applyFont="1" applyFill="1" applyBorder="1"/>
    <xf numFmtId="0" fontId="34" fillId="0" borderId="24" xfId="0" applyFont="1" applyBorder="1" applyAlignment="1">
      <alignment horizontal="left"/>
    </xf>
    <xf numFmtId="0" fontId="34" fillId="0" borderId="24" xfId="0" applyFont="1" applyBorder="1"/>
    <xf numFmtId="0" fontId="34" fillId="0" borderId="24" xfId="0" applyFont="1" applyFill="1" applyBorder="1"/>
    <xf numFmtId="0" fontId="35" fillId="0" borderId="7" xfId="0" applyFont="1" applyFill="1" applyBorder="1" applyAlignment="1">
      <alignment wrapText="1"/>
    </xf>
    <xf numFmtId="0" fontId="35" fillId="0" borderId="7" xfId="0" applyFont="1" applyFill="1" applyBorder="1" applyAlignment="1">
      <alignment horizontal="center" wrapText="1"/>
    </xf>
    <xf numFmtId="0" fontId="43" fillId="0" borderId="7" xfId="167" applyFont="1" applyBorder="1"/>
    <xf numFmtId="0" fontId="44" fillId="0" borderId="7" xfId="166" applyFont="1" applyBorder="1"/>
    <xf numFmtId="49" fontId="44" fillId="0" borderId="7" xfId="166" applyNumberFormat="1" applyFont="1" applyBorder="1" applyAlignment="1">
      <alignment wrapText="1"/>
    </xf>
    <xf numFmtId="0" fontId="44" fillId="0" borderId="7" xfId="166" applyFont="1" applyFill="1" applyBorder="1"/>
    <xf numFmtId="49" fontId="44" fillId="0" borderId="7" xfId="166" applyNumberFormat="1" applyFont="1" applyFill="1" applyBorder="1" applyAlignment="1">
      <alignment wrapText="1"/>
    </xf>
    <xf numFmtId="0" fontId="44" fillId="0" borderId="7" xfId="166" applyFont="1" applyBorder="1" applyAlignment="1">
      <alignment wrapText="1"/>
    </xf>
    <xf numFmtId="0" fontId="25" fillId="0" borderId="7" xfId="0" applyFont="1" applyBorder="1"/>
    <xf numFmtId="0" fontId="34" fillId="0" borderId="7" xfId="0" applyFont="1" applyBorder="1" applyAlignment="1">
      <alignment horizontal="left"/>
    </xf>
    <xf numFmtId="0" fontId="34" fillId="0" borderId="7" xfId="0" applyFont="1" applyBorder="1" applyAlignment="1">
      <alignment horizontal="left" vertical="center"/>
    </xf>
    <xf numFmtId="0" fontId="35" fillId="0" borderId="7" xfId="0" applyFont="1" applyFill="1" applyBorder="1" applyAlignment="1">
      <alignment horizontal="left" wrapText="1"/>
    </xf>
    <xf numFmtId="0" fontId="44" fillId="0" borderId="7" xfId="166" applyFont="1" applyBorder="1" applyAlignment="1">
      <alignment horizontal="left"/>
    </xf>
    <xf numFmtId="0" fontId="25" fillId="0" borderId="7" xfId="0" applyFont="1" applyBorder="1" applyAlignment="1">
      <alignment horizontal="left"/>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28" fillId="0" borderId="11" xfId="0" applyFont="1" applyFill="1" applyBorder="1" applyAlignment="1">
      <alignment horizontal="left" wrapText="1"/>
    </xf>
    <xf numFmtId="0" fontId="27" fillId="0" borderId="8" xfId="0" applyFont="1" applyBorder="1" applyAlignment="1">
      <alignment horizontal="center" wrapText="1"/>
    </xf>
    <xf numFmtId="0" fontId="27" fillId="0" borderId="9" xfId="0" applyFont="1" applyBorder="1" applyAlignment="1">
      <alignment horizontal="center" wrapText="1"/>
    </xf>
    <xf numFmtId="0" fontId="27" fillId="0" borderId="10" xfId="0" applyFont="1" applyBorder="1" applyAlignment="1">
      <alignment horizontal="center" wrapText="1"/>
    </xf>
    <xf numFmtId="0" fontId="31" fillId="0" borderId="12" xfId="0" applyFont="1" applyBorder="1" applyAlignment="1">
      <alignment horizontal="center"/>
    </xf>
    <xf numFmtId="0" fontId="31" fillId="0" borderId="11" xfId="0" applyFont="1" applyBorder="1" applyAlignment="1">
      <alignment horizontal="center"/>
    </xf>
    <xf numFmtId="0" fontId="31" fillId="0" borderId="13" xfId="0" applyFont="1" applyBorder="1" applyAlignment="1">
      <alignment horizontal="center"/>
    </xf>
    <xf numFmtId="0" fontId="0" fillId="0" borderId="11" xfId="0" applyFill="1" applyBorder="1" applyAlignment="1">
      <alignment horizontal="left" wrapText="1"/>
    </xf>
    <xf numFmtId="0" fontId="34" fillId="0" borderId="11" xfId="0" applyFont="1" applyBorder="1" applyAlignment="1">
      <alignment horizontal="left" vertical="center"/>
    </xf>
    <xf numFmtId="0" fontId="34" fillId="0" borderId="23" xfId="0" applyFont="1" applyBorder="1" applyAlignment="1">
      <alignment horizontal="left" vertical="center"/>
    </xf>
    <xf numFmtId="0" fontId="34" fillId="0" borderId="7"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xf>
    <xf numFmtId="0" fontId="28" fillId="0" borderId="26" xfId="0" applyFont="1" applyBorder="1" applyAlignment="1">
      <alignment horizontal="left"/>
    </xf>
    <xf numFmtId="0" fontId="28" fillId="0" borderId="27" xfId="0" applyFont="1" applyBorder="1" applyAlignment="1">
      <alignment horizontal="left"/>
    </xf>
    <xf numFmtId="0" fontId="0" fillId="0" borderId="26" xfId="0" applyBorder="1" applyAlignment="1"/>
    <xf numFmtId="0" fontId="0" fillId="0" borderId="27" xfId="0" applyBorder="1" applyAlignment="1"/>
    <xf numFmtId="0" fontId="34" fillId="0" borderId="24" xfId="0" applyFont="1" applyBorder="1" applyAlignment="1">
      <alignment horizontal="left"/>
    </xf>
    <xf numFmtId="0" fontId="34" fillId="0" borderId="24" xfId="0" applyFont="1" applyBorder="1" applyAlignment="1">
      <alignment horizontal="left" vertical="top" wrapText="1"/>
    </xf>
    <xf numFmtId="0" fontId="34" fillId="0" borderId="7" xfId="0" applyNumberFormat="1" applyFont="1" applyBorder="1" applyAlignment="1">
      <alignment horizontal="left" vertical="top" wrapText="1"/>
    </xf>
  </cellXfs>
  <cellStyles count="170">
    <cellStyle name="20% - Accent1 2" xfId="4"/>
    <cellStyle name="20% - Accent1 3" xfId="5"/>
    <cellStyle name="20% - Accent2 2" xfId="6"/>
    <cellStyle name="20% - Accent2 3" xfId="7"/>
    <cellStyle name="20% - Accent3 2" xfId="8"/>
    <cellStyle name="20% - Accent3 3" xfId="9"/>
    <cellStyle name="20% - Accent4 2" xfId="10"/>
    <cellStyle name="20% - Accent4 3" xfId="11"/>
    <cellStyle name="20% - Accent5 2" xfId="12"/>
    <cellStyle name="20% - Accent5 3" xfId="13"/>
    <cellStyle name="20% - Accent6 2" xfId="14"/>
    <cellStyle name="20% - Accent6 3" xfId="15"/>
    <cellStyle name="40% - Accent1 2" xfId="16"/>
    <cellStyle name="40% - Accent1 3" xfId="17"/>
    <cellStyle name="40% - Accent2 2" xfId="18"/>
    <cellStyle name="40% - Accent2 3" xfId="19"/>
    <cellStyle name="40% - Accent3 2" xfId="20"/>
    <cellStyle name="40% - Accent3 3" xfId="21"/>
    <cellStyle name="40% - Accent4 2" xfId="22"/>
    <cellStyle name="40% - Accent4 3" xfId="23"/>
    <cellStyle name="40% - Accent5 2" xfId="24"/>
    <cellStyle name="40% - Accent5 3" xfId="25"/>
    <cellStyle name="40% - Accent6 2" xfId="26"/>
    <cellStyle name="40% - Accent6 3" xfId="27"/>
    <cellStyle name="60% - Accent1 2" xfId="28"/>
    <cellStyle name="60% - Accent1 3" xfId="29"/>
    <cellStyle name="60% - Accent2 2" xfId="30"/>
    <cellStyle name="60% - Accent2 3" xfId="31"/>
    <cellStyle name="60% - Accent3 2" xfId="32"/>
    <cellStyle name="60% - Accent3 3" xfId="33"/>
    <cellStyle name="60% - Accent4 2" xfId="34"/>
    <cellStyle name="60% - Accent4 3" xfId="35"/>
    <cellStyle name="60% - Accent5 2" xfId="36"/>
    <cellStyle name="60% - Accent5 3" xfId="37"/>
    <cellStyle name="60% - Accent6 2" xfId="38"/>
    <cellStyle name="60% - Accent6 3" xfId="39"/>
    <cellStyle name="Accent1 2" xfId="40"/>
    <cellStyle name="Accent1 3" xfId="41"/>
    <cellStyle name="Accent2 2" xfId="42"/>
    <cellStyle name="Accent2 3" xfId="43"/>
    <cellStyle name="Accent3 2" xfId="44"/>
    <cellStyle name="Accent3 3" xfId="45"/>
    <cellStyle name="Accent4 2" xfId="46"/>
    <cellStyle name="Accent4 3" xfId="47"/>
    <cellStyle name="Accent5 2" xfId="48"/>
    <cellStyle name="Accent5 3" xfId="49"/>
    <cellStyle name="Accent6 2" xfId="50"/>
    <cellStyle name="Accent6 3" xfId="51"/>
    <cellStyle name="Bad 2" xfId="52"/>
    <cellStyle name="Bad 3" xfId="53"/>
    <cellStyle name="Calculation 2" xfId="54"/>
    <cellStyle name="Calculation 3" xfId="55"/>
    <cellStyle name="Check Cell 2" xfId="56"/>
    <cellStyle name="Check Cell 3" xfId="57"/>
    <cellStyle name="Comma" xfId="165" builtinId="3"/>
    <cellStyle name="Comma 4" xfId="58"/>
    <cellStyle name="Excel Built-in Normal" xfId="59"/>
    <cellStyle name="Explanatory Text 2" xfId="60"/>
    <cellStyle name="Explanatory Text 3" xfId="61"/>
    <cellStyle name="Good 2" xfId="62"/>
    <cellStyle name="Good 3" xfId="63"/>
    <cellStyle name="Input 2" xfId="64"/>
    <cellStyle name="Input 3" xfId="65"/>
    <cellStyle name="Linked Cell 2" xfId="66"/>
    <cellStyle name="Linked Cell 3" xfId="67"/>
    <cellStyle name="Neutral 2" xfId="68"/>
    <cellStyle name="Neutral 3" xfId="69"/>
    <cellStyle name="Normal" xfId="0" builtinId="0"/>
    <cellStyle name="Normal 10" xfId="3"/>
    <cellStyle name="Normal 10 10" xfId="70"/>
    <cellStyle name="Normal 10 10 2" xfId="71"/>
    <cellStyle name="Normal 10 13" xfId="72"/>
    <cellStyle name="Normal 10 13 2" xfId="73"/>
    <cellStyle name="Normal 10 2" xfId="74"/>
    <cellStyle name="Normal 10 2 10" xfId="75"/>
    <cellStyle name="Normal 10 2 10 6" xfId="76"/>
    <cellStyle name="Normal 10 2 12" xfId="77"/>
    <cellStyle name="Normal 10 2 2" xfId="78"/>
    <cellStyle name="Normal 10 3" xfId="79"/>
    <cellStyle name="Normal 10 4" xfId="80"/>
    <cellStyle name="Normal 10 4 3" xfId="81"/>
    <cellStyle name="Normal 10 4 4" xfId="82"/>
    <cellStyle name="Normal 11" xfId="83"/>
    <cellStyle name="Normal 11 10" xfId="84"/>
    <cellStyle name="Normal 11 2" xfId="85"/>
    <cellStyle name="Normal 11 2 2" xfId="86"/>
    <cellStyle name="Normal 11 2 2 2" xfId="87"/>
    <cellStyle name="Normal 11 2 2 2 2" xfId="88"/>
    <cellStyle name="Normal 11 2 4" xfId="89"/>
    <cellStyle name="Normal 12" xfId="90"/>
    <cellStyle name="Normal 13" xfId="91"/>
    <cellStyle name="Normal 13 4 3" xfId="92"/>
    <cellStyle name="Normal 14" xfId="2"/>
    <cellStyle name="Normal 14 17" xfId="93"/>
    <cellStyle name="Normal 15" xfId="94"/>
    <cellStyle name="Normal 16" xfId="95"/>
    <cellStyle name="Normal 16 5" xfId="96"/>
    <cellStyle name="Normal 17" xfId="97"/>
    <cellStyle name="Normal 18" xfId="98"/>
    <cellStyle name="Normal 183" xfId="99"/>
    <cellStyle name="Normal 19" xfId="100"/>
    <cellStyle name="Normal 2" xfId="101"/>
    <cellStyle name="Normal 2 2" xfId="102"/>
    <cellStyle name="Normal 2 2 2" xfId="166"/>
    <cellStyle name="Normal 2 3" xfId="167"/>
    <cellStyle name="Normal 2 64" xfId="103"/>
    <cellStyle name="Normal 20" xfId="104"/>
    <cellStyle name="Normal 206" xfId="105"/>
    <cellStyle name="Normal 208" xfId="106"/>
    <cellStyle name="Normal 209" xfId="107"/>
    <cellStyle name="Normal 21" xfId="108"/>
    <cellStyle name="Normal 210" xfId="109"/>
    <cellStyle name="Normal 212" xfId="110"/>
    <cellStyle name="Normal 217" xfId="111"/>
    <cellStyle name="Normal 219" xfId="112"/>
    <cellStyle name="Normal 22" xfId="113"/>
    <cellStyle name="Normal 221" xfId="114"/>
    <cellStyle name="Normal 225" xfId="115"/>
    <cellStyle name="Normal 226" xfId="116"/>
    <cellStyle name="Normal 227" xfId="117"/>
    <cellStyle name="Normal 228" xfId="118"/>
    <cellStyle name="Normal 229" xfId="119"/>
    <cellStyle name="Normal 23" xfId="120"/>
    <cellStyle name="Normal 23 2" xfId="168"/>
    <cellStyle name="Normal 24" xfId="121"/>
    <cellStyle name="Normal 29" xfId="122"/>
    <cellStyle name="Normal 29 10" xfId="123"/>
    <cellStyle name="Normal 29 4" xfId="124"/>
    <cellStyle name="Normal 29 9" xfId="125"/>
    <cellStyle name="Normal 3" xfId="126"/>
    <cellStyle name="Normal 3 2" xfId="127"/>
    <cellStyle name="Normal 3 2 2" xfId="169"/>
    <cellStyle name="Normal 30 2" xfId="128"/>
    <cellStyle name="Normal 30 2 2" xfId="129"/>
    <cellStyle name="Normal 31 73" xfId="130"/>
    <cellStyle name="Normal 4" xfId="131"/>
    <cellStyle name="Normal 4 2" xfId="132"/>
    <cellStyle name="Normal 41" xfId="133"/>
    <cellStyle name="Normal 5" xfId="134"/>
    <cellStyle name="Normal 5 2" xfId="135"/>
    <cellStyle name="Normal 6" xfId="136"/>
    <cellStyle name="Normal 61 4" xfId="137"/>
    <cellStyle name="Normal 63" xfId="138"/>
    <cellStyle name="Normal 63 3" xfId="139"/>
    <cellStyle name="Normal 63 3 2" xfId="140"/>
    <cellStyle name="Normal 63 83" xfId="141"/>
    <cellStyle name="Normal 66" xfId="142"/>
    <cellStyle name="Normal 7" xfId="143"/>
    <cellStyle name="Normal 76" xfId="144"/>
    <cellStyle name="Normal 8" xfId="145"/>
    <cellStyle name="Normal 9" xfId="146"/>
    <cellStyle name="Normal 92 3" xfId="147"/>
    <cellStyle name="Note 2" xfId="148"/>
    <cellStyle name="Note 3" xfId="149"/>
    <cellStyle name="Output 2" xfId="150"/>
    <cellStyle name="Output 3" xfId="151"/>
    <cellStyle name="Percent" xfId="1" builtinId="5"/>
    <cellStyle name="Percent 11" xfId="152"/>
    <cellStyle name="Percent 13" xfId="153"/>
    <cellStyle name="Percent 2" xfId="154"/>
    <cellStyle name="Percent 2 10 10" xfId="155"/>
    <cellStyle name="Percent 2 2 3" xfId="156"/>
    <cellStyle name="Percent 3" xfId="157"/>
    <cellStyle name="Percent 4" xfId="158"/>
    <cellStyle name="Percent 5" xfId="159"/>
    <cellStyle name="Total 2" xfId="160"/>
    <cellStyle name="Total 3" xfId="161"/>
    <cellStyle name="Warning Text 2" xfId="162"/>
    <cellStyle name="Warning Text 3" xfId="163"/>
    <cellStyle name="常规_9pairs_mutation analysis_Tumor Name_0709最终版-单串" xfId="1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5"/>
  <sheetViews>
    <sheetView topLeftCell="A121" workbookViewId="0">
      <selection activeCell="A144" sqref="A144:G144"/>
    </sheetView>
  </sheetViews>
  <sheetFormatPr defaultRowHeight="12" x14ac:dyDescent="0.2"/>
  <cols>
    <col min="1" max="1" width="45.42578125" style="26" customWidth="1"/>
    <col min="2" max="2" width="5.7109375" style="25" bestFit="1" customWidth="1"/>
    <col min="3" max="3" width="11.85546875" style="25" customWidth="1"/>
    <col min="4" max="4" width="35.28515625" style="25" customWidth="1"/>
    <col min="5" max="5" width="21.85546875" style="25" customWidth="1"/>
    <col min="6" max="6" width="12" style="25" customWidth="1"/>
    <col min="7" max="7" width="23.28515625" style="28" customWidth="1"/>
    <col min="8" max="16384" width="9.140625" style="26"/>
  </cols>
  <sheetData>
    <row r="1" spans="1:7" ht="21" x14ac:dyDescent="0.35">
      <c r="A1" s="33" t="s">
        <v>1120</v>
      </c>
    </row>
    <row r="2" spans="1:7" s="35" customFormat="1" ht="48" x14ac:dyDescent="0.2">
      <c r="A2" s="27" t="s">
        <v>27</v>
      </c>
      <c r="B2" s="27" t="s">
        <v>54</v>
      </c>
      <c r="C2" s="27" t="s">
        <v>244</v>
      </c>
      <c r="D2" s="27" t="s">
        <v>245</v>
      </c>
      <c r="E2" s="27" t="s">
        <v>126</v>
      </c>
      <c r="F2" s="27" t="s">
        <v>55</v>
      </c>
      <c r="G2" s="27" t="s">
        <v>56</v>
      </c>
    </row>
    <row r="3" spans="1:7" x14ac:dyDescent="0.2">
      <c r="A3" s="29" t="s">
        <v>246</v>
      </c>
      <c r="B3" s="30">
        <v>11</v>
      </c>
      <c r="C3" s="31">
        <v>76.727272727272734</v>
      </c>
      <c r="D3" s="30" t="s">
        <v>26</v>
      </c>
      <c r="E3" s="30" t="s">
        <v>58</v>
      </c>
      <c r="F3" s="30">
        <v>17932254</v>
      </c>
      <c r="G3" s="36"/>
    </row>
    <row r="4" spans="1:7" x14ac:dyDescent="0.2">
      <c r="A4" s="29" t="s">
        <v>7</v>
      </c>
      <c r="B4" s="30">
        <v>11</v>
      </c>
      <c r="C4" s="31">
        <v>100.81818181818181</v>
      </c>
      <c r="D4" s="30" t="s">
        <v>26</v>
      </c>
      <c r="E4" s="30" t="s">
        <v>58</v>
      </c>
      <c r="F4" s="30">
        <v>17932254</v>
      </c>
      <c r="G4" s="36"/>
    </row>
    <row r="5" spans="1:7" x14ac:dyDescent="0.2">
      <c r="A5" s="29" t="s">
        <v>12</v>
      </c>
      <c r="B5" s="30">
        <v>21</v>
      </c>
      <c r="C5" s="31">
        <v>35.142857142857146</v>
      </c>
      <c r="D5" s="30" t="s">
        <v>26</v>
      </c>
      <c r="E5" s="30" t="s">
        <v>58</v>
      </c>
      <c r="F5" s="30">
        <v>18772396</v>
      </c>
      <c r="G5" s="36"/>
    </row>
    <row r="6" spans="1:7" x14ac:dyDescent="0.2">
      <c r="A6" s="29" t="s">
        <v>99</v>
      </c>
      <c r="B6" s="30">
        <v>24</v>
      </c>
      <c r="C6" s="31">
        <v>48.083333333333336</v>
      </c>
      <c r="D6" s="30" t="s">
        <v>26</v>
      </c>
      <c r="E6" s="30" t="s">
        <v>58</v>
      </c>
      <c r="F6" s="30">
        <v>18772397</v>
      </c>
      <c r="G6" s="36"/>
    </row>
    <row r="7" spans="1:7" x14ac:dyDescent="0.2">
      <c r="A7" s="29" t="s">
        <v>248</v>
      </c>
      <c r="B7" s="30">
        <v>1</v>
      </c>
      <c r="C7" s="31">
        <v>10</v>
      </c>
      <c r="D7" s="30" t="s">
        <v>26</v>
      </c>
      <c r="E7" s="30" t="s">
        <v>59</v>
      </c>
      <c r="F7" s="30">
        <v>18987736</v>
      </c>
      <c r="G7" s="36"/>
    </row>
    <row r="8" spans="1:7" x14ac:dyDescent="0.2">
      <c r="A8" s="29" t="s">
        <v>248</v>
      </c>
      <c r="B8" s="30">
        <v>1</v>
      </c>
      <c r="C8" s="31">
        <v>10</v>
      </c>
      <c r="D8" s="30" t="s">
        <v>26</v>
      </c>
      <c r="E8" s="30" t="s">
        <v>59</v>
      </c>
      <c r="F8" s="30">
        <v>19657110</v>
      </c>
      <c r="G8" s="36"/>
    </row>
    <row r="9" spans="1:7" x14ac:dyDescent="0.2">
      <c r="A9" s="29" t="s">
        <v>247</v>
      </c>
      <c r="B9" s="30">
        <v>1</v>
      </c>
      <c r="C9" s="31">
        <v>32</v>
      </c>
      <c r="D9" s="30" t="s">
        <v>26</v>
      </c>
      <c r="E9" s="30" t="s">
        <v>59</v>
      </c>
      <c r="F9" s="30">
        <v>19812674</v>
      </c>
      <c r="G9" s="36"/>
    </row>
    <row r="10" spans="1:7" x14ac:dyDescent="0.2">
      <c r="A10" s="29" t="s">
        <v>31</v>
      </c>
      <c r="B10" s="30">
        <v>1</v>
      </c>
      <c r="C10" s="31">
        <v>194</v>
      </c>
      <c r="D10" s="30" t="s">
        <v>60</v>
      </c>
      <c r="E10" s="30" t="s">
        <v>59</v>
      </c>
      <c r="F10" s="30">
        <v>20016485</v>
      </c>
      <c r="G10" s="36"/>
    </row>
    <row r="11" spans="1:7" x14ac:dyDescent="0.2">
      <c r="A11" s="29" t="s">
        <v>17</v>
      </c>
      <c r="B11" s="30">
        <v>1</v>
      </c>
      <c r="C11" s="31">
        <v>105</v>
      </c>
      <c r="D11" s="30" t="s">
        <v>60</v>
      </c>
      <c r="E11" s="30" t="s">
        <v>59</v>
      </c>
      <c r="F11" s="30">
        <v>20016488</v>
      </c>
      <c r="G11" s="36"/>
    </row>
    <row r="12" spans="1:7" x14ac:dyDescent="0.2">
      <c r="A12" s="29" t="s">
        <v>249</v>
      </c>
      <c r="B12" s="30">
        <v>1</v>
      </c>
      <c r="C12" s="31">
        <v>31</v>
      </c>
      <c r="D12" s="30" t="s">
        <v>60</v>
      </c>
      <c r="E12" s="30" t="s">
        <v>59</v>
      </c>
      <c r="F12" s="30">
        <v>20393555</v>
      </c>
      <c r="G12" s="36"/>
    </row>
    <row r="13" spans="1:7" ht="36" x14ac:dyDescent="0.2">
      <c r="A13" s="29" t="s">
        <v>61</v>
      </c>
      <c r="B13" s="30">
        <v>1</v>
      </c>
      <c r="C13" s="31">
        <v>302</v>
      </c>
      <c r="D13" s="30" t="s">
        <v>26</v>
      </c>
      <c r="E13" s="30" t="s">
        <v>59</v>
      </c>
      <c r="F13" s="30">
        <v>20505728</v>
      </c>
      <c r="G13" s="36" t="s">
        <v>124</v>
      </c>
    </row>
    <row r="14" spans="1:7" ht="24" x14ac:dyDescent="0.2">
      <c r="A14" s="29" t="s">
        <v>32</v>
      </c>
      <c r="B14" s="30">
        <v>7</v>
      </c>
      <c r="C14" s="31">
        <v>18</v>
      </c>
      <c r="D14" s="30" t="s">
        <v>26</v>
      </c>
      <c r="E14" s="30" t="s">
        <v>51</v>
      </c>
      <c r="F14" s="30">
        <v>20826764</v>
      </c>
      <c r="G14" s="36" t="s">
        <v>116</v>
      </c>
    </row>
    <row r="15" spans="1:7" x14ac:dyDescent="0.2">
      <c r="A15" s="29" t="s">
        <v>67</v>
      </c>
      <c r="B15" s="30">
        <v>2</v>
      </c>
      <c r="C15" s="31" t="s">
        <v>62</v>
      </c>
      <c r="D15" s="30" t="s">
        <v>62</v>
      </c>
      <c r="E15" s="30" t="s">
        <v>51</v>
      </c>
      <c r="F15" s="30">
        <v>21051595</v>
      </c>
      <c r="G15" s="36"/>
    </row>
    <row r="16" spans="1:7" x14ac:dyDescent="0.2">
      <c r="A16" s="29" t="s">
        <v>22</v>
      </c>
      <c r="B16" s="30">
        <v>22</v>
      </c>
      <c r="C16" s="31">
        <v>8.2272727272727266</v>
      </c>
      <c r="D16" s="30" t="s">
        <v>26</v>
      </c>
      <c r="E16" s="30" t="s">
        <v>51</v>
      </c>
      <c r="F16" s="30">
        <v>21163964</v>
      </c>
      <c r="G16" s="36"/>
    </row>
    <row r="17" spans="1:7" ht="36" x14ac:dyDescent="0.2">
      <c r="A17" s="29" t="s">
        <v>63</v>
      </c>
      <c r="B17" s="30">
        <v>4</v>
      </c>
      <c r="C17" s="31">
        <v>47.75</v>
      </c>
      <c r="D17" s="30" t="s">
        <v>57</v>
      </c>
      <c r="E17" s="30" t="s">
        <v>51</v>
      </c>
      <c r="F17" s="30">
        <v>21203531</v>
      </c>
      <c r="G17" s="36" t="s">
        <v>124</v>
      </c>
    </row>
    <row r="18" spans="1:7" ht="36" x14ac:dyDescent="0.2">
      <c r="A18" s="29" t="s">
        <v>64</v>
      </c>
      <c r="B18" s="30">
        <v>2</v>
      </c>
      <c r="C18" s="31">
        <v>714.5</v>
      </c>
      <c r="D18" s="30" t="s">
        <v>57</v>
      </c>
      <c r="E18" s="30" t="s">
        <v>51</v>
      </c>
      <c r="F18" s="30">
        <v>21203531</v>
      </c>
      <c r="G18" s="36" t="s">
        <v>124</v>
      </c>
    </row>
    <row r="19" spans="1:7" x14ac:dyDescent="0.2">
      <c r="A19" s="29" t="s">
        <v>34</v>
      </c>
      <c r="B19" s="30">
        <v>7</v>
      </c>
      <c r="C19" s="31">
        <v>16.285714285714285</v>
      </c>
      <c r="D19" s="30" t="s">
        <v>26</v>
      </c>
      <c r="E19" s="30" t="s">
        <v>51</v>
      </c>
      <c r="F19" s="30">
        <v>21248752</v>
      </c>
      <c r="G19" s="36"/>
    </row>
    <row r="20" spans="1:7" x14ac:dyDescent="0.2">
      <c r="A20" s="29" t="s">
        <v>35</v>
      </c>
      <c r="B20" s="30">
        <v>10</v>
      </c>
      <c r="C20" s="31">
        <v>14.286999999999999</v>
      </c>
      <c r="D20" s="30" t="s">
        <v>26</v>
      </c>
      <c r="E20" s="30" t="s">
        <v>51</v>
      </c>
      <c r="F20" s="30">
        <v>21252315</v>
      </c>
      <c r="G20" s="36"/>
    </row>
    <row r="21" spans="1:7" x14ac:dyDescent="0.2">
      <c r="A21" s="29" t="s">
        <v>65</v>
      </c>
      <c r="B21" s="30">
        <v>7</v>
      </c>
      <c r="C21" s="31">
        <v>23.142857142857142</v>
      </c>
      <c r="D21" s="30" t="s">
        <v>60</v>
      </c>
      <c r="E21" s="30" t="s">
        <v>59</v>
      </c>
      <c r="F21" s="30">
        <v>21307934</v>
      </c>
      <c r="G21" s="36"/>
    </row>
    <row r="22" spans="1:7" x14ac:dyDescent="0.2">
      <c r="A22" s="29" t="s">
        <v>66</v>
      </c>
      <c r="B22" s="30">
        <v>7</v>
      </c>
      <c r="C22" s="31" t="s">
        <v>62</v>
      </c>
      <c r="D22" s="30" t="s">
        <v>62</v>
      </c>
      <c r="E22" s="30" t="s">
        <v>51</v>
      </c>
      <c r="F22" s="30">
        <v>21390126</v>
      </c>
      <c r="G22" s="36"/>
    </row>
    <row r="23" spans="1:7" x14ac:dyDescent="0.2">
      <c r="A23" s="29" t="s">
        <v>250</v>
      </c>
      <c r="B23" s="30">
        <v>9</v>
      </c>
      <c r="C23" s="31">
        <v>7.7777777777777777</v>
      </c>
      <c r="D23" s="30" t="s">
        <v>26</v>
      </c>
      <c r="E23" s="30" t="s">
        <v>51</v>
      </c>
      <c r="F23" s="30">
        <v>21399634</v>
      </c>
      <c r="G23" s="36"/>
    </row>
    <row r="24" spans="1:7" x14ac:dyDescent="0.2">
      <c r="A24" s="29" t="s">
        <v>71</v>
      </c>
      <c r="B24" s="30">
        <v>23</v>
      </c>
      <c r="C24" s="31">
        <v>35.200000000000003</v>
      </c>
      <c r="D24" s="30" t="s">
        <v>60</v>
      </c>
      <c r="E24" s="30" t="s">
        <v>59</v>
      </c>
      <c r="F24" s="30">
        <v>21430775</v>
      </c>
      <c r="G24" s="36"/>
    </row>
    <row r="25" spans="1:7" x14ac:dyDescent="0.2">
      <c r="A25" s="29" t="s">
        <v>71</v>
      </c>
      <c r="B25" s="30">
        <v>16</v>
      </c>
      <c r="C25" s="31">
        <v>28.6</v>
      </c>
      <c r="D25" s="30" t="s">
        <v>60</v>
      </c>
      <c r="E25" s="30" t="s">
        <v>51</v>
      </c>
      <c r="F25" s="30">
        <v>21430775</v>
      </c>
      <c r="G25" s="36"/>
    </row>
    <row r="26" spans="1:7" x14ac:dyDescent="0.2">
      <c r="A26" s="29" t="s">
        <v>36</v>
      </c>
      <c r="B26" s="30">
        <v>1</v>
      </c>
      <c r="C26" s="31">
        <v>45</v>
      </c>
      <c r="D26" s="30" t="s">
        <v>26</v>
      </c>
      <c r="E26" s="30" t="s">
        <v>51</v>
      </c>
      <c r="F26" s="30">
        <v>21493686</v>
      </c>
      <c r="G26" s="36"/>
    </row>
    <row r="27" spans="1:7" x14ac:dyDescent="0.2">
      <c r="A27" s="29" t="s">
        <v>50</v>
      </c>
      <c r="B27" s="30">
        <v>14</v>
      </c>
      <c r="C27" s="31">
        <v>202.85714285714283</v>
      </c>
      <c r="D27" s="30" t="s">
        <v>60</v>
      </c>
      <c r="E27" s="30" t="s">
        <v>51</v>
      </c>
      <c r="F27" s="30">
        <v>21499247</v>
      </c>
      <c r="G27" s="36"/>
    </row>
    <row r="28" spans="1:7" x14ac:dyDescent="0.2">
      <c r="A28" s="29" t="s">
        <v>37</v>
      </c>
      <c r="B28" s="30">
        <v>1</v>
      </c>
      <c r="C28" s="31">
        <v>72</v>
      </c>
      <c r="D28" s="30" t="s">
        <v>26</v>
      </c>
      <c r="E28" s="30" t="s">
        <v>59</v>
      </c>
      <c r="F28" s="30">
        <v>21499249</v>
      </c>
      <c r="G28" s="36"/>
    </row>
    <row r="29" spans="1:7" x14ac:dyDescent="0.2">
      <c r="A29" s="29" t="s">
        <v>68</v>
      </c>
      <c r="B29" s="30">
        <v>3</v>
      </c>
      <c r="C29" s="31">
        <v>4.333333333333333</v>
      </c>
      <c r="D29" s="30" t="s">
        <v>26</v>
      </c>
      <c r="E29" s="30" t="s">
        <v>51</v>
      </c>
      <c r="F29" s="30">
        <v>21606962</v>
      </c>
      <c r="G29" s="36"/>
    </row>
    <row r="30" spans="1:7" x14ac:dyDescent="0.2">
      <c r="A30" s="29" t="s">
        <v>69</v>
      </c>
      <c r="B30" s="30">
        <v>4</v>
      </c>
      <c r="C30" s="31">
        <v>11.5</v>
      </c>
      <c r="D30" s="30" t="s">
        <v>26</v>
      </c>
      <c r="E30" s="30" t="s">
        <v>59</v>
      </c>
      <c r="F30" s="30">
        <v>21642962</v>
      </c>
      <c r="G30" s="36"/>
    </row>
    <row r="31" spans="1:7" x14ac:dyDescent="0.2">
      <c r="A31" s="29" t="s">
        <v>70</v>
      </c>
      <c r="B31" s="30">
        <v>1</v>
      </c>
      <c r="C31" s="31">
        <v>5</v>
      </c>
      <c r="D31" s="30" t="s">
        <v>26</v>
      </c>
      <c r="E31" s="30" t="s">
        <v>51</v>
      </c>
      <c r="F31" s="30">
        <v>21663470</v>
      </c>
      <c r="G31" s="36"/>
    </row>
    <row r="32" spans="1:7" x14ac:dyDescent="0.2">
      <c r="A32" s="29" t="s">
        <v>72</v>
      </c>
      <c r="B32" s="30">
        <v>316</v>
      </c>
      <c r="C32" s="31">
        <v>36.218354430379748</v>
      </c>
      <c r="D32" s="30" t="s">
        <v>26</v>
      </c>
      <c r="E32" s="30" t="s">
        <v>51</v>
      </c>
      <c r="F32" s="30">
        <v>21720365</v>
      </c>
      <c r="G32" s="36"/>
    </row>
    <row r="33" spans="1:7" x14ac:dyDescent="0.2">
      <c r="A33" s="29" t="s">
        <v>14</v>
      </c>
      <c r="B33" s="30">
        <v>1</v>
      </c>
      <c r="C33" s="31">
        <v>23</v>
      </c>
      <c r="D33" s="30" t="s">
        <v>26</v>
      </c>
      <c r="E33" s="30" t="s">
        <v>75</v>
      </c>
      <c r="F33" s="30">
        <v>21730188</v>
      </c>
      <c r="G33" s="36" t="s">
        <v>73</v>
      </c>
    </row>
    <row r="34" spans="1:7" x14ac:dyDescent="0.2">
      <c r="A34" s="29" t="s">
        <v>251</v>
      </c>
      <c r="B34" s="30">
        <v>6</v>
      </c>
      <c r="C34" s="31" t="s">
        <v>62</v>
      </c>
      <c r="D34" s="30" t="s">
        <v>62</v>
      </c>
      <c r="E34" s="30" t="s">
        <v>51</v>
      </c>
      <c r="F34" s="30">
        <v>21793738</v>
      </c>
      <c r="G34" s="36" t="s">
        <v>74</v>
      </c>
    </row>
    <row r="35" spans="1:7" ht="24" x14ac:dyDescent="0.2">
      <c r="A35" s="29" t="s">
        <v>76</v>
      </c>
      <c r="B35" s="30">
        <v>14</v>
      </c>
      <c r="C35" s="31">
        <v>23.5</v>
      </c>
      <c r="D35" s="30" t="s">
        <v>26</v>
      </c>
      <c r="E35" s="30" t="s">
        <v>75</v>
      </c>
      <c r="F35" s="30">
        <v>21796119</v>
      </c>
      <c r="G35" s="36" t="s">
        <v>122</v>
      </c>
    </row>
    <row r="36" spans="1:7" x14ac:dyDescent="0.2">
      <c r="A36" s="29" t="s">
        <v>77</v>
      </c>
      <c r="B36" s="30">
        <v>74</v>
      </c>
      <c r="C36" s="31">
        <v>98</v>
      </c>
      <c r="D36" s="30" t="s">
        <v>57</v>
      </c>
      <c r="E36" s="30" t="s">
        <v>59</v>
      </c>
      <c r="F36" s="30">
        <v>21798893</v>
      </c>
      <c r="G36" s="36"/>
    </row>
    <row r="37" spans="1:7" x14ac:dyDescent="0.2">
      <c r="A37" s="29" t="s">
        <v>77</v>
      </c>
      <c r="B37" s="30">
        <v>32</v>
      </c>
      <c r="C37" s="31">
        <v>19.03125</v>
      </c>
      <c r="D37" s="30" t="s">
        <v>26</v>
      </c>
      <c r="E37" s="30" t="s">
        <v>51</v>
      </c>
      <c r="F37" s="30">
        <v>21798897</v>
      </c>
      <c r="G37" s="36"/>
    </row>
    <row r="38" spans="1:7" x14ac:dyDescent="0.2">
      <c r="A38" s="29" t="s">
        <v>66</v>
      </c>
      <c r="B38" s="30">
        <v>6</v>
      </c>
      <c r="C38" s="31">
        <v>16</v>
      </c>
      <c r="D38" s="30" t="s">
        <v>26</v>
      </c>
      <c r="E38" s="30" t="s">
        <v>51</v>
      </c>
      <c r="F38" s="30">
        <v>21804550</v>
      </c>
      <c r="G38" s="36"/>
    </row>
    <row r="39" spans="1:7" x14ac:dyDescent="0.2">
      <c r="A39" s="29" t="s">
        <v>41</v>
      </c>
      <c r="B39" s="30">
        <v>7</v>
      </c>
      <c r="C39" s="31">
        <v>32.142857142857146</v>
      </c>
      <c r="D39" s="30" t="s">
        <v>57</v>
      </c>
      <c r="E39" s="30" t="s">
        <v>51</v>
      </c>
      <c r="F39" s="30">
        <v>21817013</v>
      </c>
      <c r="G39" s="36"/>
    </row>
    <row r="40" spans="1:7" x14ac:dyDescent="0.2">
      <c r="A40" s="29" t="s">
        <v>14</v>
      </c>
      <c r="B40" s="30">
        <v>10</v>
      </c>
      <c r="C40" s="31">
        <v>42.9</v>
      </c>
      <c r="D40" s="30" t="s">
        <v>57</v>
      </c>
      <c r="E40" s="30" t="s">
        <v>51</v>
      </c>
      <c r="F40" s="30">
        <v>21822264</v>
      </c>
      <c r="G40" s="36"/>
    </row>
    <row r="41" spans="1:7" x14ac:dyDescent="0.2">
      <c r="A41" s="29" t="s">
        <v>78</v>
      </c>
      <c r="B41" s="30">
        <v>9</v>
      </c>
      <c r="C41" s="31">
        <v>40</v>
      </c>
      <c r="D41" s="30" t="s">
        <v>60</v>
      </c>
      <c r="E41" s="30" t="s">
        <v>51</v>
      </c>
      <c r="F41" s="30">
        <v>21822268</v>
      </c>
      <c r="G41" s="36"/>
    </row>
    <row r="42" spans="1:7" x14ac:dyDescent="0.2">
      <c r="A42" s="29" t="s">
        <v>42</v>
      </c>
      <c r="B42" s="30">
        <v>17</v>
      </c>
      <c r="C42" s="31" t="s">
        <v>62</v>
      </c>
      <c r="D42" s="30" t="s">
        <v>62</v>
      </c>
      <c r="E42" s="30" t="s">
        <v>51</v>
      </c>
      <c r="F42" s="30">
        <v>21868628</v>
      </c>
      <c r="G42" s="36"/>
    </row>
    <row r="43" spans="1:7" x14ac:dyDescent="0.2">
      <c r="A43" s="29" t="s">
        <v>43</v>
      </c>
      <c r="B43" s="30">
        <v>11</v>
      </c>
      <c r="C43" s="31" t="s">
        <v>62</v>
      </c>
      <c r="D43" s="30" t="s">
        <v>62</v>
      </c>
      <c r="E43" s="30" t="s">
        <v>51</v>
      </c>
      <c r="F43" s="30">
        <v>21886174</v>
      </c>
      <c r="G43" s="36"/>
    </row>
    <row r="44" spans="1:7" x14ac:dyDescent="0.2">
      <c r="A44" s="29" t="s">
        <v>28</v>
      </c>
      <c r="B44" s="30">
        <v>9</v>
      </c>
      <c r="C44" s="31">
        <v>48.777777777777779</v>
      </c>
      <c r="D44" s="30" t="s">
        <v>60</v>
      </c>
      <c r="E44" s="30" t="s">
        <v>59</v>
      </c>
      <c r="F44" s="30">
        <v>21892161</v>
      </c>
      <c r="G44" s="36"/>
    </row>
    <row r="45" spans="1:7" x14ac:dyDescent="0.2">
      <c r="A45" s="29" t="s">
        <v>44</v>
      </c>
      <c r="B45" s="30">
        <v>29</v>
      </c>
      <c r="C45" s="31">
        <v>9.2413793103448274</v>
      </c>
      <c r="D45" s="30" t="s">
        <v>26</v>
      </c>
      <c r="E45" s="30" t="s">
        <v>51</v>
      </c>
      <c r="F45" s="30">
        <v>21909114</v>
      </c>
      <c r="G45" s="36"/>
    </row>
    <row r="46" spans="1:7" ht="24" x14ac:dyDescent="0.2">
      <c r="A46" s="29" t="s">
        <v>65</v>
      </c>
      <c r="B46" s="30">
        <v>16</v>
      </c>
      <c r="C46" s="31" t="s">
        <v>62</v>
      </c>
      <c r="D46" s="30" t="s">
        <v>62</v>
      </c>
      <c r="E46" s="30" t="s">
        <v>51</v>
      </c>
      <c r="F46" s="30">
        <v>21949389</v>
      </c>
      <c r="G46" s="36" t="s">
        <v>115</v>
      </c>
    </row>
    <row r="47" spans="1:7" x14ac:dyDescent="0.2">
      <c r="A47" s="29" t="s">
        <v>79</v>
      </c>
      <c r="B47" s="30">
        <v>1</v>
      </c>
      <c r="C47" s="31">
        <v>3</v>
      </c>
      <c r="D47" s="30" t="s">
        <v>26</v>
      </c>
      <c r="E47" s="30" t="s">
        <v>51</v>
      </c>
      <c r="F47" s="30">
        <v>21955916</v>
      </c>
      <c r="G47" s="36"/>
    </row>
    <row r="48" spans="1:7" ht="36" x14ac:dyDescent="0.2">
      <c r="A48" s="29" t="s">
        <v>80</v>
      </c>
      <c r="B48" s="30">
        <v>8</v>
      </c>
      <c r="C48" s="31">
        <v>874.75</v>
      </c>
      <c r="D48" s="30" t="s">
        <v>60</v>
      </c>
      <c r="E48" s="30" t="s">
        <v>51</v>
      </c>
      <c r="F48" s="30">
        <v>21984974</v>
      </c>
      <c r="G48" s="36" t="s">
        <v>124</v>
      </c>
    </row>
    <row r="49" spans="1:7" x14ac:dyDescent="0.2">
      <c r="A49" s="29" t="s">
        <v>81</v>
      </c>
      <c r="B49" s="30">
        <v>8</v>
      </c>
      <c r="C49" s="31" t="s">
        <v>62</v>
      </c>
      <c r="D49" s="30" t="s">
        <v>62</v>
      </c>
      <c r="E49" s="30" t="s">
        <v>51</v>
      </c>
      <c r="F49" s="30">
        <v>21989985</v>
      </c>
      <c r="G49" s="36"/>
    </row>
    <row r="50" spans="1:7" x14ac:dyDescent="0.2">
      <c r="A50" s="29" t="s">
        <v>44</v>
      </c>
      <c r="B50" s="30">
        <v>9</v>
      </c>
      <c r="C50" s="31">
        <v>6.666666666666667</v>
      </c>
      <c r="D50" s="30" t="s">
        <v>26</v>
      </c>
      <c r="E50" s="30" t="s">
        <v>51</v>
      </c>
      <c r="F50" s="30">
        <v>21995386</v>
      </c>
      <c r="G50" s="36"/>
    </row>
    <row r="51" spans="1:7" x14ac:dyDescent="0.2">
      <c r="A51" s="29" t="s">
        <v>81</v>
      </c>
      <c r="B51" s="30">
        <v>1</v>
      </c>
      <c r="C51" s="31">
        <v>13</v>
      </c>
      <c r="D51" s="30" t="s">
        <v>26</v>
      </c>
      <c r="E51" s="30" t="s">
        <v>51</v>
      </c>
      <c r="F51" s="30">
        <v>22012066</v>
      </c>
      <c r="G51" s="36"/>
    </row>
    <row r="52" spans="1:7" x14ac:dyDescent="0.2">
      <c r="A52" s="29" t="s">
        <v>252</v>
      </c>
      <c r="B52" s="30">
        <v>18</v>
      </c>
      <c r="C52" s="31">
        <v>62.277777777777771</v>
      </c>
      <c r="D52" s="30" t="s">
        <v>60</v>
      </c>
      <c r="E52" s="30" t="s">
        <v>51</v>
      </c>
      <c r="F52" s="30">
        <v>22037554</v>
      </c>
      <c r="G52" s="36"/>
    </row>
    <row r="53" spans="1:7" x14ac:dyDescent="0.2">
      <c r="A53" s="29" t="s">
        <v>253</v>
      </c>
      <c r="B53" s="30">
        <v>4</v>
      </c>
      <c r="C53" s="31">
        <v>619.75</v>
      </c>
      <c r="D53" s="30" t="s">
        <v>60</v>
      </c>
      <c r="E53" s="30" t="s">
        <v>51</v>
      </c>
      <c r="F53" s="30">
        <v>22037554</v>
      </c>
      <c r="G53" s="36"/>
    </row>
    <row r="54" spans="1:7" x14ac:dyDescent="0.2">
      <c r="A54" s="29" t="s">
        <v>82</v>
      </c>
      <c r="B54" s="30">
        <v>16</v>
      </c>
      <c r="C54" s="31" t="s">
        <v>62</v>
      </c>
      <c r="D54" s="30" t="s">
        <v>62</v>
      </c>
      <c r="E54" s="30" t="s">
        <v>51</v>
      </c>
      <c r="F54" s="30">
        <v>22072542</v>
      </c>
      <c r="G54" s="36"/>
    </row>
    <row r="55" spans="1:7" x14ac:dyDescent="0.2">
      <c r="A55" s="29" t="s">
        <v>83</v>
      </c>
      <c r="B55" s="30">
        <v>2</v>
      </c>
      <c r="C55" s="31">
        <v>5.5</v>
      </c>
      <c r="D55" s="30" t="s">
        <v>26</v>
      </c>
      <c r="E55" s="30" t="s">
        <v>51</v>
      </c>
      <c r="F55" s="30">
        <v>22094584</v>
      </c>
      <c r="G55" s="36"/>
    </row>
    <row r="56" spans="1:7" x14ac:dyDescent="0.2">
      <c r="A56" s="29" t="s">
        <v>72</v>
      </c>
      <c r="B56" s="30">
        <v>6</v>
      </c>
      <c r="C56" s="31">
        <v>7.333333333333333</v>
      </c>
      <c r="D56" s="30" t="s">
        <v>26</v>
      </c>
      <c r="E56" s="30" t="s">
        <v>51</v>
      </c>
      <c r="F56" s="30">
        <v>22102435</v>
      </c>
      <c r="G56" s="36"/>
    </row>
    <row r="57" spans="1:7" x14ac:dyDescent="0.2">
      <c r="A57" s="29" t="s">
        <v>84</v>
      </c>
      <c r="B57" s="30">
        <v>10</v>
      </c>
      <c r="C57" s="31">
        <v>11.8</v>
      </c>
      <c r="D57" s="30" t="s">
        <v>26</v>
      </c>
      <c r="E57" s="30" t="s">
        <v>51</v>
      </c>
      <c r="F57" s="30">
        <v>22138691</v>
      </c>
      <c r="G57" s="36"/>
    </row>
    <row r="58" spans="1:7" x14ac:dyDescent="0.2">
      <c r="A58" s="29" t="s">
        <v>100</v>
      </c>
      <c r="B58" s="30">
        <v>14</v>
      </c>
      <c r="C58" s="31">
        <v>21.285714285714285</v>
      </c>
      <c r="D58" s="30" t="s">
        <v>26</v>
      </c>
      <c r="E58" s="30" t="s">
        <v>51</v>
      </c>
      <c r="F58" s="30">
        <v>22156295</v>
      </c>
      <c r="G58" s="36"/>
    </row>
    <row r="59" spans="1:7" x14ac:dyDescent="0.2">
      <c r="A59" s="29" t="s">
        <v>101</v>
      </c>
      <c r="B59" s="30">
        <v>1</v>
      </c>
      <c r="C59" s="31">
        <v>360</v>
      </c>
      <c r="D59" s="30" t="s">
        <v>26</v>
      </c>
      <c r="E59" s="30" t="s">
        <v>51</v>
      </c>
      <c r="F59" s="30">
        <v>22156295</v>
      </c>
      <c r="G59" s="36"/>
    </row>
    <row r="60" spans="1:7" x14ac:dyDescent="0.2">
      <c r="A60" s="29" t="s">
        <v>85</v>
      </c>
      <c r="B60" s="30">
        <v>1</v>
      </c>
      <c r="C60" s="31">
        <v>19</v>
      </c>
      <c r="D60" s="30" t="s">
        <v>26</v>
      </c>
      <c r="E60" s="30" t="s">
        <v>59</v>
      </c>
      <c r="F60" s="30">
        <v>22158538</v>
      </c>
      <c r="G60" s="36"/>
    </row>
    <row r="61" spans="1:7" x14ac:dyDescent="0.2">
      <c r="A61" s="29" t="s">
        <v>69</v>
      </c>
      <c r="B61" s="30">
        <v>105</v>
      </c>
      <c r="C61" s="31">
        <v>11.866666666666667</v>
      </c>
      <c r="D61" s="30" t="s">
        <v>57</v>
      </c>
      <c r="E61" s="30" t="s">
        <v>51</v>
      </c>
      <c r="F61" s="30">
        <v>22158541</v>
      </c>
      <c r="G61" s="36"/>
    </row>
    <row r="62" spans="1:7" x14ac:dyDescent="0.2">
      <c r="A62" s="29" t="s">
        <v>86</v>
      </c>
      <c r="B62" s="30">
        <v>8</v>
      </c>
      <c r="C62" s="31">
        <v>9.875</v>
      </c>
      <c r="D62" s="30" t="s">
        <v>57</v>
      </c>
      <c r="E62" s="30" t="s">
        <v>51</v>
      </c>
      <c r="F62" s="30">
        <v>22158988</v>
      </c>
      <c r="G62" s="36"/>
    </row>
    <row r="63" spans="1:7" x14ac:dyDescent="0.2">
      <c r="A63" s="29" t="s">
        <v>87</v>
      </c>
      <c r="B63" s="30">
        <v>8</v>
      </c>
      <c r="C63" s="31">
        <v>26.75</v>
      </c>
      <c r="D63" s="30" t="s">
        <v>57</v>
      </c>
      <c r="E63" s="30" t="s">
        <v>51</v>
      </c>
      <c r="F63" s="30">
        <v>22158988</v>
      </c>
      <c r="G63" s="36"/>
    </row>
    <row r="64" spans="1:7" x14ac:dyDescent="0.2">
      <c r="A64" s="29" t="s">
        <v>88</v>
      </c>
      <c r="B64" s="30">
        <v>8</v>
      </c>
      <c r="C64" s="31">
        <v>16</v>
      </c>
      <c r="D64" s="30" t="s">
        <v>57</v>
      </c>
      <c r="E64" s="30" t="s">
        <v>51</v>
      </c>
      <c r="F64" s="30">
        <v>22158988</v>
      </c>
      <c r="G64" s="36"/>
    </row>
    <row r="65" spans="1:7" x14ac:dyDescent="0.2">
      <c r="A65" s="29" t="s">
        <v>89</v>
      </c>
      <c r="B65" s="30">
        <v>8</v>
      </c>
      <c r="C65" s="31">
        <v>2.875</v>
      </c>
      <c r="D65" s="30" t="s">
        <v>57</v>
      </c>
      <c r="E65" s="30" t="s">
        <v>51</v>
      </c>
      <c r="F65" s="30">
        <v>22158988</v>
      </c>
      <c r="G65" s="36"/>
    </row>
    <row r="66" spans="1:7" x14ac:dyDescent="0.2">
      <c r="A66" s="29" t="s">
        <v>50</v>
      </c>
      <c r="B66" s="30">
        <v>8</v>
      </c>
      <c r="C66" s="31">
        <v>268</v>
      </c>
      <c r="D66" s="30" t="s">
        <v>26</v>
      </c>
      <c r="E66" s="30" t="s">
        <v>51</v>
      </c>
      <c r="F66" s="30">
        <v>22197930</v>
      </c>
      <c r="G66" s="36"/>
    </row>
    <row r="67" spans="1:7" x14ac:dyDescent="0.2">
      <c r="A67" s="29" t="s">
        <v>50</v>
      </c>
      <c r="B67" s="30">
        <v>7</v>
      </c>
      <c r="C67" s="31">
        <v>339.71428571428572</v>
      </c>
      <c r="D67" s="30" t="s">
        <v>26</v>
      </c>
      <c r="E67" s="30" t="s">
        <v>51</v>
      </c>
      <c r="F67" s="30">
        <v>22197931</v>
      </c>
      <c r="G67" s="36"/>
    </row>
    <row r="68" spans="1:7" x14ac:dyDescent="0.2">
      <c r="A68" s="29" t="s">
        <v>90</v>
      </c>
      <c r="B68" s="30">
        <v>8</v>
      </c>
      <c r="C68" s="31">
        <v>16.125</v>
      </c>
      <c r="D68" s="30" t="s">
        <v>26</v>
      </c>
      <c r="E68" s="30" t="s">
        <v>59</v>
      </c>
      <c r="F68" s="30">
        <v>22237025</v>
      </c>
      <c r="G68" s="36"/>
    </row>
    <row r="69" spans="1:7" x14ac:dyDescent="0.2">
      <c r="A69" s="29" t="s">
        <v>83</v>
      </c>
      <c r="B69" s="30">
        <v>12</v>
      </c>
      <c r="C69" s="31">
        <v>12.76</v>
      </c>
      <c r="D69" s="30" t="s">
        <v>26</v>
      </c>
      <c r="E69" s="30" t="s">
        <v>59</v>
      </c>
      <c r="F69" s="30">
        <v>22237106</v>
      </c>
      <c r="G69" s="36"/>
    </row>
    <row r="70" spans="1:7" x14ac:dyDescent="0.2">
      <c r="A70" s="29" t="s">
        <v>91</v>
      </c>
      <c r="B70" s="30">
        <v>6</v>
      </c>
      <c r="C70" s="31">
        <v>14.5</v>
      </c>
      <c r="D70" s="30" t="s">
        <v>57</v>
      </c>
      <c r="E70" s="30" t="s">
        <v>51</v>
      </c>
      <c r="F70" s="30">
        <v>22286061</v>
      </c>
      <c r="G70" s="36"/>
    </row>
    <row r="71" spans="1:7" x14ac:dyDescent="0.2">
      <c r="A71" s="29" t="s">
        <v>92</v>
      </c>
      <c r="B71" s="30">
        <v>7</v>
      </c>
      <c r="C71" s="31" t="s">
        <v>62</v>
      </c>
      <c r="D71" s="30" t="s">
        <v>62</v>
      </c>
      <c r="E71" s="30" t="s">
        <v>59</v>
      </c>
      <c r="F71" s="30">
        <v>22286216</v>
      </c>
      <c r="G71" s="36"/>
    </row>
    <row r="72" spans="1:7" x14ac:dyDescent="0.2">
      <c r="A72" s="29" t="s">
        <v>45</v>
      </c>
      <c r="B72" s="30">
        <v>15</v>
      </c>
      <c r="C72" s="31" t="s">
        <v>62</v>
      </c>
      <c r="D72" s="30" t="s">
        <v>62</v>
      </c>
      <c r="E72" s="30" t="s">
        <v>51</v>
      </c>
      <c r="F72" s="30">
        <v>22323480</v>
      </c>
      <c r="G72" s="36"/>
    </row>
    <row r="73" spans="1:7" x14ac:dyDescent="0.2">
      <c r="A73" s="29" t="s">
        <v>66</v>
      </c>
      <c r="B73" s="30">
        <v>49</v>
      </c>
      <c r="C73" s="31">
        <v>95.591836734693885</v>
      </c>
      <c r="D73" s="30" t="s">
        <v>57</v>
      </c>
      <c r="E73" s="30" t="s">
        <v>51</v>
      </c>
      <c r="F73" s="30">
        <v>22343534</v>
      </c>
      <c r="G73" s="36"/>
    </row>
    <row r="74" spans="1:7" x14ac:dyDescent="0.2">
      <c r="A74" s="29" t="s">
        <v>87</v>
      </c>
      <c r="B74" s="30">
        <v>1</v>
      </c>
      <c r="C74" s="31">
        <v>17</v>
      </c>
      <c r="D74" s="30" t="s">
        <v>26</v>
      </c>
      <c r="E74" s="30" t="s">
        <v>51</v>
      </c>
      <c r="F74" s="30">
        <v>22355676</v>
      </c>
      <c r="G74" s="36"/>
    </row>
    <row r="75" spans="1:7" x14ac:dyDescent="0.2">
      <c r="A75" s="29" t="s">
        <v>24</v>
      </c>
      <c r="B75" s="30">
        <v>87</v>
      </c>
      <c r="C75" s="31">
        <v>2.7701149425287355</v>
      </c>
      <c r="D75" s="30" t="s">
        <v>26</v>
      </c>
      <c r="E75" s="30" t="s">
        <v>59</v>
      </c>
      <c r="F75" s="30">
        <v>22367537</v>
      </c>
      <c r="G75" s="36"/>
    </row>
    <row r="76" spans="1:7" ht="24" x14ac:dyDescent="0.2">
      <c r="A76" s="29" t="s">
        <v>46</v>
      </c>
      <c r="B76" s="30">
        <v>1</v>
      </c>
      <c r="C76" s="31" t="s">
        <v>62</v>
      </c>
      <c r="D76" s="30" t="s">
        <v>62</v>
      </c>
      <c r="E76" s="30" t="s">
        <v>51</v>
      </c>
      <c r="F76" s="30">
        <v>22385957</v>
      </c>
      <c r="G76" s="36" t="s">
        <v>93</v>
      </c>
    </row>
    <row r="77" spans="1:7" ht="24" x14ac:dyDescent="0.2">
      <c r="A77" s="29" t="s">
        <v>47</v>
      </c>
      <c r="B77" s="30">
        <v>1</v>
      </c>
      <c r="C77" s="31" t="s">
        <v>62</v>
      </c>
      <c r="D77" s="30" t="s">
        <v>62</v>
      </c>
      <c r="E77" s="30" t="s">
        <v>51</v>
      </c>
      <c r="F77" s="30">
        <v>22385958</v>
      </c>
      <c r="G77" s="36" t="s">
        <v>93</v>
      </c>
    </row>
    <row r="78" spans="1:7" ht="24" x14ac:dyDescent="0.2">
      <c r="A78" s="29" t="s">
        <v>254</v>
      </c>
      <c r="B78" s="30">
        <v>2</v>
      </c>
      <c r="C78" s="31">
        <v>11</v>
      </c>
      <c r="D78" s="30" t="s">
        <v>26</v>
      </c>
      <c r="E78" s="30" t="s">
        <v>51</v>
      </c>
      <c r="F78" s="30">
        <v>22395615</v>
      </c>
      <c r="G78" s="36" t="s">
        <v>1437</v>
      </c>
    </row>
    <row r="79" spans="1:7" x14ac:dyDescent="0.2">
      <c r="A79" s="29" t="s">
        <v>94</v>
      </c>
      <c r="B79" s="30">
        <v>1</v>
      </c>
      <c r="C79" s="31">
        <v>33</v>
      </c>
      <c r="D79" s="30" t="s">
        <v>26</v>
      </c>
      <c r="E79" s="30" t="s">
        <v>51</v>
      </c>
      <c r="F79" s="30">
        <v>22397650</v>
      </c>
      <c r="G79" s="36"/>
    </row>
    <row r="80" spans="1:7" x14ac:dyDescent="0.2">
      <c r="A80" s="29" t="s">
        <v>85</v>
      </c>
      <c r="B80" s="30">
        <v>7</v>
      </c>
      <c r="C80" s="31">
        <v>15.428571428571427</v>
      </c>
      <c r="D80" s="30" t="s">
        <v>26</v>
      </c>
      <c r="E80" s="30" t="s">
        <v>59</v>
      </c>
      <c r="F80" s="30">
        <v>22417201</v>
      </c>
      <c r="G80" s="36"/>
    </row>
    <row r="81" spans="1:7" x14ac:dyDescent="0.2">
      <c r="A81" s="29" t="s">
        <v>95</v>
      </c>
      <c r="B81" s="30">
        <v>5</v>
      </c>
      <c r="C81" s="31">
        <v>13.2</v>
      </c>
      <c r="D81" s="30" t="s">
        <v>57</v>
      </c>
      <c r="E81" s="30" t="s">
        <v>51</v>
      </c>
      <c r="F81" s="30">
        <v>22428002</v>
      </c>
      <c r="G81" s="36"/>
    </row>
    <row r="82" spans="1:7" x14ac:dyDescent="0.2">
      <c r="A82" s="29" t="s">
        <v>48</v>
      </c>
      <c r="B82" s="30">
        <v>15</v>
      </c>
      <c r="C82" s="31">
        <v>49.466666666666669</v>
      </c>
      <c r="D82" s="30" t="s">
        <v>60</v>
      </c>
      <c r="E82" s="30" t="s">
        <v>51</v>
      </c>
      <c r="F82" s="30">
        <v>22484628</v>
      </c>
      <c r="G82" s="36"/>
    </row>
    <row r="83" spans="1:7" x14ac:dyDescent="0.2">
      <c r="A83" s="29" t="s">
        <v>97</v>
      </c>
      <c r="B83" s="30">
        <v>104</v>
      </c>
      <c r="C83" s="31">
        <v>24.14423076923077</v>
      </c>
      <c r="D83" s="30" t="s">
        <v>26</v>
      </c>
      <c r="E83" s="30" t="s">
        <v>59</v>
      </c>
      <c r="F83" s="30">
        <v>22495314</v>
      </c>
      <c r="G83" s="36"/>
    </row>
    <row r="84" spans="1:7" x14ac:dyDescent="0.2">
      <c r="A84" s="29" t="s">
        <v>49</v>
      </c>
      <c r="B84" s="30">
        <v>4</v>
      </c>
      <c r="C84" s="31" t="s">
        <v>62</v>
      </c>
      <c r="D84" s="30" t="s">
        <v>62</v>
      </c>
      <c r="E84" s="30" t="s">
        <v>51</v>
      </c>
      <c r="F84" s="30">
        <v>22502944</v>
      </c>
      <c r="G84" s="36" t="s">
        <v>96</v>
      </c>
    </row>
    <row r="85" spans="1:7" x14ac:dyDescent="0.2">
      <c r="A85" s="29" t="s">
        <v>52</v>
      </c>
      <c r="B85" s="30">
        <v>31</v>
      </c>
      <c r="C85" s="31">
        <v>86.645161290322577</v>
      </c>
      <c r="D85" s="30" t="s">
        <v>57</v>
      </c>
      <c r="E85" s="30" t="s">
        <v>51</v>
      </c>
      <c r="F85" s="30">
        <v>22510280</v>
      </c>
      <c r="G85" s="36"/>
    </row>
    <row r="86" spans="1:7" x14ac:dyDescent="0.2">
      <c r="A86" s="29" t="s">
        <v>14</v>
      </c>
      <c r="B86" s="30">
        <v>24</v>
      </c>
      <c r="C86" s="31">
        <v>41.4</v>
      </c>
      <c r="D86" s="30" t="s">
        <v>26</v>
      </c>
      <c r="E86" s="30" t="s">
        <v>51</v>
      </c>
      <c r="F86" s="30">
        <v>22561517</v>
      </c>
      <c r="G86" s="36"/>
    </row>
    <row r="87" spans="1:7" x14ac:dyDescent="0.2">
      <c r="A87" s="29" t="s">
        <v>255</v>
      </c>
      <c r="B87" s="30">
        <v>8</v>
      </c>
      <c r="C87" s="31">
        <v>25.8</v>
      </c>
      <c r="D87" s="30" t="s">
        <v>26</v>
      </c>
      <c r="E87" s="30" t="s">
        <v>51</v>
      </c>
      <c r="F87" s="30">
        <v>22561520</v>
      </c>
      <c r="G87" s="36"/>
    </row>
    <row r="88" spans="1:7" x14ac:dyDescent="0.2">
      <c r="A88" s="29" t="s">
        <v>256</v>
      </c>
      <c r="B88" s="30">
        <v>1</v>
      </c>
      <c r="C88" s="31">
        <v>3</v>
      </c>
      <c r="D88" s="30" t="s">
        <v>26</v>
      </c>
      <c r="E88" s="30" t="s">
        <v>51</v>
      </c>
      <c r="F88" s="30">
        <v>22591296</v>
      </c>
      <c r="G88" s="36"/>
    </row>
    <row r="89" spans="1:7" ht="24" x14ac:dyDescent="0.2">
      <c r="A89" s="29" t="s">
        <v>65</v>
      </c>
      <c r="B89" s="30">
        <v>111</v>
      </c>
      <c r="C89" s="31">
        <v>31.648648648648649</v>
      </c>
      <c r="D89" s="30" t="s">
        <v>60</v>
      </c>
      <c r="E89" s="30" t="s">
        <v>51</v>
      </c>
      <c r="F89" s="30">
        <v>22610119</v>
      </c>
      <c r="G89" s="36" t="s">
        <v>116</v>
      </c>
    </row>
    <row r="90" spans="1:7" x14ac:dyDescent="0.2">
      <c r="A90" s="29" t="s">
        <v>50</v>
      </c>
      <c r="B90" s="30">
        <v>25</v>
      </c>
      <c r="C90" s="31">
        <v>372.88</v>
      </c>
      <c r="D90" s="30" t="s">
        <v>57</v>
      </c>
      <c r="E90" s="30" t="s">
        <v>59</v>
      </c>
      <c r="F90" s="30">
        <v>22622578</v>
      </c>
      <c r="G90" s="36"/>
    </row>
    <row r="91" spans="1:7" x14ac:dyDescent="0.2">
      <c r="A91" s="29" t="s">
        <v>14</v>
      </c>
      <c r="B91" s="30">
        <v>27</v>
      </c>
      <c r="C91" s="31">
        <v>75.8</v>
      </c>
      <c r="D91" s="30" t="s">
        <v>57</v>
      </c>
      <c r="E91" s="30" t="s">
        <v>59</v>
      </c>
      <c r="F91" s="30">
        <v>22634756</v>
      </c>
      <c r="G91" s="36"/>
    </row>
    <row r="92" spans="1:7" x14ac:dyDescent="0.2">
      <c r="A92" s="29" t="s">
        <v>81</v>
      </c>
      <c r="B92" s="30">
        <v>5</v>
      </c>
      <c r="C92" s="31">
        <v>4.6000000000000005</v>
      </c>
      <c r="D92" s="30" t="s">
        <v>26</v>
      </c>
      <c r="E92" s="30" t="s">
        <v>51</v>
      </c>
      <c r="F92" s="30">
        <v>22649106</v>
      </c>
      <c r="G92" s="36"/>
    </row>
    <row r="93" spans="1:7" x14ac:dyDescent="0.2">
      <c r="A93" s="29" t="s">
        <v>94</v>
      </c>
      <c r="B93" s="30">
        <v>1</v>
      </c>
      <c r="C93" s="31">
        <v>47</v>
      </c>
      <c r="D93" s="30" t="s">
        <v>26</v>
      </c>
      <c r="E93" s="30" t="s">
        <v>59</v>
      </c>
      <c r="F93" s="30">
        <v>22683710</v>
      </c>
      <c r="G93" s="36"/>
    </row>
    <row r="94" spans="1:7" x14ac:dyDescent="0.2">
      <c r="A94" s="29" t="s">
        <v>52</v>
      </c>
      <c r="B94" s="30">
        <v>14</v>
      </c>
      <c r="C94" s="31">
        <v>83.7</v>
      </c>
      <c r="D94" s="30" t="s">
        <v>60</v>
      </c>
      <c r="E94" s="30" t="s">
        <v>51</v>
      </c>
      <c r="F94" s="30">
        <v>22696596</v>
      </c>
      <c r="G94" s="36"/>
    </row>
    <row r="95" spans="1:7" x14ac:dyDescent="0.2">
      <c r="A95" s="29" t="s">
        <v>1438</v>
      </c>
      <c r="B95" s="30">
        <v>4</v>
      </c>
      <c r="C95" s="31">
        <v>52</v>
      </c>
      <c r="D95" s="30" t="s">
        <v>57</v>
      </c>
      <c r="E95" s="30" t="s">
        <v>51</v>
      </c>
      <c r="F95" s="30">
        <v>22705984</v>
      </c>
      <c r="G95" s="36"/>
    </row>
    <row r="96" spans="1:7" x14ac:dyDescent="0.2">
      <c r="A96" s="29" t="s">
        <v>7</v>
      </c>
      <c r="B96" s="30">
        <v>100</v>
      </c>
      <c r="C96" s="31">
        <v>56.099999999999994</v>
      </c>
      <c r="D96" s="30" t="s">
        <v>26</v>
      </c>
      <c r="E96" s="30" t="s">
        <v>51</v>
      </c>
      <c r="F96" s="30">
        <v>22722201</v>
      </c>
      <c r="G96" s="36"/>
    </row>
    <row r="97" spans="1:7" x14ac:dyDescent="0.2">
      <c r="A97" s="29" t="s">
        <v>1439</v>
      </c>
      <c r="B97" s="30">
        <v>37</v>
      </c>
      <c r="C97" s="31">
        <v>11.243243243243244</v>
      </c>
      <c r="D97" s="30" t="s">
        <v>26</v>
      </c>
      <c r="E97" s="30" t="s">
        <v>59</v>
      </c>
      <c r="F97" s="30">
        <v>22722829</v>
      </c>
      <c r="G97" s="36"/>
    </row>
    <row r="98" spans="1:7" x14ac:dyDescent="0.2">
      <c r="A98" s="29" t="s">
        <v>20</v>
      </c>
      <c r="B98" s="30">
        <v>61</v>
      </c>
      <c r="C98" s="31">
        <v>63.524590163934427</v>
      </c>
      <c r="D98" s="30" t="s">
        <v>60</v>
      </c>
      <c r="E98" s="30" t="s">
        <v>51</v>
      </c>
      <c r="F98" s="30">
        <v>22722839</v>
      </c>
      <c r="G98" s="36"/>
    </row>
    <row r="99" spans="1:7" x14ac:dyDescent="0.2">
      <c r="A99" s="29" t="s">
        <v>98</v>
      </c>
      <c r="B99" s="30">
        <v>8</v>
      </c>
      <c r="C99" s="31">
        <v>3.625</v>
      </c>
      <c r="D99" s="30" t="s">
        <v>26</v>
      </c>
      <c r="E99" s="30" t="s">
        <v>51</v>
      </c>
      <c r="F99" s="30">
        <v>22740705</v>
      </c>
      <c r="G99" s="36"/>
    </row>
    <row r="100" spans="1:7" x14ac:dyDescent="0.2">
      <c r="A100" s="29" t="s">
        <v>99</v>
      </c>
      <c r="B100" s="30">
        <v>1</v>
      </c>
      <c r="C100" s="31" t="s">
        <v>62</v>
      </c>
      <c r="D100" s="30" t="s">
        <v>62</v>
      </c>
      <c r="E100" s="30" t="s">
        <v>51</v>
      </c>
      <c r="F100" s="30">
        <v>22797009</v>
      </c>
      <c r="G100" s="36"/>
    </row>
    <row r="101" spans="1:7" x14ac:dyDescent="0.2">
      <c r="A101" s="29" t="s">
        <v>25</v>
      </c>
      <c r="B101" s="30">
        <v>32</v>
      </c>
      <c r="C101" s="31">
        <v>4.09375</v>
      </c>
      <c r="D101" s="30" t="s">
        <v>26</v>
      </c>
      <c r="E101" s="30" t="s">
        <v>51</v>
      </c>
      <c r="F101" s="30">
        <v>22797305</v>
      </c>
      <c r="G101" s="36"/>
    </row>
    <row r="102" spans="1:7" x14ac:dyDescent="0.2">
      <c r="A102" s="29" t="s">
        <v>63</v>
      </c>
      <c r="B102" s="30">
        <v>190</v>
      </c>
      <c r="C102" s="31">
        <v>53.347039473684212</v>
      </c>
      <c r="D102" s="30" t="s">
        <v>26</v>
      </c>
      <c r="E102" s="30" t="s">
        <v>51</v>
      </c>
      <c r="F102" s="30">
        <v>22810696</v>
      </c>
      <c r="G102" s="36"/>
    </row>
    <row r="103" spans="1:7" x14ac:dyDescent="0.2">
      <c r="A103" s="29" t="s">
        <v>64</v>
      </c>
      <c r="B103" s="30">
        <v>34</v>
      </c>
      <c r="C103" s="31">
        <v>1510.0588235294117</v>
      </c>
      <c r="D103" s="30" t="s">
        <v>26</v>
      </c>
      <c r="E103" s="30" t="s">
        <v>51</v>
      </c>
      <c r="F103" s="30">
        <v>22810696</v>
      </c>
      <c r="G103" s="36"/>
    </row>
    <row r="104" spans="1:7" x14ac:dyDescent="0.2">
      <c r="A104" s="29" t="s">
        <v>1439</v>
      </c>
      <c r="B104" s="30">
        <v>92</v>
      </c>
      <c r="C104" s="31">
        <v>0.20652173913043478</v>
      </c>
      <c r="D104" s="30" t="s">
        <v>26</v>
      </c>
      <c r="E104" s="30" t="s">
        <v>51</v>
      </c>
      <c r="F104" s="30">
        <v>22820256</v>
      </c>
      <c r="G104" s="36"/>
    </row>
    <row r="105" spans="1:7" x14ac:dyDescent="0.2">
      <c r="A105" s="29" t="s">
        <v>1439</v>
      </c>
      <c r="B105" s="30">
        <v>60</v>
      </c>
      <c r="C105" s="31">
        <v>1.8</v>
      </c>
      <c r="D105" s="30" t="s">
        <v>26</v>
      </c>
      <c r="E105" s="30" t="s">
        <v>75</v>
      </c>
      <c r="F105" s="30">
        <v>22832583</v>
      </c>
      <c r="G105" s="36" t="s">
        <v>117</v>
      </c>
    </row>
    <row r="106" spans="1:7" x14ac:dyDescent="0.2">
      <c r="A106" s="29" t="s">
        <v>102</v>
      </c>
      <c r="B106" s="30">
        <v>4</v>
      </c>
      <c r="C106" s="31">
        <v>437.25</v>
      </c>
      <c r="D106" s="30" t="s">
        <v>62</v>
      </c>
      <c r="E106" s="30" t="s">
        <v>51</v>
      </c>
      <c r="F106" s="30">
        <v>22837180</v>
      </c>
      <c r="G106" s="36"/>
    </row>
    <row r="107" spans="1:7" x14ac:dyDescent="0.2">
      <c r="A107" s="29" t="s">
        <v>50</v>
      </c>
      <c r="B107" s="30">
        <v>147</v>
      </c>
      <c r="C107" s="31">
        <v>171</v>
      </c>
      <c r="D107" s="30" t="s">
        <v>60</v>
      </c>
      <c r="E107" s="30" t="s">
        <v>51</v>
      </c>
      <c r="F107" s="30">
        <v>22842228</v>
      </c>
      <c r="G107" s="36"/>
    </row>
    <row r="108" spans="1:7" x14ac:dyDescent="0.2">
      <c r="A108" s="29" t="s">
        <v>103</v>
      </c>
      <c r="B108" s="30">
        <v>11</v>
      </c>
      <c r="C108" s="31">
        <v>66.727272727272734</v>
      </c>
      <c r="D108" s="30" t="s">
        <v>60</v>
      </c>
      <c r="E108" s="30" t="s">
        <v>51</v>
      </c>
      <c r="F108" s="30">
        <v>22877736</v>
      </c>
      <c r="G108" s="36"/>
    </row>
    <row r="109" spans="1:7" x14ac:dyDescent="0.2">
      <c r="A109" s="29" t="s">
        <v>104</v>
      </c>
      <c r="B109" s="30">
        <v>12</v>
      </c>
      <c r="C109" s="31">
        <v>83.083333333333343</v>
      </c>
      <c r="D109" s="30" t="s">
        <v>60</v>
      </c>
      <c r="E109" s="30" t="s">
        <v>51</v>
      </c>
      <c r="F109" s="30">
        <v>22877736</v>
      </c>
      <c r="G109" s="36"/>
    </row>
    <row r="110" spans="1:7" x14ac:dyDescent="0.2">
      <c r="A110" s="29" t="s">
        <v>105</v>
      </c>
      <c r="B110" s="30">
        <v>8</v>
      </c>
      <c r="C110" s="31">
        <v>25.375</v>
      </c>
      <c r="D110" s="30" t="s">
        <v>26</v>
      </c>
      <c r="E110" s="30" t="s">
        <v>59</v>
      </c>
      <c r="F110" s="30">
        <v>22891273</v>
      </c>
      <c r="G110" s="36"/>
    </row>
    <row r="111" spans="1:7" x14ac:dyDescent="0.2">
      <c r="A111" s="29" t="s">
        <v>63</v>
      </c>
      <c r="B111" s="30">
        <v>55</v>
      </c>
      <c r="C111" s="31">
        <v>78.290909090909082</v>
      </c>
      <c r="D111" s="30" t="s">
        <v>57</v>
      </c>
      <c r="E111" s="30" t="s">
        <v>51</v>
      </c>
      <c r="F111" s="30">
        <v>22895193</v>
      </c>
      <c r="G111" s="36"/>
    </row>
    <row r="112" spans="1:7" x14ac:dyDescent="0.2">
      <c r="A112" s="29" t="s">
        <v>64</v>
      </c>
      <c r="B112" s="30">
        <v>15</v>
      </c>
      <c r="C112" s="31">
        <v>1345.7333333333333</v>
      </c>
      <c r="D112" s="30" t="s">
        <v>57</v>
      </c>
      <c r="E112" s="30" t="s">
        <v>51</v>
      </c>
      <c r="F112" s="30">
        <v>22895193</v>
      </c>
      <c r="G112" s="36"/>
    </row>
    <row r="113" spans="1:7" x14ac:dyDescent="0.2">
      <c r="A113" s="29" t="s">
        <v>14</v>
      </c>
      <c r="B113" s="30">
        <v>10</v>
      </c>
      <c r="C113" s="31">
        <v>35.6</v>
      </c>
      <c r="D113" s="30" t="s">
        <v>57</v>
      </c>
      <c r="E113" s="30" t="s">
        <v>51</v>
      </c>
      <c r="F113" s="30">
        <v>22922871</v>
      </c>
      <c r="G113" s="36"/>
    </row>
    <row r="114" spans="1:7" x14ac:dyDescent="0.2">
      <c r="A114" s="29" t="s">
        <v>106</v>
      </c>
      <c r="B114" s="30">
        <v>10</v>
      </c>
      <c r="C114" s="31">
        <v>30</v>
      </c>
      <c r="D114" s="30" t="s">
        <v>26</v>
      </c>
      <c r="E114" s="30" t="s">
        <v>51</v>
      </c>
      <c r="F114" s="30">
        <v>22923510</v>
      </c>
      <c r="G114" s="36"/>
    </row>
    <row r="115" spans="1:7" x14ac:dyDescent="0.2">
      <c r="A115" s="29" t="s">
        <v>107</v>
      </c>
      <c r="B115" s="30">
        <v>6</v>
      </c>
      <c r="C115" s="31">
        <v>9.6666666666666661</v>
      </c>
      <c r="D115" s="30" t="s">
        <v>26</v>
      </c>
      <c r="E115" s="30" t="s">
        <v>51</v>
      </c>
      <c r="F115" s="30">
        <v>22932223</v>
      </c>
      <c r="G115" s="36"/>
    </row>
    <row r="116" spans="1:7" ht="24" x14ac:dyDescent="0.2">
      <c r="A116" s="29" t="s">
        <v>20</v>
      </c>
      <c r="B116" s="30">
        <v>1</v>
      </c>
      <c r="C116" s="31" t="s">
        <v>62</v>
      </c>
      <c r="D116" s="30" t="s">
        <v>62</v>
      </c>
      <c r="E116" s="30" t="s">
        <v>51</v>
      </c>
      <c r="F116" s="30">
        <v>22942743</v>
      </c>
      <c r="G116" s="36" t="s">
        <v>118</v>
      </c>
    </row>
    <row r="117" spans="1:7" x14ac:dyDescent="0.2">
      <c r="A117" s="29" t="s">
        <v>108</v>
      </c>
      <c r="B117" s="30">
        <v>3</v>
      </c>
      <c r="C117" s="31">
        <v>30.333333333333336</v>
      </c>
      <c r="D117" s="30" t="s">
        <v>26</v>
      </c>
      <c r="E117" s="30" t="s">
        <v>51</v>
      </c>
      <c r="F117" s="30">
        <v>22996961</v>
      </c>
      <c r="G117" s="36"/>
    </row>
    <row r="118" spans="1:7" x14ac:dyDescent="0.2">
      <c r="A118" s="29" t="s">
        <v>7</v>
      </c>
      <c r="B118" s="30">
        <v>507</v>
      </c>
      <c r="C118" s="31">
        <v>45.988165680473372</v>
      </c>
      <c r="D118" s="30" t="s">
        <v>57</v>
      </c>
      <c r="E118" s="30" t="s">
        <v>51</v>
      </c>
      <c r="F118" s="30">
        <v>23000897</v>
      </c>
      <c r="G118" s="36"/>
    </row>
    <row r="119" spans="1:7" x14ac:dyDescent="0.2">
      <c r="A119" s="29" t="s">
        <v>1440</v>
      </c>
      <c r="B119" s="30">
        <v>3</v>
      </c>
      <c r="C119" s="31">
        <v>2</v>
      </c>
      <c r="D119" s="30" t="s">
        <v>26</v>
      </c>
      <c r="E119" s="30" t="s">
        <v>51</v>
      </c>
      <c r="F119" s="30">
        <v>23001125</v>
      </c>
      <c r="G119" s="36"/>
    </row>
    <row r="120" spans="1:7" x14ac:dyDescent="0.2">
      <c r="A120" s="29" t="s">
        <v>50</v>
      </c>
      <c r="B120" s="30">
        <v>2</v>
      </c>
      <c r="C120" s="31">
        <v>245</v>
      </c>
      <c r="D120" s="30" t="s">
        <v>26</v>
      </c>
      <c r="E120" s="30" t="s">
        <v>51</v>
      </c>
      <c r="F120" s="30">
        <v>23006843</v>
      </c>
      <c r="G120" s="36"/>
    </row>
    <row r="121" spans="1:7" x14ac:dyDescent="0.2">
      <c r="A121" s="29" t="s">
        <v>109</v>
      </c>
      <c r="B121" s="30">
        <v>1</v>
      </c>
      <c r="C121" s="31" t="s">
        <v>62</v>
      </c>
      <c r="D121" s="30" t="s">
        <v>62</v>
      </c>
      <c r="E121" s="30" t="s">
        <v>51</v>
      </c>
      <c r="F121" s="30">
        <v>23015295</v>
      </c>
      <c r="G121" s="36"/>
    </row>
    <row r="122" spans="1:7" x14ac:dyDescent="0.2">
      <c r="A122" s="29" t="s">
        <v>110</v>
      </c>
      <c r="B122" s="30">
        <v>13</v>
      </c>
      <c r="C122" s="31">
        <v>62.307692307692307</v>
      </c>
      <c r="D122" s="30" t="s">
        <v>57</v>
      </c>
      <c r="E122" s="30" t="s">
        <v>51</v>
      </c>
      <c r="F122" s="30">
        <v>23028188</v>
      </c>
      <c r="G122" s="36"/>
    </row>
    <row r="123" spans="1:7" x14ac:dyDescent="0.2">
      <c r="A123" s="29" t="s">
        <v>111</v>
      </c>
      <c r="B123" s="30">
        <v>12</v>
      </c>
      <c r="C123" s="31" t="s">
        <v>62</v>
      </c>
      <c r="D123" s="30" t="s">
        <v>62</v>
      </c>
      <c r="E123" s="30" t="s">
        <v>51</v>
      </c>
      <c r="F123" s="30">
        <v>23096461</v>
      </c>
      <c r="G123" s="36"/>
    </row>
    <row r="124" spans="1:7" x14ac:dyDescent="0.2">
      <c r="A124" s="29" t="s">
        <v>19</v>
      </c>
      <c r="B124" s="30">
        <v>99</v>
      </c>
      <c r="C124" s="31">
        <v>20.363636363636363</v>
      </c>
      <c r="D124" s="30" t="s">
        <v>60</v>
      </c>
      <c r="E124" s="30" t="s">
        <v>51</v>
      </c>
      <c r="F124" s="30">
        <v>23103869</v>
      </c>
      <c r="G124" s="36"/>
    </row>
    <row r="125" spans="1:7" x14ac:dyDescent="0.2">
      <c r="A125" s="29" t="s">
        <v>112</v>
      </c>
      <c r="B125" s="30">
        <v>12</v>
      </c>
      <c r="C125" s="31">
        <v>27.5</v>
      </c>
      <c r="D125" s="30" t="s">
        <v>26</v>
      </c>
      <c r="E125" s="30" t="s">
        <v>51</v>
      </c>
      <c r="F125" s="30">
        <v>23104009</v>
      </c>
      <c r="G125" s="36"/>
    </row>
    <row r="126" spans="1:7" x14ac:dyDescent="0.2">
      <c r="A126" s="29" t="s">
        <v>113</v>
      </c>
      <c r="B126" s="30">
        <v>1</v>
      </c>
      <c r="C126" s="31">
        <v>814</v>
      </c>
      <c r="D126" s="30" t="s">
        <v>57</v>
      </c>
      <c r="E126" s="30" t="s">
        <v>51</v>
      </c>
      <c r="F126" s="30">
        <v>23104009</v>
      </c>
      <c r="G126" s="36"/>
    </row>
    <row r="127" spans="1:7" x14ac:dyDescent="0.2">
      <c r="A127" s="29" t="s">
        <v>1441</v>
      </c>
      <c r="B127" s="30">
        <v>4</v>
      </c>
      <c r="C127" s="31">
        <v>10.75</v>
      </c>
      <c r="D127" s="30" t="s">
        <v>26</v>
      </c>
      <c r="E127" s="30" t="s">
        <v>51</v>
      </c>
      <c r="F127" s="30">
        <v>23104868</v>
      </c>
      <c r="G127" s="36"/>
    </row>
    <row r="128" spans="1:7" ht="24" x14ac:dyDescent="0.2">
      <c r="A128" s="29" t="s">
        <v>114</v>
      </c>
      <c r="B128" s="30">
        <v>4</v>
      </c>
      <c r="C128" s="31">
        <v>33.5</v>
      </c>
      <c r="D128" s="30" t="s">
        <v>60</v>
      </c>
      <c r="E128" s="30" t="s">
        <v>75</v>
      </c>
      <c r="F128" s="30">
        <v>23143595</v>
      </c>
      <c r="G128" s="36" t="s">
        <v>123</v>
      </c>
    </row>
    <row r="129" spans="1:7" ht="36" x14ac:dyDescent="0.2">
      <c r="A129" s="29" t="s">
        <v>114</v>
      </c>
      <c r="B129" s="30">
        <v>60</v>
      </c>
      <c r="C129" s="31" t="s">
        <v>62</v>
      </c>
      <c r="D129" s="30" t="s">
        <v>62</v>
      </c>
      <c r="E129" s="30" t="s">
        <v>75</v>
      </c>
      <c r="F129" s="30">
        <v>23143597</v>
      </c>
      <c r="G129" s="36" t="s">
        <v>119</v>
      </c>
    </row>
    <row r="130" spans="1:7" x14ac:dyDescent="0.2">
      <c r="A130" s="29" t="s">
        <v>24</v>
      </c>
      <c r="B130" s="30">
        <v>40</v>
      </c>
      <c r="C130" s="31" t="s">
        <v>62</v>
      </c>
      <c r="D130" s="30" t="s">
        <v>62</v>
      </c>
      <c r="E130" s="30" t="s">
        <v>59</v>
      </c>
      <c r="F130" s="30">
        <v>22416102</v>
      </c>
      <c r="G130" s="36"/>
    </row>
    <row r="131" spans="1:7" ht="24" x14ac:dyDescent="0.2">
      <c r="A131" s="29" t="s">
        <v>24</v>
      </c>
      <c r="B131" s="30">
        <v>15</v>
      </c>
      <c r="C131" s="31">
        <v>12.533333333333333</v>
      </c>
      <c r="D131" s="30" t="s">
        <v>26</v>
      </c>
      <c r="E131" s="30" t="s">
        <v>75</v>
      </c>
      <c r="F131" s="30">
        <v>23202128</v>
      </c>
      <c r="G131" s="36" t="s">
        <v>121</v>
      </c>
    </row>
    <row r="132" spans="1:7" x14ac:dyDescent="0.2">
      <c r="A132" s="29" t="s">
        <v>17</v>
      </c>
      <c r="B132" s="30">
        <v>42</v>
      </c>
      <c r="C132" s="31">
        <v>189.92857142857142</v>
      </c>
      <c r="D132" s="30" t="s">
        <v>60</v>
      </c>
      <c r="E132" s="30" t="s">
        <v>51</v>
      </c>
      <c r="F132" s="30">
        <v>22941189</v>
      </c>
      <c r="G132" s="36"/>
    </row>
    <row r="133" spans="1:7" x14ac:dyDescent="0.2">
      <c r="A133" s="29" t="s">
        <v>15</v>
      </c>
      <c r="B133" s="30">
        <v>12</v>
      </c>
      <c r="C133" s="31">
        <v>225.58333333333334</v>
      </c>
      <c r="D133" s="30" t="s">
        <v>57</v>
      </c>
      <c r="E133" s="30" t="s">
        <v>59</v>
      </c>
      <c r="F133" s="30">
        <v>22980976</v>
      </c>
      <c r="G133" s="36"/>
    </row>
    <row r="134" spans="1:7" x14ac:dyDescent="0.2">
      <c r="A134" s="29" t="s">
        <v>16</v>
      </c>
      <c r="B134" s="30">
        <v>5</v>
      </c>
      <c r="C134" s="31">
        <v>13</v>
      </c>
      <c r="D134" s="30" t="s">
        <v>57</v>
      </c>
      <c r="E134" s="30" t="s">
        <v>59</v>
      </c>
      <c r="F134" s="30">
        <v>22980976</v>
      </c>
      <c r="G134" s="36"/>
    </row>
    <row r="135" spans="1:7" ht="36" x14ac:dyDescent="0.2">
      <c r="A135" s="29" t="s">
        <v>52</v>
      </c>
      <c r="B135" s="30">
        <v>183</v>
      </c>
      <c r="C135" s="31">
        <v>277.28961748633878</v>
      </c>
      <c r="D135" s="30" t="s">
        <v>60</v>
      </c>
      <c r="E135" s="30" t="s">
        <v>75</v>
      </c>
      <c r="F135" s="30">
        <v>22980975</v>
      </c>
      <c r="G135" s="36" t="s">
        <v>120</v>
      </c>
    </row>
    <row r="136" spans="1:7" x14ac:dyDescent="0.2">
      <c r="A136" s="29" t="s">
        <v>1418</v>
      </c>
      <c r="B136" s="30">
        <v>39</v>
      </c>
      <c r="C136" s="31">
        <v>7.2</v>
      </c>
      <c r="D136" s="30" t="s">
        <v>62</v>
      </c>
      <c r="E136" s="30" t="s">
        <v>51</v>
      </c>
      <c r="F136" s="30">
        <v>23348505</v>
      </c>
      <c r="G136" s="36"/>
    </row>
    <row r="137" spans="1:7" x14ac:dyDescent="0.2">
      <c r="A137" s="29" t="s">
        <v>1419</v>
      </c>
      <c r="B137" s="30">
        <v>1</v>
      </c>
      <c r="C137" s="31">
        <v>14</v>
      </c>
      <c r="D137" s="30" t="s">
        <v>62</v>
      </c>
      <c r="E137" s="30" t="s">
        <v>51</v>
      </c>
      <c r="F137" s="30">
        <v>23313952</v>
      </c>
      <c r="G137" s="36"/>
    </row>
    <row r="138" spans="1:7" x14ac:dyDescent="0.2">
      <c r="A138" s="29" t="s">
        <v>1422</v>
      </c>
      <c r="B138" s="30">
        <v>38</v>
      </c>
      <c r="C138" s="31">
        <v>35</v>
      </c>
      <c r="D138" s="30" t="s">
        <v>57</v>
      </c>
      <c r="E138" s="30" t="s">
        <v>51</v>
      </c>
      <c r="F138" s="30">
        <v>23263491</v>
      </c>
      <c r="G138" s="36" t="s">
        <v>1423</v>
      </c>
    </row>
    <row r="139" spans="1:7" x14ac:dyDescent="0.2">
      <c r="A139" s="29" t="s">
        <v>50</v>
      </c>
      <c r="B139" s="30">
        <v>121</v>
      </c>
      <c r="C139" s="31">
        <v>467</v>
      </c>
      <c r="D139" s="30" t="s">
        <v>60</v>
      </c>
      <c r="E139" s="30" t="s">
        <v>51</v>
      </c>
      <c r="F139" s="32">
        <v>22817889</v>
      </c>
      <c r="G139" s="36"/>
    </row>
    <row r="140" spans="1:7" x14ac:dyDescent="0.2">
      <c r="A140" s="29" t="s">
        <v>1420</v>
      </c>
      <c r="B140" s="30">
        <v>8</v>
      </c>
      <c r="C140" s="31">
        <v>7.9</v>
      </c>
      <c r="D140" s="30" t="s">
        <v>62</v>
      </c>
      <c r="E140" s="30" t="s">
        <v>51</v>
      </c>
      <c r="F140" s="30">
        <v>23222956</v>
      </c>
      <c r="G140" s="36"/>
    </row>
    <row r="141" spans="1:7" ht="24" x14ac:dyDescent="0.2">
      <c r="A141" s="29" t="s">
        <v>1421</v>
      </c>
      <c r="B141" s="30">
        <v>94</v>
      </c>
      <c r="C141" s="31">
        <v>16.600000000000001</v>
      </c>
      <c r="D141" s="30" t="s">
        <v>60</v>
      </c>
      <c r="E141" s="30" t="s">
        <v>51</v>
      </c>
      <c r="F141" s="30">
        <v>23292937</v>
      </c>
      <c r="G141" s="36" t="s">
        <v>1453</v>
      </c>
    </row>
    <row r="142" spans="1:7" s="34" customFormat="1" x14ac:dyDescent="0.2">
      <c r="A142" s="29" t="s">
        <v>1419</v>
      </c>
      <c r="B142" s="30">
        <v>17</v>
      </c>
      <c r="C142" s="31">
        <v>32</v>
      </c>
      <c r="D142" s="30" t="s">
        <v>62</v>
      </c>
      <c r="E142" s="30" t="s">
        <v>51</v>
      </c>
      <c r="F142" s="30">
        <v>23313954</v>
      </c>
      <c r="G142" s="36"/>
    </row>
    <row r="143" spans="1:7" x14ac:dyDescent="0.2">
      <c r="A143" s="160" t="s">
        <v>261</v>
      </c>
      <c r="B143" s="160"/>
      <c r="C143" s="160"/>
      <c r="D143" s="160"/>
      <c r="E143" s="160"/>
      <c r="F143" s="160"/>
      <c r="G143" s="160"/>
    </row>
    <row r="144" spans="1:7" ht="42.75" customHeight="1" x14ac:dyDescent="0.2">
      <c r="A144" s="159" t="s">
        <v>1466</v>
      </c>
      <c r="B144" s="159"/>
      <c r="C144" s="159"/>
      <c r="D144" s="159"/>
      <c r="E144" s="159"/>
      <c r="F144" s="159"/>
      <c r="G144" s="159"/>
    </row>
    <row r="145" spans="1:7" ht="30.6" customHeight="1" x14ac:dyDescent="0.2">
      <c r="A145" s="159" t="s">
        <v>1470</v>
      </c>
      <c r="B145" s="159"/>
      <c r="C145" s="159"/>
      <c r="D145" s="159"/>
      <c r="E145" s="159"/>
      <c r="F145" s="159"/>
      <c r="G145" s="159"/>
    </row>
  </sheetData>
  <mergeCells count="3">
    <mergeCell ref="A144:G144"/>
    <mergeCell ref="A145:G145"/>
    <mergeCell ref="A143:G143"/>
  </mergeCells>
  <pageMargins left="0.7" right="0.7" top="0.75" bottom="0.75" header="0.3" footer="0.3"/>
  <pageSetup scale="58" fitToHeight="1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workbookViewId="0">
      <selection activeCell="D38" sqref="D38"/>
    </sheetView>
  </sheetViews>
  <sheetFormatPr defaultColWidth="21.140625" defaultRowHeight="11.25" x14ac:dyDescent="0.2"/>
  <cols>
    <col min="1" max="1" width="21.140625" style="113"/>
    <col min="2" max="2" width="21.140625" style="115"/>
    <col min="3" max="16384" width="21.140625" style="113"/>
  </cols>
  <sheetData>
    <row r="1" spans="1:3" ht="24" customHeight="1" x14ac:dyDescent="0.35">
      <c r="A1" s="153" t="s">
        <v>755</v>
      </c>
    </row>
    <row r="2" spans="1:3" s="147" customFormat="1" x14ac:dyDescent="0.2">
      <c r="A2" s="145" t="s">
        <v>756</v>
      </c>
      <c r="B2" s="145" t="s">
        <v>757</v>
      </c>
      <c r="C2" s="146" t="s">
        <v>587</v>
      </c>
    </row>
    <row r="3" spans="1:3" s="147" customFormat="1" x14ac:dyDescent="0.2">
      <c r="A3" s="148" t="s">
        <v>758</v>
      </c>
      <c r="B3" s="149" t="s">
        <v>692</v>
      </c>
      <c r="C3" s="148" t="s">
        <v>759</v>
      </c>
    </row>
    <row r="4" spans="1:3" s="147" customFormat="1" x14ac:dyDescent="0.2">
      <c r="A4" s="148" t="s">
        <v>760</v>
      </c>
      <c r="B4" s="149" t="s">
        <v>761</v>
      </c>
      <c r="C4" s="148" t="s">
        <v>759</v>
      </c>
    </row>
    <row r="5" spans="1:3" s="147" customFormat="1" x14ac:dyDescent="0.2">
      <c r="A5" s="148" t="s">
        <v>762</v>
      </c>
      <c r="B5" s="149" t="s">
        <v>761</v>
      </c>
      <c r="C5" s="148" t="s">
        <v>38</v>
      </c>
    </row>
    <row r="6" spans="1:3" s="147" customFormat="1" x14ac:dyDescent="0.2">
      <c r="A6" s="148" t="s">
        <v>763</v>
      </c>
      <c r="B6" s="149" t="s">
        <v>761</v>
      </c>
      <c r="C6" s="148" t="s">
        <v>38</v>
      </c>
    </row>
    <row r="7" spans="1:3" s="147" customFormat="1" x14ac:dyDescent="0.2">
      <c r="A7" s="148" t="s">
        <v>764</v>
      </c>
      <c r="B7" s="149" t="s">
        <v>761</v>
      </c>
      <c r="C7" s="148" t="s">
        <v>38</v>
      </c>
    </row>
    <row r="8" spans="1:3" s="147" customFormat="1" x14ac:dyDescent="0.2">
      <c r="A8" s="148" t="s">
        <v>765</v>
      </c>
      <c r="B8" s="149" t="s">
        <v>761</v>
      </c>
      <c r="C8" s="148" t="s">
        <v>759</v>
      </c>
    </row>
    <row r="9" spans="1:3" s="147" customFormat="1" x14ac:dyDescent="0.2">
      <c r="A9" s="148" t="s">
        <v>766</v>
      </c>
      <c r="B9" s="149" t="s">
        <v>767</v>
      </c>
      <c r="C9" s="148" t="s">
        <v>40</v>
      </c>
    </row>
    <row r="10" spans="1:3" s="147" customFormat="1" x14ac:dyDescent="0.2">
      <c r="A10" s="148" t="s">
        <v>768</v>
      </c>
      <c r="B10" s="149" t="s">
        <v>692</v>
      </c>
      <c r="C10" s="148" t="s">
        <v>759</v>
      </c>
    </row>
    <row r="11" spans="1:3" s="147" customFormat="1" x14ac:dyDescent="0.2">
      <c r="A11" s="148" t="s">
        <v>769</v>
      </c>
      <c r="B11" s="149" t="s">
        <v>770</v>
      </c>
      <c r="C11" s="148" t="s">
        <v>771</v>
      </c>
    </row>
    <row r="12" spans="1:3" s="147" customFormat="1" x14ac:dyDescent="0.2">
      <c r="A12" s="148" t="s">
        <v>772</v>
      </c>
      <c r="B12" s="149" t="s">
        <v>770</v>
      </c>
      <c r="C12" s="148" t="s">
        <v>773</v>
      </c>
    </row>
    <row r="13" spans="1:3" s="147" customFormat="1" x14ac:dyDescent="0.2">
      <c r="A13" s="148" t="s">
        <v>774</v>
      </c>
      <c r="B13" s="149" t="s">
        <v>775</v>
      </c>
      <c r="C13" s="148" t="s">
        <v>776</v>
      </c>
    </row>
    <row r="14" spans="1:3" s="147" customFormat="1" x14ac:dyDescent="0.2">
      <c r="A14" s="148" t="s">
        <v>777</v>
      </c>
      <c r="B14" s="149" t="s">
        <v>778</v>
      </c>
      <c r="C14" s="148" t="s">
        <v>779</v>
      </c>
    </row>
    <row r="15" spans="1:3" s="147" customFormat="1" ht="27.75" customHeight="1" x14ac:dyDescent="0.2">
      <c r="A15" s="148" t="s">
        <v>767</v>
      </c>
      <c r="B15" s="149" t="s">
        <v>1463</v>
      </c>
      <c r="C15" s="148" t="s">
        <v>780</v>
      </c>
    </row>
    <row r="16" spans="1:3" s="147" customFormat="1" x14ac:dyDescent="0.2">
      <c r="A16" s="148" t="s">
        <v>781</v>
      </c>
      <c r="B16" s="149" t="s">
        <v>778</v>
      </c>
      <c r="C16" s="148" t="s">
        <v>782</v>
      </c>
    </row>
    <row r="17" spans="1:3" s="147" customFormat="1" x14ac:dyDescent="0.2">
      <c r="A17" s="148" t="s">
        <v>783</v>
      </c>
      <c r="B17" s="149" t="s">
        <v>626</v>
      </c>
      <c r="C17" s="148" t="s">
        <v>784</v>
      </c>
    </row>
    <row r="18" spans="1:3" s="147" customFormat="1" x14ac:dyDescent="0.2">
      <c r="A18" s="148" t="s">
        <v>785</v>
      </c>
      <c r="B18" s="149" t="s">
        <v>786</v>
      </c>
      <c r="C18" s="148" t="s">
        <v>787</v>
      </c>
    </row>
    <row r="19" spans="1:3" s="147" customFormat="1" x14ac:dyDescent="0.2">
      <c r="A19" s="150" t="s">
        <v>788</v>
      </c>
      <c r="B19" s="149" t="s">
        <v>789</v>
      </c>
      <c r="C19" s="150" t="s">
        <v>1450</v>
      </c>
    </row>
    <row r="20" spans="1:3" s="147" customFormat="1" x14ac:dyDescent="0.2">
      <c r="A20" s="148" t="s">
        <v>790</v>
      </c>
      <c r="B20" s="149" t="s">
        <v>791</v>
      </c>
      <c r="C20" s="148" t="s">
        <v>759</v>
      </c>
    </row>
    <row r="21" spans="1:3" s="147" customFormat="1" x14ac:dyDescent="0.2">
      <c r="A21" s="148" t="s">
        <v>792</v>
      </c>
      <c r="B21" s="149" t="s">
        <v>793</v>
      </c>
      <c r="C21" s="148" t="s">
        <v>759</v>
      </c>
    </row>
    <row r="22" spans="1:3" s="147" customFormat="1" x14ac:dyDescent="0.2">
      <c r="A22" s="148" t="s">
        <v>794</v>
      </c>
      <c r="B22" s="149" t="s">
        <v>770</v>
      </c>
      <c r="C22" s="148" t="s">
        <v>795</v>
      </c>
    </row>
    <row r="23" spans="1:3" s="147" customFormat="1" x14ac:dyDescent="0.2">
      <c r="A23" s="148" t="s">
        <v>796</v>
      </c>
      <c r="B23" s="149" t="s">
        <v>770</v>
      </c>
      <c r="C23" s="148" t="s">
        <v>797</v>
      </c>
    </row>
    <row r="24" spans="1:3" s="147" customFormat="1" x14ac:dyDescent="0.2">
      <c r="A24" s="150" t="s">
        <v>798</v>
      </c>
      <c r="B24" s="149" t="s">
        <v>789</v>
      </c>
      <c r="C24" s="150" t="s">
        <v>1450</v>
      </c>
    </row>
    <row r="25" spans="1:3" s="147" customFormat="1" x14ac:dyDescent="0.2">
      <c r="A25" s="148" t="s">
        <v>799</v>
      </c>
      <c r="B25" s="149" t="s">
        <v>789</v>
      </c>
      <c r="C25" s="150" t="s">
        <v>1450</v>
      </c>
    </row>
    <row r="26" spans="1:3" s="147" customFormat="1" x14ac:dyDescent="0.2">
      <c r="A26" s="148" t="s">
        <v>800</v>
      </c>
      <c r="B26" s="149" t="s">
        <v>801</v>
      </c>
      <c r="C26" s="148" t="s">
        <v>38</v>
      </c>
    </row>
    <row r="27" spans="1:3" s="147" customFormat="1" x14ac:dyDescent="0.2">
      <c r="A27" s="148" t="s">
        <v>802</v>
      </c>
      <c r="B27" s="149" t="s">
        <v>692</v>
      </c>
      <c r="C27" s="148" t="s">
        <v>759</v>
      </c>
    </row>
    <row r="28" spans="1:3" s="147" customFormat="1" x14ac:dyDescent="0.2">
      <c r="A28" s="148" t="s">
        <v>803</v>
      </c>
      <c r="B28" s="149" t="s">
        <v>626</v>
      </c>
      <c r="C28" s="148" t="s">
        <v>804</v>
      </c>
    </row>
    <row r="29" spans="1:3" s="147" customFormat="1" x14ac:dyDescent="0.2">
      <c r="A29" s="148" t="s">
        <v>805</v>
      </c>
      <c r="B29" s="149" t="s">
        <v>692</v>
      </c>
      <c r="C29" s="148" t="s">
        <v>759</v>
      </c>
    </row>
    <row r="30" spans="1:3" s="147" customFormat="1" ht="33.75" x14ac:dyDescent="0.2">
      <c r="A30" s="150" t="s">
        <v>789</v>
      </c>
      <c r="B30" s="151" t="s">
        <v>1464</v>
      </c>
      <c r="C30" s="150" t="s">
        <v>1450</v>
      </c>
    </row>
    <row r="31" spans="1:3" s="147" customFormat="1" x14ac:dyDescent="0.2">
      <c r="A31" s="148" t="s">
        <v>806</v>
      </c>
      <c r="B31" s="149" t="s">
        <v>807</v>
      </c>
      <c r="C31" s="148" t="s">
        <v>808</v>
      </c>
    </row>
    <row r="32" spans="1:3" s="147" customFormat="1" x14ac:dyDescent="0.2">
      <c r="A32" s="148" t="s">
        <v>809</v>
      </c>
      <c r="B32" s="149" t="s">
        <v>810</v>
      </c>
      <c r="C32" s="148" t="s">
        <v>811</v>
      </c>
    </row>
    <row r="33" spans="1:3" s="147" customFormat="1" x14ac:dyDescent="0.2">
      <c r="A33" s="148" t="s">
        <v>812</v>
      </c>
      <c r="B33" s="149" t="s">
        <v>770</v>
      </c>
      <c r="C33" s="148" t="s">
        <v>813</v>
      </c>
    </row>
    <row r="34" spans="1:3" s="147" customFormat="1" x14ac:dyDescent="0.2">
      <c r="A34" s="148" t="s">
        <v>814</v>
      </c>
      <c r="B34" s="149" t="s">
        <v>815</v>
      </c>
      <c r="C34" s="148" t="s">
        <v>759</v>
      </c>
    </row>
    <row r="35" spans="1:3" s="147" customFormat="1" x14ac:dyDescent="0.2">
      <c r="A35" s="148" t="s">
        <v>816</v>
      </c>
      <c r="B35" s="149" t="s">
        <v>767</v>
      </c>
      <c r="C35" s="148" t="s">
        <v>40</v>
      </c>
    </row>
    <row r="36" spans="1:3" s="147" customFormat="1" x14ac:dyDescent="0.2">
      <c r="A36" s="148" t="s">
        <v>817</v>
      </c>
      <c r="B36" s="149" t="s">
        <v>590</v>
      </c>
      <c r="C36" s="148" t="s">
        <v>759</v>
      </c>
    </row>
    <row r="37" spans="1:3" s="147" customFormat="1" x14ac:dyDescent="0.2">
      <c r="A37" s="148" t="s">
        <v>818</v>
      </c>
      <c r="B37" s="149" t="s">
        <v>761</v>
      </c>
      <c r="C37" s="148" t="s">
        <v>819</v>
      </c>
    </row>
    <row r="38" spans="1:3" s="147" customFormat="1" x14ac:dyDescent="0.2">
      <c r="A38" s="150" t="s">
        <v>820</v>
      </c>
      <c r="B38" s="151" t="s">
        <v>470</v>
      </c>
      <c r="C38" s="150" t="s">
        <v>782</v>
      </c>
    </row>
    <row r="39" spans="1:3" s="147" customFormat="1" x14ac:dyDescent="0.2">
      <c r="A39" s="148" t="s">
        <v>821</v>
      </c>
      <c r="B39" s="149" t="s">
        <v>761</v>
      </c>
      <c r="C39" s="148" t="s">
        <v>38</v>
      </c>
    </row>
    <row r="40" spans="1:3" s="147" customFormat="1" x14ac:dyDescent="0.2">
      <c r="A40" s="148" t="s">
        <v>822</v>
      </c>
      <c r="B40" s="149" t="s">
        <v>823</v>
      </c>
      <c r="C40" s="148" t="s">
        <v>824</v>
      </c>
    </row>
    <row r="41" spans="1:3" s="147" customFormat="1" x14ac:dyDescent="0.2">
      <c r="A41" s="148" t="s">
        <v>825</v>
      </c>
      <c r="B41" s="149" t="s">
        <v>692</v>
      </c>
      <c r="C41" s="148" t="s">
        <v>826</v>
      </c>
    </row>
    <row r="42" spans="1:3" s="147" customFormat="1" x14ac:dyDescent="0.2">
      <c r="A42" s="148" t="s">
        <v>626</v>
      </c>
      <c r="B42" s="149" t="s">
        <v>827</v>
      </c>
      <c r="C42" s="148" t="s">
        <v>804</v>
      </c>
    </row>
    <row r="43" spans="1:3" s="147" customFormat="1" x14ac:dyDescent="0.2">
      <c r="A43" s="148" t="s">
        <v>828</v>
      </c>
      <c r="B43" s="149" t="s">
        <v>626</v>
      </c>
      <c r="C43" s="148" t="s">
        <v>804</v>
      </c>
    </row>
    <row r="44" spans="1:3" s="147" customFormat="1" x14ac:dyDescent="0.2">
      <c r="A44" s="148" t="s">
        <v>829</v>
      </c>
      <c r="B44" s="149" t="s">
        <v>474</v>
      </c>
      <c r="C44" s="148" t="s">
        <v>830</v>
      </c>
    </row>
    <row r="45" spans="1:3" s="147" customFormat="1" x14ac:dyDescent="0.2">
      <c r="A45" s="148" t="s">
        <v>831</v>
      </c>
      <c r="B45" s="149" t="s">
        <v>789</v>
      </c>
      <c r="C45" s="150" t="s">
        <v>1450</v>
      </c>
    </row>
    <row r="46" spans="1:3" s="147" customFormat="1" x14ac:dyDescent="0.2">
      <c r="A46" s="148" t="s">
        <v>832</v>
      </c>
      <c r="B46" s="149" t="s">
        <v>761</v>
      </c>
      <c r="C46" s="148" t="s">
        <v>759</v>
      </c>
    </row>
    <row r="47" spans="1:3" s="147" customFormat="1" x14ac:dyDescent="0.2">
      <c r="A47" s="148" t="s">
        <v>833</v>
      </c>
      <c r="B47" s="149" t="s">
        <v>761</v>
      </c>
      <c r="C47" s="148" t="s">
        <v>819</v>
      </c>
    </row>
    <row r="48" spans="1:3" s="147" customFormat="1" x14ac:dyDescent="0.2">
      <c r="A48" s="150" t="s">
        <v>834</v>
      </c>
      <c r="B48" s="151" t="s">
        <v>470</v>
      </c>
      <c r="C48" s="150" t="s">
        <v>38</v>
      </c>
    </row>
    <row r="49" spans="1:3" s="147" customFormat="1" x14ac:dyDescent="0.2">
      <c r="A49" s="148" t="s">
        <v>835</v>
      </c>
      <c r="B49" s="149" t="s">
        <v>552</v>
      </c>
      <c r="C49" s="148" t="s">
        <v>773</v>
      </c>
    </row>
    <row r="50" spans="1:3" s="147" customFormat="1" x14ac:dyDescent="0.2">
      <c r="A50" s="148" t="s">
        <v>836</v>
      </c>
      <c r="B50" s="149" t="s">
        <v>770</v>
      </c>
      <c r="C50" s="148" t="s">
        <v>813</v>
      </c>
    </row>
    <row r="51" spans="1:3" s="147" customFormat="1" x14ac:dyDescent="0.2">
      <c r="A51" s="148" t="s">
        <v>837</v>
      </c>
      <c r="B51" s="149" t="s">
        <v>761</v>
      </c>
      <c r="C51" s="148" t="s">
        <v>811</v>
      </c>
    </row>
    <row r="52" spans="1:3" s="147" customFormat="1" x14ac:dyDescent="0.2">
      <c r="A52" s="148" t="s">
        <v>838</v>
      </c>
      <c r="B52" s="149" t="s">
        <v>761</v>
      </c>
      <c r="C52" s="148" t="s">
        <v>759</v>
      </c>
    </row>
    <row r="53" spans="1:3" s="147" customFormat="1" x14ac:dyDescent="0.2">
      <c r="A53" s="148" t="s">
        <v>839</v>
      </c>
      <c r="B53" s="149" t="s">
        <v>761</v>
      </c>
      <c r="C53" s="148" t="s">
        <v>819</v>
      </c>
    </row>
    <row r="54" spans="1:3" s="147" customFormat="1" x14ac:dyDescent="0.2">
      <c r="A54" s="148" t="s">
        <v>840</v>
      </c>
      <c r="B54" s="149" t="s">
        <v>761</v>
      </c>
      <c r="C54" s="148" t="s">
        <v>841</v>
      </c>
    </row>
    <row r="55" spans="1:3" s="147" customFormat="1" x14ac:dyDescent="0.2">
      <c r="A55" s="148" t="s">
        <v>842</v>
      </c>
      <c r="B55" s="149" t="s">
        <v>843</v>
      </c>
      <c r="C55" s="148" t="s">
        <v>844</v>
      </c>
    </row>
    <row r="56" spans="1:3" s="147" customFormat="1" x14ac:dyDescent="0.2">
      <c r="A56" s="148" t="s">
        <v>845</v>
      </c>
      <c r="B56" s="149" t="s">
        <v>761</v>
      </c>
      <c r="C56" s="148" t="s">
        <v>759</v>
      </c>
    </row>
    <row r="57" spans="1:3" s="147" customFormat="1" x14ac:dyDescent="0.2">
      <c r="A57" s="148" t="s">
        <v>846</v>
      </c>
      <c r="B57" s="149" t="s">
        <v>843</v>
      </c>
      <c r="C57" s="148" t="s">
        <v>847</v>
      </c>
    </row>
    <row r="58" spans="1:3" s="147" customFormat="1" x14ac:dyDescent="0.2">
      <c r="A58" s="148" t="s">
        <v>848</v>
      </c>
      <c r="B58" s="149" t="s">
        <v>767</v>
      </c>
      <c r="C58" s="148" t="s">
        <v>40</v>
      </c>
    </row>
    <row r="59" spans="1:3" s="147" customFormat="1" x14ac:dyDescent="0.2">
      <c r="A59" s="148" t="s">
        <v>849</v>
      </c>
      <c r="B59" s="149" t="s">
        <v>850</v>
      </c>
      <c r="C59" s="148" t="s">
        <v>38</v>
      </c>
    </row>
    <row r="60" spans="1:3" s="147" customFormat="1" x14ac:dyDescent="0.2">
      <c r="A60" s="148" t="s">
        <v>851</v>
      </c>
      <c r="B60" s="149" t="s">
        <v>692</v>
      </c>
      <c r="C60" s="148" t="s">
        <v>759</v>
      </c>
    </row>
    <row r="61" spans="1:3" s="147" customFormat="1" x14ac:dyDescent="0.2">
      <c r="A61" s="148" t="s">
        <v>852</v>
      </c>
      <c r="B61" s="149" t="s">
        <v>810</v>
      </c>
      <c r="C61" s="150" t="s">
        <v>853</v>
      </c>
    </row>
    <row r="62" spans="1:3" s="147" customFormat="1" x14ac:dyDescent="0.2">
      <c r="A62" s="148" t="s">
        <v>854</v>
      </c>
      <c r="B62" s="149" t="s">
        <v>810</v>
      </c>
      <c r="C62" s="150" t="s">
        <v>759</v>
      </c>
    </row>
    <row r="63" spans="1:3" s="147" customFormat="1" x14ac:dyDescent="0.2">
      <c r="A63" s="148" t="s">
        <v>855</v>
      </c>
      <c r="B63" s="149" t="s">
        <v>856</v>
      </c>
      <c r="C63" s="148" t="s">
        <v>811</v>
      </c>
    </row>
    <row r="64" spans="1:3" s="147" customFormat="1" x14ac:dyDescent="0.2">
      <c r="A64" s="148" t="s">
        <v>857</v>
      </c>
      <c r="B64" s="149" t="s">
        <v>810</v>
      </c>
      <c r="C64" s="150" t="s">
        <v>759</v>
      </c>
    </row>
    <row r="65" spans="1:3" s="147" customFormat="1" x14ac:dyDescent="0.2">
      <c r="A65" s="148" t="s">
        <v>858</v>
      </c>
      <c r="B65" s="149" t="s">
        <v>810</v>
      </c>
      <c r="C65" s="150" t="s">
        <v>759</v>
      </c>
    </row>
    <row r="66" spans="1:3" s="147" customFormat="1" x14ac:dyDescent="0.2">
      <c r="A66" s="148" t="s">
        <v>859</v>
      </c>
      <c r="B66" s="149" t="s">
        <v>810</v>
      </c>
      <c r="C66" s="150" t="s">
        <v>759</v>
      </c>
    </row>
    <row r="67" spans="1:3" s="147" customFormat="1" x14ac:dyDescent="0.2">
      <c r="A67" s="148" t="s">
        <v>860</v>
      </c>
      <c r="B67" s="149" t="s">
        <v>810</v>
      </c>
      <c r="C67" s="148" t="s">
        <v>811</v>
      </c>
    </row>
    <row r="68" spans="1:3" s="147" customFormat="1" x14ac:dyDescent="0.2">
      <c r="A68" s="148" t="s">
        <v>861</v>
      </c>
      <c r="B68" s="149" t="s">
        <v>767</v>
      </c>
      <c r="C68" s="150" t="s">
        <v>40</v>
      </c>
    </row>
    <row r="69" spans="1:3" s="147" customFormat="1" x14ac:dyDescent="0.2">
      <c r="A69" s="148" t="s">
        <v>862</v>
      </c>
      <c r="B69" s="149" t="s">
        <v>767</v>
      </c>
      <c r="C69" s="148" t="s">
        <v>40</v>
      </c>
    </row>
    <row r="70" spans="1:3" s="147" customFormat="1" ht="67.5" x14ac:dyDescent="0.2">
      <c r="A70" s="148" t="s">
        <v>770</v>
      </c>
      <c r="B70" s="149" t="s">
        <v>863</v>
      </c>
      <c r="C70" s="148" t="s">
        <v>864</v>
      </c>
    </row>
    <row r="71" spans="1:3" s="147" customFormat="1" x14ac:dyDescent="0.2">
      <c r="A71" s="148" t="s">
        <v>865</v>
      </c>
      <c r="B71" s="149" t="s">
        <v>866</v>
      </c>
      <c r="C71" s="148" t="s">
        <v>867</v>
      </c>
    </row>
    <row r="72" spans="1:3" s="147" customFormat="1" x14ac:dyDescent="0.2">
      <c r="A72" s="148" t="s">
        <v>868</v>
      </c>
      <c r="B72" s="149" t="s">
        <v>767</v>
      </c>
      <c r="C72" s="148" t="s">
        <v>40</v>
      </c>
    </row>
    <row r="73" spans="1:3" s="147" customFormat="1" x14ac:dyDescent="0.2">
      <c r="A73" s="148" t="s">
        <v>869</v>
      </c>
      <c r="B73" s="149" t="s">
        <v>770</v>
      </c>
      <c r="C73" s="148" t="s">
        <v>870</v>
      </c>
    </row>
    <row r="74" spans="1:3" s="147" customFormat="1" x14ac:dyDescent="0.2">
      <c r="A74" s="148" t="s">
        <v>871</v>
      </c>
      <c r="B74" s="149" t="s">
        <v>770</v>
      </c>
      <c r="C74" s="148" t="s">
        <v>813</v>
      </c>
    </row>
    <row r="75" spans="1:3" s="147" customFormat="1" x14ac:dyDescent="0.2">
      <c r="A75" s="148" t="s">
        <v>872</v>
      </c>
      <c r="B75" s="149" t="s">
        <v>873</v>
      </c>
      <c r="C75" s="148" t="s">
        <v>874</v>
      </c>
    </row>
    <row r="76" spans="1:3" s="147" customFormat="1" x14ac:dyDescent="0.2">
      <c r="A76" s="150" t="s">
        <v>875</v>
      </c>
      <c r="B76" s="151" t="s">
        <v>810</v>
      </c>
      <c r="C76" s="150" t="s">
        <v>759</v>
      </c>
    </row>
    <row r="77" spans="1:3" s="147" customFormat="1" x14ac:dyDescent="0.2">
      <c r="A77" s="148" t="s">
        <v>876</v>
      </c>
      <c r="B77" s="149" t="s">
        <v>761</v>
      </c>
      <c r="C77" s="148" t="s">
        <v>877</v>
      </c>
    </row>
    <row r="78" spans="1:3" s="147" customFormat="1" x14ac:dyDescent="0.2">
      <c r="A78" s="148" t="s">
        <v>878</v>
      </c>
      <c r="B78" s="149" t="s">
        <v>761</v>
      </c>
      <c r="C78" s="148" t="s">
        <v>759</v>
      </c>
    </row>
    <row r="79" spans="1:3" s="147" customFormat="1" x14ac:dyDescent="0.2">
      <c r="A79" s="148" t="s">
        <v>879</v>
      </c>
      <c r="B79" s="149" t="s">
        <v>880</v>
      </c>
      <c r="C79" s="148" t="s">
        <v>776</v>
      </c>
    </row>
    <row r="80" spans="1:3" s="147" customFormat="1" x14ac:dyDescent="0.2">
      <c r="A80" s="148" t="s">
        <v>881</v>
      </c>
      <c r="B80" s="149" t="s">
        <v>767</v>
      </c>
      <c r="C80" s="148" t="s">
        <v>882</v>
      </c>
    </row>
    <row r="81" spans="1:3" s="147" customFormat="1" x14ac:dyDescent="0.2">
      <c r="A81" s="148" t="s">
        <v>883</v>
      </c>
      <c r="B81" s="149" t="s">
        <v>761</v>
      </c>
      <c r="C81" s="148" t="s">
        <v>759</v>
      </c>
    </row>
    <row r="82" spans="1:3" s="147" customFormat="1" x14ac:dyDescent="0.2">
      <c r="A82" s="148" t="s">
        <v>884</v>
      </c>
      <c r="B82" s="149" t="s">
        <v>880</v>
      </c>
      <c r="C82" s="148" t="s">
        <v>776</v>
      </c>
    </row>
    <row r="83" spans="1:3" s="147" customFormat="1" x14ac:dyDescent="0.2">
      <c r="A83" s="148" t="s">
        <v>885</v>
      </c>
      <c r="B83" s="149" t="s">
        <v>880</v>
      </c>
      <c r="C83" s="148" t="s">
        <v>776</v>
      </c>
    </row>
    <row r="84" spans="1:3" s="147" customFormat="1" x14ac:dyDescent="0.2">
      <c r="A84" s="148" t="s">
        <v>886</v>
      </c>
      <c r="B84" s="149" t="s">
        <v>770</v>
      </c>
      <c r="C84" s="148" t="s">
        <v>797</v>
      </c>
    </row>
    <row r="85" spans="1:3" s="147" customFormat="1" x14ac:dyDescent="0.2">
      <c r="A85" s="148" t="s">
        <v>887</v>
      </c>
      <c r="B85" s="149" t="s">
        <v>770</v>
      </c>
      <c r="C85" s="148" t="s">
        <v>797</v>
      </c>
    </row>
    <row r="86" spans="1:3" s="147" customFormat="1" x14ac:dyDescent="0.2">
      <c r="A86" s="148" t="s">
        <v>786</v>
      </c>
      <c r="B86" s="149" t="s">
        <v>785</v>
      </c>
      <c r="C86" s="148" t="s">
        <v>787</v>
      </c>
    </row>
    <row r="87" spans="1:3" s="147" customFormat="1" x14ac:dyDescent="0.2">
      <c r="A87" s="148" t="s">
        <v>888</v>
      </c>
      <c r="B87" s="149" t="s">
        <v>692</v>
      </c>
      <c r="C87" s="148" t="s">
        <v>889</v>
      </c>
    </row>
    <row r="88" spans="1:3" s="147" customFormat="1" x14ac:dyDescent="0.2">
      <c r="A88" s="148" t="s">
        <v>890</v>
      </c>
      <c r="B88" s="149" t="s">
        <v>891</v>
      </c>
      <c r="C88" s="148" t="s">
        <v>892</v>
      </c>
    </row>
    <row r="89" spans="1:3" s="147" customFormat="1" ht="112.5" x14ac:dyDescent="0.2">
      <c r="A89" s="148" t="s">
        <v>761</v>
      </c>
      <c r="B89" s="149" t="s">
        <v>893</v>
      </c>
      <c r="C89" s="148" t="s">
        <v>894</v>
      </c>
    </row>
    <row r="90" spans="1:3" s="147" customFormat="1" x14ac:dyDescent="0.2">
      <c r="A90" s="148" t="s">
        <v>895</v>
      </c>
      <c r="B90" s="149" t="s">
        <v>761</v>
      </c>
      <c r="C90" s="148" t="s">
        <v>819</v>
      </c>
    </row>
    <row r="91" spans="1:3" s="147" customFormat="1" x14ac:dyDescent="0.2">
      <c r="A91" s="148" t="s">
        <v>801</v>
      </c>
      <c r="B91" s="149" t="s">
        <v>896</v>
      </c>
      <c r="C91" s="148" t="s">
        <v>819</v>
      </c>
    </row>
    <row r="92" spans="1:3" s="147" customFormat="1" x14ac:dyDescent="0.2">
      <c r="A92" s="148" t="s">
        <v>897</v>
      </c>
      <c r="B92" s="149" t="s">
        <v>761</v>
      </c>
      <c r="C92" s="148" t="s">
        <v>819</v>
      </c>
    </row>
    <row r="93" spans="1:3" s="147" customFormat="1" x14ac:dyDescent="0.2">
      <c r="A93" s="148" t="s">
        <v>898</v>
      </c>
      <c r="B93" s="149" t="s">
        <v>761</v>
      </c>
      <c r="C93" s="148" t="s">
        <v>38</v>
      </c>
    </row>
    <row r="94" spans="1:3" s="147" customFormat="1" x14ac:dyDescent="0.2">
      <c r="A94" s="148" t="s">
        <v>899</v>
      </c>
      <c r="B94" s="149" t="s">
        <v>761</v>
      </c>
      <c r="C94" s="148" t="s">
        <v>819</v>
      </c>
    </row>
    <row r="95" spans="1:3" s="147" customFormat="1" x14ac:dyDescent="0.2">
      <c r="A95" s="148" t="s">
        <v>900</v>
      </c>
      <c r="B95" s="149" t="s">
        <v>761</v>
      </c>
      <c r="C95" s="148" t="s">
        <v>819</v>
      </c>
    </row>
    <row r="96" spans="1:3" s="147" customFormat="1" x14ac:dyDescent="0.2">
      <c r="A96" s="148" t="s">
        <v>901</v>
      </c>
      <c r="B96" s="149" t="s">
        <v>761</v>
      </c>
      <c r="C96" s="148" t="s">
        <v>819</v>
      </c>
    </row>
    <row r="97" spans="1:3" s="147" customFormat="1" x14ac:dyDescent="0.2">
      <c r="A97" s="148" t="s">
        <v>902</v>
      </c>
      <c r="B97" s="149" t="s">
        <v>761</v>
      </c>
      <c r="C97" s="148" t="s">
        <v>811</v>
      </c>
    </row>
    <row r="98" spans="1:3" s="147" customFormat="1" x14ac:dyDescent="0.2">
      <c r="A98" s="148" t="s">
        <v>903</v>
      </c>
      <c r="B98" s="149" t="s">
        <v>855</v>
      </c>
      <c r="C98" s="148" t="s">
        <v>853</v>
      </c>
    </row>
    <row r="99" spans="1:3" s="147" customFormat="1" x14ac:dyDescent="0.2">
      <c r="A99" s="148" t="s">
        <v>904</v>
      </c>
      <c r="B99" s="149" t="s">
        <v>880</v>
      </c>
      <c r="C99" s="148" t="s">
        <v>905</v>
      </c>
    </row>
    <row r="100" spans="1:3" s="147" customFormat="1" x14ac:dyDescent="0.2">
      <c r="A100" s="148" t="s">
        <v>906</v>
      </c>
      <c r="B100" s="149" t="s">
        <v>770</v>
      </c>
      <c r="C100" s="148" t="s">
        <v>813</v>
      </c>
    </row>
    <row r="101" spans="1:3" s="147" customFormat="1" x14ac:dyDescent="0.2">
      <c r="A101" s="148" t="s">
        <v>793</v>
      </c>
      <c r="B101" s="149" t="s">
        <v>792</v>
      </c>
      <c r="C101" s="148" t="s">
        <v>759</v>
      </c>
    </row>
    <row r="102" spans="1:3" s="147" customFormat="1" x14ac:dyDescent="0.2">
      <c r="A102" s="148" t="s">
        <v>907</v>
      </c>
      <c r="B102" s="149" t="s">
        <v>342</v>
      </c>
      <c r="C102" s="148" t="s">
        <v>759</v>
      </c>
    </row>
    <row r="103" spans="1:3" s="147" customFormat="1" x14ac:dyDescent="0.2">
      <c r="A103" s="148" t="s">
        <v>908</v>
      </c>
      <c r="B103" s="149" t="s">
        <v>767</v>
      </c>
      <c r="C103" s="148" t="s">
        <v>40</v>
      </c>
    </row>
    <row r="104" spans="1:3" s="147" customFormat="1" x14ac:dyDescent="0.2">
      <c r="A104" s="148" t="s">
        <v>732</v>
      </c>
      <c r="B104" s="149" t="s">
        <v>909</v>
      </c>
      <c r="C104" s="148" t="s">
        <v>910</v>
      </c>
    </row>
    <row r="105" spans="1:3" s="147" customFormat="1" x14ac:dyDescent="0.2">
      <c r="A105" s="148" t="s">
        <v>911</v>
      </c>
      <c r="B105" s="149" t="s">
        <v>770</v>
      </c>
      <c r="C105" s="148" t="s">
        <v>813</v>
      </c>
    </row>
    <row r="106" spans="1:3" s="147" customFormat="1" x14ac:dyDescent="0.2">
      <c r="A106" s="148" t="s">
        <v>912</v>
      </c>
      <c r="B106" s="149" t="s">
        <v>843</v>
      </c>
      <c r="C106" s="148" t="s">
        <v>913</v>
      </c>
    </row>
    <row r="107" spans="1:3" s="147" customFormat="1" x14ac:dyDescent="0.2">
      <c r="A107" s="148" t="s">
        <v>914</v>
      </c>
      <c r="B107" s="149" t="s">
        <v>810</v>
      </c>
      <c r="C107" s="148" t="s">
        <v>759</v>
      </c>
    </row>
    <row r="108" spans="1:3" s="147" customFormat="1" x14ac:dyDescent="0.2">
      <c r="A108" s="148" t="s">
        <v>915</v>
      </c>
      <c r="B108" s="149" t="s">
        <v>916</v>
      </c>
      <c r="C108" s="148" t="s">
        <v>917</v>
      </c>
    </row>
    <row r="109" spans="1:3" s="147" customFormat="1" x14ac:dyDescent="0.2">
      <c r="A109" s="148" t="s">
        <v>815</v>
      </c>
      <c r="B109" s="149" t="s">
        <v>918</v>
      </c>
      <c r="C109" s="148" t="s">
        <v>919</v>
      </c>
    </row>
    <row r="110" spans="1:3" s="147" customFormat="1" ht="56.25" x14ac:dyDescent="0.2">
      <c r="A110" s="148" t="s">
        <v>810</v>
      </c>
      <c r="B110" s="149" t="s">
        <v>920</v>
      </c>
      <c r="C110" s="148" t="s">
        <v>759</v>
      </c>
    </row>
    <row r="111" spans="1:3" s="147" customFormat="1" x14ac:dyDescent="0.2">
      <c r="A111" s="148" t="s">
        <v>921</v>
      </c>
      <c r="B111" s="149" t="s">
        <v>880</v>
      </c>
      <c r="C111" s="148" t="s">
        <v>776</v>
      </c>
    </row>
    <row r="112" spans="1:3" s="147" customFormat="1" x14ac:dyDescent="0.2">
      <c r="A112" s="148" t="s">
        <v>922</v>
      </c>
      <c r="B112" s="152" t="s">
        <v>345</v>
      </c>
      <c r="C112" s="150" t="s">
        <v>923</v>
      </c>
    </row>
    <row r="113" spans="1:3" s="147" customFormat="1" x14ac:dyDescent="0.2">
      <c r="A113" s="148" t="s">
        <v>924</v>
      </c>
      <c r="B113" s="149" t="s">
        <v>770</v>
      </c>
      <c r="C113" s="148" t="s">
        <v>925</v>
      </c>
    </row>
    <row r="114" spans="1:3" s="147" customFormat="1" x14ac:dyDescent="0.2">
      <c r="A114" s="148" t="s">
        <v>926</v>
      </c>
      <c r="B114" s="149" t="s">
        <v>770</v>
      </c>
      <c r="C114" s="148" t="s">
        <v>925</v>
      </c>
    </row>
    <row r="115" spans="1:3" s="147" customFormat="1" x14ac:dyDescent="0.2">
      <c r="A115" s="148" t="s">
        <v>927</v>
      </c>
      <c r="B115" s="149" t="s">
        <v>843</v>
      </c>
      <c r="C115" s="148" t="s">
        <v>913</v>
      </c>
    </row>
    <row r="116" spans="1:3" s="147" customFormat="1" ht="33.75" x14ac:dyDescent="0.2">
      <c r="A116" s="148" t="s">
        <v>843</v>
      </c>
      <c r="B116" s="149" t="s">
        <v>928</v>
      </c>
      <c r="C116" s="148" t="s">
        <v>929</v>
      </c>
    </row>
    <row r="117" spans="1:3" s="147" customFormat="1" x14ac:dyDescent="0.2">
      <c r="A117" s="148" t="s">
        <v>930</v>
      </c>
      <c r="B117" s="149" t="s">
        <v>692</v>
      </c>
      <c r="C117" s="148" t="s">
        <v>931</v>
      </c>
    </row>
    <row r="118" spans="1:3" s="147" customFormat="1" x14ac:dyDescent="0.2">
      <c r="A118" s="148" t="s">
        <v>932</v>
      </c>
      <c r="B118" s="149" t="s">
        <v>933</v>
      </c>
      <c r="C118" s="148" t="s">
        <v>934</v>
      </c>
    </row>
    <row r="119" spans="1:3" s="147" customFormat="1" x14ac:dyDescent="0.2">
      <c r="A119" s="148" t="s">
        <v>935</v>
      </c>
      <c r="B119" s="149" t="s">
        <v>767</v>
      </c>
      <c r="C119" s="148" t="s">
        <v>40</v>
      </c>
    </row>
    <row r="120" spans="1:3" s="147" customFormat="1" x14ac:dyDescent="0.2">
      <c r="A120" s="148" t="s">
        <v>936</v>
      </c>
      <c r="B120" s="149" t="s">
        <v>937</v>
      </c>
      <c r="C120" s="148" t="s">
        <v>938</v>
      </c>
    </row>
    <row r="121" spans="1:3" s="147" customFormat="1" x14ac:dyDescent="0.2">
      <c r="A121" s="148" t="s">
        <v>939</v>
      </c>
      <c r="B121" s="149" t="s">
        <v>810</v>
      </c>
      <c r="C121" s="148" t="s">
        <v>759</v>
      </c>
    </row>
    <row r="122" spans="1:3" s="147" customFormat="1" x14ac:dyDescent="0.2">
      <c r="A122" s="148" t="s">
        <v>940</v>
      </c>
      <c r="B122" s="149" t="s">
        <v>761</v>
      </c>
      <c r="C122" s="148" t="s">
        <v>759</v>
      </c>
    </row>
    <row r="123" spans="1:3" s="147" customFormat="1" x14ac:dyDescent="0.2">
      <c r="A123" s="148" t="s">
        <v>941</v>
      </c>
      <c r="B123" s="149" t="s">
        <v>767</v>
      </c>
      <c r="C123" s="148" t="s">
        <v>40</v>
      </c>
    </row>
    <row r="124" spans="1:3" s="147" customFormat="1" x14ac:dyDescent="0.2">
      <c r="A124" s="148" t="s">
        <v>942</v>
      </c>
      <c r="B124" s="149" t="s">
        <v>822</v>
      </c>
      <c r="C124" s="148" t="s">
        <v>943</v>
      </c>
    </row>
    <row r="125" spans="1:3" s="147" customFormat="1" x14ac:dyDescent="0.2">
      <c r="A125" s="148" t="s">
        <v>944</v>
      </c>
      <c r="B125" s="149" t="s">
        <v>810</v>
      </c>
      <c r="C125" s="148" t="s">
        <v>759</v>
      </c>
    </row>
    <row r="126" spans="1:3" s="147" customFormat="1" x14ac:dyDescent="0.2">
      <c r="A126" s="148" t="s">
        <v>945</v>
      </c>
      <c r="B126" s="149" t="s">
        <v>843</v>
      </c>
      <c r="C126" s="148" t="s">
        <v>847</v>
      </c>
    </row>
    <row r="127" spans="1:3" s="147" customFormat="1" x14ac:dyDescent="0.2">
      <c r="A127" s="150" t="s">
        <v>946</v>
      </c>
      <c r="B127" s="149" t="s">
        <v>789</v>
      </c>
      <c r="C127" s="150" t="s">
        <v>1450</v>
      </c>
    </row>
    <row r="128" spans="1:3" s="147" customFormat="1" x14ac:dyDescent="0.2">
      <c r="A128" s="148" t="s">
        <v>947</v>
      </c>
      <c r="B128" s="149" t="s">
        <v>880</v>
      </c>
      <c r="C128" s="148" t="s">
        <v>38</v>
      </c>
    </row>
    <row r="129" spans="1:3" s="147" customFormat="1" x14ac:dyDescent="0.2">
      <c r="A129" s="148" t="s">
        <v>948</v>
      </c>
      <c r="B129" s="149" t="s">
        <v>810</v>
      </c>
      <c r="C129" s="148" t="s">
        <v>776</v>
      </c>
    </row>
    <row r="130" spans="1:3" s="147" customFormat="1" x14ac:dyDescent="0.2">
      <c r="A130" s="148" t="s">
        <v>916</v>
      </c>
      <c r="B130" s="149" t="s">
        <v>949</v>
      </c>
      <c r="C130" s="148" t="s">
        <v>917</v>
      </c>
    </row>
    <row r="131" spans="1:3" s="147" customFormat="1" x14ac:dyDescent="0.2">
      <c r="A131" s="148" t="s">
        <v>891</v>
      </c>
      <c r="B131" s="149" t="s">
        <v>890</v>
      </c>
      <c r="C131" s="148" t="s">
        <v>892</v>
      </c>
    </row>
    <row r="132" spans="1:3" s="147" customFormat="1" x14ac:dyDescent="0.2">
      <c r="A132" s="148" t="s">
        <v>950</v>
      </c>
      <c r="B132" s="149" t="s">
        <v>822</v>
      </c>
      <c r="C132" s="148" t="s">
        <v>759</v>
      </c>
    </row>
    <row r="133" spans="1:3" s="147" customFormat="1" x14ac:dyDescent="0.2">
      <c r="A133" s="150" t="s">
        <v>951</v>
      </c>
      <c r="B133" s="149" t="s">
        <v>789</v>
      </c>
      <c r="C133" s="150" t="s">
        <v>1450</v>
      </c>
    </row>
    <row r="134" spans="1:3" s="147" customFormat="1" x14ac:dyDescent="0.2">
      <c r="A134" s="148" t="s">
        <v>952</v>
      </c>
      <c r="B134" s="149" t="s">
        <v>953</v>
      </c>
      <c r="C134" s="148" t="s">
        <v>759</v>
      </c>
    </row>
    <row r="135" spans="1:3" s="147" customFormat="1" x14ac:dyDescent="0.2">
      <c r="A135" s="148" t="s">
        <v>954</v>
      </c>
      <c r="B135" s="149" t="s">
        <v>761</v>
      </c>
      <c r="C135" s="148" t="s">
        <v>759</v>
      </c>
    </row>
    <row r="136" spans="1:3" s="147" customFormat="1" x14ac:dyDescent="0.2">
      <c r="A136" s="148" t="s">
        <v>955</v>
      </c>
      <c r="B136" s="149" t="s">
        <v>815</v>
      </c>
      <c r="C136" s="148" t="s">
        <v>759</v>
      </c>
    </row>
    <row r="137" spans="1:3" s="147" customFormat="1" x14ac:dyDescent="0.2">
      <c r="A137" s="148" t="s">
        <v>956</v>
      </c>
      <c r="B137" s="149" t="s">
        <v>767</v>
      </c>
      <c r="C137" s="148" t="s">
        <v>957</v>
      </c>
    </row>
    <row r="138" spans="1:3" s="147" customFormat="1" x14ac:dyDescent="0.2">
      <c r="A138" s="148" t="s">
        <v>958</v>
      </c>
      <c r="B138" s="149" t="s">
        <v>761</v>
      </c>
      <c r="C138" s="148" t="s">
        <v>819</v>
      </c>
    </row>
    <row r="139" spans="1:3" s="147" customFormat="1" x14ac:dyDescent="0.2">
      <c r="A139" s="148" t="s">
        <v>959</v>
      </c>
      <c r="B139" s="149" t="s">
        <v>960</v>
      </c>
      <c r="C139" s="148" t="s">
        <v>776</v>
      </c>
    </row>
    <row r="140" spans="1:3" s="147" customFormat="1" x14ac:dyDescent="0.2">
      <c r="A140" s="148" t="s">
        <v>961</v>
      </c>
      <c r="B140" s="149" t="s">
        <v>761</v>
      </c>
      <c r="C140" s="148" t="s">
        <v>759</v>
      </c>
    </row>
    <row r="141" spans="1:3" s="147" customFormat="1" x14ac:dyDescent="0.2">
      <c r="A141" s="148" t="s">
        <v>962</v>
      </c>
      <c r="B141" s="149" t="s">
        <v>692</v>
      </c>
      <c r="C141" s="148" t="s">
        <v>782</v>
      </c>
    </row>
    <row r="142" spans="1:3" s="147" customFormat="1" x14ac:dyDescent="0.2">
      <c r="A142" s="148" t="s">
        <v>873</v>
      </c>
      <c r="B142" s="149" t="s">
        <v>963</v>
      </c>
      <c r="C142" s="148" t="s">
        <v>964</v>
      </c>
    </row>
    <row r="143" spans="1:3" s="147" customFormat="1" x14ac:dyDescent="0.2">
      <c r="A143" s="148" t="s">
        <v>960</v>
      </c>
      <c r="B143" s="113" t="s">
        <v>965</v>
      </c>
      <c r="C143" s="148" t="s">
        <v>966</v>
      </c>
    </row>
    <row r="144" spans="1:3" s="147" customFormat="1" x14ac:dyDescent="0.2">
      <c r="A144" s="148" t="s">
        <v>967</v>
      </c>
      <c r="B144" s="149" t="s">
        <v>880</v>
      </c>
      <c r="C144" s="148" t="s">
        <v>776</v>
      </c>
    </row>
    <row r="145" spans="1:3" s="147" customFormat="1" x14ac:dyDescent="0.2">
      <c r="A145" s="148" t="s">
        <v>850</v>
      </c>
      <c r="B145" s="149" t="s">
        <v>968</v>
      </c>
      <c r="C145" s="148" t="s">
        <v>969</v>
      </c>
    </row>
    <row r="146" spans="1:3" s="147" customFormat="1" x14ac:dyDescent="0.2">
      <c r="A146" s="148" t="s">
        <v>970</v>
      </c>
      <c r="B146" s="149" t="s">
        <v>880</v>
      </c>
      <c r="C146" s="148" t="s">
        <v>971</v>
      </c>
    </row>
    <row r="147" spans="1:3" s="147" customFormat="1" x14ac:dyDescent="0.2">
      <c r="A147" s="148" t="s">
        <v>972</v>
      </c>
      <c r="B147" s="149" t="s">
        <v>880</v>
      </c>
      <c r="C147" s="148" t="s">
        <v>776</v>
      </c>
    </row>
    <row r="148" spans="1:3" s="147" customFormat="1" x14ac:dyDescent="0.2">
      <c r="A148" s="148" t="s">
        <v>973</v>
      </c>
      <c r="B148" s="149" t="s">
        <v>850</v>
      </c>
      <c r="C148" s="148" t="s">
        <v>974</v>
      </c>
    </row>
    <row r="149" spans="1:3" s="147" customFormat="1" x14ac:dyDescent="0.2">
      <c r="A149" s="148" t="s">
        <v>975</v>
      </c>
      <c r="B149" s="149" t="s">
        <v>767</v>
      </c>
      <c r="C149" s="148" t="s">
        <v>40</v>
      </c>
    </row>
    <row r="150" spans="1:3" s="147" customFormat="1" x14ac:dyDescent="0.2">
      <c r="A150" s="148" t="s">
        <v>976</v>
      </c>
      <c r="B150" s="149" t="s">
        <v>916</v>
      </c>
      <c r="C150" s="148" t="s">
        <v>917</v>
      </c>
    </row>
    <row r="151" spans="1:3" s="147" customFormat="1" x14ac:dyDescent="0.2">
      <c r="A151" s="148" t="s">
        <v>977</v>
      </c>
      <c r="B151" s="149" t="s">
        <v>978</v>
      </c>
      <c r="C151" s="148" t="s">
        <v>776</v>
      </c>
    </row>
    <row r="152" spans="1:3" s="147" customFormat="1" x14ac:dyDescent="0.2">
      <c r="A152" s="148" t="s">
        <v>775</v>
      </c>
      <c r="B152" s="149" t="s">
        <v>774</v>
      </c>
      <c r="C152" s="148" t="s">
        <v>776</v>
      </c>
    </row>
    <row r="153" spans="1:3" s="147" customFormat="1" x14ac:dyDescent="0.2">
      <c r="A153" s="148" t="s">
        <v>866</v>
      </c>
      <c r="B153" s="149" t="s">
        <v>865</v>
      </c>
      <c r="C153" s="148" t="s">
        <v>867</v>
      </c>
    </row>
    <row r="154" spans="1:3" s="147" customFormat="1" x14ac:dyDescent="0.2">
      <c r="A154" s="148" t="s">
        <v>979</v>
      </c>
      <c r="B154" s="149" t="s">
        <v>810</v>
      </c>
      <c r="C154" s="148" t="s">
        <v>759</v>
      </c>
    </row>
    <row r="155" spans="1:3" s="147" customFormat="1" ht="45" x14ac:dyDescent="0.2">
      <c r="A155" s="148" t="s">
        <v>880</v>
      </c>
      <c r="B155" s="149" t="s">
        <v>980</v>
      </c>
      <c r="C155" s="148" t="s">
        <v>776</v>
      </c>
    </row>
    <row r="156" spans="1:3" s="147" customFormat="1" x14ac:dyDescent="0.2">
      <c r="A156" s="148" t="s">
        <v>981</v>
      </c>
      <c r="B156" s="149" t="s">
        <v>843</v>
      </c>
      <c r="C156" s="148" t="s">
        <v>759</v>
      </c>
    </row>
    <row r="157" spans="1:3" s="147" customFormat="1" x14ac:dyDescent="0.2">
      <c r="A157" s="148" t="s">
        <v>982</v>
      </c>
      <c r="B157" s="149" t="s">
        <v>692</v>
      </c>
      <c r="C157" s="148" t="s">
        <v>38</v>
      </c>
    </row>
    <row r="158" spans="1:3" s="147" customFormat="1" x14ac:dyDescent="0.2">
      <c r="A158" s="148" t="s">
        <v>983</v>
      </c>
      <c r="B158" s="149" t="s">
        <v>984</v>
      </c>
      <c r="C158" s="148" t="s">
        <v>797</v>
      </c>
    </row>
    <row r="159" spans="1:3" s="147" customFormat="1" x14ac:dyDescent="0.2">
      <c r="A159" s="148" t="s">
        <v>985</v>
      </c>
      <c r="B159" s="149" t="s">
        <v>810</v>
      </c>
      <c r="C159" s="148" t="s">
        <v>759</v>
      </c>
    </row>
    <row r="160" spans="1:3" s="147" customFormat="1" x14ac:dyDescent="0.2">
      <c r="A160" s="148" t="s">
        <v>986</v>
      </c>
      <c r="B160" s="149" t="s">
        <v>916</v>
      </c>
      <c r="C160" s="148" t="s">
        <v>917</v>
      </c>
    </row>
    <row r="161" spans="1:3" s="147" customFormat="1" x14ac:dyDescent="0.2">
      <c r="A161" s="148" t="s">
        <v>987</v>
      </c>
      <c r="B161" s="149" t="s">
        <v>626</v>
      </c>
      <c r="C161" s="148" t="s">
        <v>804</v>
      </c>
    </row>
    <row r="162" spans="1:3" s="147" customFormat="1" x14ac:dyDescent="0.2">
      <c r="A162" s="148" t="s">
        <v>988</v>
      </c>
      <c r="B162" s="149" t="s">
        <v>989</v>
      </c>
      <c r="C162" s="148" t="s">
        <v>38</v>
      </c>
    </row>
    <row r="163" spans="1:3" s="147" customFormat="1" x14ac:dyDescent="0.2">
      <c r="A163" s="150" t="s">
        <v>990</v>
      </c>
      <c r="B163" s="151" t="s">
        <v>470</v>
      </c>
      <c r="C163" s="150" t="s">
        <v>38</v>
      </c>
    </row>
    <row r="164" spans="1:3" ht="191.25" customHeight="1" x14ac:dyDescent="0.2">
      <c r="A164" s="180" t="s">
        <v>1451</v>
      </c>
      <c r="B164" s="180"/>
      <c r="C164" s="180"/>
    </row>
    <row r="166" spans="1:3" x14ac:dyDescent="0.2">
      <c r="B166" s="113"/>
    </row>
    <row r="167" spans="1:3" x14ac:dyDescent="0.2">
      <c r="B167" s="113"/>
    </row>
    <row r="168" spans="1:3" x14ac:dyDescent="0.2">
      <c r="B168" s="113"/>
    </row>
    <row r="169" spans="1:3" x14ac:dyDescent="0.2">
      <c r="B169" s="113"/>
    </row>
    <row r="170" spans="1:3" x14ac:dyDescent="0.2">
      <c r="B170" s="113"/>
    </row>
    <row r="171" spans="1:3" x14ac:dyDescent="0.2">
      <c r="B171" s="113"/>
    </row>
    <row r="172" spans="1:3" x14ac:dyDescent="0.2">
      <c r="B172" s="113"/>
    </row>
    <row r="173" spans="1:3" x14ac:dyDescent="0.2">
      <c r="B173" s="113"/>
    </row>
    <row r="174" spans="1:3" x14ac:dyDescent="0.2">
      <c r="B174" s="113"/>
    </row>
    <row r="175" spans="1:3" x14ac:dyDescent="0.2">
      <c r="B175" s="113"/>
    </row>
    <row r="176" spans="1:3" x14ac:dyDescent="0.2">
      <c r="B176" s="113"/>
    </row>
    <row r="177" spans="2:2" x14ac:dyDescent="0.2">
      <c r="B177" s="113"/>
    </row>
    <row r="178" spans="2:2" x14ac:dyDescent="0.2">
      <c r="B178" s="113"/>
    </row>
    <row r="179" spans="2:2" x14ac:dyDescent="0.2">
      <c r="B179" s="113"/>
    </row>
    <row r="180" spans="2:2" x14ac:dyDescent="0.2">
      <c r="B180" s="113"/>
    </row>
    <row r="181" spans="2:2" x14ac:dyDescent="0.2">
      <c r="B181" s="113"/>
    </row>
    <row r="182" spans="2:2" x14ac:dyDescent="0.2">
      <c r="B182" s="113"/>
    </row>
    <row r="183" spans="2:2" x14ac:dyDescent="0.2">
      <c r="B183" s="113"/>
    </row>
    <row r="184" spans="2:2" x14ac:dyDescent="0.2">
      <c r="B184" s="113"/>
    </row>
    <row r="185" spans="2:2" x14ac:dyDescent="0.2">
      <c r="B185" s="113"/>
    </row>
    <row r="186" spans="2:2" x14ac:dyDescent="0.2">
      <c r="B186" s="113"/>
    </row>
    <row r="187" spans="2:2" x14ac:dyDescent="0.2">
      <c r="B187" s="113"/>
    </row>
    <row r="188" spans="2:2" x14ac:dyDescent="0.2">
      <c r="B188" s="113"/>
    </row>
    <row r="189" spans="2:2" x14ac:dyDescent="0.2">
      <c r="B189" s="113"/>
    </row>
    <row r="190" spans="2:2" x14ac:dyDescent="0.2">
      <c r="B190" s="113"/>
    </row>
    <row r="191" spans="2:2" x14ac:dyDescent="0.2">
      <c r="B191" s="113"/>
    </row>
    <row r="192" spans="2:2" x14ac:dyDescent="0.2">
      <c r="B192" s="113"/>
    </row>
    <row r="193" spans="2:2" x14ac:dyDescent="0.2">
      <c r="B193" s="113"/>
    </row>
    <row r="194" spans="2:2" x14ac:dyDescent="0.2">
      <c r="B194" s="113"/>
    </row>
  </sheetData>
  <mergeCells count="1">
    <mergeCell ref="A164:C16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B28" sqref="B28"/>
    </sheetView>
  </sheetViews>
  <sheetFormatPr defaultRowHeight="11.25" x14ac:dyDescent="0.2"/>
  <cols>
    <col min="1" max="1" width="14.5703125" style="154" customWidth="1"/>
    <col min="2" max="2" width="59.5703125" style="154" customWidth="1"/>
    <col min="3" max="3" width="40.42578125" style="154" customWidth="1"/>
    <col min="4" max="4" width="24.5703125" style="154" bestFit="1" customWidth="1"/>
    <col min="5" max="5" width="20.85546875" style="154" bestFit="1" customWidth="1"/>
    <col min="6" max="6" width="8.85546875" style="154"/>
    <col min="7" max="16384" width="9.140625" style="113"/>
  </cols>
  <sheetData>
    <row r="1" spans="1:5" ht="25.9" customHeight="1" x14ac:dyDescent="0.35">
      <c r="A1" s="158" t="s">
        <v>991</v>
      </c>
      <c r="D1" s="155"/>
    </row>
    <row r="2" spans="1:5" ht="18.75" customHeight="1" x14ac:dyDescent="0.2">
      <c r="A2" s="156" t="s">
        <v>266</v>
      </c>
      <c r="B2" s="156" t="s">
        <v>992</v>
      </c>
      <c r="C2" s="156" t="s">
        <v>993</v>
      </c>
      <c r="D2" s="156" t="s">
        <v>272</v>
      </c>
      <c r="E2" s="156" t="s">
        <v>273</v>
      </c>
    </row>
    <row r="3" spans="1:5" x14ac:dyDescent="0.2">
      <c r="A3" s="157" t="s">
        <v>994</v>
      </c>
      <c r="B3" s="157" t="s">
        <v>995</v>
      </c>
      <c r="C3" s="157" t="s">
        <v>996</v>
      </c>
      <c r="D3" s="154" t="s">
        <v>283</v>
      </c>
      <c r="E3" s="154" t="s">
        <v>277</v>
      </c>
    </row>
    <row r="4" spans="1:5" x14ac:dyDescent="0.2">
      <c r="A4" s="157" t="s">
        <v>997</v>
      </c>
      <c r="B4" s="157" t="s">
        <v>998</v>
      </c>
      <c r="C4" s="157" t="s">
        <v>998</v>
      </c>
      <c r="D4" s="155" t="s">
        <v>304</v>
      </c>
      <c r="E4" s="155" t="s">
        <v>305</v>
      </c>
    </row>
    <row r="5" spans="1:5" x14ac:dyDescent="0.2">
      <c r="A5" s="157" t="s">
        <v>999</v>
      </c>
      <c r="B5" s="157" t="s">
        <v>1000</v>
      </c>
      <c r="C5" s="157" t="s">
        <v>1001</v>
      </c>
      <c r="D5" s="154" t="s">
        <v>1465</v>
      </c>
      <c r="E5" s="154" t="s">
        <v>447</v>
      </c>
    </row>
    <row r="6" spans="1:5" x14ac:dyDescent="0.2">
      <c r="A6" s="157" t="s">
        <v>1002</v>
      </c>
      <c r="B6" s="157" t="s">
        <v>1003</v>
      </c>
      <c r="C6" s="157" t="s">
        <v>1004</v>
      </c>
      <c r="D6" s="155" t="s">
        <v>304</v>
      </c>
      <c r="E6" s="155" t="s">
        <v>305</v>
      </c>
    </row>
    <row r="7" spans="1:5" x14ac:dyDescent="0.2">
      <c r="A7" s="157" t="s">
        <v>1005</v>
      </c>
      <c r="B7" s="157" t="s">
        <v>1006</v>
      </c>
      <c r="C7" s="157" t="s">
        <v>1007</v>
      </c>
      <c r="D7" s="155" t="s">
        <v>304</v>
      </c>
      <c r="E7" s="155" t="s">
        <v>305</v>
      </c>
    </row>
    <row r="8" spans="1:5" x14ac:dyDescent="0.2">
      <c r="A8" s="157" t="s">
        <v>334</v>
      </c>
      <c r="B8" s="157" t="s">
        <v>1008</v>
      </c>
      <c r="C8" s="157" t="s">
        <v>1009</v>
      </c>
      <c r="D8" s="154" t="s">
        <v>287</v>
      </c>
      <c r="E8" s="154" t="s">
        <v>289</v>
      </c>
    </row>
    <row r="9" spans="1:5" x14ac:dyDescent="0.2">
      <c r="A9" s="157" t="s">
        <v>1010</v>
      </c>
      <c r="B9" s="157" t="s">
        <v>1011</v>
      </c>
      <c r="C9" s="157" t="s">
        <v>1012</v>
      </c>
      <c r="D9" s="155" t="s">
        <v>276</v>
      </c>
      <c r="E9" s="155" t="s">
        <v>277</v>
      </c>
    </row>
    <row r="10" spans="1:5" x14ac:dyDescent="0.2">
      <c r="A10" s="157" t="s">
        <v>1013</v>
      </c>
      <c r="B10" s="157" t="s">
        <v>1014</v>
      </c>
      <c r="C10" s="157" t="s">
        <v>1015</v>
      </c>
      <c r="D10" s="155" t="s">
        <v>276</v>
      </c>
      <c r="E10" s="155" t="s">
        <v>277</v>
      </c>
    </row>
    <row r="11" spans="1:5" x14ac:dyDescent="0.2">
      <c r="A11" s="157" t="s">
        <v>1016</v>
      </c>
      <c r="B11" s="157" t="s">
        <v>1017</v>
      </c>
      <c r="C11" s="157" t="s">
        <v>1018</v>
      </c>
      <c r="D11" s="155" t="s">
        <v>292</v>
      </c>
      <c r="E11" s="155" t="s">
        <v>289</v>
      </c>
    </row>
    <row r="12" spans="1:5" x14ac:dyDescent="0.2">
      <c r="A12" s="157" t="s">
        <v>1019</v>
      </c>
      <c r="B12" s="157" t="s">
        <v>1020</v>
      </c>
      <c r="C12" s="157" t="s">
        <v>1021</v>
      </c>
      <c r="D12" s="155" t="s">
        <v>304</v>
      </c>
      <c r="E12" s="155" t="s">
        <v>305</v>
      </c>
    </row>
    <row r="13" spans="1:5" x14ac:dyDescent="0.2">
      <c r="A13" s="157" t="s">
        <v>1022</v>
      </c>
      <c r="B13" s="157" t="s">
        <v>1023</v>
      </c>
      <c r="C13" s="157" t="s">
        <v>1024</v>
      </c>
      <c r="D13" s="155" t="s">
        <v>304</v>
      </c>
      <c r="E13" s="155" t="s">
        <v>305</v>
      </c>
    </row>
    <row r="14" spans="1:5" x14ac:dyDescent="0.2">
      <c r="A14" s="157" t="s">
        <v>1025</v>
      </c>
      <c r="B14" s="157" t="s">
        <v>1026</v>
      </c>
      <c r="C14" s="157" t="s">
        <v>1027</v>
      </c>
      <c r="D14" s="155" t="s">
        <v>304</v>
      </c>
      <c r="E14" s="155" t="s">
        <v>305</v>
      </c>
    </row>
    <row r="15" spans="1:5" x14ac:dyDescent="0.2">
      <c r="A15" s="157" t="s">
        <v>1028</v>
      </c>
      <c r="B15" s="157" t="s">
        <v>1029</v>
      </c>
      <c r="C15" s="157" t="s">
        <v>1030</v>
      </c>
      <c r="D15" s="155" t="s">
        <v>304</v>
      </c>
      <c r="E15" s="155" t="s">
        <v>305</v>
      </c>
    </row>
    <row r="16" spans="1:5" x14ac:dyDescent="0.2">
      <c r="A16" s="157" t="s">
        <v>1031</v>
      </c>
      <c r="B16" s="157" t="s">
        <v>1032</v>
      </c>
      <c r="C16" s="157" t="s">
        <v>1033</v>
      </c>
      <c r="D16" s="154" t="s">
        <v>488</v>
      </c>
      <c r="E16" s="154" t="s">
        <v>289</v>
      </c>
    </row>
    <row r="17" spans="1:5" s="113" customFormat="1" x14ac:dyDescent="0.2">
      <c r="A17" s="157" t="s">
        <v>1034</v>
      </c>
      <c r="B17" s="157" t="s">
        <v>1035</v>
      </c>
      <c r="C17" s="157" t="s">
        <v>1036</v>
      </c>
      <c r="D17" s="154" t="s">
        <v>488</v>
      </c>
      <c r="E17" s="154" t="s">
        <v>289</v>
      </c>
    </row>
    <row r="18" spans="1:5" s="113" customFormat="1" x14ac:dyDescent="0.2">
      <c r="A18" s="157" t="s">
        <v>1037</v>
      </c>
      <c r="B18" s="157" t="s">
        <v>1038</v>
      </c>
      <c r="C18" s="157" t="s">
        <v>1039</v>
      </c>
      <c r="D18" s="155" t="s">
        <v>304</v>
      </c>
      <c r="E18" s="155" t="s">
        <v>305</v>
      </c>
    </row>
    <row r="19" spans="1:5" s="113" customFormat="1" x14ac:dyDescent="0.2">
      <c r="A19" s="157" t="s">
        <v>1040</v>
      </c>
      <c r="B19" s="157" t="s">
        <v>1041</v>
      </c>
      <c r="C19" s="157" t="s">
        <v>1042</v>
      </c>
      <c r="D19" s="155" t="s">
        <v>304</v>
      </c>
      <c r="E19" s="155" t="s">
        <v>305</v>
      </c>
    </row>
    <row r="20" spans="1:5" s="113" customFormat="1" x14ac:dyDescent="0.2">
      <c r="A20" s="157" t="s">
        <v>1043</v>
      </c>
      <c r="B20" s="157" t="s">
        <v>1044</v>
      </c>
      <c r="C20" s="157" t="s">
        <v>1045</v>
      </c>
      <c r="D20" s="155" t="s">
        <v>304</v>
      </c>
      <c r="E20" s="155" t="s">
        <v>305</v>
      </c>
    </row>
    <row r="21" spans="1:5" s="113" customFormat="1" x14ac:dyDescent="0.2">
      <c r="A21" s="157" t="s">
        <v>1046</v>
      </c>
      <c r="B21" s="157" t="s">
        <v>1047</v>
      </c>
      <c r="C21" s="157" t="s">
        <v>1048</v>
      </c>
      <c r="D21" s="155" t="s">
        <v>304</v>
      </c>
      <c r="E21" s="155" t="s">
        <v>305</v>
      </c>
    </row>
    <row r="22" spans="1:5" s="113" customFormat="1" x14ac:dyDescent="0.2">
      <c r="A22" s="157" t="s">
        <v>1049</v>
      </c>
      <c r="B22" s="157" t="s">
        <v>1050</v>
      </c>
      <c r="C22" s="157" t="s">
        <v>1051</v>
      </c>
      <c r="D22" s="155" t="s">
        <v>304</v>
      </c>
      <c r="E22" s="155" t="s">
        <v>305</v>
      </c>
    </row>
    <row r="23" spans="1:5" s="113" customFormat="1" x14ac:dyDescent="0.2">
      <c r="A23" s="157" t="s">
        <v>1052</v>
      </c>
      <c r="B23" s="157" t="s">
        <v>1053</v>
      </c>
      <c r="C23" s="157" t="s">
        <v>1054</v>
      </c>
      <c r="D23" s="155" t="s">
        <v>304</v>
      </c>
      <c r="E23" s="155" t="s">
        <v>305</v>
      </c>
    </row>
    <row r="24" spans="1:5" s="113" customFormat="1" x14ac:dyDescent="0.2">
      <c r="A24" s="157" t="s">
        <v>1055</v>
      </c>
      <c r="B24" s="157" t="s">
        <v>1056</v>
      </c>
      <c r="C24" s="157" t="s">
        <v>1057</v>
      </c>
      <c r="D24" s="154" t="s">
        <v>286</v>
      </c>
      <c r="E24" s="154" t="s">
        <v>277</v>
      </c>
    </row>
    <row r="25" spans="1:5" s="113" customFormat="1" x14ac:dyDescent="0.2">
      <c r="A25" s="157" t="s">
        <v>1058</v>
      </c>
      <c r="B25" s="157" t="s">
        <v>1059</v>
      </c>
      <c r="C25" s="157" t="s">
        <v>1060</v>
      </c>
      <c r="D25" s="154" t="s">
        <v>283</v>
      </c>
      <c r="E25" s="154" t="s">
        <v>277</v>
      </c>
    </row>
    <row r="26" spans="1:5" s="113" customFormat="1" x14ac:dyDescent="0.2">
      <c r="A26" s="157" t="s">
        <v>332</v>
      </c>
      <c r="B26" s="157" t="s">
        <v>1061</v>
      </c>
      <c r="C26" s="157" t="s">
        <v>1062</v>
      </c>
      <c r="D26" s="155" t="s">
        <v>276</v>
      </c>
      <c r="E26" s="155" t="s">
        <v>277</v>
      </c>
    </row>
    <row r="27" spans="1:5" s="113" customFormat="1" x14ac:dyDescent="0.2">
      <c r="A27" s="157" t="s">
        <v>1063</v>
      </c>
      <c r="B27" s="157" t="s">
        <v>1064</v>
      </c>
      <c r="C27" s="157" t="s">
        <v>1065</v>
      </c>
      <c r="D27" s="155" t="s">
        <v>304</v>
      </c>
      <c r="E27" s="155" t="s">
        <v>305</v>
      </c>
    </row>
    <row r="28" spans="1:5" s="113" customFormat="1" x14ac:dyDescent="0.2">
      <c r="A28" s="157" t="s">
        <v>1066</v>
      </c>
      <c r="B28" s="157" t="s">
        <v>1067</v>
      </c>
      <c r="C28" s="157" t="s">
        <v>1068</v>
      </c>
      <c r="D28" s="155" t="s">
        <v>304</v>
      </c>
      <c r="E28" s="155" t="s">
        <v>305</v>
      </c>
    </row>
    <row r="29" spans="1:5" s="113" customFormat="1" x14ac:dyDescent="0.2">
      <c r="A29" s="157" t="s">
        <v>1069</v>
      </c>
      <c r="B29" s="157" t="s">
        <v>1070</v>
      </c>
      <c r="C29" s="157" t="s">
        <v>1071</v>
      </c>
      <c r="D29" s="155" t="s">
        <v>304</v>
      </c>
      <c r="E29" s="155" t="s">
        <v>305</v>
      </c>
    </row>
    <row r="30" spans="1:5" s="113" customFormat="1" x14ac:dyDescent="0.2">
      <c r="A30" s="157" t="s">
        <v>1072</v>
      </c>
      <c r="B30" s="157" t="s">
        <v>1073</v>
      </c>
      <c r="C30" s="157" t="s">
        <v>1074</v>
      </c>
      <c r="D30" s="155" t="s">
        <v>292</v>
      </c>
      <c r="E30" s="155" t="s">
        <v>289</v>
      </c>
    </row>
    <row r="31" spans="1:5" s="113" customFormat="1" x14ac:dyDescent="0.2">
      <c r="A31" s="157" t="s">
        <v>1075</v>
      </c>
      <c r="B31" s="157" t="s">
        <v>1076</v>
      </c>
      <c r="C31" s="157" t="s">
        <v>1077</v>
      </c>
      <c r="D31" s="155" t="s">
        <v>304</v>
      </c>
      <c r="E31" s="155" t="s">
        <v>305</v>
      </c>
    </row>
    <row r="32" spans="1:5" s="113" customFormat="1" x14ac:dyDescent="0.2">
      <c r="A32" s="157" t="s">
        <v>1078</v>
      </c>
      <c r="B32" s="157" t="s">
        <v>1079</v>
      </c>
      <c r="C32" s="157" t="s">
        <v>1080</v>
      </c>
      <c r="D32" s="155" t="s">
        <v>304</v>
      </c>
      <c r="E32" s="155" t="s">
        <v>305</v>
      </c>
    </row>
    <row r="33" spans="1:6" x14ac:dyDescent="0.2">
      <c r="A33" s="157" t="s">
        <v>1081</v>
      </c>
      <c r="B33" s="157" t="s">
        <v>1082</v>
      </c>
      <c r="C33" s="157" t="s">
        <v>1083</v>
      </c>
      <c r="D33" s="154" t="s">
        <v>1084</v>
      </c>
      <c r="E33" s="154" t="s">
        <v>1085</v>
      </c>
      <c r="F33" s="113"/>
    </row>
    <row r="34" spans="1:6" x14ac:dyDescent="0.2">
      <c r="A34" s="157" t="s">
        <v>1086</v>
      </c>
      <c r="B34" s="157" t="s">
        <v>1087</v>
      </c>
      <c r="C34" s="157" t="s">
        <v>1088</v>
      </c>
      <c r="D34" s="155" t="s">
        <v>304</v>
      </c>
      <c r="E34" s="155" t="s">
        <v>305</v>
      </c>
      <c r="F34" s="113"/>
    </row>
    <row r="35" spans="1:6" x14ac:dyDescent="0.2">
      <c r="A35" s="157" t="s">
        <v>1089</v>
      </c>
      <c r="B35" s="157" t="s">
        <v>1090</v>
      </c>
      <c r="C35" s="157" t="s">
        <v>1091</v>
      </c>
      <c r="D35" s="155" t="s">
        <v>292</v>
      </c>
      <c r="E35" s="155" t="s">
        <v>289</v>
      </c>
      <c r="F35" s="113"/>
    </row>
    <row r="36" spans="1:6" x14ac:dyDescent="0.2">
      <c r="A36" s="157" t="s">
        <v>1092</v>
      </c>
      <c r="B36" s="157" t="s">
        <v>1093</v>
      </c>
      <c r="C36" s="157" t="s">
        <v>1094</v>
      </c>
      <c r="D36" s="154" t="s">
        <v>286</v>
      </c>
      <c r="E36" s="154" t="s">
        <v>277</v>
      </c>
      <c r="F36" s="113"/>
    </row>
    <row r="37" spans="1:6" x14ac:dyDescent="0.2">
      <c r="A37" s="157" t="s">
        <v>1095</v>
      </c>
      <c r="B37" s="157" t="s">
        <v>1096</v>
      </c>
      <c r="C37" s="157" t="s">
        <v>1094</v>
      </c>
      <c r="D37" s="154" t="s">
        <v>286</v>
      </c>
      <c r="E37" s="154" t="s">
        <v>277</v>
      </c>
      <c r="F37" s="113"/>
    </row>
    <row r="38" spans="1:6" x14ac:dyDescent="0.2">
      <c r="A38" s="157" t="s">
        <v>1097</v>
      </c>
      <c r="B38" s="157" t="s">
        <v>1098</v>
      </c>
      <c r="C38" s="157" t="s">
        <v>1094</v>
      </c>
      <c r="D38" s="154" t="s">
        <v>286</v>
      </c>
      <c r="E38" s="154" t="s">
        <v>277</v>
      </c>
      <c r="F38" s="113"/>
    </row>
    <row r="39" spans="1:6" x14ac:dyDescent="0.2">
      <c r="A39" s="157" t="s">
        <v>1099</v>
      </c>
      <c r="B39" s="157" t="s">
        <v>1100</v>
      </c>
      <c r="C39" s="157" t="s">
        <v>1094</v>
      </c>
      <c r="D39" s="154" t="s">
        <v>286</v>
      </c>
      <c r="E39" s="154" t="s">
        <v>277</v>
      </c>
      <c r="F39" s="113"/>
    </row>
    <row r="40" spans="1:6" x14ac:dyDescent="0.2">
      <c r="A40" s="157" t="s">
        <v>1101</v>
      </c>
      <c r="B40" s="157" t="s">
        <v>1102</v>
      </c>
      <c r="C40" s="157" t="s">
        <v>1103</v>
      </c>
      <c r="D40" s="154" t="s">
        <v>488</v>
      </c>
      <c r="E40" s="154" t="s">
        <v>289</v>
      </c>
      <c r="F40" s="113"/>
    </row>
    <row r="41" spans="1:6" x14ac:dyDescent="0.2">
      <c r="A41" s="157" t="s">
        <v>1104</v>
      </c>
      <c r="B41" s="157" t="s">
        <v>1105</v>
      </c>
      <c r="C41" s="157" t="s">
        <v>1106</v>
      </c>
      <c r="D41" s="155" t="s">
        <v>283</v>
      </c>
      <c r="E41" s="155" t="s">
        <v>447</v>
      </c>
      <c r="F41" s="113"/>
    </row>
    <row r="42" spans="1:6" x14ac:dyDescent="0.2">
      <c r="A42" s="157" t="s">
        <v>1107</v>
      </c>
      <c r="B42" s="157" t="s">
        <v>1108</v>
      </c>
      <c r="C42" s="157" t="s">
        <v>1109</v>
      </c>
      <c r="D42" s="154" t="s">
        <v>542</v>
      </c>
      <c r="E42" s="155" t="s">
        <v>447</v>
      </c>
      <c r="F42" s="113"/>
    </row>
    <row r="43" spans="1:6" x14ac:dyDescent="0.2">
      <c r="A43" s="157" t="s">
        <v>1110</v>
      </c>
      <c r="B43" s="157" t="s">
        <v>1111</v>
      </c>
      <c r="C43" s="157" t="s">
        <v>1112</v>
      </c>
      <c r="D43" s="155" t="s">
        <v>304</v>
      </c>
      <c r="E43" s="155" t="s">
        <v>305</v>
      </c>
      <c r="F43" s="113"/>
    </row>
    <row r="44" spans="1:6" x14ac:dyDescent="0.2">
      <c r="A44" s="157" t="s">
        <v>1113</v>
      </c>
      <c r="B44" s="157" t="s">
        <v>1114</v>
      </c>
      <c r="C44" s="157" t="s">
        <v>1115</v>
      </c>
      <c r="D44" s="155" t="s">
        <v>304</v>
      </c>
      <c r="E44" s="155" t="s">
        <v>305</v>
      </c>
      <c r="F44" s="113"/>
    </row>
    <row r="45" spans="1:6" x14ac:dyDescent="0.2">
      <c r="A45" s="157" t="s">
        <v>1116</v>
      </c>
      <c r="B45" s="157" t="s">
        <v>1117</v>
      </c>
      <c r="C45" s="157" t="s">
        <v>1118</v>
      </c>
      <c r="D45" s="155" t="s">
        <v>304</v>
      </c>
      <c r="E45" s="155" t="s">
        <v>305</v>
      </c>
      <c r="F45" s="113"/>
    </row>
    <row r="46" spans="1:6" ht="17.25" customHeight="1" x14ac:dyDescent="0.2">
      <c r="A46" s="171" t="s">
        <v>1119</v>
      </c>
      <c r="B46" s="171"/>
      <c r="C46" s="171"/>
      <c r="D46" s="171"/>
      <c r="E46" s="171"/>
      <c r="F46" s="113"/>
    </row>
    <row r="47" spans="1:6" x14ac:dyDescent="0.2">
      <c r="F47" s="113"/>
    </row>
    <row r="48" spans="1:6" x14ac:dyDescent="0.2">
      <c r="F48" s="113"/>
    </row>
  </sheetData>
  <mergeCells count="1">
    <mergeCell ref="A46:E4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91" zoomScaleNormal="91" workbookViewId="0">
      <selection activeCell="A8" sqref="A8:L8"/>
    </sheetView>
  </sheetViews>
  <sheetFormatPr defaultRowHeight="12" x14ac:dyDescent="0.2"/>
  <cols>
    <col min="1" max="1" width="29.140625" style="26" customWidth="1"/>
    <col min="2" max="2" width="17.28515625" style="25" customWidth="1"/>
    <col min="3" max="3" width="15.140625" style="25" customWidth="1"/>
    <col min="4" max="5" width="12.7109375" style="26" customWidth="1"/>
    <col min="6" max="6" width="11" style="26" bestFit="1" customWidth="1"/>
    <col min="7" max="7" width="9.85546875" style="26" bestFit="1" customWidth="1"/>
    <col min="8" max="8" width="10.5703125" style="26" bestFit="1" customWidth="1"/>
    <col min="9" max="9" width="10.42578125" style="26" customWidth="1"/>
    <col min="10" max="10" width="10.7109375" style="26" bestFit="1" customWidth="1"/>
    <col min="11" max="11" width="10.7109375" style="26" customWidth="1"/>
    <col min="12" max="12" width="21.5703125" style="38" customWidth="1"/>
    <col min="13" max="23" width="9.140625" style="26"/>
    <col min="24" max="24" width="9.85546875" style="26" bestFit="1" customWidth="1"/>
    <col min="25" max="25" width="9" style="26" bestFit="1" customWidth="1"/>
    <col min="26" max="16384" width="9.140625" style="26"/>
  </cols>
  <sheetData>
    <row r="1" spans="1:12" ht="21" x14ac:dyDescent="0.35">
      <c r="A1" s="33" t="s">
        <v>1121</v>
      </c>
      <c r="D1" s="37"/>
      <c r="E1" s="37"/>
      <c r="F1" s="37"/>
      <c r="G1" s="37"/>
      <c r="H1" s="37"/>
      <c r="I1" s="37"/>
      <c r="J1" s="37"/>
      <c r="K1" s="37"/>
    </row>
    <row r="2" spans="1:12" s="28" customFormat="1" ht="24" x14ac:dyDescent="0.2">
      <c r="A2" s="39" t="s">
        <v>27</v>
      </c>
      <c r="B2" s="27" t="s">
        <v>0</v>
      </c>
      <c r="C2" s="27" t="s">
        <v>1467</v>
      </c>
      <c r="D2" s="27" t="s">
        <v>140</v>
      </c>
      <c r="E2" s="27" t="s">
        <v>143</v>
      </c>
      <c r="F2" s="27" t="s">
        <v>139</v>
      </c>
      <c r="G2" s="27" t="s">
        <v>141</v>
      </c>
      <c r="H2" s="27" t="s">
        <v>142</v>
      </c>
      <c r="I2" s="27" t="s">
        <v>145</v>
      </c>
      <c r="J2" s="27" t="s">
        <v>1468</v>
      </c>
      <c r="K2" s="27" t="s">
        <v>144</v>
      </c>
      <c r="L2" s="39" t="s">
        <v>1124</v>
      </c>
    </row>
    <row r="3" spans="1:12" x14ac:dyDescent="0.2">
      <c r="A3" s="29" t="s">
        <v>7</v>
      </c>
      <c r="B3" s="40">
        <v>2</v>
      </c>
      <c r="C3" s="40">
        <v>111</v>
      </c>
      <c r="D3" s="41">
        <v>6711</v>
      </c>
      <c r="E3" s="41">
        <v>6348</v>
      </c>
      <c r="F3" s="41">
        <v>5646</v>
      </c>
      <c r="G3" s="41">
        <v>486</v>
      </c>
      <c r="H3" s="41">
        <v>208</v>
      </c>
      <c r="I3" s="41">
        <v>0</v>
      </c>
      <c r="J3" s="41">
        <v>8</v>
      </c>
      <c r="K3" s="41">
        <v>363</v>
      </c>
      <c r="L3" s="42" t="s">
        <v>137</v>
      </c>
    </row>
    <row r="4" spans="1:12" x14ac:dyDescent="0.2">
      <c r="A4" s="29" t="s">
        <v>257</v>
      </c>
      <c r="B4" s="30">
        <v>2</v>
      </c>
      <c r="C4" s="40">
        <v>201</v>
      </c>
      <c r="D4" s="41">
        <v>14177</v>
      </c>
      <c r="E4" s="41">
        <v>13514</v>
      </c>
      <c r="F4" s="41">
        <v>12363</v>
      </c>
      <c r="G4" s="41">
        <v>1059</v>
      </c>
      <c r="H4" s="41">
        <v>78</v>
      </c>
      <c r="I4" s="41">
        <v>2</v>
      </c>
      <c r="J4" s="41">
        <v>12</v>
      </c>
      <c r="K4" s="41">
        <v>663</v>
      </c>
      <c r="L4" s="42" t="s">
        <v>136</v>
      </c>
    </row>
    <row r="5" spans="1:12" x14ac:dyDescent="0.2">
      <c r="A5" s="29" t="s">
        <v>12</v>
      </c>
      <c r="B5" s="30">
        <v>1</v>
      </c>
      <c r="C5" s="40">
        <v>21</v>
      </c>
      <c r="D5" s="41">
        <v>738</v>
      </c>
      <c r="E5" s="41">
        <v>682</v>
      </c>
      <c r="F5" s="41">
        <v>622</v>
      </c>
      <c r="G5" s="41">
        <v>43</v>
      </c>
      <c r="H5" s="41">
        <v>17</v>
      </c>
      <c r="I5" s="41">
        <v>0</v>
      </c>
      <c r="J5" s="41">
        <v>0</v>
      </c>
      <c r="K5" s="41">
        <v>56</v>
      </c>
      <c r="L5" s="42">
        <v>18772396</v>
      </c>
    </row>
    <row r="6" spans="1:12" x14ac:dyDescent="0.2">
      <c r="A6" s="29" t="s">
        <v>19</v>
      </c>
      <c r="B6" s="30">
        <v>1</v>
      </c>
      <c r="C6" s="40">
        <v>24</v>
      </c>
      <c r="D6" s="41">
        <v>1154</v>
      </c>
      <c r="E6" s="41">
        <v>1076</v>
      </c>
      <c r="F6" s="41">
        <v>974</v>
      </c>
      <c r="G6" s="41">
        <v>60</v>
      </c>
      <c r="H6" s="41">
        <v>42</v>
      </c>
      <c r="I6" s="41">
        <v>0</v>
      </c>
      <c r="J6" s="41">
        <v>0</v>
      </c>
      <c r="K6" s="41">
        <v>78</v>
      </c>
      <c r="L6" s="42">
        <v>18772397</v>
      </c>
    </row>
    <row r="7" spans="1:12" x14ac:dyDescent="0.2">
      <c r="A7" s="29" t="s">
        <v>138</v>
      </c>
      <c r="B7" s="40">
        <f>SUM(B3:B6)</f>
        <v>6</v>
      </c>
      <c r="C7" s="40">
        <f>SUM(C3:C6)</f>
        <v>357</v>
      </c>
      <c r="D7" s="41">
        <f>SUM(D3:D6)</f>
        <v>22780</v>
      </c>
      <c r="E7" s="41">
        <f t="shared" ref="E7:K7" si="0">SUM(E3:E6)</f>
        <v>21620</v>
      </c>
      <c r="F7" s="41">
        <f t="shared" si="0"/>
        <v>19605</v>
      </c>
      <c r="G7" s="41">
        <f t="shared" si="0"/>
        <v>1648</v>
      </c>
      <c r="H7" s="41">
        <f t="shared" si="0"/>
        <v>345</v>
      </c>
      <c r="I7" s="41">
        <f t="shared" si="0"/>
        <v>2</v>
      </c>
      <c r="J7" s="41">
        <f t="shared" si="0"/>
        <v>20</v>
      </c>
      <c r="K7" s="41">
        <f t="shared" si="0"/>
        <v>1160</v>
      </c>
      <c r="L7" s="42">
        <v>18772397</v>
      </c>
    </row>
    <row r="8" spans="1:12" ht="14.45" customHeight="1" x14ac:dyDescent="0.2">
      <c r="A8" s="161" t="s">
        <v>1469</v>
      </c>
      <c r="B8" s="161"/>
      <c r="C8" s="161"/>
      <c r="D8" s="161"/>
      <c r="E8" s="161"/>
      <c r="F8" s="161"/>
      <c r="G8" s="161"/>
      <c r="H8" s="161"/>
      <c r="I8" s="161"/>
      <c r="J8" s="161"/>
      <c r="K8" s="161"/>
      <c r="L8" s="161"/>
    </row>
    <row r="9" spans="1:12" x14ac:dyDescent="0.2">
      <c r="A9" s="43"/>
      <c r="D9" s="44"/>
      <c r="E9" s="45"/>
    </row>
    <row r="10" spans="1:12" s="25" customFormat="1" x14ac:dyDescent="0.2">
      <c r="A10" s="46"/>
      <c r="D10" s="26"/>
      <c r="E10" s="45"/>
      <c r="F10" s="26"/>
      <c r="G10" s="26"/>
      <c r="H10" s="26"/>
      <c r="I10" s="26"/>
      <c r="J10" s="26"/>
      <c r="K10" s="26"/>
      <c r="L10" s="38"/>
    </row>
  </sheetData>
  <mergeCells count="1">
    <mergeCell ref="A8:L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91" zoomScaleNormal="91" workbookViewId="0">
      <selection activeCell="A30" sqref="A30:J30"/>
    </sheetView>
  </sheetViews>
  <sheetFormatPr defaultRowHeight="15" x14ac:dyDescent="0.25"/>
  <cols>
    <col min="1" max="1" width="60.5703125" bestFit="1" customWidth="1"/>
    <col min="2" max="2" width="17.28515625" style="1" customWidth="1"/>
    <col min="3" max="3" width="15.140625" style="1" customWidth="1"/>
    <col min="4" max="5" width="8.85546875" customWidth="1"/>
    <col min="7" max="7" width="10.42578125" bestFit="1" customWidth="1"/>
    <col min="8" max="8" width="10.7109375" bestFit="1" customWidth="1"/>
    <col min="9" max="9" width="12.28515625" customWidth="1"/>
    <col min="10" max="10" width="20" style="2" customWidth="1"/>
    <col min="22" max="22" width="9.85546875" bestFit="1" customWidth="1"/>
    <col min="23" max="23" width="9" bestFit="1" customWidth="1"/>
  </cols>
  <sheetData>
    <row r="1" spans="1:10" ht="21" x14ac:dyDescent="0.35">
      <c r="A1" s="33" t="s">
        <v>1122</v>
      </c>
      <c r="D1" s="9"/>
      <c r="E1" s="9"/>
      <c r="F1" s="9"/>
      <c r="G1" s="9"/>
      <c r="H1" s="9"/>
      <c r="I1" s="3"/>
    </row>
    <row r="2" spans="1:10" x14ac:dyDescent="0.25">
      <c r="A2" s="24"/>
      <c r="B2" s="25"/>
      <c r="C2" s="25"/>
      <c r="D2" s="162" t="s">
        <v>125</v>
      </c>
      <c r="E2" s="163"/>
      <c r="F2" s="163"/>
      <c r="G2" s="163"/>
      <c r="H2" s="164"/>
      <c r="I2" s="47"/>
      <c r="J2" s="38"/>
    </row>
    <row r="3" spans="1:10" s="7" customFormat="1" ht="24.75" x14ac:dyDescent="0.25">
      <c r="A3" s="39" t="s">
        <v>27</v>
      </c>
      <c r="B3" s="27" t="s">
        <v>0</v>
      </c>
      <c r="C3" s="27" t="s">
        <v>1</v>
      </c>
      <c r="D3" s="27" t="s">
        <v>2</v>
      </c>
      <c r="E3" s="27" t="s">
        <v>1442</v>
      </c>
      <c r="F3" s="27" t="s">
        <v>3</v>
      </c>
      <c r="G3" s="27" t="s">
        <v>4</v>
      </c>
      <c r="H3" s="27" t="s">
        <v>5</v>
      </c>
      <c r="I3" s="27" t="s">
        <v>53</v>
      </c>
      <c r="J3" s="39" t="s">
        <v>55</v>
      </c>
    </row>
    <row r="4" spans="1:10" x14ac:dyDescent="0.25">
      <c r="A4" s="29" t="s">
        <v>258</v>
      </c>
      <c r="B4" s="40">
        <v>1</v>
      </c>
      <c r="C4" s="40">
        <v>9</v>
      </c>
      <c r="D4" s="31">
        <v>7.7777777777777777</v>
      </c>
      <c r="E4" s="31">
        <v>3.8658045015810671</v>
      </c>
      <c r="F4" s="48">
        <v>8</v>
      </c>
      <c r="G4" s="31">
        <v>5</v>
      </c>
      <c r="H4" s="31">
        <v>8</v>
      </c>
      <c r="I4" s="31" t="s">
        <v>29</v>
      </c>
      <c r="J4" s="42">
        <v>21399634</v>
      </c>
    </row>
    <row r="5" spans="1:10" x14ac:dyDescent="0.25">
      <c r="A5" s="29" t="s">
        <v>7</v>
      </c>
      <c r="B5" s="40">
        <v>2</v>
      </c>
      <c r="C5" s="40">
        <v>111</v>
      </c>
      <c r="D5" s="31">
        <v>60.423423423423422</v>
      </c>
      <c r="E5" s="31">
        <v>79.129416383950016</v>
      </c>
      <c r="F5" s="48">
        <v>33</v>
      </c>
      <c r="G5" s="31">
        <v>19.5</v>
      </c>
      <c r="H5" s="31">
        <v>72.5</v>
      </c>
      <c r="I5" s="31" t="s">
        <v>29</v>
      </c>
      <c r="J5" s="42" t="s">
        <v>137</v>
      </c>
    </row>
    <row r="6" spans="1:10" x14ac:dyDescent="0.25">
      <c r="A6" s="29" t="s">
        <v>69</v>
      </c>
      <c r="B6" s="40">
        <v>1</v>
      </c>
      <c r="C6" s="40">
        <v>105</v>
      </c>
      <c r="D6" s="31">
        <v>11.866666666666667</v>
      </c>
      <c r="E6" s="31">
        <v>5.2514955134899548</v>
      </c>
      <c r="F6" s="48">
        <v>12</v>
      </c>
      <c r="G6" s="31">
        <v>8</v>
      </c>
      <c r="H6" s="31">
        <v>15</v>
      </c>
      <c r="I6" s="31" t="s">
        <v>29</v>
      </c>
      <c r="J6" s="42">
        <v>22158541</v>
      </c>
    </row>
    <row r="7" spans="1:10" x14ac:dyDescent="0.25">
      <c r="A7" s="29" t="s">
        <v>257</v>
      </c>
      <c r="B7" s="30">
        <v>2</v>
      </c>
      <c r="C7" s="40">
        <v>201</v>
      </c>
      <c r="D7" s="31">
        <v>70.53233830845771</v>
      </c>
      <c r="E7" s="31">
        <v>31.774206504726049</v>
      </c>
      <c r="F7" s="48">
        <v>66</v>
      </c>
      <c r="G7" s="31">
        <v>47</v>
      </c>
      <c r="H7" s="31">
        <v>92</v>
      </c>
      <c r="I7" s="31" t="s">
        <v>29</v>
      </c>
      <c r="J7" s="42" t="s">
        <v>136</v>
      </c>
    </row>
    <row r="8" spans="1:10" x14ac:dyDescent="0.25">
      <c r="A8" s="29" t="s">
        <v>8</v>
      </c>
      <c r="B8" s="30">
        <v>1</v>
      </c>
      <c r="C8" s="40">
        <v>34</v>
      </c>
      <c r="D8" s="31">
        <v>1596.5</v>
      </c>
      <c r="E8" s="31">
        <v>2754.0009050195472</v>
      </c>
      <c r="F8" s="48">
        <v>777</v>
      </c>
      <c r="G8" s="31">
        <v>493.75</v>
      </c>
      <c r="H8" s="31">
        <v>1326</v>
      </c>
      <c r="I8" s="31" t="s">
        <v>30</v>
      </c>
      <c r="J8" s="42">
        <v>22810696</v>
      </c>
    </row>
    <row r="9" spans="1:10" x14ac:dyDescent="0.25">
      <c r="A9" s="49" t="s">
        <v>66</v>
      </c>
      <c r="B9" s="30">
        <v>1</v>
      </c>
      <c r="C9" s="40">
        <v>49</v>
      </c>
      <c r="D9" s="31">
        <v>95.571428571428569</v>
      </c>
      <c r="E9" s="31">
        <v>62.050382754661555</v>
      </c>
      <c r="F9" s="48">
        <v>74</v>
      </c>
      <c r="G9" s="31">
        <v>46</v>
      </c>
      <c r="H9" s="31">
        <v>133</v>
      </c>
      <c r="I9" s="31" t="s">
        <v>29</v>
      </c>
      <c r="J9" s="42">
        <v>22343534</v>
      </c>
    </row>
    <row r="10" spans="1:10" s="6" customFormat="1" x14ac:dyDescent="0.25">
      <c r="A10" s="49" t="s">
        <v>9</v>
      </c>
      <c r="B10" s="50">
        <v>1</v>
      </c>
      <c r="C10" s="51">
        <v>13</v>
      </c>
      <c r="D10" s="48">
        <v>62.307692307692307</v>
      </c>
      <c r="E10" s="48">
        <v>49.557011975072065</v>
      </c>
      <c r="F10" s="48">
        <v>49</v>
      </c>
      <c r="G10" s="48">
        <v>30</v>
      </c>
      <c r="H10" s="48">
        <v>64</v>
      </c>
      <c r="I10" s="31" t="s">
        <v>29</v>
      </c>
      <c r="J10" s="49">
        <v>23028188</v>
      </c>
    </row>
    <row r="11" spans="1:10" s="6" customFormat="1" x14ac:dyDescent="0.25">
      <c r="A11" s="49" t="s">
        <v>10</v>
      </c>
      <c r="B11" s="50">
        <v>1</v>
      </c>
      <c r="C11" s="51">
        <v>12</v>
      </c>
      <c r="D11" s="48">
        <v>28.583333333333332</v>
      </c>
      <c r="E11" s="48">
        <v>12.580347829656837</v>
      </c>
      <c r="F11" s="48">
        <v>31</v>
      </c>
      <c r="G11" s="48">
        <v>23.25</v>
      </c>
      <c r="H11" s="48">
        <v>33</v>
      </c>
      <c r="I11" s="31" t="s">
        <v>30</v>
      </c>
      <c r="J11" s="49">
        <v>23104009</v>
      </c>
    </row>
    <row r="12" spans="1:10" s="6" customFormat="1" x14ac:dyDescent="0.25">
      <c r="A12" s="52" t="s">
        <v>259</v>
      </c>
      <c r="B12" s="50">
        <v>1</v>
      </c>
      <c r="C12" s="51">
        <v>11</v>
      </c>
      <c r="D12" s="48">
        <v>66.727272727272734</v>
      </c>
      <c r="E12" s="48">
        <v>27.770815289043668</v>
      </c>
      <c r="F12" s="48">
        <v>57</v>
      </c>
      <c r="G12" s="48">
        <v>46.5</v>
      </c>
      <c r="H12" s="48">
        <v>85.5</v>
      </c>
      <c r="I12" s="31" t="s">
        <v>29</v>
      </c>
      <c r="J12" s="49">
        <v>22877736</v>
      </c>
    </row>
    <row r="13" spans="1:10" s="6" customFormat="1" x14ac:dyDescent="0.25">
      <c r="A13" s="52" t="s">
        <v>260</v>
      </c>
      <c r="B13" s="50">
        <v>1</v>
      </c>
      <c r="C13" s="51">
        <v>12</v>
      </c>
      <c r="D13" s="48">
        <v>83.083333333333329</v>
      </c>
      <c r="E13" s="48">
        <v>29.075007491074892</v>
      </c>
      <c r="F13" s="48">
        <v>78.5</v>
      </c>
      <c r="G13" s="48">
        <v>60</v>
      </c>
      <c r="H13" s="48">
        <v>103.75</v>
      </c>
      <c r="I13" s="31" t="s">
        <v>29</v>
      </c>
      <c r="J13" s="49">
        <v>22877736</v>
      </c>
    </row>
    <row r="14" spans="1:10" s="6" customFormat="1" ht="14.25" customHeight="1" x14ac:dyDescent="0.25">
      <c r="A14" s="52" t="s">
        <v>11</v>
      </c>
      <c r="B14" s="50">
        <v>1</v>
      </c>
      <c r="C14" s="51">
        <v>18</v>
      </c>
      <c r="D14" s="48">
        <v>62.277777777777779</v>
      </c>
      <c r="E14" s="48">
        <v>42.910036609516723</v>
      </c>
      <c r="F14" s="48">
        <v>52.5</v>
      </c>
      <c r="G14" s="48">
        <v>41</v>
      </c>
      <c r="H14" s="48">
        <v>74</v>
      </c>
      <c r="I14" s="31" t="s">
        <v>29</v>
      </c>
      <c r="J14" s="49">
        <v>22037554</v>
      </c>
    </row>
    <row r="15" spans="1:10" x14ac:dyDescent="0.25">
      <c r="A15" s="29" t="s">
        <v>12</v>
      </c>
      <c r="B15" s="30">
        <v>1</v>
      </c>
      <c r="C15" s="40">
        <v>21</v>
      </c>
      <c r="D15" s="31">
        <v>35.142857142857146</v>
      </c>
      <c r="E15" s="31">
        <v>14.585217565349218</v>
      </c>
      <c r="F15" s="48">
        <v>35</v>
      </c>
      <c r="G15" s="31">
        <v>27</v>
      </c>
      <c r="H15" s="31">
        <v>45</v>
      </c>
      <c r="I15" s="31" t="s">
        <v>29</v>
      </c>
      <c r="J15" s="42">
        <v>18772396</v>
      </c>
    </row>
    <row r="16" spans="1:10" x14ac:dyDescent="0.25">
      <c r="A16" s="29" t="s">
        <v>13</v>
      </c>
      <c r="B16" s="30">
        <v>1</v>
      </c>
      <c r="C16" s="40">
        <v>74</v>
      </c>
      <c r="D16" s="31">
        <v>97.081081081081081</v>
      </c>
      <c r="E16" s="31">
        <v>96.723976253961439</v>
      </c>
      <c r="F16" s="48">
        <v>65.5</v>
      </c>
      <c r="G16" s="31">
        <v>38.75</v>
      </c>
      <c r="H16" s="31">
        <v>103.5</v>
      </c>
      <c r="I16" s="31" t="s">
        <v>29</v>
      </c>
      <c r="J16" s="42">
        <v>21798893</v>
      </c>
    </row>
    <row r="17" spans="1:10" s="6" customFormat="1" x14ac:dyDescent="0.25">
      <c r="A17" s="53" t="s">
        <v>14</v>
      </c>
      <c r="B17" s="50">
        <v>1</v>
      </c>
      <c r="C17" s="51">
        <v>24</v>
      </c>
      <c r="D17" s="48">
        <v>39.833333333333336</v>
      </c>
      <c r="E17" s="48">
        <v>22.48800002062292</v>
      </c>
      <c r="F17" s="48">
        <v>38.5</v>
      </c>
      <c r="G17" s="48">
        <v>28.75</v>
      </c>
      <c r="H17" s="48">
        <v>49.25</v>
      </c>
      <c r="I17" s="31" t="s">
        <v>29</v>
      </c>
      <c r="J17" s="49">
        <v>22561517</v>
      </c>
    </row>
    <row r="18" spans="1:10" s="6" customFormat="1" x14ac:dyDescent="0.25">
      <c r="A18" s="53" t="s">
        <v>15</v>
      </c>
      <c r="B18" s="50">
        <v>1</v>
      </c>
      <c r="C18" s="51">
        <v>12</v>
      </c>
      <c r="D18" s="48">
        <v>225.58333333333334</v>
      </c>
      <c r="E18" s="48">
        <v>280.86439896516009</v>
      </c>
      <c r="F18" s="48">
        <v>146.5</v>
      </c>
      <c r="G18" s="48">
        <v>101.5</v>
      </c>
      <c r="H18" s="48">
        <v>235.75</v>
      </c>
      <c r="I18" s="31" t="s">
        <v>29</v>
      </c>
      <c r="J18" s="49">
        <v>22980976</v>
      </c>
    </row>
    <row r="19" spans="1:10" s="6" customFormat="1" x14ac:dyDescent="0.25">
      <c r="A19" s="53" t="s">
        <v>16</v>
      </c>
      <c r="B19" s="50">
        <v>1</v>
      </c>
      <c r="C19" s="51">
        <v>5</v>
      </c>
      <c r="D19" s="48">
        <v>13</v>
      </c>
      <c r="E19" s="48">
        <v>3.4641016151377544</v>
      </c>
      <c r="F19" s="48">
        <v>14</v>
      </c>
      <c r="G19" s="48">
        <v>11</v>
      </c>
      <c r="H19" s="48">
        <v>16</v>
      </c>
      <c r="I19" s="31" t="s">
        <v>30</v>
      </c>
      <c r="J19" s="49">
        <v>22980976</v>
      </c>
    </row>
    <row r="20" spans="1:10" s="6" customFormat="1" x14ac:dyDescent="0.25">
      <c r="A20" s="53" t="s">
        <v>17</v>
      </c>
      <c r="B20" s="50">
        <v>1</v>
      </c>
      <c r="C20" s="51">
        <v>42</v>
      </c>
      <c r="D20" s="48">
        <v>189.92857142857142</v>
      </c>
      <c r="E20" s="48">
        <v>132.66304149384339</v>
      </c>
      <c r="F20" s="48">
        <v>162.5</v>
      </c>
      <c r="G20" s="48">
        <v>114.25</v>
      </c>
      <c r="H20" s="48">
        <v>213.75</v>
      </c>
      <c r="I20" s="31" t="s">
        <v>29</v>
      </c>
      <c r="J20" s="49">
        <v>22941189</v>
      </c>
    </row>
    <row r="21" spans="1:10" s="6" customFormat="1" ht="12.75" customHeight="1" x14ac:dyDescent="0.25">
      <c r="A21" s="54" t="s">
        <v>262</v>
      </c>
      <c r="B21" s="50">
        <v>1</v>
      </c>
      <c r="C21" s="51">
        <v>14</v>
      </c>
      <c r="D21" s="48">
        <v>202.85714285714286</v>
      </c>
      <c r="E21" s="48">
        <v>182.03459398310369</v>
      </c>
      <c r="F21" s="48">
        <v>134.5</v>
      </c>
      <c r="G21" s="48">
        <v>118.25</v>
      </c>
      <c r="H21" s="48">
        <v>210.75</v>
      </c>
      <c r="I21" s="31" t="s">
        <v>29</v>
      </c>
      <c r="J21" s="49">
        <v>21499247</v>
      </c>
    </row>
    <row r="22" spans="1:10" s="6" customFormat="1" ht="12.75" customHeight="1" x14ac:dyDescent="0.25">
      <c r="A22" s="54" t="s">
        <v>18</v>
      </c>
      <c r="B22" s="50">
        <v>1</v>
      </c>
      <c r="C22" s="51">
        <v>316</v>
      </c>
      <c r="D22" s="48">
        <v>47.465189873417721</v>
      </c>
      <c r="E22" s="48">
        <v>26.553606581847149</v>
      </c>
      <c r="F22" s="48">
        <v>41.5</v>
      </c>
      <c r="G22" s="48">
        <v>30</v>
      </c>
      <c r="H22" s="48">
        <v>58</v>
      </c>
      <c r="I22" s="31" t="s">
        <v>29</v>
      </c>
      <c r="J22" s="49">
        <v>21720365</v>
      </c>
    </row>
    <row r="23" spans="1:10" x14ac:dyDescent="0.25">
      <c r="A23" s="29" t="s">
        <v>19</v>
      </c>
      <c r="B23" s="30">
        <v>1</v>
      </c>
      <c r="C23" s="40">
        <v>24</v>
      </c>
      <c r="D23" s="31">
        <v>48.083333333333336</v>
      </c>
      <c r="E23" s="31">
        <v>23.207788547713079</v>
      </c>
      <c r="F23" s="48">
        <v>45</v>
      </c>
      <c r="G23" s="31">
        <v>34.75</v>
      </c>
      <c r="H23" s="31">
        <v>51.25</v>
      </c>
      <c r="I23" s="31" t="s">
        <v>29</v>
      </c>
      <c r="J23" s="42">
        <v>18772397</v>
      </c>
    </row>
    <row r="24" spans="1:10" x14ac:dyDescent="0.25">
      <c r="A24" s="29" t="s">
        <v>20</v>
      </c>
      <c r="B24" s="30">
        <v>1</v>
      </c>
      <c r="C24" s="40">
        <v>61</v>
      </c>
      <c r="D24" s="31">
        <v>63.524590163934427</v>
      </c>
      <c r="E24" s="31">
        <v>95.424945473284055</v>
      </c>
      <c r="F24" s="48">
        <v>41</v>
      </c>
      <c r="G24" s="31">
        <v>34</v>
      </c>
      <c r="H24" s="31">
        <v>61</v>
      </c>
      <c r="I24" s="31" t="s">
        <v>29</v>
      </c>
      <c r="J24" s="42">
        <v>22722839</v>
      </c>
    </row>
    <row r="25" spans="1:10" s="6" customFormat="1" x14ac:dyDescent="0.25">
      <c r="A25" s="53" t="s">
        <v>21</v>
      </c>
      <c r="B25" s="50">
        <v>1</v>
      </c>
      <c r="C25" s="51">
        <v>12</v>
      </c>
      <c r="D25" s="48">
        <v>11.166666666666666</v>
      </c>
      <c r="E25" s="48">
        <v>4.1742355496836101</v>
      </c>
      <c r="F25" s="48">
        <v>10.5</v>
      </c>
      <c r="G25" s="48">
        <v>9.5</v>
      </c>
      <c r="H25" s="48">
        <v>14.25</v>
      </c>
      <c r="I25" s="31" t="s">
        <v>29</v>
      </c>
      <c r="J25" s="49">
        <v>22237106</v>
      </c>
    </row>
    <row r="26" spans="1:10" s="6" customFormat="1" x14ac:dyDescent="0.25">
      <c r="A26" s="53" t="s">
        <v>91</v>
      </c>
      <c r="B26" s="50">
        <v>1</v>
      </c>
      <c r="C26" s="51">
        <v>6</v>
      </c>
      <c r="D26" s="48">
        <v>14.833333333333334</v>
      </c>
      <c r="E26" s="48">
        <v>9.1086039910991108</v>
      </c>
      <c r="F26" s="48">
        <v>13.5</v>
      </c>
      <c r="G26" s="48">
        <v>12.25</v>
      </c>
      <c r="H26" s="48">
        <v>15.5</v>
      </c>
      <c r="I26" s="31" t="s">
        <v>29</v>
      </c>
      <c r="J26" s="49">
        <v>22286061</v>
      </c>
    </row>
    <row r="27" spans="1:10" x14ac:dyDescent="0.25">
      <c r="A27" s="29" t="s">
        <v>22</v>
      </c>
      <c r="B27" s="30">
        <v>2</v>
      </c>
      <c r="C27" s="40">
        <v>59</v>
      </c>
      <c r="D27" s="31">
        <v>10.728813559322035</v>
      </c>
      <c r="E27" s="31">
        <v>10.987187692748087</v>
      </c>
      <c r="F27" s="48">
        <v>8</v>
      </c>
      <c r="G27" s="31">
        <v>4.5</v>
      </c>
      <c r="H27" s="31">
        <v>13</v>
      </c>
      <c r="I27" s="31" t="s">
        <v>29</v>
      </c>
      <c r="J27" s="42" t="s">
        <v>23</v>
      </c>
    </row>
    <row r="28" spans="1:10" x14ac:dyDescent="0.25">
      <c r="A28" s="29" t="s">
        <v>24</v>
      </c>
      <c r="B28" s="30">
        <v>1</v>
      </c>
      <c r="C28" s="40">
        <v>15</v>
      </c>
      <c r="D28" s="31">
        <v>13.266666666666667</v>
      </c>
      <c r="E28" s="31">
        <v>12.412359431899588</v>
      </c>
      <c r="F28" s="48">
        <v>12</v>
      </c>
      <c r="G28" s="31">
        <v>5</v>
      </c>
      <c r="H28" s="31">
        <v>16</v>
      </c>
      <c r="I28" s="31" t="s">
        <v>29</v>
      </c>
      <c r="J28" s="42">
        <v>23202128</v>
      </c>
    </row>
    <row r="29" spans="1:10" s="6" customFormat="1" x14ac:dyDescent="0.25">
      <c r="A29" s="53" t="s">
        <v>25</v>
      </c>
      <c r="B29" s="50">
        <v>1</v>
      </c>
      <c r="C29" s="51">
        <v>32</v>
      </c>
      <c r="D29" s="48">
        <v>4.09375</v>
      </c>
      <c r="E29" s="48">
        <v>2.8211113687408211</v>
      </c>
      <c r="F29" s="48">
        <v>4</v>
      </c>
      <c r="G29" s="48">
        <v>2</v>
      </c>
      <c r="H29" s="48">
        <v>6</v>
      </c>
      <c r="I29" s="31" t="s">
        <v>29</v>
      </c>
      <c r="J29" s="49">
        <v>22797305</v>
      </c>
    </row>
    <row r="30" spans="1:10" x14ac:dyDescent="0.25">
      <c r="A30" s="159" t="s">
        <v>1471</v>
      </c>
      <c r="B30" s="159"/>
      <c r="C30" s="159"/>
      <c r="D30" s="159"/>
      <c r="E30" s="159"/>
      <c r="F30" s="159"/>
      <c r="G30" s="159"/>
      <c r="H30" s="159"/>
      <c r="I30" s="159"/>
      <c r="J30" s="159"/>
    </row>
    <row r="31" spans="1:10" x14ac:dyDescent="0.25">
      <c r="A31" s="5"/>
      <c r="C31" s="4"/>
    </row>
    <row r="32" spans="1:10" x14ac:dyDescent="0.25">
      <c r="C32" s="4"/>
      <c r="D32" s="4"/>
      <c r="E32" s="4"/>
    </row>
    <row r="33" spans="3:3" x14ac:dyDescent="0.25">
      <c r="C33" s="4"/>
    </row>
  </sheetData>
  <mergeCells count="2">
    <mergeCell ref="D2:H2"/>
    <mergeCell ref="A30:J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A28" sqref="A28"/>
    </sheetView>
  </sheetViews>
  <sheetFormatPr defaultRowHeight="15" x14ac:dyDescent="0.25"/>
  <cols>
    <col min="1" max="1" width="35.28515625" bestFit="1" customWidth="1"/>
    <col min="2" max="2" width="12.42578125" style="1" customWidth="1"/>
    <col min="3" max="3" width="13.28515625" style="1" customWidth="1"/>
    <col min="4" max="4" width="10.85546875" style="1" customWidth="1"/>
    <col min="5" max="5" width="11.42578125" style="1" customWidth="1"/>
    <col min="6" max="6" width="10.140625" customWidth="1"/>
    <col min="7" max="7" width="20.7109375" bestFit="1" customWidth="1"/>
    <col min="8" max="9" width="12.85546875" customWidth="1"/>
    <col min="10" max="10" width="12" style="16" customWidth="1"/>
    <col min="11" max="11" width="15.140625" style="16" customWidth="1"/>
    <col min="12" max="12" width="12.5703125" customWidth="1"/>
    <col min="13" max="13" width="13" customWidth="1"/>
    <col min="14" max="14" width="12.85546875" style="16" customWidth="1"/>
    <col min="15" max="15" width="14.28515625" style="16" customWidth="1"/>
    <col min="16" max="16" width="13" style="16" customWidth="1"/>
    <col min="17" max="17" width="13.7109375" style="16" customWidth="1"/>
    <col min="18" max="18" width="17.7109375" style="16" customWidth="1"/>
    <col min="19" max="19" width="22.42578125" style="2" customWidth="1"/>
  </cols>
  <sheetData>
    <row r="1" spans="1:19" ht="21" x14ac:dyDescent="0.35">
      <c r="A1" s="33" t="s">
        <v>1123</v>
      </c>
    </row>
    <row r="2" spans="1:19" s="12" customFormat="1" ht="14.25" x14ac:dyDescent="0.2">
      <c r="A2" s="55"/>
      <c r="B2" s="165" t="s">
        <v>127</v>
      </c>
      <c r="C2" s="166"/>
      <c r="D2" s="166"/>
      <c r="E2" s="166"/>
      <c r="F2" s="166"/>
      <c r="G2" s="167"/>
      <c r="H2" s="165" t="s">
        <v>128</v>
      </c>
      <c r="I2" s="166"/>
      <c r="J2" s="166"/>
      <c r="K2" s="167"/>
      <c r="L2" s="165" t="s">
        <v>129</v>
      </c>
      <c r="M2" s="166"/>
      <c r="N2" s="166"/>
      <c r="O2" s="167"/>
      <c r="P2" s="165" t="s">
        <v>130</v>
      </c>
      <c r="Q2" s="166"/>
      <c r="R2" s="166"/>
      <c r="S2" s="167"/>
    </row>
    <row r="3" spans="1:19" s="13" customFormat="1" ht="31.5" customHeight="1" x14ac:dyDescent="0.2">
      <c r="A3" s="56" t="s">
        <v>27</v>
      </c>
      <c r="B3" s="57" t="s">
        <v>0</v>
      </c>
      <c r="C3" s="58" t="s">
        <v>1467</v>
      </c>
      <c r="D3" s="59" t="s">
        <v>131</v>
      </c>
      <c r="E3" s="59" t="s">
        <v>132</v>
      </c>
      <c r="F3" s="58" t="s">
        <v>2</v>
      </c>
      <c r="G3" s="60" t="s">
        <v>1124</v>
      </c>
      <c r="H3" s="59" t="s">
        <v>0</v>
      </c>
      <c r="I3" s="59" t="s">
        <v>1443</v>
      </c>
      <c r="J3" s="59" t="s">
        <v>133</v>
      </c>
      <c r="K3" s="60" t="s">
        <v>6</v>
      </c>
      <c r="L3" s="59" t="s">
        <v>0</v>
      </c>
      <c r="M3" s="59" t="s">
        <v>1</v>
      </c>
      <c r="N3" s="59" t="s">
        <v>134</v>
      </c>
      <c r="O3" s="60" t="s">
        <v>6</v>
      </c>
      <c r="P3" s="59" t="s">
        <v>0</v>
      </c>
      <c r="Q3" s="59" t="s">
        <v>1</v>
      </c>
      <c r="R3" s="59" t="s">
        <v>135</v>
      </c>
      <c r="S3" s="60" t="s">
        <v>55</v>
      </c>
    </row>
    <row r="4" spans="1:19" s="14" customFormat="1" ht="14.25" x14ac:dyDescent="0.2">
      <c r="A4" s="61" t="s">
        <v>1125</v>
      </c>
      <c r="B4" s="62">
        <v>2</v>
      </c>
      <c r="C4" s="63">
        <v>201</v>
      </c>
      <c r="D4" s="64">
        <v>67.233830845771138</v>
      </c>
      <c r="E4" s="64">
        <v>3.2985074626865671</v>
      </c>
      <c r="F4" s="64">
        <v>70.53233830845771</v>
      </c>
      <c r="G4" s="65" t="s">
        <v>136</v>
      </c>
      <c r="H4" s="63">
        <v>1</v>
      </c>
      <c r="I4" s="63">
        <v>36</v>
      </c>
      <c r="J4" s="66">
        <f>38/36</f>
        <v>1.0555555555555556</v>
      </c>
      <c r="K4" s="67">
        <v>18852474</v>
      </c>
      <c r="L4" s="68">
        <v>1</v>
      </c>
      <c r="M4" s="68">
        <v>36</v>
      </c>
      <c r="N4" s="64">
        <f>41/36</f>
        <v>1.1388888888888888</v>
      </c>
      <c r="O4" s="67">
        <v>18852474</v>
      </c>
      <c r="P4" s="63">
        <v>1</v>
      </c>
      <c r="Q4" s="63">
        <v>97</v>
      </c>
      <c r="R4" s="69">
        <v>0.39175257731958762</v>
      </c>
      <c r="S4" s="65">
        <v>22810696</v>
      </c>
    </row>
    <row r="5" spans="1:19" s="12" customFormat="1" ht="14.25" x14ac:dyDescent="0.2">
      <c r="A5" s="70" t="s">
        <v>1126</v>
      </c>
      <c r="B5" s="71">
        <v>2</v>
      </c>
      <c r="C5" s="63">
        <v>111</v>
      </c>
      <c r="D5" s="72">
        <v>57.153153153153156</v>
      </c>
      <c r="E5" s="72">
        <v>3.2702702702702702</v>
      </c>
      <c r="F5" s="72">
        <v>60.423423423423422</v>
      </c>
      <c r="G5" s="73" t="s">
        <v>137</v>
      </c>
      <c r="H5" s="74">
        <v>1</v>
      </c>
      <c r="I5" s="74">
        <v>45</v>
      </c>
      <c r="J5" s="75">
        <f>144/45</f>
        <v>3.2</v>
      </c>
      <c r="K5" s="67">
        <v>18852474</v>
      </c>
      <c r="L5" s="74">
        <v>1</v>
      </c>
      <c r="M5" s="74">
        <v>45</v>
      </c>
      <c r="N5" s="75">
        <f>90/45</f>
        <v>2</v>
      </c>
      <c r="O5" s="67">
        <v>18852474</v>
      </c>
      <c r="P5" s="75">
        <v>1</v>
      </c>
      <c r="Q5" s="75">
        <v>22</v>
      </c>
      <c r="R5" s="72">
        <v>2.2727272727272729</v>
      </c>
      <c r="S5" s="76">
        <v>22722202</v>
      </c>
    </row>
    <row r="6" spans="1:19" s="12" customFormat="1" ht="14.25" x14ac:dyDescent="0.2">
      <c r="A6" s="70" t="s">
        <v>19</v>
      </c>
      <c r="B6" s="77">
        <v>1</v>
      </c>
      <c r="C6" s="74">
        <v>24</v>
      </c>
      <c r="D6" s="72">
        <v>44.833333333333336</v>
      </c>
      <c r="E6" s="72">
        <v>3.25</v>
      </c>
      <c r="F6" s="72">
        <v>48.083333333333336</v>
      </c>
      <c r="G6" s="76">
        <v>18772397</v>
      </c>
      <c r="H6" s="74">
        <v>1</v>
      </c>
      <c r="I6" s="74">
        <v>24</v>
      </c>
      <c r="J6" s="72">
        <f>29/24</f>
        <v>1.2083333333333333</v>
      </c>
      <c r="K6" s="76">
        <v>18772397</v>
      </c>
      <c r="L6" s="74">
        <v>1</v>
      </c>
      <c r="M6" s="74">
        <v>24</v>
      </c>
      <c r="N6" s="72">
        <f>57/24</f>
        <v>2.375</v>
      </c>
      <c r="O6" s="76">
        <v>18772397</v>
      </c>
      <c r="P6" s="74">
        <v>1</v>
      </c>
      <c r="Q6" s="74">
        <v>13</v>
      </c>
      <c r="R6" s="72">
        <v>0.69230769230769229</v>
      </c>
      <c r="S6" s="76">
        <v>20981101</v>
      </c>
    </row>
    <row r="7" spans="1:19" s="12" customFormat="1" ht="14.25" x14ac:dyDescent="0.2">
      <c r="A7" s="70" t="s">
        <v>12</v>
      </c>
      <c r="B7" s="77">
        <v>1</v>
      </c>
      <c r="C7" s="74">
        <v>21</v>
      </c>
      <c r="D7" s="72">
        <v>32.476190476190482</v>
      </c>
      <c r="E7" s="72">
        <v>2.6666666666666665</v>
      </c>
      <c r="F7" s="72">
        <v>35.142857142857146</v>
      </c>
      <c r="G7" s="76">
        <v>18772396</v>
      </c>
      <c r="H7" s="74">
        <v>1</v>
      </c>
      <c r="I7" s="74">
        <v>22</v>
      </c>
      <c r="J7" s="72">
        <f>19/22</f>
        <v>0.86363636363636365</v>
      </c>
      <c r="K7" s="76">
        <v>18772396</v>
      </c>
      <c r="L7" s="74">
        <v>1</v>
      </c>
      <c r="M7" s="74">
        <v>22</v>
      </c>
      <c r="N7" s="72">
        <f>42/22</f>
        <v>1.9090909090909092</v>
      </c>
      <c r="O7" s="76">
        <v>18772396</v>
      </c>
      <c r="P7" s="75" t="s">
        <v>39</v>
      </c>
      <c r="Q7" s="75" t="s">
        <v>39</v>
      </c>
      <c r="R7" s="75" t="s">
        <v>39</v>
      </c>
      <c r="S7" s="76" t="s">
        <v>39</v>
      </c>
    </row>
    <row r="8" spans="1:19" s="12" customFormat="1" ht="14.25" x14ac:dyDescent="0.2">
      <c r="A8" s="78" t="s">
        <v>33</v>
      </c>
      <c r="B8" s="79">
        <v>2</v>
      </c>
      <c r="C8" s="80">
        <v>59</v>
      </c>
      <c r="D8" s="81">
        <v>9.7627118644067803</v>
      </c>
      <c r="E8" s="81">
        <v>0.96610169491525422</v>
      </c>
      <c r="F8" s="81">
        <v>10.728813559322035</v>
      </c>
      <c r="G8" s="82" t="s">
        <v>23</v>
      </c>
      <c r="H8" s="80">
        <v>1</v>
      </c>
      <c r="I8" s="80">
        <v>23</v>
      </c>
      <c r="J8" s="81">
        <f>9/23</f>
        <v>0.39130434782608697</v>
      </c>
      <c r="K8" s="83">
        <v>21163964</v>
      </c>
      <c r="L8" s="84">
        <v>1</v>
      </c>
      <c r="M8" s="84">
        <v>23</v>
      </c>
      <c r="N8" s="81">
        <f>18/23</f>
        <v>0.78260869565217395</v>
      </c>
      <c r="O8" s="83">
        <v>21163964</v>
      </c>
      <c r="P8" s="85">
        <v>1</v>
      </c>
      <c r="Q8" s="85">
        <v>37</v>
      </c>
      <c r="R8" s="81">
        <v>3.8648648648648649</v>
      </c>
      <c r="S8" s="82">
        <v>22722829</v>
      </c>
    </row>
    <row r="9" spans="1:19" x14ac:dyDescent="0.25">
      <c r="A9" s="168" t="s">
        <v>1472</v>
      </c>
      <c r="B9" s="168"/>
      <c r="C9" s="168"/>
      <c r="D9" s="168"/>
      <c r="E9" s="168"/>
      <c r="F9" s="168"/>
      <c r="G9" s="168"/>
      <c r="H9" s="168"/>
      <c r="I9" s="168"/>
      <c r="J9" s="168"/>
      <c r="K9" s="168"/>
      <c r="L9" s="168"/>
      <c r="R9" s="15"/>
    </row>
    <row r="10" spans="1:19" x14ac:dyDescent="0.25">
      <c r="A10" s="23"/>
    </row>
    <row r="11" spans="1:19" x14ac:dyDescent="0.25">
      <c r="J11" s="2"/>
      <c r="K11" s="2"/>
    </row>
    <row r="13" spans="1:19" ht="18.75" x14ac:dyDescent="0.4">
      <c r="E13" s="17"/>
    </row>
  </sheetData>
  <mergeCells count="5">
    <mergeCell ref="P2:S2"/>
    <mergeCell ref="L2:O2"/>
    <mergeCell ref="H2:K2"/>
    <mergeCell ref="B2:G2"/>
    <mergeCell ref="A9:L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workbookViewId="0">
      <selection activeCell="B70" sqref="B70:F80"/>
    </sheetView>
  </sheetViews>
  <sheetFormatPr defaultColWidth="9.140625" defaultRowHeight="11.25" x14ac:dyDescent="0.25"/>
  <cols>
    <col min="1" max="7" width="19.7109375" style="88" customWidth="1"/>
    <col min="8" max="8" width="13.7109375" style="89" customWidth="1"/>
    <col min="9" max="9" width="17.7109375" style="89" customWidth="1"/>
    <col min="10" max="10" width="22.42578125" style="88" customWidth="1"/>
    <col min="11" max="16384" width="9.140625" style="88"/>
  </cols>
  <sheetData>
    <row r="1" spans="1:9" ht="21" x14ac:dyDescent="0.35">
      <c r="A1" s="86" t="s">
        <v>263</v>
      </c>
      <c r="B1" s="87"/>
    </row>
    <row r="2" spans="1:9" x14ac:dyDescent="0.25">
      <c r="A2" s="90" t="s">
        <v>264</v>
      </c>
      <c r="D2" s="91"/>
      <c r="E2" s="92"/>
      <c r="F2" s="92"/>
      <c r="G2" s="92"/>
      <c r="I2" s="93"/>
    </row>
    <row r="3" spans="1:9" x14ac:dyDescent="0.25">
      <c r="A3" s="94" t="s">
        <v>237</v>
      </c>
      <c r="B3" s="94" t="s">
        <v>236</v>
      </c>
      <c r="C3" s="94" t="s">
        <v>146</v>
      </c>
      <c r="D3" s="94" t="s">
        <v>147</v>
      </c>
      <c r="E3" s="94" t="s">
        <v>242</v>
      </c>
      <c r="F3" s="94" t="s">
        <v>243</v>
      </c>
      <c r="G3" s="94" t="s">
        <v>55</v>
      </c>
    </row>
    <row r="4" spans="1:9" x14ac:dyDescent="0.25">
      <c r="A4" s="88" t="s">
        <v>148</v>
      </c>
      <c r="B4" s="88" t="s">
        <v>238</v>
      </c>
      <c r="C4" s="95">
        <v>0</v>
      </c>
      <c r="D4" s="95">
        <v>0</v>
      </c>
      <c r="E4" s="95">
        <v>0</v>
      </c>
      <c r="F4" s="88">
        <v>0</v>
      </c>
      <c r="G4" s="88">
        <v>21163964</v>
      </c>
    </row>
    <row r="5" spans="1:9" x14ac:dyDescent="0.25">
      <c r="A5" s="88" t="s">
        <v>149</v>
      </c>
      <c r="B5" s="88" t="s">
        <v>238</v>
      </c>
      <c r="C5" s="95">
        <v>0</v>
      </c>
      <c r="D5" s="95">
        <v>0</v>
      </c>
      <c r="E5" s="95">
        <v>0</v>
      </c>
      <c r="F5" s="88">
        <v>0</v>
      </c>
      <c r="G5" s="88">
        <v>21163964</v>
      </c>
    </row>
    <row r="6" spans="1:9" x14ac:dyDescent="0.25">
      <c r="A6" s="88" t="s">
        <v>150</v>
      </c>
      <c r="B6" s="88" t="s">
        <v>238</v>
      </c>
      <c r="C6" s="95">
        <v>0</v>
      </c>
      <c r="D6" s="95">
        <v>0</v>
      </c>
      <c r="E6" s="95">
        <v>0</v>
      </c>
      <c r="F6" s="88">
        <v>0</v>
      </c>
      <c r="G6" s="88">
        <v>21163964</v>
      </c>
    </row>
    <row r="7" spans="1:9" x14ac:dyDescent="0.25">
      <c r="A7" s="88" t="s">
        <v>151</v>
      </c>
      <c r="B7" s="88" t="s">
        <v>238</v>
      </c>
      <c r="C7" s="95">
        <v>0</v>
      </c>
      <c r="D7" s="95">
        <v>0</v>
      </c>
      <c r="E7" s="95">
        <v>0</v>
      </c>
      <c r="F7" s="88">
        <v>0</v>
      </c>
      <c r="G7" s="88">
        <v>21163964</v>
      </c>
    </row>
    <row r="8" spans="1:9" x14ac:dyDescent="0.25">
      <c r="A8" s="88" t="s">
        <v>152</v>
      </c>
      <c r="B8" s="88" t="s">
        <v>238</v>
      </c>
      <c r="C8" s="95">
        <v>0</v>
      </c>
      <c r="D8" s="95">
        <v>0</v>
      </c>
      <c r="E8" s="95">
        <v>0</v>
      </c>
      <c r="F8" s="88">
        <v>0</v>
      </c>
      <c r="G8" s="88">
        <v>21163964</v>
      </c>
    </row>
    <row r="9" spans="1:9" x14ac:dyDescent="0.25">
      <c r="A9" s="88" t="s">
        <v>153</v>
      </c>
      <c r="B9" s="88" t="s">
        <v>238</v>
      </c>
      <c r="C9" s="95">
        <v>0</v>
      </c>
      <c r="D9" s="95">
        <v>0</v>
      </c>
      <c r="E9" s="95">
        <v>0</v>
      </c>
      <c r="F9" s="88">
        <v>0</v>
      </c>
      <c r="G9" s="88">
        <v>21163964</v>
      </c>
    </row>
    <row r="10" spans="1:9" x14ac:dyDescent="0.25">
      <c r="A10" s="88" t="s">
        <v>154</v>
      </c>
      <c r="B10" s="88" t="s">
        <v>238</v>
      </c>
      <c r="C10" s="95">
        <v>0</v>
      </c>
      <c r="D10" s="95">
        <v>0</v>
      </c>
      <c r="E10" s="95">
        <v>0</v>
      </c>
      <c r="F10" s="88">
        <v>0</v>
      </c>
      <c r="G10" s="88">
        <v>21163964</v>
      </c>
    </row>
    <row r="11" spans="1:9" x14ac:dyDescent="0.25">
      <c r="A11" s="88" t="s">
        <v>155</v>
      </c>
      <c r="B11" s="88" t="s">
        <v>238</v>
      </c>
      <c r="C11" s="95">
        <v>0</v>
      </c>
      <c r="D11" s="95">
        <v>0</v>
      </c>
      <c r="E11" s="95">
        <v>0</v>
      </c>
      <c r="F11" s="88">
        <v>0</v>
      </c>
      <c r="G11" s="88">
        <v>21163964</v>
      </c>
    </row>
    <row r="12" spans="1:9" x14ac:dyDescent="0.25">
      <c r="A12" s="88" t="s">
        <v>156</v>
      </c>
      <c r="B12" s="88" t="s">
        <v>238</v>
      </c>
      <c r="C12" s="95">
        <v>0</v>
      </c>
      <c r="D12" s="95">
        <v>0</v>
      </c>
      <c r="E12" s="95">
        <v>0</v>
      </c>
      <c r="F12" s="88">
        <v>0</v>
      </c>
      <c r="G12" s="88">
        <v>21163964</v>
      </c>
    </row>
    <row r="13" spans="1:9" x14ac:dyDescent="0.25">
      <c r="A13" s="88" t="s">
        <v>157</v>
      </c>
      <c r="B13" s="88" t="s">
        <v>238</v>
      </c>
      <c r="C13" s="95">
        <v>0</v>
      </c>
      <c r="D13" s="95">
        <v>0</v>
      </c>
      <c r="E13" s="95">
        <v>0</v>
      </c>
      <c r="F13" s="88">
        <v>0</v>
      </c>
      <c r="G13" s="88">
        <v>21163964</v>
      </c>
    </row>
    <row r="14" spans="1:9" x14ac:dyDescent="0.25">
      <c r="A14" s="88" t="s">
        <v>158</v>
      </c>
      <c r="B14" s="88" t="s">
        <v>238</v>
      </c>
      <c r="C14" s="95">
        <v>0</v>
      </c>
      <c r="D14" s="95">
        <v>0</v>
      </c>
      <c r="E14" s="95">
        <v>0</v>
      </c>
      <c r="F14" s="88">
        <v>0</v>
      </c>
      <c r="G14" s="88">
        <v>21163964</v>
      </c>
    </row>
    <row r="15" spans="1:9" x14ac:dyDescent="0.25">
      <c r="A15" s="88" t="s">
        <v>159</v>
      </c>
      <c r="B15" s="88" t="s">
        <v>238</v>
      </c>
      <c r="C15" s="95">
        <v>0</v>
      </c>
      <c r="D15" s="95">
        <v>0</v>
      </c>
      <c r="E15" s="95">
        <v>1</v>
      </c>
      <c r="F15" s="88">
        <v>0</v>
      </c>
      <c r="G15" s="88">
        <v>21163964</v>
      </c>
    </row>
    <row r="16" spans="1:9" x14ac:dyDescent="0.25">
      <c r="A16" s="88" t="s">
        <v>160</v>
      </c>
      <c r="B16" s="88" t="s">
        <v>238</v>
      </c>
      <c r="C16" s="95">
        <v>1</v>
      </c>
      <c r="D16" s="95">
        <v>0</v>
      </c>
      <c r="E16" s="95">
        <v>0</v>
      </c>
      <c r="F16" s="88">
        <v>0</v>
      </c>
      <c r="G16" s="88">
        <v>21163964</v>
      </c>
    </row>
    <row r="17" spans="1:7" x14ac:dyDescent="0.25">
      <c r="A17" s="88" t="s">
        <v>161</v>
      </c>
      <c r="B17" s="88" t="s">
        <v>238</v>
      </c>
      <c r="C17" s="95">
        <v>1</v>
      </c>
      <c r="D17" s="95">
        <v>0</v>
      </c>
      <c r="E17" s="95">
        <v>0</v>
      </c>
      <c r="F17" s="88">
        <v>0</v>
      </c>
      <c r="G17" s="88">
        <v>21163964</v>
      </c>
    </row>
    <row r="18" spans="1:7" x14ac:dyDescent="0.25">
      <c r="A18" s="88" t="s">
        <v>162</v>
      </c>
      <c r="B18" s="88" t="s">
        <v>238</v>
      </c>
      <c r="C18" s="95">
        <v>1</v>
      </c>
      <c r="D18" s="95">
        <v>0</v>
      </c>
      <c r="E18" s="95">
        <v>0</v>
      </c>
      <c r="F18" s="88">
        <v>0</v>
      </c>
      <c r="G18" s="88">
        <v>21163964</v>
      </c>
    </row>
    <row r="19" spans="1:7" x14ac:dyDescent="0.25">
      <c r="A19" s="88" t="s">
        <v>163</v>
      </c>
      <c r="B19" s="88" t="s">
        <v>238</v>
      </c>
      <c r="C19" s="95">
        <v>2</v>
      </c>
      <c r="D19" s="95">
        <v>0</v>
      </c>
      <c r="E19" s="95">
        <v>0</v>
      </c>
      <c r="F19" s="88">
        <v>0</v>
      </c>
      <c r="G19" s="88">
        <v>21163964</v>
      </c>
    </row>
    <row r="20" spans="1:7" x14ac:dyDescent="0.25">
      <c r="A20" s="88" t="s">
        <v>164</v>
      </c>
      <c r="B20" s="88" t="s">
        <v>238</v>
      </c>
      <c r="C20" s="95">
        <v>1</v>
      </c>
      <c r="D20" s="95">
        <v>1</v>
      </c>
      <c r="E20" s="95">
        <v>0</v>
      </c>
      <c r="F20" s="88">
        <v>0</v>
      </c>
      <c r="G20" s="88">
        <v>21163964</v>
      </c>
    </row>
    <row r="21" spans="1:7" x14ac:dyDescent="0.25">
      <c r="A21" s="88" t="s">
        <v>165</v>
      </c>
      <c r="B21" s="88" t="s">
        <v>238</v>
      </c>
      <c r="C21" s="95">
        <v>2</v>
      </c>
      <c r="D21" s="95">
        <v>0</v>
      </c>
      <c r="E21" s="95">
        <v>0</v>
      </c>
      <c r="F21" s="88">
        <v>0</v>
      </c>
      <c r="G21" s="88">
        <v>21163964</v>
      </c>
    </row>
    <row r="22" spans="1:7" x14ac:dyDescent="0.25">
      <c r="A22" s="88" t="s">
        <v>166</v>
      </c>
      <c r="B22" s="88" t="s">
        <v>238</v>
      </c>
      <c r="C22" s="95">
        <v>2</v>
      </c>
      <c r="D22" s="95">
        <v>0</v>
      </c>
      <c r="E22" s="95">
        <v>0</v>
      </c>
      <c r="F22" s="88">
        <v>0</v>
      </c>
      <c r="G22" s="88">
        <v>21163964</v>
      </c>
    </row>
    <row r="23" spans="1:7" x14ac:dyDescent="0.25">
      <c r="A23" s="88" t="s">
        <v>167</v>
      </c>
      <c r="B23" s="88" t="s">
        <v>238</v>
      </c>
      <c r="C23" s="95">
        <v>2</v>
      </c>
      <c r="D23" s="95">
        <v>0</v>
      </c>
      <c r="E23" s="95">
        <v>1</v>
      </c>
      <c r="F23" s="88">
        <v>0</v>
      </c>
      <c r="G23" s="88">
        <v>21163964</v>
      </c>
    </row>
    <row r="24" spans="1:7" x14ac:dyDescent="0.25">
      <c r="A24" s="88" t="s">
        <v>168</v>
      </c>
      <c r="B24" s="88" t="s">
        <v>238</v>
      </c>
      <c r="C24" s="95">
        <v>3</v>
      </c>
      <c r="D24" s="95">
        <v>1</v>
      </c>
      <c r="E24" s="95">
        <v>0</v>
      </c>
      <c r="F24" s="88">
        <v>0</v>
      </c>
      <c r="G24" s="88">
        <v>21163964</v>
      </c>
    </row>
    <row r="25" spans="1:7" x14ac:dyDescent="0.25">
      <c r="A25" s="88" t="s">
        <v>169</v>
      </c>
      <c r="B25" s="88" t="s">
        <v>239</v>
      </c>
      <c r="C25" s="95">
        <v>1</v>
      </c>
      <c r="D25" s="95">
        <v>1</v>
      </c>
      <c r="E25" s="96">
        <v>0</v>
      </c>
      <c r="F25" s="96">
        <v>0</v>
      </c>
      <c r="G25" s="88">
        <v>18772397</v>
      </c>
    </row>
    <row r="26" spans="1:7" x14ac:dyDescent="0.25">
      <c r="A26" s="88" t="s">
        <v>170</v>
      </c>
      <c r="B26" s="88" t="s">
        <v>239</v>
      </c>
      <c r="C26" s="95">
        <v>1</v>
      </c>
      <c r="D26" s="95">
        <v>1</v>
      </c>
      <c r="E26" s="96">
        <v>0</v>
      </c>
      <c r="F26" s="96">
        <v>1</v>
      </c>
      <c r="G26" s="88">
        <v>18772397</v>
      </c>
    </row>
    <row r="27" spans="1:7" x14ac:dyDescent="0.25">
      <c r="A27" s="88" t="s">
        <v>171</v>
      </c>
      <c r="B27" s="88" t="s">
        <v>239</v>
      </c>
      <c r="C27" s="95">
        <v>2</v>
      </c>
      <c r="D27" s="95">
        <v>1</v>
      </c>
      <c r="E27" s="96">
        <v>0</v>
      </c>
      <c r="F27" s="96">
        <v>0</v>
      </c>
      <c r="G27" s="88">
        <v>18772397</v>
      </c>
    </row>
    <row r="28" spans="1:7" x14ac:dyDescent="0.25">
      <c r="A28" s="88" t="s">
        <v>172</v>
      </c>
      <c r="B28" s="88" t="s">
        <v>239</v>
      </c>
      <c r="C28" s="95">
        <v>1</v>
      </c>
      <c r="D28" s="95">
        <v>1</v>
      </c>
      <c r="E28" s="96">
        <v>0</v>
      </c>
      <c r="F28" s="96">
        <v>1</v>
      </c>
      <c r="G28" s="88">
        <v>18772397</v>
      </c>
    </row>
    <row r="29" spans="1:7" x14ac:dyDescent="0.25">
      <c r="A29" s="88" t="s">
        <v>173</v>
      </c>
      <c r="B29" s="88" t="s">
        <v>239</v>
      </c>
      <c r="C29" s="95">
        <v>0</v>
      </c>
      <c r="D29" s="95">
        <v>1</v>
      </c>
      <c r="E29" s="96">
        <v>0</v>
      </c>
      <c r="F29" s="96">
        <v>2</v>
      </c>
      <c r="G29" s="88">
        <v>18772397</v>
      </c>
    </row>
    <row r="30" spans="1:7" x14ac:dyDescent="0.25">
      <c r="A30" s="88" t="s">
        <v>174</v>
      </c>
      <c r="B30" s="88" t="s">
        <v>239</v>
      </c>
      <c r="C30" s="95">
        <v>2</v>
      </c>
      <c r="D30" s="95">
        <v>1</v>
      </c>
      <c r="E30" s="96">
        <v>0</v>
      </c>
      <c r="F30" s="96">
        <v>0</v>
      </c>
      <c r="G30" s="88">
        <v>18772397</v>
      </c>
    </row>
    <row r="31" spans="1:7" x14ac:dyDescent="0.25">
      <c r="A31" s="88" t="s">
        <v>175</v>
      </c>
      <c r="B31" s="88" t="s">
        <v>239</v>
      </c>
      <c r="C31" s="95">
        <v>1</v>
      </c>
      <c r="D31" s="95">
        <v>1</v>
      </c>
      <c r="E31" s="96">
        <v>0</v>
      </c>
      <c r="F31" s="96">
        <v>1</v>
      </c>
      <c r="G31" s="88">
        <v>18772397</v>
      </c>
    </row>
    <row r="32" spans="1:7" x14ac:dyDescent="0.25">
      <c r="A32" s="88" t="s">
        <v>176</v>
      </c>
      <c r="B32" s="88" t="s">
        <v>239</v>
      </c>
      <c r="C32" s="95">
        <v>1</v>
      </c>
      <c r="D32" s="95">
        <v>1</v>
      </c>
      <c r="E32" s="96">
        <v>0</v>
      </c>
      <c r="F32" s="96">
        <v>1</v>
      </c>
      <c r="G32" s="88">
        <v>18772397</v>
      </c>
    </row>
    <row r="33" spans="1:7" x14ac:dyDescent="0.25">
      <c r="A33" s="88" t="s">
        <v>177</v>
      </c>
      <c r="B33" s="88" t="s">
        <v>239</v>
      </c>
      <c r="C33" s="95">
        <v>1</v>
      </c>
      <c r="D33" s="95">
        <v>2</v>
      </c>
      <c r="E33" s="96">
        <v>0</v>
      </c>
      <c r="F33" s="96">
        <v>1</v>
      </c>
      <c r="G33" s="88">
        <v>18772397</v>
      </c>
    </row>
    <row r="34" spans="1:7" x14ac:dyDescent="0.25">
      <c r="A34" s="88" t="s">
        <v>178</v>
      </c>
      <c r="B34" s="88" t="s">
        <v>239</v>
      </c>
      <c r="C34" s="95">
        <v>0</v>
      </c>
      <c r="D34" s="95">
        <v>1</v>
      </c>
      <c r="E34" s="96">
        <v>1</v>
      </c>
      <c r="F34" s="96">
        <v>2</v>
      </c>
      <c r="G34" s="88">
        <v>18772397</v>
      </c>
    </row>
    <row r="35" spans="1:7" x14ac:dyDescent="0.25">
      <c r="A35" s="88" t="s">
        <v>179</v>
      </c>
      <c r="B35" s="88" t="s">
        <v>239</v>
      </c>
      <c r="C35" s="95">
        <v>0</v>
      </c>
      <c r="D35" s="95">
        <v>3</v>
      </c>
      <c r="E35" s="96">
        <v>0</v>
      </c>
      <c r="F35" s="96">
        <v>1</v>
      </c>
      <c r="G35" s="88">
        <v>18772397</v>
      </c>
    </row>
    <row r="36" spans="1:7" x14ac:dyDescent="0.25">
      <c r="A36" s="88" t="s">
        <v>180</v>
      </c>
      <c r="B36" s="88" t="s">
        <v>239</v>
      </c>
      <c r="C36" s="95">
        <v>2</v>
      </c>
      <c r="D36" s="95">
        <v>1</v>
      </c>
      <c r="E36" s="96">
        <v>0</v>
      </c>
      <c r="F36" s="96">
        <v>1</v>
      </c>
      <c r="G36" s="88">
        <v>18772397</v>
      </c>
    </row>
    <row r="37" spans="1:7" x14ac:dyDescent="0.25">
      <c r="A37" s="88" t="s">
        <v>181</v>
      </c>
      <c r="B37" s="88" t="s">
        <v>239</v>
      </c>
      <c r="C37" s="95">
        <v>3</v>
      </c>
      <c r="D37" s="95">
        <v>1</v>
      </c>
      <c r="E37" s="96">
        <v>0</v>
      </c>
      <c r="F37" s="96">
        <v>0</v>
      </c>
      <c r="G37" s="88">
        <v>18772397</v>
      </c>
    </row>
    <row r="38" spans="1:7" x14ac:dyDescent="0.25">
      <c r="A38" s="88" t="s">
        <v>182</v>
      </c>
      <c r="B38" s="88" t="s">
        <v>239</v>
      </c>
      <c r="C38" s="95">
        <v>3</v>
      </c>
      <c r="D38" s="95">
        <v>1</v>
      </c>
      <c r="E38" s="96">
        <v>0</v>
      </c>
      <c r="F38" s="96">
        <v>0</v>
      </c>
      <c r="G38" s="88">
        <v>18772397</v>
      </c>
    </row>
    <row r="39" spans="1:7" x14ac:dyDescent="0.25">
      <c r="A39" s="88" t="s">
        <v>183</v>
      </c>
      <c r="B39" s="88" t="s">
        <v>239</v>
      </c>
      <c r="C39" s="95">
        <v>4</v>
      </c>
      <c r="D39" s="95">
        <v>1</v>
      </c>
      <c r="E39" s="96">
        <v>0</v>
      </c>
      <c r="F39" s="96">
        <v>0</v>
      </c>
      <c r="G39" s="88">
        <v>18772397</v>
      </c>
    </row>
    <row r="40" spans="1:7" x14ac:dyDescent="0.25">
      <c r="A40" s="88" t="s">
        <v>184</v>
      </c>
      <c r="B40" s="88" t="s">
        <v>239</v>
      </c>
      <c r="C40" s="95">
        <v>1</v>
      </c>
      <c r="D40" s="95">
        <v>1</v>
      </c>
      <c r="E40" s="96">
        <v>0</v>
      </c>
      <c r="F40" s="96">
        <v>3</v>
      </c>
      <c r="G40" s="88">
        <v>18772397</v>
      </c>
    </row>
    <row r="41" spans="1:7" x14ac:dyDescent="0.25">
      <c r="A41" s="88" t="s">
        <v>185</v>
      </c>
      <c r="B41" s="88" t="s">
        <v>239</v>
      </c>
      <c r="C41" s="95">
        <v>3</v>
      </c>
      <c r="D41" s="95">
        <v>1</v>
      </c>
      <c r="E41" s="96">
        <v>0</v>
      </c>
      <c r="F41" s="96">
        <v>1</v>
      </c>
      <c r="G41" s="88">
        <v>18772397</v>
      </c>
    </row>
    <row r="42" spans="1:7" x14ac:dyDescent="0.25">
      <c r="A42" s="88" t="s">
        <v>186</v>
      </c>
      <c r="B42" s="88" t="s">
        <v>239</v>
      </c>
      <c r="C42" s="95">
        <v>2</v>
      </c>
      <c r="D42" s="95">
        <v>1</v>
      </c>
      <c r="E42" s="96">
        <v>1</v>
      </c>
      <c r="F42" s="96">
        <v>1</v>
      </c>
      <c r="G42" s="88">
        <v>18772397</v>
      </c>
    </row>
    <row r="43" spans="1:7" x14ac:dyDescent="0.25">
      <c r="A43" s="88" t="s">
        <v>187</v>
      </c>
      <c r="B43" s="88" t="s">
        <v>239</v>
      </c>
      <c r="C43" s="95">
        <v>4</v>
      </c>
      <c r="D43" s="95">
        <v>1</v>
      </c>
      <c r="E43" s="96">
        <v>0</v>
      </c>
      <c r="F43" s="96">
        <v>0</v>
      </c>
      <c r="G43" s="88">
        <v>18772397</v>
      </c>
    </row>
    <row r="44" spans="1:7" x14ac:dyDescent="0.25">
      <c r="A44" s="88" t="s">
        <v>188</v>
      </c>
      <c r="B44" s="88" t="s">
        <v>239</v>
      </c>
      <c r="C44" s="95">
        <v>2</v>
      </c>
      <c r="D44" s="95">
        <v>1</v>
      </c>
      <c r="E44" s="96">
        <v>0</v>
      </c>
      <c r="F44" s="96">
        <v>2</v>
      </c>
      <c r="G44" s="88">
        <v>18772397</v>
      </c>
    </row>
    <row r="45" spans="1:7" x14ac:dyDescent="0.25">
      <c r="A45" s="88" t="s">
        <v>189</v>
      </c>
      <c r="B45" s="88" t="s">
        <v>239</v>
      </c>
      <c r="C45" s="95">
        <v>3</v>
      </c>
      <c r="D45" s="95">
        <v>1</v>
      </c>
      <c r="E45" s="96">
        <v>0</v>
      </c>
      <c r="F45" s="96">
        <v>1</v>
      </c>
      <c r="G45" s="88">
        <v>18772397</v>
      </c>
    </row>
    <row r="46" spans="1:7" x14ac:dyDescent="0.25">
      <c r="A46" s="88" t="s">
        <v>190</v>
      </c>
      <c r="B46" s="88" t="s">
        <v>239</v>
      </c>
      <c r="C46" s="95">
        <v>2</v>
      </c>
      <c r="D46" s="95">
        <v>1</v>
      </c>
      <c r="E46" s="96">
        <v>0</v>
      </c>
      <c r="F46" s="96">
        <v>3</v>
      </c>
      <c r="G46" s="88">
        <v>18772397</v>
      </c>
    </row>
    <row r="47" spans="1:7" x14ac:dyDescent="0.25">
      <c r="A47" s="88" t="s">
        <v>191</v>
      </c>
      <c r="B47" s="88" t="s">
        <v>239</v>
      </c>
      <c r="C47" s="95">
        <v>3</v>
      </c>
      <c r="D47" s="95">
        <v>1</v>
      </c>
      <c r="E47" s="96">
        <v>0</v>
      </c>
      <c r="F47" s="96">
        <v>2</v>
      </c>
      <c r="G47" s="88">
        <v>18772397</v>
      </c>
    </row>
    <row r="48" spans="1:7" x14ac:dyDescent="0.25">
      <c r="A48" s="88" t="s">
        <v>192</v>
      </c>
      <c r="B48" s="88" t="s">
        <v>239</v>
      </c>
      <c r="C48" s="95">
        <v>3</v>
      </c>
      <c r="D48" s="95">
        <v>3</v>
      </c>
      <c r="E48" s="96">
        <v>0</v>
      </c>
      <c r="F48" s="96">
        <v>2</v>
      </c>
      <c r="G48" s="88">
        <v>18772397</v>
      </c>
    </row>
    <row r="49" spans="1:7" x14ac:dyDescent="0.25">
      <c r="A49" s="88" t="s">
        <v>193</v>
      </c>
      <c r="B49" s="88" t="s">
        <v>12</v>
      </c>
      <c r="C49" s="95">
        <v>0</v>
      </c>
      <c r="D49" s="95">
        <v>0</v>
      </c>
      <c r="E49" s="97">
        <v>0</v>
      </c>
      <c r="F49" s="97">
        <v>1</v>
      </c>
      <c r="G49" s="88">
        <v>18772396</v>
      </c>
    </row>
    <row r="50" spans="1:7" x14ac:dyDescent="0.25">
      <c r="A50" s="88" t="s">
        <v>194</v>
      </c>
      <c r="B50" s="88" t="s">
        <v>12</v>
      </c>
      <c r="C50" s="95">
        <v>2</v>
      </c>
      <c r="D50" s="95">
        <v>0</v>
      </c>
      <c r="E50" s="97">
        <v>0</v>
      </c>
      <c r="F50" s="97">
        <v>0</v>
      </c>
      <c r="G50" s="88">
        <v>18772396</v>
      </c>
    </row>
    <row r="51" spans="1:7" x14ac:dyDescent="0.25">
      <c r="A51" s="88" t="s">
        <v>195</v>
      </c>
      <c r="B51" s="88" t="s">
        <v>12</v>
      </c>
      <c r="C51" s="95">
        <v>1</v>
      </c>
      <c r="D51" s="95">
        <v>1</v>
      </c>
      <c r="E51" s="97">
        <v>0</v>
      </c>
      <c r="F51" s="97">
        <v>0</v>
      </c>
      <c r="G51" s="88">
        <v>18772396</v>
      </c>
    </row>
    <row r="52" spans="1:7" x14ac:dyDescent="0.25">
      <c r="A52" s="88" t="s">
        <v>196</v>
      </c>
      <c r="B52" s="88" t="s">
        <v>12</v>
      </c>
      <c r="C52" s="95">
        <v>1</v>
      </c>
      <c r="D52" s="95">
        <v>0</v>
      </c>
      <c r="E52" s="97">
        <v>0</v>
      </c>
      <c r="F52" s="97">
        <v>1</v>
      </c>
      <c r="G52" s="88">
        <v>18772396</v>
      </c>
    </row>
    <row r="53" spans="1:7" x14ac:dyDescent="0.25">
      <c r="A53" s="88" t="s">
        <v>197</v>
      </c>
      <c r="B53" s="88" t="s">
        <v>12</v>
      </c>
      <c r="C53" s="95">
        <v>1</v>
      </c>
      <c r="D53" s="95">
        <v>0</v>
      </c>
      <c r="E53" s="97">
        <v>0</v>
      </c>
      <c r="F53" s="97">
        <v>1</v>
      </c>
      <c r="G53" s="88">
        <v>18772396</v>
      </c>
    </row>
    <row r="54" spans="1:7" x14ac:dyDescent="0.25">
      <c r="A54" s="88" t="s">
        <v>198</v>
      </c>
      <c r="B54" s="88" t="s">
        <v>12</v>
      </c>
      <c r="C54" s="95">
        <v>1</v>
      </c>
      <c r="D54" s="95">
        <v>1</v>
      </c>
      <c r="E54" s="97">
        <v>0</v>
      </c>
      <c r="F54" s="97">
        <v>0</v>
      </c>
      <c r="G54" s="88">
        <v>18772396</v>
      </c>
    </row>
    <row r="55" spans="1:7" x14ac:dyDescent="0.25">
      <c r="A55" s="88" t="s">
        <v>199</v>
      </c>
      <c r="B55" s="88" t="s">
        <v>12</v>
      </c>
      <c r="C55" s="95">
        <v>1</v>
      </c>
      <c r="D55" s="95">
        <v>0</v>
      </c>
      <c r="E55" s="97">
        <v>0</v>
      </c>
      <c r="F55" s="97">
        <v>1</v>
      </c>
      <c r="G55" s="88">
        <v>18772396</v>
      </c>
    </row>
    <row r="56" spans="1:7" x14ac:dyDescent="0.25">
      <c r="A56" s="88" t="s">
        <v>200</v>
      </c>
      <c r="B56" s="88" t="s">
        <v>12</v>
      </c>
      <c r="C56" s="95">
        <v>0</v>
      </c>
      <c r="D56" s="95">
        <v>1</v>
      </c>
      <c r="E56" s="97">
        <v>1</v>
      </c>
      <c r="F56" s="97">
        <v>0</v>
      </c>
      <c r="G56" s="88">
        <v>18772396</v>
      </c>
    </row>
    <row r="57" spans="1:7" x14ac:dyDescent="0.25">
      <c r="A57" s="88" t="s">
        <v>201</v>
      </c>
      <c r="B57" s="88" t="s">
        <v>12</v>
      </c>
      <c r="C57" s="95">
        <v>1</v>
      </c>
      <c r="D57" s="95">
        <v>1</v>
      </c>
      <c r="E57" s="97">
        <v>0</v>
      </c>
      <c r="F57" s="97">
        <v>0</v>
      </c>
      <c r="G57" s="88">
        <v>18772396</v>
      </c>
    </row>
    <row r="58" spans="1:7" x14ac:dyDescent="0.25">
      <c r="A58" s="88" t="s">
        <v>202</v>
      </c>
      <c r="B58" s="88" t="s">
        <v>12</v>
      </c>
      <c r="C58" s="95">
        <v>0</v>
      </c>
      <c r="D58" s="95">
        <v>1</v>
      </c>
      <c r="E58" s="97">
        <v>0</v>
      </c>
      <c r="F58" s="97">
        <v>2</v>
      </c>
      <c r="G58" s="88">
        <v>18772396</v>
      </c>
    </row>
    <row r="59" spans="1:7" x14ac:dyDescent="0.25">
      <c r="A59" s="88" t="s">
        <v>203</v>
      </c>
      <c r="B59" s="88" t="s">
        <v>12</v>
      </c>
      <c r="C59" s="95">
        <v>1</v>
      </c>
      <c r="D59" s="95">
        <v>1</v>
      </c>
      <c r="E59" s="97">
        <v>0</v>
      </c>
      <c r="F59" s="97">
        <v>1</v>
      </c>
      <c r="G59" s="88">
        <v>18772396</v>
      </c>
    </row>
    <row r="60" spans="1:7" x14ac:dyDescent="0.25">
      <c r="A60" s="88" t="s">
        <v>204</v>
      </c>
      <c r="B60" s="88" t="s">
        <v>12</v>
      </c>
      <c r="C60" s="95">
        <v>2</v>
      </c>
      <c r="D60" s="95">
        <v>1</v>
      </c>
      <c r="E60" s="97">
        <v>0</v>
      </c>
      <c r="F60" s="97">
        <v>0</v>
      </c>
      <c r="G60" s="88">
        <v>18772396</v>
      </c>
    </row>
    <row r="61" spans="1:7" x14ac:dyDescent="0.25">
      <c r="A61" s="88" t="s">
        <v>205</v>
      </c>
      <c r="B61" s="88" t="s">
        <v>12</v>
      </c>
      <c r="C61" s="95">
        <v>1</v>
      </c>
      <c r="D61" s="95">
        <v>1</v>
      </c>
      <c r="E61" s="97">
        <v>0</v>
      </c>
      <c r="F61" s="97">
        <v>1</v>
      </c>
      <c r="G61" s="88">
        <v>18772396</v>
      </c>
    </row>
    <row r="62" spans="1:7" x14ac:dyDescent="0.25">
      <c r="A62" s="88" t="s">
        <v>206</v>
      </c>
      <c r="B62" s="88" t="s">
        <v>12</v>
      </c>
      <c r="C62" s="95">
        <v>2</v>
      </c>
      <c r="D62" s="95">
        <v>0</v>
      </c>
      <c r="E62" s="97">
        <v>0</v>
      </c>
      <c r="F62" s="97">
        <v>1</v>
      </c>
      <c r="G62" s="88">
        <v>18772396</v>
      </c>
    </row>
    <row r="63" spans="1:7" x14ac:dyDescent="0.25">
      <c r="A63" s="88" t="s">
        <v>207</v>
      </c>
      <c r="B63" s="88" t="s">
        <v>12</v>
      </c>
      <c r="C63" s="95">
        <v>1</v>
      </c>
      <c r="D63" s="95">
        <v>0</v>
      </c>
      <c r="E63" s="97">
        <v>1</v>
      </c>
      <c r="F63" s="97">
        <v>1</v>
      </c>
      <c r="G63" s="88">
        <v>18772396</v>
      </c>
    </row>
    <row r="64" spans="1:7" x14ac:dyDescent="0.25">
      <c r="A64" s="88" t="s">
        <v>208</v>
      </c>
      <c r="B64" s="88" t="s">
        <v>12</v>
      </c>
      <c r="C64" s="95">
        <v>0</v>
      </c>
      <c r="D64" s="95">
        <v>1</v>
      </c>
      <c r="E64" s="97">
        <v>1</v>
      </c>
      <c r="F64" s="97">
        <v>1</v>
      </c>
      <c r="G64" s="88">
        <v>18772396</v>
      </c>
    </row>
    <row r="65" spans="1:7" x14ac:dyDescent="0.25">
      <c r="A65" s="88" t="s">
        <v>209</v>
      </c>
      <c r="B65" s="88" t="s">
        <v>12</v>
      </c>
      <c r="C65" s="95">
        <v>2</v>
      </c>
      <c r="D65" s="95">
        <v>0</v>
      </c>
      <c r="E65" s="97">
        <v>1</v>
      </c>
      <c r="F65" s="97">
        <v>0</v>
      </c>
      <c r="G65" s="88">
        <v>18772396</v>
      </c>
    </row>
    <row r="66" spans="1:7" x14ac:dyDescent="0.25">
      <c r="A66" s="88" t="s">
        <v>210</v>
      </c>
      <c r="B66" s="88" t="s">
        <v>12</v>
      </c>
      <c r="C66" s="95">
        <v>4</v>
      </c>
      <c r="D66" s="95">
        <v>0</v>
      </c>
      <c r="E66" s="97">
        <v>0</v>
      </c>
      <c r="F66" s="97">
        <v>0</v>
      </c>
      <c r="G66" s="88">
        <v>18772396</v>
      </c>
    </row>
    <row r="67" spans="1:7" x14ac:dyDescent="0.25">
      <c r="A67" s="88" t="s">
        <v>211</v>
      </c>
      <c r="B67" s="88" t="s">
        <v>12</v>
      </c>
      <c r="C67" s="95">
        <v>0</v>
      </c>
      <c r="D67" s="95">
        <v>1</v>
      </c>
      <c r="E67" s="97">
        <v>2</v>
      </c>
      <c r="F67" s="97">
        <v>1</v>
      </c>
      <c r="G67" s="88">
        <v>18772396</v>
      </c>
    </row>
    <row r="68" spans="1:7" x14ac:dyDescent="0.25">
      <c r="A68" s="88" t="s">
        <v>212</v>
      </c>
      <c r="B68" s="88" t="s">
        <v>12</v>
      </c>
      <c r="C68" s="95">
        <v>2</v>
      </c>
      <c r="D68" s="95">
        <v>1</v>
      </c>
      <c r="E68" s="97">
        <v>0</v>
      </c>
      <c r="F68" s="97">
        <v>1</v>
      </c>
      <c r="G68" s="88">
        <v>18772396</v>
      </c>
    </row>
    <row r="69" spans="1:7" x14ac:dyDescent="0.25">
      <c r="A69" s="88" t="s">
        <v>213</v>
      </c>
      <c r="B69" s="88" t="s">
        <v>12</v>
      </c>
      <c r="C69" s="95">
        <v>3</v>
      </c>
      <c r="D69" s="95">
        <v>0</v>
      </c>
      <c r="E69" s="97">
        <v>1</v>
      </c>
      <c r="F69" s="97">
        <v>1</v>
      </c>
      <c r="G69" s="88">
        <v>18772396</v>
      </c>
    </row>
    <row r="70" spans="1:7" x14ac:dyDescent="0.25">
      <c r="A70" s="96" t="s">
        <v>214</v>
      </c>
      <c r="B70" s="96" t="s">
        <v>241</v>
      </c>
      <c r="C70" s="98">
        <v>2</v>
      </c>
      <c r="D70" s="98">
        <v>0</v>
      </c>
      <c r="E70" s="99">
        <v>0</v>
      </c>
      <c r="F70" s="99">
        <v>0</v>
      </c>
      <c r="G70" s="88">
        <v>17932254</v>
      </c>
    </row>
    <row r="71" spans="1:7" x14ac:dyDescent="0.25">
      <c r="A71" s="96" t="s">
        <v>232</v>
      </c>
      <c r="B71" s="96" t="s">
        <v>241</v>
      </c>
      <c r="C71" s="98">
        <v>2</v>
      </c>
      <c r="D71" s="98">
        <v>1</v>
      </c>
      <c r="E71" s="99">
        <v>0</v>
      </c>
      <c r="F71" s="99">
        <v>0</v>
      </c>
      <c r="G71" s="88">
        <v>17932254</v>
      </c>
    </row>
    <row r="72" spans="1:7" x14ac:dyDescent="0.25">
      <c r="A72" s="96" t="s">
        <v>215</v>
      </c>
      <c r="B72" s="96" t="s">
        <v>241</v>
      </c>
      <c r="C72" s="98">
        <v>1</v>
      </c>
      <c r="D72" s="98">
        <v>2</v>
      </c>
      <c r="E72" s="99">
        <v>0</v>
      </c>
      <c r="F72" s="99">
        <v>0</v>
      </c>
      <c r="G72" s="88">
        <v>17932254</v>
      </c>
    </row>
    <row r="73" spans="1:7" x14ac:dyDescent="0.25">
      <c r="A73" s="96" t="s">
        <v>233</v>
      </c>
      <c r="B73" s="96" t="s">
        <v>241</v>
      </c>
      <c r="C73" s="98">
        <v>3</v>
      </c>
      <c r="D73" s="98">
        <v>1</v>
      </c>
      <c r="E73" s="99">
        <v>0</v>
      </c>
      <c r="F73" s="99">
        <v>0</v>
      </c>
      <c r="G73" s="88">
        <v>17932254</v>
      </c>
    </row>
    <row r="74" spans="1:7" x14ac:dyDescent="0.25">
      <c r="A74" s="96" t="s">
        <v>216</v>
      </c>
      <c r="B74" s="96" t="s">
        <v>241</v>
      </c>
      <c r="C74" s="98">
        <v>2</v>
      </c>
      <c r="D74" s="98">
        <v>1</v>
      </c>
      <c r="E74" s="99">
        <v>0</v>
      </c>
      <c r="F74" s="99">
        <v>1</v>
      </c>
      <c r="G74" s="88">
        <v>17932254</v>
      </c>
    </row>
    <row r="75" spans="1:7" x14ac:dyDescent="0.25">
      <c r="A75" s="96" t="s">
        <v>217</v>
      </c>
      <c r="B75" s="96" t="s">
        <v>241</v>
      </c>
      <c r="C75" s="98">
        <v>1</v>
      </c>
      <c r="D75" s="98">
        <v>3</v>
      </c>
      <c r="E75" s="99">
        <v>0</v>
      </c>
      <c r="F75" s="99">
        <v>0</v>
      </c>
      <c r="G75" s="88">
        <v>17932254</v>
      </c>
    </row>
    <row r="76" spans="1:7" x14ac:dyDescent="0.25">
      <c r="A76" s="96" t="s">
        <v>218</v>
      </c>
      <c r="B76" s="96" t="s">
        <v>241</v>
      </c>
      <c r="C76" s="98">
        <v>2</v>
      </c>
      <c r="D76" s="98">
        <v>1</v>
      </c>
      <c r="E76" s="99">
        <v>1</v>
      </c>
      <c r="F76" s="99">
        <v>0</v>
      </c>
      <c r="G76" s="88">
        <v>17932254</v>
      </c>
    </row>
    <row r="77" spans="1:7" x14ac:dyDescent="0.25">
      <c r="A77" s="96" t="s">
        <v>234</v>
      </c>
      <c r="B77" s="96" t="s">
        <v>241</v>
      </c>
      <c r="C77" s="98">
        <v>5</v>
      </c>
      <c r="D77" s="98">
        <v>0</v>
      </c>
      <c r="E77" s="99">
        <v>0</v>
      </c>
      <c r="F77" s="99">
        <v>0</v>
      </c>
      <c r="G77" s="88">
        <v>17932254</v>
      </c>
    </row>
    <row r="78" spans="1:7" x14ac:dyDescent="0.25">
      <c r="A78" s="96" t="s">
        <v>219</v>
      </c>
      <c r="B78" s="96" t="s">
        <v>241</v>
      </c>
      <c r="C78" s="98">
        <v>4</v>
      </c>
      <c r="D78" s="98">
        <v>1</v>
      </c>
      <c r="E78" s="99">
        <v>0</v>
      </c>
      <c r="F78" s="99">
        <v>0</v>
      </c>
      <c r="G78" s="88">
        <v>17932254</v>
      </c>
    </row>
    <row r="79" spans="1:7" x14ac:dyDescent="0.25">
      <c r="A79" s="96" t="s">
        <v>235</v>
      </c>
      <c r="B79" s="96" t="s">
        <v>241</v>
      </c>
      <c r="C79" s="98">
        <v>1</v>
      </c>
      <c r="D79" s="98">
        <v>3</v>
      </c>
      <c r="E79" s="99">
        <v>0</v>
      </c>
      <c r="F79" s="99">
        <v>2</v>
      </c>
      <c r="G79" s="88">
        <v>17932254</v>
      </c>
    </row>
    <row r="80" spans="1:7" x14ac:dyDescent="0.25">
      <c r="A80" s="96" t="s">
        <v>220</v>
      </c>
      <c r="B80" s="96" t="s">
        <v>241</v>
      </c>
      <c r="C80" s="98">
        <v>2</v>
      </c>
      <c r="D80" s="98">
        <v>2</v>
      </c>
      <c r="E80" s="99">
        <v>0</v>
      </c>
      <c r="F80" s="99">
        <v>2</v>
      </c>
      <c r="G80" s="88">
        <v>17932254</v>
      </c>
    </row>
    <row r="81" spans="1:10" x14ac:dyDescent="0.2">
      <c r="A81" s="100" t="s">
        <v>1227</v>
      </c>
      <c r="B81" s="100" t="s">
        <v>241</v>
      </c>
      <c r="C81" s="101">
        <v>0</v>
      </c>
      <c r="D81" s="101">
        <v>1</v>
      </c>
      <c r="E81" s="102" t="s">
        <v>1417</v>
      </c>
      <c r="F81" s="102" t="s">
        <v>1417</v>
      </c>
      <c r="G81" s="103">
        <v>22810696</v>
      </c>
    </row>
    <row r="82" spans="1:10" x14ac:dyDescent="0.2">
      <c r="A82" s="100" t="s">
        <v>1228</v>
      </c>
      <c r="B82" s="100" t="s">
        <v>241</v>
      </c>
      <c r="C82" s="101">
        <v>2</v>
      </c>
      <c r="D82" s="101">
        <v>0</v>
      </c>
      <c r="E82" s="102" t="s">
        <v>1417</v>
      </c>
      <c r="F82" s="102" t="s">
        <v>1417</v>
      </c>
      <c r="G82" s="103">
        <v>22810696</v>
      </c>
    </row>
    <row r="83" spans="1:10" x14ac:dyDescent="0.2">
      <c r="A83" s="100" t="s">
        <v>1229</v>
      </c>
      <c r="B83" s="100" t="s">
        <v>241</v>
      </c>
      <c r="C83" s="101">
        <v>3</v>
      </c>
      <c r="D83" s="101">
        <v>0</v>
      </c>
      <c r="E83" s="102" t="s">
        <v>1417</v>
      </c>
      <c r="F83" s="102" t="s">
        <v>1417</v>
      </c>
      <c r="G83" s="103">
        <v>22810696</v>
      </c>
    </row>
    <row r="84" spans="1:10" x14ac:dyDescent="0.2">
      <c r="A84" s="100" t="s">
        <v>1230</v>
      </c>
      <c r="B84" s="100" t="s">
        <v>241</v>
      </c>
      <c r="C84" s="101">
        <v>3</v>
      </c>
      <c r="D84" s="101">
        <v>3</v>
      </c>
      <c r="E84" s="102" t="s">
        <v>1417</v>
      </c>
      <c r="F84" s="102" t="s">
        <v>1417</v>
      </c>
      <c r="G84" s="103">
        <v>22810696</v>
      </c>
    </row>
    <row r="85" spans="1:10" x14ac:dyDescent="0.2">
      <c r="A85" s="100" t="s">
        <v>1231</v>
      </c>
      <c r="B85" s="100" t="s">
        <v>241</v>
      </c>
      <c r="C85" s="101">
        <v>1</v>
      </c>
      <c r="D85" s="101">
        <v>2</v>
      </c>
      <c r="E85" s="102" t="s">
        <v>1417</v>
      </c>
      <c r="F85" s="102" t="s">
        <v>1417</v>
      </c>
      <c r="G85" s="103">
        <v>22810696</v>
      </c>
    </row>
    <row r="86" spans="1:10" x14ac:dyDescent="0.2">
      <c r="A86" s="100" t="s">
        <v>1232</v>
      </c>
      <c r="B86" s="100" t="s">
        <v>241</v>
      </c>
      <c r="C86" s="101">
        <v>4</v>
      </c>
      <c r="D86" s="101">
        <v>0</v>
      </c>
      <c r="E86" s="102" t="s">
        <v>1417</v>
      </c>
      <c r="F86" s="102" t="s">
        <v>1417</v>
      </c>
      <c r="G86" s="103">
        <v>22810696</v>
      </c>
    </row>
    <row r="87" spans="1:10" x14ac:dyDescent="0.2">
      <c r="A87" s="100" t="s">
        <v>1233</v>
      </c>
      <c r="B87" s="100" t="s">
        <v>241</v>
      </c>
      <c r="C87" s="101">
        <v>3</v>
      </c>
      <c r="D87" s="101">
        <v>2</v>
      </c>
      <c r="E87" s="102" t="s">
        <v>1417</v>
      </c>
      <c r="F87" s="102" t="s">
        <v>1417</v>
      </c>
      <c r="G87" s="103">
        <v>22810696</v>
      </c>
    </row>
    <row r="88" spans="1:10" x14ac:dyDescent="0.2">
      <c r="A88" s="100" t="s">
        <v>1234</v>
      </c>
      <c r="B88" s="100" t="s">
        <v>241</v>
      </c>
      <c r="C88" s="101">
        <v>2</v>
      </c>
      <c r="D88" s="101">
        <v>0</v>
      </c>
      <c r="E88" s="102" t="s">
        <v>1417</v>
      </c>
      <c r="F88" s="102" t="s">
        <v>1417</v>
      </c>
      <c r="G88" s="103">
        <v>22810696</v>
      </c>
    </row>
    <row r="89" spans="1:10" x14ac:dyDescent="0.2">
      <c r="A89" s="100" t="s">
        <v>1235</v>
      </c>
      <c r="B89" s="100" t="s">
        <v>241</v>
      </c>
      <c r="C89" s="101">
        <v>1</v>
      </c>
      <c r="D89" s="101">
        <v>1</v>
      </c>
      <c r="E89" s="102" t="s">
        <v>1417</v>
      </c>
      <c r="F89" s="102" t="s">
        <v>1417</v>
      </c>
      <c r="G89" s="103">
        <v>22810696</v>
      </c>
    </row>
    <row r="90" spans="1:10" x14ac:dyDescent="0.2">
      <c r="A90" s="100" t="s">
        <v>1236</v>
      </c>
      <c r="B90" s="100" t="s">
        <v>241</v>
      </c>
      <c r="C90" s="101">
        <v>1</v>
      </c>
      <c r="D90" s="101">
        <v>0</v>
      </c>
      <c r="E90" s="102" t="s">
        <v>1417</v>
      </c>
      <c r="F90" s="102" t="s">
        <v>1417</v>
      </c>
      <c r="G90" s="103">
        <v>22810696</v>
      </c>
    </row>
    <row r="91" spans="1:10" s="105" customFormat="1" x14ac:dyDescent="0.2">
      <c r="A91" s="100" t="s">
        <v>1237</v>
      </c>
      <c r="B91" s="100" t="s">
        <v>241</v>
      </c>
      <c r="C91" s="101">
        <v>1</v>
      </c>
      <c r="D91" s="101">
        <v>0</v>
      </c>
      <c r="E91" s="102" t="s">
        <v>1417</v>
      </c>
      <c r="F91" s="102" t="s">
        <v>1417</v>
      </c>
      <c r="G91" s="103">
        <v>22810696</v>
      </c>
      <c r="H91" s="104"/>
      <c r="I91" s="104"/>
    </row>
    <row r="92" spans="1:10" x14ac:dyDescent="0.2">
      <c r="A92" s="100" t="s">
        <v>1238</v>
      </c>
      <c r="B92" s="100" t="s">
        <v>241</v>
      </c>
      <c r="C92" s="101">
        <v>4</v>
      </c>
      <c r="D92" s="101">
        <v>1</v>
      </c>
      <c r="E92" s="102" t="s">
        <v>1417</v>
      </c>
      <c r="F92" s="102" t="s">
        <v>1417</v>
      </c>
      <c r="G92" s="103">
        <v>22810696</v>
      </c>
      <c r="J92" s="89"/>
    </row>
    <row r="93" spans="1:10" x14ac:dyDescent="0.2">
      <c r="A93" s="100" t="s">
        <v>1239</v>
      </c>
      <c r="B93" s="100" t="s">
        <v>241</v>
      </c>
      <c r="C93" s="101">
        <v>2</v>
      </c>
      <c r="D93" s="101">
        <v>1</v>
      </c>
      <c r="E93" s="102" t="s">
        <v>1417</v>
      </c>
      <c r="F93" s="102" t="s">
        <v>1417</v>
      </c>
      <c r="G93" s="103">
        <v>22810696</v>
      </c>
      <c r="J93" s="89"/>
    </row>
    <row r="94" spans="1:10" x14ac:dyDescent="0.2">
      <c r="A94" s="100" t="s">
        <v>1240</v>
      </c>
      <c r="B94" s="100" t="s">
        <v>241</v>
      </c>
      <c r="C94" s="101">
        <v>3</v>
      </c>
      <c r="D94" s="101">
        <v>1</v>
      </c>
      <c r="E94" s="102" t="s">
        <v>1417</v>
      </c>
      <c r="F94" s="102" t="s">
        <v>1417</v>
      </c>
      <c r="G94" s="103">
        <v>22810696</v>
      </c>
      <c r="J94" s="89"/>
    </row>
    <row r="95" spans="1:10" x14ac:dyDescent="0.2">
      <c r="A95" s="100" t="s">
        <v>1241</v>
      </c>
      <c r="B95" s="100" t="s">
        <v>241</v>
      </c>
      <c r="C95" s="101">
        <v>3</v>
      </c>
      <c r="D95" s="101">
        <v>0</v>
      </c>
      <c r="E95" s="102" t="s">
        <v>1417</v>
      </c>
      <c r="F95" s="102" t="s">
        <v>1417</v>
      </c>
      <c r="G95" s="103">
        <v>22810696</v>
      </c>
      <c r="J95" s="89"/>
    </row>
    <row r="96" spans="1:10" x14ac:dyDescent="0.2">
      <c r="A96" s="100" t="s">
        <v>1242</v>
      </c>
      <c r="B96" s="100" t="s">
        <v>241</v>
      </c>
      <c r="C96" s="101">
        <v>1</v>
      </c>
      <c r="D96" s="101">
        <v>1</v>
      </c>
      <c r="E96" s="102" t="s">
        <v>1417</v>
      </c>
      <c r="F96" s="102" t="s">
        <v>1417</v>
      </c>
      <c r="G96" s="103">
        <v>22810696</v>
      </c>
      <c r="J96" s="89"/>
    </row>
    <row r="97" spans="1:10" x14ac:dyDescent="0.2">
      <c r="A97" s="100" t="s">
        <v>1243</v>
      </c>
      <c r="B97" s="100" t="s">
        <v>241</v>
      </c>
      <c r="C97" s="101">
        <v>6</v>
      </c>
      <c r="D97" s="101">
        <v>2</v>
      </c>
      <c r="E97" s="102" t="s">
        <v>1417</v>
      </c>
      <c r="F97" s="102" t="s">
        <v>1417</v>
      </c>
      <c r="G97" s="103">
        <v>22810696</v>
      </c>
      <c r="J97" s="89"/>
    </row>
    <row r="98" spans="1:10" x14ac:dyDescent="0.2">
      <c r="A98" s="100" t="s">
        <v>1244</v>
      </c>
      <c r="B98" s="100" t="s">
        <v>241</v>
      </c>
      <c r="C98" s="101">
        <v>1</v>
      </c>
      <c r="D98" s="101">
        <v>0</v>
      </c>
      <c r="E98" s="102" t="s">
        <v>1417</v>
      </c>
      <c r="F98" s="102" t="s">
        <v>1417</v>
      </c>
      <c r="G98" s="103">
        <v>22810696</v>
      </c>
      <c r="J98" s="89"/>
    </row>
    <row r="99" spans="1:10" x14ac:dyDescent="0.2">
      <c r="A99" s="100" t="s">
        <v>1245</v>
      </c>
      <c r="B99" s="100" t="s">
        <v>241</v>
      </c>
      <c r="C99" s="101">
        <v>4</v>
      </c>
      <c r="D99" s="101">
        <v>1</v>
      </c>
      <c r="E99" s="102" t="s">
        <v>1417</v>
      </c>
      <c r="F99" s="102" t="s">
        <v>1417</v>
      </c>
      <c r="G99" s="103">
        <v>22810696</v>
      </c>
      <c r="J99" s="89"/>
    </row>
    <row r="100" spans="1:10" x14ac:dyDescent="0.2">
      <c r="A100" s="100" t="s">
        <v>1246</v>
      </c>
      <c r="B100" s="100" t="s">
        <v>241</v>
      </c>
      <c r="C100" s="101">
        <v>4</v>
      </c>
      <c r="D100" s="101">
        <v>0</v>
      </c>
      <c r="E100" s="102" t="s">
        <v>1417</v>
      </c>
      <c r="F100" s="102" t="s">
        <v>1417</v>
      </c>
      <c r="G100" s="103">
        <v>22810696</v>
      </c>
      <c r="J100" s="89"/>
    </row>
    <row r="101" spans="1:10" x14ac:dyDescent="0.2">
      <c r="A101" s="100" t="s">
        <v>1247</v>
      </c>
      <c r="B101" s="100" t="s">
        <v>241</v>
      </c>
      <c r="C101" s="101">
        <v>1</v>
      </c>
      <c r="D101" s="101">
        <v>1</v>
      </c>
      <c r="E101" s="102" t="s">
        <v>1417</v>
      </c>
      <c r="F101" s="102" t="s">
        <v>1417</v>
      </c>
      <c r="G101" s="103">
        <v>22810696</v>
      </c>
      <c r="J101" s="89"/>
    </row>
    <row r="102" spans="1:10" x14ac:dyDescent="0.2">
      <c r="A102" s="100" t="s">
        <v>1248</v>
      </c>
      <c r="B102" s="100" t="s">
        <v>241</v>
      </c>
      <c r="C102" s="101">
        <v>0</v>
      </c>
      <c r="D102" s="101">
        <v>2</v>
      </c>
      <c r="E102" s="102" t="s">
        <v>1417</v>
      </c>
      <c r="F102" s="102" t="s">
        <v>1417</v>
      </c>
      <c r="G102" s="103">
        <v>22810696</v>
      </c>
      <c r="J102" s="89"/>
    </row>
    <row r="103" spans="1:10" x14ac:dyDescent="0.2">
      <c r="A103" s="100" t="s">
        <v>1249</v>
      </c>
      <c r="B103" s="100" t="s">
        <v>241</v>
      </c>
      <c r="C103" s="101">
        <v>1</v>
      </c>
      <c r="D103" s="101">
        <v>0</v>
      </c>
      <c r="E103" s="102" t="s">
        <v>1417</v>
      </c>
      <c r="F103" s="102" t="s">
        <v>1417</v>
      </c>
      <c r="G103" s="103">
        <v>22810696</v>
      </c>
      <c r="J103" s="89"/>
    </row>
    <row r="104" spans="1:10" x14ac:dyDescent="0.2">
      <c r="A104" s="100" t="s">
        <v>1250</v>
      </c>
      <c r="B104" s="100" t="s">
        <v>241</v>
      </c>
      <c r="C104" s="101">
        <v>3</v>
      </c>
      <c r="D104" s="101">
        <v>1</v>
      </c>
      <c r="E104" s="102" t="s">
        <v>1417</v>
      </c>
      <c r="F104" s="102" t="s">
        <v>1417</v>
      </c>
      <c r="G104" s="103">
        <v>22810696</v>
      </c>
      <c r="J104" s="89"/>
    </row>
    <row r="105" spans="1:10" x14ac:dyDescent="0.2">
      <c r="A105" s="100" t="s">
        <v>1251</v>
      </c>
      <c r="B105" s="100" t="s">
        <v>241</v>
      </c>
      <c r="C105" s="101">
        <v>3</v>
      </c>
      <c r="D105" s="101">
        <v>0</v>
      </c>
      <c r="E105" s="102" t="s">
        <v>1417</v>
      </c>
      <c r="F105" s="102" t="s">
        <v>1417</v>
      </c>
      <c r="G105" s="103">
        <v>22810696</v>
      </c>
      <c r="J105" s="89"/>
    </row>
    <row r="106" spans="1:10" x14ac:dyDescent="0.2">
      <c r="A106" s="100" t="s">
        <v>1252</v>
      </c>
      <c r="B106" s="100" t="s">
        <v>241</v>
      </c>
      <c r="C106" s="101">
        <v>2</v>
      </c>
      <c r="D106" s="101">
        <v>1</v>
      </c>
      <c r="E106" s="102" t="s">
        <v>1417</v>
      </c>
      <c r="F106" s="102" t="s">
        <v>1417</v>
      </c>
      <c r="G106" s="103">
        <v>22810696</v>
      </c>
      <c r="J106" s="89"/>
    </row>
    <row r="107" spans="1:10" x14ac:dyDescent="0.2">
      <c r="A107" s="100" t="s">
        <v>1253</v>
      </c>
      <c r="B107" s="100" t="s">
        <v>241</v>
      </c>
      <c r="C107" s="101">
        <v>2</v>
      </c>
      <c r="D107" s="101">
        <v>1</v>
      </c>
      <c r="E107" s="102" t="s">
        <v>1417</v>
      </c>
      <c r="F107" s="102" t="s">
        <v>1417</v>
      </c>
      <c r="G107" s="103">
        <v>22810696</v>
      </c>
      <c r="J107" s="89"/>
    </row>
    <row r="108" spans="1:10" x14ac:dyDescent="0.2">
      <c r="A108" s="100" t="s">
        <v>1254</v>
      </c>
      <c r="B108" s="100" t="s">
        <v>241</v>
      </c>
      <c r="C108" s="101">
        <v>2</v>
      </c>
      <c r="D108" s="101">
        <v>0</v>
      </c>
      <c r="E108" s="102" t="s">
        <v>1417</v>
      </c>
      <c r="F108" s="102" t="s">
        <v>1417</v>
      </c>
      <c r="G108" s="103">
        <v>22810696</v>
      </c>
      <c r="J108" s="89"/>
    </row>
    <row r="109" spans="1:10" x14ac:dyDescent="0.2">
      <c r="A109" s="100" t="s">
        <v>1255</v>
      </c>
      <c r="B109" s="100" t="s">
        <v>241</v>
      </c>
      <c r="C109" s="101">
        <v>2</v>
      </c>
      <c r="D109" s="101">
        <v>0</v>
      </c>
      <c r="E109" s="102" t="s">
        <v>1417</v>
      </c>
      <c r="F109" s="102" t="s">
        <v>1417</v>
      </c>
      <c r="G109" s="103">
        <v>22810696</v>
      </c>
      <c r="J109" s="89"/>
    </row>
    <row r="110" spans="1:10" x14ac:dyDescent="0.2">
      <c r="A110" s="100" t="s">
        <v>1256</v>
      </c>
      <c r="B110" s="100" t="s">
        <v>241</v>
      </c>
      <c r="C110" s="101">
        <v>5</v>
      </c>
      <c r="D110" s="101">
        <v>1</v>
      </c>
      <c r="E110" s="102" t="s">
        <v>1417</v>
      </c>
      <c r="F110" s="102" t="s">
        <v>1417</v>
      </c>
      <c r="G110" s="103">
        <v>22810696</v>
      </c>
      <c r="J110" s="89"/>
    </row>
    <row r="111" spans="1:10" x14ac:dyDescent="0.2">
      <c r="A111" s="100" t="s">
        <v>1257</v>
      </c>
      <c r="B111" s="100" t="s">
        <v>241</v>
      </c>
      <c r="C111" s="101">
        <v>1</v>
      </c>
      <c r="D111" s="101">
        <v>2</v>
      </c>
      <c r="E111" s="102" t="s">
        <v>1417</v>
      </c>
      <c r="F111" s="102" t="s">
        <v>1417</v>
      </c>
      <c r="G111" s="103">
        <v>22810696</v>
      </c>
      <c r="J111" s="89"/>
    </row>
    <row r="112" spans="1:10" x14ac:dyDescent="0.2">
      <c r="A112" s="100" t="s">
        <v>1258</v>
      </c>
      <c r="B112" s="100" t="s">
        <v>241</v>
      </c>
      <c r="C112" s="101">
        <v>4</v>
      </c>
      <c r="D112" s="101">
        <v>2</v>
      </c>
      <c r="E112" s="102" t="s">
        <v>1417</v>
      </c>
      <c r="F112" s="102" t="s">
        <v>1417</v>
      </c>
      <c r="G112" s="103">
        <v>22810696</v>
      </c>
      <c r="J112" s="89"/>
    </row>
    <row r="113" spans="1:10" x14ac:dyDescent="0.2">
      <c r="A113" s="100" t="s">
        <v>1259</v>
      </c>
      <c r="B113" s="100" t="s">
        <v>241</v>
      </c>
      <c r="C113" s="101">
        <v>2</v>
      </c>
      <c r="D113" s="101">
        <v>1</v>
      </c>
      <c r="E113" s="102" t="s">
        <v>1417</v>
      </c>
      <c r="F113" s="102" t="s">
        <v>1417</v>
      </c>
      <c r="G113" s="103">
        <v>22810696</v>
      </c>
      <c r="J113" s="89"/>
    </row>
    <row r="114" spans="1:10" x14ac:dyDescent="0.2">
      <c r="A114" s="100" t="s">
        <v>1260</v>
      </c>
      <c r="B114" s="100" t="s">
        <v>241</v>
      </c>
      <c r="C114" s="101">
        <v>3</v>
      </c>
      <c r="D114" s="101">
        <v>1</v>
      </c>
      <c r="E114" s="102" t="s">
        <v>1417</v>
      </c>
      <c r="F114" s="102" t="s">
        <v>1417</v>
      </c>
      <c r="G114" s="103">
        <v>22810696</v>
      </c>
      <c r="J114" s="89"/>
    </row>
    <row r="115" spans="1:10" x14ac:dyDescent="0.2">
      <c r="A115" s="100" t="s">
        <v>1261</v>
      </c>
      <c r="B115" s="100" t="s">
        <v>241</v>
      </c>
      <c r="C115" s="101">
        <v>3</v>
      </c>
      <c r="D115" s="101">
        <v>1</v>
      </c>
      <c r="E115" s="102" t="s">
        <v>1417</v>
      </c>
      <c r="F115" s="102" t="s">
        <v>1417</v>
      </c>
      <c r="G115" s="103">
        <v>22810696</v>
      </c>
      <c r="J115" s="89"/>
    </row>
    <row r="116" spans="1:10" x14ac:dyDescent="0.2">
      <c r="A116" s="100" t="s">
        <v>1262</v>
      </c>
      <c r="B116" s="100" t="s">
        <v>241</v>
      </c>
      <c r="C116" s="101">
        <v>3</v>
      </c>
      <c r="D116" s="101">
        <v>1</v>
      </c>
      <c r="E116" s="102" t="s">
        <v>1417</v>
      </c>
      <c r="F116" s="102" t="s">
        <v>1417</v>
      </c>
      <c r="G116" s="103">
        <v>22810696</v>
      </c>
      <c r="J116" s="89"/>
    </row>
    <row r="117" spans="1:10" x14ac:dyDescent="0.2">
      <c r="A117" s="100" t="s">
        <v>1263</v>
      </c>
      <c r="B117" s="100" t="s">
        <v>241</v>
      </c>
      <c r="C117" s="101">
        <v>4</v>
      </c>
      <c r="D117" s="101">
        <v>4</v>
      </c>
      <c r="E117" s="102" t="s">
        <v>1417</v>
      </c>
      <c r="F117" s="102" t="s">
        <v>1417</v>
      </c>
      <c r="G117" s="103">
        <v>22810696</v>
      </c>
      <c r="J117" s="89"/>
    </row>
    <row r="118" spans="1:10" x14ac:dyDescent="0.2">
      <c r="A118" s="100" t="s">
        <v>1264</v>
      </c>
      <c r="B118" s="100" t="s">
        <v>241</v>
      </c>
      <c r="C118" s="101">
        <v>2</v>
      </c>
      <c r="D118" s="101">
        <v>0</v>
      </c>
      <c r="E118" s="102" t="s">
        <v>1417</v>
      </c>
      <c r="F118" s="102" t="s">
        <v>1417</v>
      </c>
      <c r="G118" s="103">
        <v>22810696</v>
      </c>
      <c r="J118" s="89"/>
    </row>
    <row r="119" spans="1:10" x14ac:dyDescent="0.2">
      <c r="A119" s="100" t="s">
        <v>1265</v>
      </c>
      <c r="B119" s="100" t="s">
        <v>241</v>
      </c>
      <c r="C119" s="101">
        <v>2</v>
      </c>
      <c r="D119" s="101">
        <v>2</v>
      </c>
      <c r="E119" s="102" t="s">
        <v>1417</v>
      </c>
      <c r="F119" s="102" t="s">
        <v>1417</v>
      </c>
      <c r="G119" s="103">
        <v>22810696</v>
      </c>
      <c r="J119" s="89"/>
    </row>
    <row r="120" spans="1:10" x14ac:dyDescent="0.2">
      <c r="A120" s="100" t="s">
        <v>1266</v>
      </c>
      <c r="B120" s="100" t="s">
        <v>241</v>
      </c>
      <c r="C120" s="101">
        <v>2</v>
      </c>
      <c r="D120" s="101">
        <v>0</v>
      </c>
      <c r="E120" s="102" t="s">
        <v>1417</v>
      </c>
      <c r="F120" s="102" t="s">
        <v>1417</v>
      </c>
      <c r="G120" s="103">
        <v>22810696</v>
      </c>
      <c r="J120" s="89"/>
    </row>
    <row r="121" spans="1:10" x14ac:dyDescent="0.2">
      <c r="A121" s="100" t="s">
        <v>1267</v>
      </c>
      <c r="B121" s="100" t="s">
        <v>241</v>
      </c>
      <c r="C121" s="101">
        <v>3</v>
      </c>
      <c r="D121" s="101">
        <v>1</v>
      </c>
      <c r="E121" s="102" t="s">
        <v>1417</v>
      </c>
      <c r="F121" s="102" t="s">
        <v>1417</v>
      </c>
      <c r="G121" s="103">
        <v>22810696</v>
      </c>
      <c r="J121" s="89"/>
    </row>
    <row r="122" spans="1:10" x14ac:dyDescent="0.2">
      <c r="A122" s="100" t="s">
        <v>1268</v>
      </c>
      <c r="B122" s="100" t="s">
        <v>241</v>
      </c>
      <c r="C122" s="101">
        <v>5</v>
      </c>
      <c r="D122" s="101">
        <v>1</v>
      </c>
      <c r="E122" s="102" t="s">
        <v>1417</v>
      </c>
      <c r="F122" s="102" t="s">
        <v>1417</v>
      </c>
      <c r="G122" s="103">
        <v>22810696</v>
      </c>
      <c r="J122" s="89"/>
    </row>
    <row r="123" spans="1:10" x14ac:dyDescent="0.2">
      <c r="A123" s="100" t="s">
        <v>1269</v>
      </c>
      <c r="B123" s="100" t="s">
        <v>241</v>
      </c>
      <c r="C123" s="101">
        <v>5</v>
      </c>
      <c r="D123" s="101">
        <v>2</v>
      </c>
      <c r="E123" s="102" t="s">
        <v>1417</v>
      </c>
      <c r="F123" s="102" t="s">
        <v>1417</v>
      </c>
      <c r="G123" s="103">
        <v>22810696</v>
      </c>
      <c r="J123" s="89"/>
    </row>
    <row r="124" spans="1:10" x14ac:dyDescent="0.2">
      <c r="A124" s="100" t="s">
        <v>1270</v>
      </c>
      <c r="B124" s="100" t="s">
        <v>241</v>
      </c>
      <c r="C124" s="101">
        <v>2</v>
      </c>
      <c r="D124" s="101">
        <v>1</v>
      </c>
      <c r="E124" s="102" t="s">
        <v>1417</v>
      </c>
      <c r="F124" s="102" t="s">
        <v>1417</v>
      </c>
      <c r="G124" s="103">
        <v>22810696</v>
      </c>
      <c r="J124" s="89"/>
    </row>
    <row r="125" spans="1:10" x14ac:dyDescent="0.2">
      <c r="A125" s="100" t="s">
        <v>1271</v>
      </c>
      <c r="B125" s="100" t="s">
        <v>241</v>
      </c>
      <c r="C125" s="101">
        <v>2</v>
      </c>
      <c r="D125" s="101">
        <v>0</v>
      </c>
      <c r="E125" s="102" t="s">
        <v>1417</v>
      </c>
      <c r="F125" s="102" t="s">
        <v>1417</v>
      </c>
      <c r="G125" s="103">
        <v>22810696</v>
      </c>
      <c r="J125" s="89"/>
    </row>
    <row r="126" spans="1:10" x14ac:dyDescent="0.2">
      <c r="A126" s="100" t="s">
        <v>1272</v>
      </c>
      <c r="B126" s="100" t="s">
        <v>241</v>
      </c>
      <c r="C126" s="101">
        <v>1</v>
      </c>
      <c r="D126" s="101">
        <v>0</v>
      </c>
      <c r="E126" s="102" t="s">
        <v>1417</v>
      </c>
      <c r="F126" s="102" t="s">
        <v>1417</v>
      </c>
      <c r="G126" s="103">
        <v>22810696</v>
      </c>
      <c r="J126" s="89"/>
    </row>
    <row r="127" spans="1:10" x14ac:dyDescent="0.2">
      <c r="A127" s="100" t="s">
        <v>1273</v>
      </c>
      <c r="B127" s="100" t="s">
        <v>241</v>
      </c>
      <c r="C127" s="101">
        <v>4</v>
      </c>
      <c r="D127" s="101">
        <v>0</v>
      </c>
      <c r="E127" s="102" t="s">
        <v>1417</v>
      </c>
      <c r="F127" s="102" t="s">
        <v>1417</v>
      </c>
      <c r="G127" s="103">
        <v>22810696</v>
      </c>
      <c r="J127" s="89"/>
    </row>
    <row r="128" spans="1:10" x14ac:dyDescent="0.2">
      <c r="A128" s="100" t="s">
        <v>1274</v>
      </c>
      <c r="B128" s="100" t="s">
        <v>241</v>
      </c>
      <c r="C128" s="101">
        <v>2</v>
      </c>
      <c r="D128" s="101">
        <v>2</v>
      </c>
      <c r="E128" s="102" t="s">
        <v>1417</v>
      </c>
      <c r="F128" s="102" t="s">
        <v>1417</v>
      </c>
      <c r="G128" s="103">
        <v>22810696</v>
      </c>
      <c r="J128" s="89"/>
    </row>
    <row r="129" spans="1:10" x14ac:dyDescent="0.2">
      <c r="A129" s="100" t="s">
        <v>1275</v>
      </c>
      <c r="B129" s="100" t="s">
        <v>241</v>
      </c>
      <c r="C129" s="101">
        <v>3</v>
      </c>
      <c r="D129" s="101">
        <v>1</v>
      </c>
      <c r="E129" s="102" t="s">
        <v>1417</v>
      </c>
      <c r="F129" s="102" t="s">
        <v>1417</v>
      </c>
      <c r="G129" s="103">
        <v>22810696</v>
      </c>
      <c r="J129" s="89"/>
    </row>
    <row r="130" spans="1:10" x14ac:dyDescent="0.2">
      <c r="A130" s="100" t="s">
        <v>1276</v>
      </c>
      <c r="B130" s="100" t="s">
        <v>241</v>
      </c>
      <c r="C130" s="101">
        <v>1</v>
      </c>
      <c r="D130" s="101">
        <v>2</v>
      </c>
      <c r="E130" s="102" t="s">
        <v>1417</v>
      </c>
      <c r="F130" s="102" t="s">
        <v>1417</v>
      </c>
      <c r="G130" s="103">
        <v>22810696</v>
      </c>
      <c r="J130" s="89"/>
    </row>
    <row r="131" spans="1:10" x14ac:dyDescent="0.2">
      <c r="A131" s="100" t="s">
        <v>1277</v>
      </c>
      <c r="B131" s="100" t="s">
        <v>241</v>
      </c>
      <c r="C131" s="101">
        <v>2</v>
      </c>
      <c r="D131" s="101">
        <v>1</v>
      </c>
      <c r="E131" s="102" t="s">
        <v>1417</v>
      </c>
      <c r="F131" s="102" t="s">
        <v>1417</v>
      </c>
      <c r="G131" s="103">
        <v>22810696</v>
      </c>
      <c r="J131" s="89"/>
    </row>
    <row r="132" spans="1:10" x14ac:dyDescent="0.2">
      <c r="A132" s="100" t="s">
        <v>1278</v>
      </c>
      <c r="B132" s="100" t="s">
        <v>241</v>
      </c>
      <c r="C132" s="101">
        <v>3</v>
      </c>
      <c r="D132" s="101">
        <v>1</v>
      </c>
      <c r="E132" s="102" t="s">
        <v>1417</v>
      </c>
      <c r="F132" s="102" t="s">
        <v>1417</v>
      </c>
      <c r="G132" s="103">
        <v>22810696</v>
      </c>
      <c r="J132" s="89"/>
    </row>
    <row r="133" spans="1:10" x14ac:dyDescent="0.2">
      <c r="A133" s="100" t="s">
        <v>1279</v>
      </c>
      <c r="B133" s="100" t="s">
        <v>241</v>
      </c>
      <c r="C133" s="101">
        <v>4</v>
      </c>
      <c r="D133" s="101">
        <v>3</v>
      </c>
      <c r="E133" s="102" t="s">
        <v>1417</v>
      </c>
      <c r="F133" s="102" t="s">
        <v>1417</v>
      </c>
      <c r="G133" s="103">
        <v>22810696</v>
      </c>
      <c r="J133" s="89"/>
    </row>
    <row r="134" spans="1:10" x14ac:dyDescent="0.2">
      <c r="A134" s="100" t="s">
        <v>1280</v>
      </c>
      <c r="B134" s="100" t="s">
        <v>241</v>
      </c>
      <c r="C134" s="101">
        <v>2</v>
      </c>
      <c r="D134" s="101">
        <v>0</v>
      </c>
      <c r="E134" s="102" t="s">
        <v>1417</v>
      </c>
      <c r="F134" s="102" t="s">
        <v>1417</v>
      </c>
      <c r="G134" s="103">
        <v>22810696</v>
      </c>
      <c r="J134" s="89"/>
    </row>
    <row r="135" spans="1:10" x14ac:dyDescent="0.2">
      <c r="A135" s="100" t="s">
        <v>1281</v>
      </c>
      <c r="B135" s="100" t="s">
        <v>241</v>
      </c>
      <c r="C135" s="101">
        <v>4</v>
      </c>
      <c r="D135" s="101">
        <v>1</v>
      </c>
      <c r="E135" s="102" t="s">
        <v>1417</v>
      </c>
      <c r="F135" s="102" t="s">
        <v>1417</v>
      </c>
      <c r="G135" s="103">
        <v>22810696</v>
      </c>
      <c r="J135" s="89"/>
    </row>
    <row r="136" spans="1:10" x14ac:dyDescent="0.2">
      <c r="A136" s="100" t="s">
        <v>1282</v>
      </c>
      <c r="B136" s="100" t="s">
        <v>241</v>
      </c>
      <c r="C136" s="101">
        <v>3</v>
      </c>
      <c r="D136" s="101">
        <v>3</v>
      </c>
      <c r="E136" s="102" t="s">
        <v>1417</v>
      </c>
      <c r="F136" s="102" t="s">
        <v>1417</v>
      </c>
      <c r="G136" s="103">
        <v>22810696</v>
      </c>
      <c r="J136" s="89"/>
    </row>
    <row r="137" spans="1:10" x14ac:dyDescent="0.2">
      <c r="A137" s="100" t="s">
        <v>1283</v>
      </c>
      <c r="B137" s="100" t="s">
        <v>241</v>
      </c>
      <c r="C137" s="101">
        <v>3</v>
      </c>
      <c r="D137" s="101">
        <v>1</v>
      </c>
      <c r="E137" s="102" t="s">
        <v>1417</v>
      </c>
      <c r="F137" s="102" t="s">
        <v>1417</v>
      </c>
      <c r="G137" s="103">
        <v>22810696</v>
      </c>
      <c r="J137" s="89"/>
    </row>
    <row r="138" spans="1:10" x14ac:dyDescent="0.2">
      <c r="A138" s="100" t="s">
        <v>1284</v>
      </c>
      <c r="B138" s="100" t="s">
        <v>241</v>
      </c>
      <c r="C138" s="101">
        <v>1</v>
      </c>
      <c r="D138" s="101">
        <v>1</v>
      </c>
      <c r="E138" s="102" t="s">
        <v>1417</v>
      </c>
      <c r="F138" s="102" t="s">
        <v>1417</v>
      </c>
      <c r="G138" s="103">
        <v>22810696</v>
      </c>
      <c r="J138" s="89"/>
    </row>
    <row r="139" spans="1:10" x14ac:dyDescent="0.2">
      <c r="A139" s="100" t="s">
        <v>1285</v>
      </c>
      <c r="B139" s="100" t="s">
        <v>241</v>
      </c>
      <c r="C139" s="101">
        <v>2</v>
      </c>
      <c r="D139" s="101">
        <v>1</v>
      </c>
      <c r="E139" s="102" t="s">
        <v>1417</v>
      </c>
      <c r="F139" s="102" t="s">
        <v>1417</v>
      </c>
      <c r="G139" s="103">
        <v>22810696</v>
      </c>
      <c r="J139" s="89"/>
    </row>
    <row r="140" spans="1:10" x14ac:dyDescent="0.2">
      <c r="A140" s="100" t="s">
        <v>1286</v>
      </c>
      <c r="B140" s="100" t="s">
        <v>241</v>
      </c>
      <c r="C140" s="101">
        <v>2</v>
      </c>
      <c r="D140" s="101">
        <v>3</v>
      </c>
      <c r="E140" s="102" t="s">
        <v>1417</v>
      </c>
      <c r="F140" s="102" t="s">
        <v>1417</v>
      </c>
      <c r="G140" s="103">
        <v>22810696</v>
      </c>
      <c r="J140" s="89"/>
    </row>
    <row r="141" spans="1:10" x14ac:dyDescent="0.2">
      <c r="A141" s="100" t="s">
        <v>1287</v>
      </c>
      <c r="B141" s="100" t="s">
        <v>241</v>
      </c>
      <c r="C141" s="101">
        <v>1</v>
      </c>
      <c r="D141" s="101">
        <v>2</v>
      </c>
      <c r="E141" s="102" t="s">
        <v>1417</v>
      </c>
      <c r="F141" s="102" t="s">
        <v>1417</v>
      </c>
      <c r="G141" s="103">
        <v>22810696</v>
      </c>
      <c r="J141" s="89"/>
    </row>
    <row r="142" spans="1:10" x14ac:dyDescent="0.2">
      <c r="A142" s="100" t="s">
        <v>1288</v>
      </c>
      <c r="B142" s="100" t="s">
        <v>241</v>
      </c>
      <c r="C142" s="101">
        <v>2</v>
      </c>
      <c r="D142" s="101">
        <v>1</v>
      </c>
      <c r="E142" s="102" t="s">
        <v>1417</v>
      </c>
      <c r="F142" s="102" t="s">
        <v>1417</v>
      </c>
      <c r="G142" s="103">
        <v>22810696</v>
      </c>
      <c r="J142" s="89"/>
    </row>
    <row r="143" spans="1:10" x14ac:dyDescent="0.2">
      <c r="A143" s="100" t="s">
        <v>1289</v>
      </c>
      <c r="B143" s="100" t="s">
        <v>241</v>
      </c>
      <c r="C143" s="101">
        <v>2</v>
      </c>
      <c r="D143" s="101">
        <v>4</v>
      </c>
      <c r="E143" s="102" t="s">
        <v>1417</v>
      </c>
      <c r="F143" s="102" t="s">
        <v>1417</v>
      </c>
      <c r="G143" s="103">
        <v>22810696</v>
      </c>
      <c r="J143" s="89"/>
    </row>
    <row r="144" spans="1:10" x14ac:dyDescent="0.2">
      <c r="A144" s="100" t="s">
        <v>1290</v>
      </c>
      <c r="B144" s="100" t="s">
        <v>241</v>
      </c>
      <c r="C144" s="101">
        <v>1</v>
      </c>
      <c r="D144" s="101">
        <v>1</v>
      </c>
      <c r="E144" s="102" t="s">
        <v>1417</v>
      </c>
      <c r="F144" s="102" t="s">
        <v>1417</v>
      </c>
      <c r="G144" s="103">
        <v>22810696</v>
      </c>
      <c r="J144" s="89"/>
    </row>
    <row r="145" spans="1:10" x14ac:dyDescent="0.2">
      <c r="A145" s="100" t="s">
        <v>1291</v>
      </c>
      <c r="B145" s="100" t="s">
        <v>241</v>
      </c>
      <c r="C145" s="101">
        <v>1</v>
      </c>
      <c r="D145" s="101">
        <v>0</v>
      </c>
      <c r="E145" s="102" t="s">
        <v>1417</v>
      </c>
      <c r="F145" s="102" t="s">
        <v>1417</v>
      </c>
      <c r="G145" s="103">
        <v>22810696</v>
      </c>
      <c r="J145" s="89"/>
    </row>
    <row r="146" spans="1:10" x14ac:dyDescent="0.2">
      <c r="A146" s="100" t="s">
        <v>1292</v>
      </c>
      <c r="B146" s="100" t="s">
        <v>241</v>
      </c>
      <c r="C146" s="101">
        <v>2</v>
      </c>
      <c r="D146" s="101">
        <v>0</v>
      </c>
      <c r="E146" s="102" t="s">
        <v>1417</v>
      </c>
      <c r="F146" s="102" t="s">
        <v>1417</v>
      </c>
      <c r="G146" s="103">
        <v>22810696</v>
      </c>
      <c r="J146" s="89"/>
    </row>
    <row r="147" spans="1:10" x14ac:dyDescent="0.2">
      <c r="A147" s="100" t="s">
        <v>1293</v>
      </c>
      <c r="B147" s="100" t="s">
        <v>241</v>
      </c>
      <c r="C147" s="101">
        <v>2</v>
      </c>
      <c r="D147" s="101">
        <v>0</v>
      </c>
      <c r="E147" s="102" t="s">
        <v>1417</v>
      </c>
      <c r="F147" s="102" t="s">
        <v>1417</v>
      </c>
      <c r="G147" s="103">
        <v>22810696</v>
      </c>
      <c r="J147" s="89"/>
    </row>
    <row r="148" spans="1:10" x14ac:dyDescent="0.2">
      <c r="A148" s="100" t="s">
        <v>1294</v>
      </c>
      <c r="B148" s="100" t="s">
        <v>241</v>
      </c>
      <c r="C148" s="101">
        <v>4</v>
      </c>
      <c r="D148" s="101">
        <v>0</v>
      </c>
      <c r="E148" s="102" t="s">
        <v>1417</v>
      </c>
      <c r="F148" s="102" t="s">
        <v>1417</v>
      </c>
      <c r="G148" s="103">
        <v>22810696</v>
      </c>
      <c r="J148" s="89"/>
    </row>
    <row r="149" spans="1:10" x14ac:dyDescent="0.2">
      <c r="A149" s="100" t="s">
        <v>1295</v>
      </c>
      <c r="B149" s="100" t="s">
        <v>241</v>
      </c>
      <c r="C149" s="101">
        <v>2</v>
      </c>
      <c r="D149" s="101">
        <v>1</v>
      </c>
      <c r="E149" s="102" t="s">
        <v>1417</v>
      </c>
      <c r="F149" s="102" t="s">
        <v>1417</v>
      </c>
      <c r="G149" s="103">
        <v>22810696</v>
      </c>
      <c r="J149" s="89"/>
    </row>
    <row r="150" spans="1:10" x14ac:dyDescent="0.2">
      <c r="A150" s="100" t="s">
        <v>1296</v>
      </c>
      <c r="B150" s="100" t="s">
        <v>241</v>
      </c>
      <c r="C150" s="101">
        <v>3</v>
      </c>
      <c r="D150" s="101">
        <v>1</v>
      </c>
      <c r="E150" s="102" t="s">
        <v>1417</v>
      </c>
      <c r="F150" s="102" t="s">
        <v>1417</v>
      </c>
      <c r="G150" s="103">
        <v>22810696</v>
      </c>
      <c r="J150" s="89"/>
    </row>
    <row r="151" spans="1:10" x14ac:dyDescent="0.2">
      <c r="A151" s="100" t="s">
        <v>1297</v>
      </c>
      <c r="B151" s="100" t="s">
        <v>241</v>
      </c>
      <c r="C151" s="101">
        <v>3</v>
      </c>
      <c r="D151" s="101">
        <v>2</v>
      </c>
      <c r="E151" s="102" t="s">
        <v>1417</v>
      </c>
      <c r="F151" s="102" t="s">
        <v>1417</v>
      </c>
      <c r="G151" s="103">
        <v>22810696</v>
      </c>
      <c r="J151" s="89"/>
    </row>
    <row r="152" spans="1:10" x14ac:dyDescent="0.2">
      <c r="A152" s="100" t="s">
        <v>1298</v>
      </c>
      <c r="B152" s="100" t="s">
        <v>241</v>
      </c>
      <c r="C152" s="101">
        <v>1</v>
      </c>
      <c r="D152" s="101">
        <v>1</v>
      </c>
      <c r="E152" s="102" t="s">
        <v>1417</v>
      </c>
      <c r="F152" s="102" t="s">
        <v>1417</v>
      </c>
      <c r="G152" s="103">
        <v>22810696</v>
      </c>
      <c r="J152" s="89"/>
    </row>
    <row r="153" spans="1:10" x14ac:dyDescent="0.2">
      <c r="A153" s="100" t="s">
        <v>1299</v>
      </c>
      <c r="B153" s="100" t="s">
        <v>241</v>
      </c>
      <c r="C153" s="101">
        <v>1</v>
      </c>
      <c r="D153" s="101">
        <v>0</v>
      </c>
      <c r="E153" s="102" t="s">
        <v>1417</v>
      </c>
      <c r="F153" s="102" t="s">
        <v>1417</v>
      </c>
      <c r="G153" s="103">
        <v>22810696</v>
      </c>
      <c r="J153" s="89"/>
    </row>
    <row r="154" spans="1:10" x14ac:dyDescent="0.2">
      <c r="A154" s="100" t="s">
        <v>1300</v>
      </c>
      <c r="B154" s="100" t="s">
        <v>241</v>
      </c>
      <c r="C154" s="101">
        <v>1</v>
      </c>
      <c r="D154" s="101">
        <v>1</v>
      </c>
      <c r="E154" s="102" t="s">
        <v>1417</v>
      </c>
      <c r="F154" s="102" t="s">
        <v>1417</v>
      </c>
      <c r="G154" s="103">
        <v>22810696</v>
      </c>
      <c r="J154" s="89"/>
    </row>
    <row r="155" spans="1:10" x14ac:dyDescent="0.2">
      <c r="A155" s="100" t="s">
        <v>1301</v>
      </c>
      <c r="B155" s="100" t="s">
        <v>241</v>
      </c>
      <c r="C155" s="101">
        <v>6</v>
      </c>
      <c r="D155" s="101">
        <v>1</v>
      </c>
      <c r="E155" s="102" t="s">
        <v>1417</v>
      </c>
      <c r="F155" s="102" t="s">
        <v>1417</v>
      </c>
      <c r="G155" s="103">
        <v>22810696</v>
      </c>
      <c r="J155" s="89"/>
    </row>
    <row r="156" spans="1:10" x14ac:dyDescent="0.2">
      <c r="A156" s="100" t="s">
        <v>1302</v>
      </c>
      <c r="B156" s="100" t="s">
        <v>241</v>
      </c>
      <c r="C156" s="101">
        <v>4</v>
      </c>
      <c r="D156" s="101">
        <v>3</v>
      </c>
      <c r="E156" s="102" t="s">
        <v>1417</v>
      </c>
      <c r="F156" s="102" t="s">
        <v>1417</v>
      </c>
      <c r="G156" s="103">
        <v>22810696</v>
      </c>
      <c r="J156" s="89"/>
    </row>
    <row r="157" spans="1:10" x14ac:dyDescent="0.2">
      <c r="A157" s="100" t="s">
        <v>1303</v>
      </c>
      <c r="B157" s="100" t="s">
        <v>241</v>
      </c>
      <c r="C157" s="101">
        <v>2</v>
      </c>
      <c r="D157" s="101">
        <v>1</v>
      </c>
      <c r="E157" s="102" t="s">
        <v>1417</v>
      </c>
      <c r="F157" s="102" t="s">
        <v>1417</v>
      </c>
      <c r="G157" s="103">
        <v>22810696</v>
      </c>
      <c r="J157" s="89"/>
    </row>
    <row r="158" spans="1:10" x14ac:dyDescent="0.2">
      <c r="A158" s="100" t="s">
        <v>1304</v>
      </c>
      <c r="B158" s="100" t="s">
        <v>241</v>
      </c>
      <c r="C158" s="101">
        <v>1</v>
      </c>
      <c r="D158" s="101">
        <v>1</v>
      </c>
      <c r="E158" s="102" t="s">
        <v>1417</v>
      </c>
      <c r="F158" s="102" t="s">
        <v>1417</v>
      </c>
      <c r="G158" s="103">
        <v>22810696</v>
      </c>
      <c r="J158" s="89"/>
    </row>
    <row r="159" spans="1:10" x14ac:dyDescent="0.2">
      <c r="A159" s="100" t="s">
        <v>1305</v>
      </c>
      <c r="B159" s="100" t="s">
        <v>241</v>
      </c>
      <c r="C159" s="101">
        <v>2</v>
      </c>
      <c r="D159" s="101">
        <v>0</v>
      </c>
      <c r="E159" s="102" t="s">
        <v>1417</v>
      </c>
      <c r="F159" s="102" t="s">
        <v>1417</v>
      </c>
      <c r="G159" s="103">
        <v>22810696</v>
      </c>
      <c r="J159" s="89"/>
    </row>
    <row r="160" spans="1:10" x14ac:dyDescent="0.2">
      <c r="A160" s="100" t="s">
        <v>1306</v>
      </c>
      <c r="B160" s="100" t="s">
        <v>241</v>
      </c>
      <c r="C160" s="101">
        <v>2</v>
      </c>
      <c r="D160" s="101">
        <v>2</v>
      </c>
      <c r="E160" s="102" t="s">
        <v>1417</v>
      </c>
      <c r="F160" s="102" t="s">
        <v>1417</v>
      </c>
      <c r="G160" s="103">
        <v>22810696</v>
      </c>
      <c r="J160" s="89"/>
    </row>
    <row r="161" spans="1:10" x14ac:dyDescent="0.2">
      <c r="A161" s="100" t="s">
        <v>1307</v>
      </c>
      <c r="B161" s="100" t="s">
        <v>241</v>
      </c>
      <c r="C161" s="101">
        <v>0</v>
      </c>
      <c r="D161" s="101">
        <v>0</v>
      </c>
      <c r="E161" s="102" t="s">
        <v>1417</v>
      </c>
      <c r="F161" s="102" t="s">
        <v>1417</v>
      </c>
      <c r="G161" s="103">
        <v>22810696</v>
      </c>
      <c r="J161" s="89"/>
    </row>
    <row r="162" spans="1:10" x14ac:dyDescent="0.2">
      <c r="A162" s="100" t="s">
        <v>1308</v>
      </c>
      <c r="B162" s="100" t="s">
        <v>241</v>
      </c>
      <c r="C162" s="101">
        <v>2</v>
      </c>
      <c r="D162" s="101">
        <v>1</v>
      </c>
      <c r="E162" s="102" t="s">
        <v>1417</v>
      </c>
      <c r="F162" s="102" t="s">
        <v>1417</v>
      </c>
      <c r="G162" s="103">
        <v>22810696</v>
      </c>
      <c r="J162" s="89"/>
    </row>
    <row r="163" spans="1:10" x14ac:dyDescent="0.2">
      <c r="A163" s="100" t="s">
        <v>1309</v>
      </c>
      <c r="B163" s="100" t="s">
        <v>241</v>
      </c>
      <c r="C163" s="101">
        <v>5</v>
      </c>
      <c r="D163" s="101">
        <v>1</v>
      </c>
      <c r="E163" s="102" t="s">
        <v>1417</v>
      </c>
      <c r="F163" s="102" t="s">
        <v>1417</v>
      </c>
      <c r="G163" s="103">
        <v>22810696</v>
      </c>
      <c r="J163" s="89"/>
    </row>
    <row r="164" spans="1:10" x14ac:dyDescent="0.2">
      <c r="A164" s="100" t="s">
        <v>1310</v>
      </c>
      <c r="B164" s="100" t="s">
        <v>241</v>
      </c>
      <c r="C164" s="101">
        <v>4</v>
      </c>
      <c r="D164" s="101">
        <v>1</v>
      </c>
      <c r="E164" s="102" t="s">
        <v>1417</v>
      </c>
      <c r="F164" s="102" t="s">
        <v>1417</v>
      </c>
      <c r="G164" s="103">
        <v>22810696</v>
      </c>
      <c r="J164" s="89"/>
    </row>
    <row r="165" spans="1:10" x14ac:dyDescent="0.2">
      <c r="A165" s="100" t="s">
        <v>1311</v>
      </c>
      <c r="B165" s="100" t="s">
        <v>241</v>
      </c>
      <c r="C165" s="101">
        <v>3</v>
      </c>
      <c r="D165" s="101">
        <v>3</v>
      </c>
      <c r="E165" s="102" t="s">
        <v>1417</v>
      </c>
      <c r="F165" s="102" t="s">
        <v>1417</v>
      </c>
      <c r="G165" s="103">
        <v>22810696</v>
      </c>
      <c r="J165" s="89"/>
    </row>
    <row r="166" spans="1:10" x14ac:dyDescent="0.2">
      <c r="A166" s="100" t="s">
        <v>1312</v>
      </c>
      <c r="B166" s="100" t="s">
        <v>241</v>
      </c>
      <c r="C166" s="101">
        <v>4</v>
      </c>
      <c r="D166" s="101">
        <v>1</v>
      </c>
      <c r="E166" s="102" t="s">
        <v>1417</v>
      </c>
      <c r="F166" s="102" t="s">
        <v>1417</v>
      </c>
      <c r="G166" s="103">
        <v>22810696</v>
      </c>
      <c r="J166" s="89"/>
    </row>
    <row r="167" spans="1:10" x14ac:dyDescent="0.2">
      <c r="A167" s="100" t="s">
        <v>1313</v>
      </c>
      <c r="B167" s="100" t="s">
        <v>241</v>
      </c>
      <c r="C167" s="101">
        <v>2</v>
      </c>
      <c r="D167" s="101">
        <v>1</v>
      </c>
      <c r="E167" s="102" t="s">
        <v>1417</v>
      </c>
      <c r="F167" s="102" t="s">
        <v>1417</v>
      </c>
      <c r="G167" s="103">
        <v>22810696</v>
      </c>
      <c r="J167" s="89"/>
    </row>
    <row r="168" spans="1:10" x14ac:dyDescent="0.2">
      <c r="A168" s="100" t="s">
        <v>1314</v>
      </c>
      <c r="B168" s="100" t="s">
        <v>241</v>
      </c>
      <c r="C168" s="101">
        <v>4</v>
      </c>
      <c r="D168" s="101">
        <v>1</v>
      </c>
      <c r="E168" s="102" t="s">
        <v>1417</v>
      </c>
      <c r="F168" s="102" t="s">
        <v>1417</v>
      </c>
      <c r="G168" s="103">
        <v>22810696</v>
      </c>
      <c r="J168" s="89"/>
    </row>
    <row r="169" spans="1:10" x14ac:dyDescent="0.2">
      <c r="A169" s="100" t="s">
        <v>1315</v>
      </c>
      <c r="B169" s="100" t="s">
        <v>241</v>
      </c>
      <c r="C169" s="101">
        <v>0</v>
      </c>
      <c r="D169" s="101">
        <v>1</v>
      </c>
      <c r="E169" s="102" t="s">
        <v>1417</v>
      </c>
      <c r="F169" s="102" t="s">
        <v>1417</v>
      </c>
      <c r="G169" s="103">
        <v>22810696</v>
      </c>
      <c r="J169" s="89"/>
    </row>
    <row r="170" spans="1:10" x14ac:dyDescent="0.2">
      <c r="A170" s="100" t="s">
        <v>1316</v>
      </c>
      <c r="B170" s="100" t="s">
        <v>241</v>
      </c>
      <c r="C170" s="101">
        <v>1</v>
      </c>
      <c r="D170" s="101">
        <v>1</v>
      </c>
      <c r="E170" s="102" t="s">
        <v>1417</v>
      </c>
      <c r="F170" s="102" t="s">
        <v>1417</v>
      </c>
      <c r="G170" s="103">
        <v>22810696</v>
      </c>
      <c r="J170" s="89"/>
    </row>
    <row r="171" spans="1:10" x14ac:dyDescent="0.2">
      <c r="A171" s="100" t="s">
        <v>1317</v>
      </c>
      <c r="B171" s="100" t="s">
        <v>241</v>
      </c>
      <c r="C171" s="101">
        <v>3</v>
      </c>
      <c r="D171" s="101">
        <v>3</v>
      </c>
      <c r="E171" s="102" t="s">
        <v>1417</v>
      </c>
      <c r="F171" s="102" t="s">
        <v>1417</v>
      </c>
      <c r="G171" s="103">
        <v>22810696</v>
      </c>
      <c r="J171" s="89"/>
    </row>
    <row r="172" spans="1:10" x14ac:dyDescent="0.2">
      <c r="A172" s="100" t="s">
        <v>1318</v>
      </c>
      <c r="B172" s="100" t="s">
        <v>241</v>
      </c>
      <c r="C172" s="101">
        <v>1</v>
      </c>
      <c r="D172" s="101">
        <v>0</v>
      </c>
      <c r="E172" s="102" t="s">
        <v>1417</v>
      </c>
      <c r="F172" s="102" t="s">
        <v>1417</v>
      </c>
      <c r="G172" s="103">
        <v>22810696</v>
      </c>
      <c r="J172" s="89"/>
    </row>
    <row r="173" spans="1:10" x14ac:dyDescent="0.2">
      <c r="A173" s="100" t="s">
        <v>1319</v>
      </c>
      <c r="B173" s="100" t="s">
        <v>241</v>
      </c>
      <c r="C173" s="101">
        <v>3</v>
      </c>
      <c r="D173" s="101">
        <v>1</v>
      </c>
      <c r="E173" s="102" t="s">
        <v>1417</v>
      </c>
      <c r="F173" s="102" t="s">
        <v>1417</v>
      </c>
      <c r="G173" s="103">
        <v>22810696</v>
      </c>
      <c r="J173" s="89"/>
    </row>
    <row r="174" spans="1:10" x14ac:dyDescent="0.2">
      <c r="A174" s="100" t="s">
        <v>1320</v>
      </c>
      <c r="B174" s="100" t="s">
        <v>241</v>
      </c>
      <c r="C174" s="101">
        <v>1</v>
      </c>
      <c r="D174" s="101">
        <v>1</v>
      </c>
      <c r="E174" s="102" t="s">
        <v>1417</v>
      </c>
      <c r="F174" s="102" t="s">
        <v>1417</v>
      </c>
      <c r="G174" s="103">
        <v>22810696</v>
      </c>
      <c r="J174" s="89"/>
    </row>
    <row r="175" spans="1:10" x14ac:dyDescent="0.2">
      <c r="A175" s="100" t="s">
        <v>1321</v>
      </c>
      <c r="B175" s="100" t="s">
        <v>241</v>
      </c>
      <c r="C175" s="101">
        <v>4</v>
      </c>
      <c r="D175" s="101">
        <v>1</v>
      </c>
      <c r="E175" s="102" t="s">
        <v>1417</v>
      </c>
      <c r="F175" s="102" t="s">
        <v>1417</v>
      </c>
      <c r="G175" s="103">
        <v>22810696</v>
      </c>
      <c r="J175" s="89"/>
    </row>
    <row r="176" spans="1:10" x14ac:dyDescent="0.2">
      <c r="A176" s="100" t="s">
        <v>1322</v>
      </c>
      <c r="B176" s="100" t="s">
        <v>241</v>
      </c>
      <c r="C176" s="101">
        <v>2</v>
      </c>
      <c r="D176" s="101">
        <v>0</v>
      </c>
      <c r="E176" s="102" t="s">
        <v>1417</v>
      </c>
      <c r="F176" s="102" t="s">
        <v>1417</v>
      </c>
      <c r="G176" s="103">
        <v>22810696</v>
      </c>
      <c r="J176" s="89"/>
    </row>
    <row r="177" spans="1:10" x14ac:dyDescent="0.2">
      <c r="A177" s="100" t="s">
        <v>1323</v>
      </c>
      <c r="B177" s="100" t="s">
        <v>241</v>
      </c>
      <c r="C177" s="101">
        <v>2</v>
      </c>
      <c r="D177" s="101">
        <v>1</v>
      </c>
      <c r="E177" s="102" t="s">
        <v>1417</v>
      </c>
      <c r="F177" s="102" t="s">
        <v>1417</v>
      </c>
      <c r="G177" s="103">
        <v>22810696</v>
      </c>
      <c r="J177" s="89"/>
    </row>
    <row r="178" spans="1:10" x14ac:dyDescent="0.2">
      <c r="A178" s="100" t="s">
        <v>1324</v>
      </c>
      <c r="B178" s="100" t="s">
        <v>241</v>
      </c>
      <c r="C178" s="101">
        <v>1</v>
      </c>
      <c r="D178" s="101">
        <v>1</v>
      </c>
      <c r="E178" s="102" t="s">
        <v>1417</v>
      </c>
      <c r="F178" s="102" t="s">
        <v>1417</v>
      </c>
      <c r="G178" s="103">
        <v>22810696</v>
      </c>
      <c r="J178" s="89"/>
    </row>
    <row r="179" spans="1:10" x14ac:dyDescent="0.2">
      <c r="A179" s="100" t="s">
        <v>1325</v>
      </c>
      <c r="B179" s="100" t="s">
        <v>241</v>
      </c>
      <c r="C179" s="101">
        <v>3</v>
      </c>
      <c r="D179" s="101">
        <v>1</v>
      </c>
      <c r="E179" s="102" t="s">
        <v>1417</v>
      </c>
      <c r="F179" s="102" t="s">
        <v>1417</v>
      </c>
      <c r="G179" s="103">
        <v>22810696</v>
      </c>
      <c r="J179" s="89"/>
    </row>
    <row r="180" spans="1:10" x14ac:dyDescent="0.2">
      <c r="A180" s="100" t="s">
        <v>1326</v>
      </c>
      <c r="B180" s="100" t="s">
        <v>241</v>
      </c>
      <c r="C180" s="101">
        <v>2</v>
      </c>
      <c r="D180" s="101">
        <v>0</v>
      </c>
      <c r="E180" s="102" t="s">
        <v>1417</v>
      </c>
      <c r="F180" s="102" t="s">
        <v>1417</v>
      </c>
      <c r="G180" s="103">
        <v>22810696</v>
      </c>
      <c r="J180" s="89"/>
    </row>
    <row r="181" spans="1:10" x14ac:dyDescent="0.2">
      <c r="A181" s="100" t="s">
        <v>1327</v>
      </c>
      <c r="B181" s="100" t="s">
        <v>241</v>
      </c>
      <c r="C181" s="101">
        <v>0</v>
      </c>
      <c r="D181" s="101">
        <v>0</v>
      </c>
      <c r="E181" s="102" t="s">
        <v>1417</v>
      </c>
      <c r="F181" s="102" t="s">
        <v>1417</v>
      </c>
      <c r="G181" s="103">
        <v>22810696</v>
      </c>
      <c r="J181" s="89"/>
    </row>
    <row r="182" spans="1:10" x14ac:dyDescent="0.2">
      <c r="A182" s="100" t="s">
        <v>1328</v>
      </c>
      <c r="B182" s="100" t="s">
        <v>241</v>
      </c>
      <c r="C182" s="101">
        <v>2</v>
      </c>
      <c r="D182" s="101">
        <v>1</v>
      </c>
      <c r="E182" s="102" t="s">
        <v>1417</v>
      </c>
      <c r="F182" s="102" t="s">
        <v>1417</v>
      </c>
      <c r="G182" s="103">
        <v>22810696</v>
      </c>
      <c r="J182" s="89"/>
    </row>
    <row r="183" spans="1:10" x14ac:dyDescent="0.2">
      <c r="A183" s="100" t="s">
        <v>1329</v>
      </c>
      <c r="B183" s="100" t="s">
        <v>241</v>
      </c>
      <c r="C183" s="101">
        <v>2</v>
      </c>
      <c r="D183" s="101">
        <v>1</v>
      </c>
      <c r="E183" s="102" t="s">
        <v>1417</v>
      </c>
      <c r="F183" s="102" t="s">
        <v>1417</v>
      </c>
      <c r="G183" s="103">
        <v>22810696</v>
      </c>
      <c r="J183" s="89"/>
    </row>
    <row r="184" spans="1:10" x14ac:dyDescent="0.2">
      <c r="A184" s="100" t="s">
        <v>1330</v>
      </c>
      <c r="B184" s="100" t="s">
        <v>241</v>
      </c>
      <c r="C184" s="101">
        <v>1</v>
      </c>
      <c r="D184" s="101">
        <v>1</v>
      </c>
      <c r="E184" s="102" t="s">
        <v>1417</v>
      </c>
      <c r="F184" s="102" t="s">
        <v>1417</v>
      </c>
      <c r="G184" s="103">
        <v>22810696</v>
      </c>
      <c r="J184" s="89"/>
    </row>
    <row r="185" spans="1:10" x14ac:dyDescent="0.2">
      <c r="A185" s="100" t="s">
        <v>1331</v>
      </c>
      <c r="B185" s="100" t="s">
        <v>241</v>
      </c>
      <c r="C185" s="101">
        <v>1</v>
      </c>
      <c r="D185" s="101">
        <v>1</v>
      </c>
      <c r="E185" s="102" t="s">
        <v>1417</v>
      </c>
      <c r="F185" s="102" t="s">
        <v>1417</v>
      </c>
      <c r="G185" s="103">
        <v>22810696</v>
      </c>
      <c r="J185" s="89"/>
    </row>
    <row r="186" spans="1:10" x14ac:dyDescent="0.2">
      <c r="A186" s="100" t="s">
        <v>1332</v>
      </c>
      <c r="B186" s="100" t="s">
        <v>241</v>
      </c>
      <c r="C186" s="101">
        <v>3</v>
      </c>
      <c r="D186" s="101">
        <v>2</v>
      </c>
      <c r="E186" s="102" t="s">
        <v>1417</v>
      </c>
      <c r="F186" s="102" t="s">
        <v>1417</v>
      </c>
      <c r="G186" s="103">
        <v>22810696</v>
      </c>
      <c r="J186" s="89"/>
    </row>
    <row r="187" spans="1:10" x14ac:dyDescent="0.2">
      <c r="A187" s="100" t="s">
        <v>1333</v>
      </c>
      <c r="B187" s="100" t="s">
        <v>241</v>
      </c>
      <c r="C187" s="101">
        <v>3</v>
      </c>
      <c r="D187" s="101">
        <v>4</v>
      </c>
      <c r="E187" s="102" t="s">
        <v>1417</v>
      </c>
      <c r="F187" s="102" t="s">
        <v>1417</v>
      </c>
      <c r="G187" s="103">
        <v>22810696</v>
      </c>
      <c r="J187" s="89"/>
    </row>
    <row r="188" spans="1:10" x14ac:dyDescent="0.2">
      <c r="A188" s="100" t="s">
        <v>1334</v>
      </c>
      <c r="B188" s="100" t="s">
        <v>241</v>
      </c>
      <c r="C188" s="101">
        <v>3</v>
      </c>
      <c r="D188" s="101">
        <v>0</v>
      </c>
      <c r="E188" s="102" t="s">
        <v>1417</v>
      </c>
      <c r="F188" s="102" t="s">
        <v>1417</v>
      </c>
      <c r="G188" s="103">
        <v>22810696</v>
      </c>
      <c r="J188" s="89"/>
    </row>
    <row r="189" spans="1:10" x14ac:dyDescent="0.2">
      <c r="A189" s="100" t="s">
        <v>1335</v>
      </c>
      <c r="B189" s="100" t="s">
        <v>241</v>
      </c>
      <c r="C189" s="101">
        <v>3</v>
      </c>
      <c r="D189" s="101">
        <v>0</v>
      </c>
      <c r="E189" s="102" t="s">
        <v>1417</v>
      </c>
      <c r="F189" s="102" t="s">
        <v>1417</v>
      </c>
      <c r="G189" s="103">
        <v>22810696</v>
      </c>
      <c r="J189" s="89"/>
    </row>
    <row r="190" spans="1:10" x14ac:dyDescent="0.2">
      <c r="A190" s="100" t="s">
        <v>1336</v>
      </c>
      <c r="B190" s="100" t="s">
        <v>241</v>
      </c>
      <c r="C190" s="101">
        <v>3</v>
      </c>
      <c r="D190" s="101">
        <v>2</v>
      </c>
      <c r="E190" s="102" t="s">
        <v>1417</v>
      </c>
      <c r="F190" s="102" t="s">
        <v>1417</v>
      </c>
      <c r="G190" s="103">
        <v>22810696</v>
      </c>
      <c r="J190" s="89"/>
    </row>
    <row r="191" spans="1:10" x14ac:dyDescent="0.2">
      <c r="A191" s="100" t="s">
        <v>1337</v>
      </c>
      <c r="B191" s="100" t="s">
        <v>241</v>
      </c>
      <c r="C191" s="101">
        <v>0</v>
      </c>
      <c r="D191" s="101">
        <v>1</v>
      </c>
      <c r="E191" s="102" t="s">
        <v>1417</v>
      </c>
      <c r="F191" s="102" t="s">
        <v>1417</v>
      </c>
      <c r="G191" s="103">
        <v>22810696</v>
      </c>
      <c r="J191" s="89"/>
    </row>
    <row r="192" spans="1:10" x14ac:dyDescent="0.2">
      <c r="A192" s="100" t="s">
        <v>1338</v>
      </c>
      <c r="B192" s="100" t="s">
        <v>241</v>
      </c>
      <c r="C192" s="101">
        <v>4</v>
      </c>
      <c r="D192" s="101">
        <v>3</v>
      </c>
      <c r="E192" s="102" t="s">
        <v>1417</v>
      </c>
      <c r="F192" s="102" t="s">
        <v>1417</v>
      </c>
      <c r="G192" s="103">
        <v>22810696</v>
      </c>
    </row>
    <row r="193" spans="1:7" x14ac:dyDescent="0.2">
      <c r="A193" s="100" t="s">
        <v>1339</v>
      </c>
      <c r="B193" s="100" t="s">
        <v>241</v>
      </c>
      <c r="C193" s="101">
        <v>3</v>
      </c>
      <c r="D193" s="101">
        <v>2</v>
      </c>
      <c r="E193" s="102" t="s">
        <v>1417</v>
      </c>
      <c r="F193" s="102" t="s">
        <v>1417</v>
      </c>
      <c r="G193" s="103">
        <v>22810696</v>
      </c>
    </row>
    <row r="194" spans="1:7" x14ac:dyDescent="0.2">
      <c r="A194" s="100" t="s">
        <v>1340</v>
      </c>
      <c r="B194" s="100" t="s">
        <v>241</v>
      </c>
      <c r="C194" s="101">
        <v>4</v>
      </c>
      <c r="D194" s="101">
        <v>1</v>
      </c>
      <c r="E194" s="102" t="s">
        <v>1417</v>
      </c>
      <c r="F194" s="102" t="s">
        <v>1417</v>
      </c>
      <c r="G194" s="103">
        <v>22810696</v>
      </c>
    </row>
    <row r="195" spans="1:7" x14ac:dyDescent="0.2">
      <c r="A195" s="100" t="s">
        <v>1341</v>
      </c>
      <c r="B195" s="100" t="s">
        <v>241</v>
      </c>
      <c r="C195" s="101">
        <v>2</v>
      </c>
      <c r="D195" s="101">
        <v>1</v>
      </c>
      <c r="E195" s="102" t="s">
        <v>1417</v>
      </c>
      <c r="F195" s="102" t="s">
        <v>1417</v>
      </c>
      <c r="G195" s="103">
        <v>22810696</v>
      </c>
    </row>
    <row r="196" spans="1:7" x14ac:dyDescent="0.2">
      <c r="A196" s="100" t="s">
        <v>1342</v>
      </c>
      <c r="B196" s="100" t="s">
        <v>241</v>
      </c>
      <c r="C196" s="101">
        <v>2</v>
      </c>
      <c r="D196" s="101">
        <v>0</v>
      </c>
      <c r="E196" s="102" t="s">
        <v>1417</v>
      </c>
      <c r="F196" s="102" t="s">
        <v>1417</v>
      </c>
      <c r="G196" s="103">
        <v>22810696</v>
      </c>
    </row>
    <row r="197" spans="1:7" x14ac:dyDescent="0.2">
      <c r="A197" s="100" t="s">
        <v>1343</v>
      </c>
      <c r="B197" s="100" t="s">
        <v>241</v>
      </c>
      <c r="C197" s="101">
        <v>6</v>
      </c>
      <c r="D197" s="101">
        <v>0</v>
      </c>
      <c r="E197" s="102" t="s">
        <v>1417</v>
      </c>
      <c r="F197" s="102" t="s">
        <v>1417</v>
      </c>
      <c r="G197" s="103">
        <v>22810696</v>
      </c>
    </row>
    <row r="198" spans="1:7" x14ac:dyDescent="0.2">
      <c r="A198" s="100" t="s">
        <v>1344</v>
      </c>
      <c r="B198" s="100" t="s">
        <v>241</v>
      </c>
      <c r="C198" s="101">
        <v>2</v>
      </c>
      <c r="D198" s="101">
        <v>3</v>
      </c>
      <c r="E198" s="102" t="s">
        <v>1417</v>
      </c>
      <c r="F198" s="102" t="s">
        <v>1417</v>
      </c>
      <c r="G198" s="103">
        <v>22810696</v>
      </c>
    </row>
    <row r="199" spans="1:7" x14ac:dyDescent="0.2">
      <c r="A199" s="100" t="s">
        <v>1345</v>
      </c>
      <c r="B199" s="100" t="s">
        <v>241</v>
      </c>
      <c r="C199" s="101">
        <v>4</v>
      </c>
      <c r="D199" s="101">
        <v>1</v>
      </c>
      <c r="E199" s="102" t="s">
        <v>1417</v>
      </c>
      <c r="F199" s="102" t="s">
        <v>1417</v>
      </c>
      <c r="G199" s="103">
        <v>22810696</v>
      </c>
    </row>
    <row r="200" spans="1:7" x14ac:dyDescent="0.2">
      <c r="A200" s="100" t="s">
        <v>1346</v>
      </c>
      <c r="B200" s="100" t="s">
        <v>241</v>
      </c>
      <c r="C200" s="101">
        <v>1</v>
      </c>
      <c r="D200" s="101">
        <v>2</v>
      </c>
      <c r="E200" s="102" t="s">
        <v>1417</v>
      </c>
      <c r="F200" s="102" t="s">
        <v>1417</v>
      </c>
      <c r="G200" s="103">
        <v>22810696</v>
      </c>
    </row>
    <row r="201" spans="1:7" x14ac:dyDescent="0.2">
      <c r="A201" s="100" t="s">
        <v>1347</v>
      </c>
      <c r="B201" s="100" t="s">
        <v>241</v>
      </c>
      <c r="C201" s="101">
        <v>5</v>
      </c>
      <c r="D201" s="101">
        <v>2</v>
      </c>
      <c r="E201" s="102" t="s">
        <v>1417</v>
      </c>
      <c r="F201" s="102" t="s">
        <v>1417</v>
      </c>
      <c r="G201" s="103">
        <v>22810696</v>
      </c>
    </row>
    <row r="202" spans="1:7" x14ac:dyDescent="0.2">
      <c r="A202" s="100" t="s">
        <v>1348</v>
      </c>
      <c r="B202" s="100" t="s">
        <v>241</v>
      </c>
      <c r="C202" s="101">
        <v>1</v>
      </c>
      <c r="D202" s="101">
        <v>2</v>
      </c>
      <c r="E202" s="102" t="s">
        <v>1417</v>
      </c>
      <c r="F202" s="102" t="s">
        <v>1417</v>
      </c>
      <c r="G202" s="103">
        <v>22810696</v>
      </c>
    </row>
    <row r="203" spans="1:7" x14ac:dyDescent="0.2">
      <c r="A203" s="100" t="s">
        <v>1349</v>
      </c>
      <c r="B203" s="100" t="s">
        <v>241</v>
      </c>
      <c r="C203" s="101">
        <v>1</v>
      </c>
      <c r="D203" s="101">
        <v>2</v>
      </c>
      <c r="E203" s="102" t="s">
        <v>1417</v>
      </c>
      <c r="F203" s="102" t="s">
        <v>1417</v>
      </c>
      <c r="G203" s="103">
        <v>22810696</v>
      </c>
    </row>
    <row r="204" spans="1:7" x14ac:dyDescent="0.2">
      <c r="A204" s="100" t="s">
        <v>1350</v>
      </c>
      <c r="B204" s="100" t="s">
        <v>241</v>
      </c>
      <c r="C204" s="101">
        <v>3</v>
      </c>
      <c r="D204" s="101">
        <v>4</v>
      </c>
      <c r="E204" s="102" t="s">
        <v>1417</v>
      </c>
      <c r="F204" s="102" t="s">
        <v>1417</v>
      </c>
      <c r="G204" s="103">
        <v>22810696</v>
      </c>
    </row>
    <row r="205" spans="1:7" x14ac:dyDescent="0.2">
      <c r="A205" s="100" t="s">
        <v>1351</v>
      </c>
      <c r="B205" s="100" t="s">
        <v>241</v>
      </c>
      <c r="C205" s="101">
        <v>2</v>
      </c>
      <c r="D205" s="101">
        <v>1</v>
      </c>
      <c r="E205" s="102" t="s">
        <v>1417</v>
      </c>
      <c r="F205" s="102" t="s">
        <v>1417</v>
      </c>
      <c r="G205" s="103">
        <v>22810696</v>
      </c>
    </row>
    <row r="206" spans="1:7" x14ac:dyDescent="0.2">
      <c r="A206" s="100" t="s">
        <v>1352</v>
      </c>
      <c r="B206" s="100" t="s">
        <v>241</v>
      </c>
      <c r="C206" s="101">
        <v>2</v>
      </c>
      <c r="D206" s="101">
        <v>0</v>
      </c>
      <c r="E206" s="102" t="s">
        <v>1417</v>
      </c>
      <c r="F206" s="102" t="s">
        <v>1417</v>
      </c>
      <c r="G206" s="103">
        <v>22810696</v>
      </c>
    </row>
    <row r="207" spans="1:7" x14ac:dyDescent="0.2">
      <c r="A207" s="100" t="s">
        <v>1353</v>
      </c>
      <c r="B207" s="100" t="s">
        <v>241</v>
      </c>
      <c r="C207" s="101">
        <v>1</v>
      </c>
      <c r="D207" s="101">
        <v>1</v>
      </c>
      <c r="E207" s="102" t="s">
        <v>1417</v>
      </c>
      <c r="F207" s="102" t="s">
        <v>1417</v>
      </c>
      <c r="G207" s="103">
        <v>22810696</v>
      </c>
    </row>
    <row r="208" spans="1:7" x14ac:dyDescent="0.2">
      <c r="A208" s="100" t="s">
        <v>1354</v>
      </c>
      <c r="B208" s="100" t="s">
        <v>241</v>
      </c>
      <c r="C208" s="101">
        <v>1</v>
      </c>
      <c r="D208" s="101">
        <v>0</v>
      </c>
      <c r="E208" s="102" t="s">
        <v>1417</v>
      </c>
      <c r="F208" s="102" t="s">
        <v>1417</v>
      </c>
      <c r="G208" s="103">
        <v>22810696</v>
      </c>
    </row>
    <row r="209" spans="1:7" x14ac:dyDescent="0.2">
      <c r="A209" s="100" t="s">
        <v>1355</v>
      </c>
      <c r="B209" s="100" t="s">
        <v>241</v>
      </c>
      <c r="C209" s="101">
        <v>2</v>
      </c>
      <c r="D209" s="101">
        <v>2</v>
      </c>
      <c r="E209" s="102" t="s">
        <v>1417</v>
      </c>
      <c r="F209" s="102" t="s">
        <v>1417</v>
      </c>
      <c r="G209" s="103">
        <v>22810696</v>
      </c>
    </row>
    <row r="210" spans="1:7" x14ac:dyDescent="0.2">
      <c r="A210" s="100" t="s">
        <v>1356</v>
      </c>
      <c r="B210" s="100" t="s">
        <v>241</v>
      </c>
      <c r="C210" s="101">
        <v>0</v>
      </c>
      <c r="D210" s="101">
        <v>1</v>
      </c>
      <c r="E210" s="102" t="s">
        <v>1417</v>
      </c>
      <c r="F210" s="102" t="s">
        <v>1417</v>
      </c>
      <c r="G210" s="103">
        <v>22810696</v>
      </c>
    </row>
    <row r="211" spans="1:7" x14ac:dyDescent="0.2">
      <c r="A211" s="100" t="s">
        <v>1357</v>
      </c>
      <c r="B211" s="100" t="s">
        <v>241</v>
      </c>
      <c r="C211" s="101">
        <v>1</v>
      </c>
      <c r="D211" s="101">
        <v>1</v>
      </c>
      <c r="E211" s="102" t="s">
        <v>1417</v>
      </c>
      <c r="F211" s="102" t="s">
        <v>1417</v>
      </c>
      <c r="G211" s="103">
        <v>22810696</v>
      </c>
    </row>
    <row r="212" spans="1:7" x14ac:dyDescent="0.2">
      <c r="A212" s="100" t="s">
        <v>1358</v>
      </c>
      <c r="B212" s="100" t="s">
        <v>241</v>
      </c>
      <c r="C212" s="101">
        <v>1</v>
      </c>
      <c r="D212" s="101">
        <v>1</v>
      </c>
      <c r="E212" s="102" t="s">
        <v>1417</v>
      </c>
      <c r="F212" s="102" t="s">
        <v>1417</v>
      </c>
      <c r="G212" s="103">
        <v>22810696</v>
      </c>
    </row>
    <row r="213" spans="1:7" x14ac:dyDescent="0.2">
      <c r="A213" s="100" t="s">
        <v>1359</v>
      </c>
      <c r="B213" s="100" t="s">
        <v>241</v>
      </c>
      <c r="C213" s="101">
        <v>1</v>
      </c>
      <c r="D213" s="101">
        <v>0</v>
      </c>
      <c r="E213" s="102" t="s">
        <v>1417</v>
      </c>
      <c r="F213" s="102" t="s">
        <v>1417</v>
      </c>
      <c r="G213" s="103">
        <v>22810696</v>
      </c>
    </row>
    <row r="214" spans="1:7" x14ac:dyDescent="0.2">
      <c r="A214" s="100" t="s">
        <v>1360</v>
      </c>
      <c r="B214" s="100" t="s">
        <v>241</v>
      </c>
      <c r="C214" s="101">
        <v>2</v>
      </c>
      <c r="D214" s="101">
        <v>1</v>
      </c>
      <c r="E214" s="102" t="s">
        <v>1417</v>
      </c>
      <c r="F214" s="102" t="s">
        <v>1417</v>
      </c>
      <c r="G214" s="103">
        <v>22810696</v>
      </c>
    </row>
    <row r="215" spans="1:7" x14ac:dyDescent="0.2">
      <c r="A215" s="100" t="s">
        <v>1361</v>
      </c>
      <c r="B215" s="100" t="s">
        <v>241</v>
      </c>
      <c r="C215" s="101">
        <v>2</v>
      </c>
      <c r="D215" s="101">
        <v>0</v>
      </c>
      <c r="E215" s="102" t="s">
        <v>1417</v>
      </c>
      <c r="F215" s="102" t="s">
        <v>1417</v>
      </c>
      <c r="G215" s="103">
        <v>22810696</v>
      </c>
    </row>
    <row r="216" spans="1:7" x14ac:dyDescent="0.2">
      <c r="A216" s="100" t="s">
        <v>1362</v>
      </c>
      <c r="B216" s="100" t="s">
        <v>241</v>
      </c>
      <c r="C216" s="101">
        <v>2</v>
      </c>
      <c r="D216" s="101">
        <v>1</v>
      </c>
      <c r="E216" s="102" t="s">
        <v>1417</v>
      </c>
      <c r="F216" s="102" t="s">
        <v>1417</v>
      </c>
      <c r="G216" s="103">
        <v>22810696</v>
      </c>
    </row>
    <row r="217" spans="1:7" x14ac:dyDescent="0.2">
      <c r="A217" s="100" t="s">
        <v>1363</v>
      </c>
      <c r="B217" s="100" t="s">
        <v>241</v>
      </c>
      <c r="C217" s="101">
        <v>2</v>
      </c>
      <c r="D217" s="101">
        <v>0</v>
      </c>
      <c r="E217" s="102" t="s">
        <v>1417</v>
      </c>
      <c r="F217" s="102" t="s">
        <v>1417</v>
      </c>
      <c r="G217" s="103">
        <v>22810696</v>
      </c>
    </row>
    <row r="218" spans="1:7" x14ac:dyDescent="0.2">
      <c r="A218" s="100" t="s">
        <v>1364</v>
      </c>
      <c r="B218" s="100" t="s">
        <v>241</v>
      </c>
      <c r="C218" s="101">
        <v>1</v>
      </c>
      <c r="D218" s="101">
        <v>0</v>
      </c>
      <c r="E218" s="102" t="s">
        <v>1417</v>
      </c>
      <c r="F218" s="102" t="s">
        <v>1417</v>
      </c>
      <c r="G218" s="103">
        <v>22810696</v>
      </c>
    </row>
    <row r="219" spans="1:7" x14ac:dyDescent="0.2">
      <c r="A219" s="100" t="s">
        <v>1365</v>
      </c>
      <c r="B219" s="100" t="s">
        <v>241</v>
      </c>
      <c r="C219" s="101">
        <v>3</v>
      </c>
      <c r="D219" s="101">
        <v>1</v>
      </c>
      <c r="E219" s="102" t="s">
        <v>1417</v>
      </c>
      <c r="F219" s="102" t="s">
        <v>1417</v>
      </c>
      <c r="G219" s="103">
        <v>22810696</v>
      </c>
    </row>
    <row r="220" spans="1:7" x14ac:dyDescent="0.2">
      <c r="A220" s="100" t="s">
        <v>1366</v>
      </c>
      <c r="B220" s="100" t="s">
        <v>241</v>
      </c>
      <c r="C220" s="101">
        <v>1</v>
      </c>
      <c r="D220" s="101">
        <v>0</v>
      </c>
      <c r="E220" s="102" t="s">
        <v>1417</v>
      </c>
      <c r="F220" s="102" t="s">
        <v>1417</v>
      </c>
      <c r="G220" s="103">
        <v>22810696</v>
      </c>
    </row>
    <row r="221" spans="1:7" x14ac:dyDescent="0.2">
      <c r="A221" s="100" t="s">
        <v>1367</v>
      </c>
      <c r="B221" s="100" t="s">
        <v>241</v>
      </c>
      <c r="C221" s="101">
        <v>2</v>
      </c>
      <c r="D221" s="101">
        <v>2</v>
      </c>
      <c r="E221" s="102" t="s">
        <v>1417</v>
      </c>
      <c r="F221" s="102" t="s">
        <v>1417</v>
      </c>
      <c r="G221" s="103">
        <v>22810696</v>
      </c>
    </row>
    <row r="222" spans="1:7" x14ac:dyDescent="0.2">
      <c r="A222" s="100" t="s">
        <v>1368</v>
      </c>
      <c r="B222" s="100" t="s">
        <v>241</v>
      </c>
      <c r="C222" s="101">
        <v>2</v>
      </c>
      <c r="D222" s="101">
        <v>0</v>
      </c>
      <c r="E222" s="102" t="s">
        <v>1417</v>
      </c>
      <c r="F222" s="102" t="s">
        <v>1417</v>
      </c>
      <c r="G222" s="103">
        <v>22810696</v>
      </c>
    </row>
    <row r="223" spans="1:7" x14ac:dyDescent="0.2">
      <c r="A223" s="100" t="s">
        <v>1369</v>
      </c>
      <c r="B223" s="100" t="s">
        <v>241</v>
      </c>
      <c r="C223" s="101">
        <v>4</v>
      </c>
      <c r="D223" s="101">
        <v>0</v>
      </c>
      <c r="E223" s="102" t="s">
        <v>1417</v>
      </c>
      <c r="F223" s="102" t="s">
        <v>1417</v>
      </c>
      <c r="G223" s="103">
        <v>22810696</v>
      </c>
    </row>
    <row r="224" spans="1:7" x14ac:dyDescent="0.2">
      <c r="A224" s="100" t="s">
        <v>1370</v>
      </c>
      <c r="B224" s="100" t="s">
        <v>241</v>
      </c>
      <c r="C224" s="101">
        <v>2</v>
      </c>
      <c r="D224" s="101">
        <v>1</v>
      </c>
      <c r="E224" s="102" t="s">
        <v>1417</v>
      </c>
      <c r="F224" s="102" t="s">
        <v>1417</v>
      </c>
      <c r="G224" s="103">
        <v>22810696</v>
      </c>
    </row>
    <row r="225" spans="1:7" x14ac:dyDescent="0.2">
      <c r="A225" s="100" t="s">
        <v>1371</v>
      </c>
      <c r="B225" s="100" t="s">
        <v>241</v>
      </c>
      <c r="C225" s="101">
        <v>2</v>
      </c>
      <c r="D225" s="101">
        <v>1</v>
      </c>
      <c r="E225" s="102" t="s">
        <v>1417</v>
      </c>
      <c r="F225" s="102" t="s">
        <v>1417</v>
      </c>
      <c r="G225" s="103">
        <v>22810696</v>
      </c>
    </row>
    <row r="226" spans="1:7" x14ac:dyDescent="0.2">
      <c r="A226" s="100" t="s">
        <v>1372</v>
      </c>
      <c r="B226" s="100" t="s">
        <v>241</v>
      </c>
      <c r="C226" s="101">
        <v>3</v>
      </c>
      <c r="D226" s="101">
        <v>1</v>
      </c>
      <c r="E226" s="102" t="s">
        <v>1417</v>
      </c>
      <c r="F226" s="102" t="s">
        <v>1417</v>
      </c>
      <c r="G226" s="103">
        <v>22810696</v>
      </c>
    </row>
    <row r="227" spans="1:7" x14ac:dyDescent="0.2">
      <c r="A227" s="100" t="s">
        <v>1373</v>
      </c>
      <c r="B227" s="100" t="s">
        <v>241</v>
      </c>
      <c r="C227" s="101">
        <v>3</v>
      </c>
      <c r="D227" s="101">
        <v>2</v>
      </c>
      <c r="E227" s="102" t="s">
        <v>1417</v>
      </c>
      <c r="F227" s="102" t="s">
        <v>1417</v>
      </c>
      <c r="G227" s="103">
        <v>22810696</v>
      </c>
    </row>
    <row r="228" spans="1:7" x14ac:dyDescent="0.2">
      <c r="A228" s="100" t="s">
        <v>1374</v>
      </c>
      <c r="B228" s="100" t="s">
        <v>241</v>
      </c>
      <c r="C228" s="101">
        <v>2</v>
      </c>
      <c r="D228" s="101">
        <v>1</v>
      </c>
      <c r="E228" s="102" t="s">
        <v>1417</v>
      </c>
      <c r="F228" s="102" t="s">
        <v>1417</v>
      </c>
      <c r="G228" s="103">
        <v>22810696</v>
      </c>
    </row>
    <row r="229" spans="1:7" x14ac:dyDescent="0.2">
      <c r="A229" s="100" t="s">
        <v>1375</v>
      </c>
      <c r="B229" s="100" t="s">
        <v>241</v>
      </c>
      <c r="C229" s="101">
        <v>2</v>
      </c>
      <c r="D229" s="101">
        <v>0</v>
      </c>
      <c r="E229" s="102" t="s">
        <v>1417</v>
      </c>
      <c r="F229" s="102" t="s">
        <v>1417</v>
      </c>
      <c r="G229" s="103">
        <v>22810696</v>
      </c>
    </row>
    <row r="230" spans="1:7" x14ac:dyDescent="0.2">
      <c r="A230" s="100" t="s">
        <v>1376</v>
      </c>
      <c r="B230" s="100" t="s">
        <v>241</v>
      </c>
      <c r="C230" s="101">
        <v>6</v>
      </c>
      <c r="D230" s="101">
        <v>1</v>
      </c>
      <c r="E230" s="102" t="s">
        <v>1417</v>
      </c>
      <c r="F230" s="102" t="s">
        <v>1417</v>
      </c>
      <c r="G230" s="103">
        <v>22810696</v>
      </c>
    </row>
    <row r="231" spans="1:7" x14ac:dyDescent="0.2">
      <c r="A231" s="100" t="s">
        <v>1377</v>
      </c>
      <c r="B231" s="100" t="s">
        <v>241</v>
      </c>
      <c r="C231" s="101">
        <v>2</v>
      </c>
      <c r="D231" s="101">
        <v>2</v>
      </c>
      <c r="E231" s="102" t="s">
        <v>1417</v>
      </c>
      <c r="F231" s="102" t="s">
        <v>1417</v>
      </c>
      <c r="G231" s="103">
        <v>22810696</v>
      </c>
    </row>
    <row r="232" spans="1:7" x14ac:dyDescent="0.2">
      <c r="A232" s="100" t="s">
        <v>1378</v>
      </c>
      <c r="B232" s="100" t="s">
        <v>241</v>
      </c>
      <c r="C232" s="101">
        <v>3</v>
      </c>
      <c r="D232" s="101">
        <v>2</v>
      </c>
      <c r="E232" s="102" t="s">
        <v>1417</v>
      </c>
      <c r="F232" s="102" t="s">
        <v>1417</v>
      </c>
      <c r="G232" s="103">
        <v>22810696</v>
      </c>
    </row>
    <row r="233" spans="1:7" x14ac:dyDescent="0.2">
      <c r="A233" s="100" t="s">
        <v>1379</v>
      </c>
      <c r="B233" s="100" t="s">
        <v>241</v>
      </c>
      <c r="C233" s="101">
        <v>3</v>
      </c>
      <c r="D233" s="101">
        <v>1</v>
      </c>
      <c r="E233" s="102" t="s">
        <v>1417</v>
      </c>
      <c r="F233" s="102" t="s">
        <v>1417</v>
      </c>
      <c r="G233" s="103">
        <v>22810696</v>
      </c>
    </row>
    <row r="234" spans="1:7" x14ac:dyDescent="0.2">
      <c r="A234" s="100" t="s">
        <v>1380</v>
      </c>
      <c r="B234" s="100" t="s">
        <v>241</v>
      </c>
      <c r="C234" s="101">
        <v>4</v>
      </c>
      <c r="D234" s="101">
        <v>1</v>
      </c>
      <c r="E234" s="102" t="s">
        <v>1417</v>
      </c>
      <c r="F234" s="102" t="s">
        <v>1417</v>
      </c>
      <c r="G234" s="103">
        <v>22810696</v>
      </c>
    </row>
    <row r="235" spans="1:7" x14ac:dyDescent="0.2">
      <c r="A235" s="100" t="s">
        <v>1381</v>
      </c>
      <c r="B235" s="100" t="s">
        <v>241</v>
      </c>
      <c r="C235" s="101">
        <v>1</v>
      </c>
      <c r="D235" s="101">
        <v>0</v>
      </c>
      <c r="E235" s="102" t="s">
        <v>1417</v>
      </c>
      <c r="F235" s="102" t="s">
        <v>1417</v>
      </c>
      <c r="G235" s="103">
        <v>22810696</v>
      </c>
    </row>
    <row r="236" spans="1:7" x14ac:dyDescent="0.2">
      <c r="A236" s="100" t="s">
        <v>1382</v>
      </c>
      <c r="B236" s="100" t="s">
        <v>241</v>
      </c>
      <c r="C236" s="101">
        <v>3</v>
      </c>
      <c r="D236" s="101">
        <v>2</v>
      </c>
      <c r="E236" s="102" t="s">
        <v>1417</v>
      </c>
      <c r="F236" s="102" t="s">
        <v>1417</v>
      </c>
      <c r="G236" s="103">
        <v>22810696</v>
      </c>
    </row>
    <row r="237" spans="1:7" x14ac:dyDescent="0.2">
      <c r="A237" s="100" t="s">
        <v>1383</v>
      </c>
      <c r="B237" s="100" t="s">
        <v>241</v>
      </c>
      <c r="C237" s="101">
        <v>3</v>
      </c>
      <c r="D237" s="101">
        <v>0</v>
      </c>
      <c r="E237" s="102" t="s">
        <v>1417</v>
      </c>
      <c r="F237" s="102" t="s">
        <v>1417</v>
      </c>
      <c r="G237" s="103">
        <v>22810696</v>
      </c>
    </row>
    <row r="238" spans="1:7" x14ac:dyDescent="0.2">
      <c r="A238" s="100" t="s">
        <v>1384</v>
      </c>
      <c r="B238" s="100" t="s">
        <v>241</v>
      </c>
      <c r="C238" s="101">
        <v>2</v>
      </c>
      <c r="D238" s="101">
        <v>0</v>
      </c>
      <c r="E238" s="102" t="s">
        <v>1417</v>
      </c>
      <c r="F238" s="102" t="s">
        <v>1417</v>
      </c>
      <c r="G238" s="103">
        <v>22810696</v>
      </c>
    </row>
    <row r="239" spans="1:7" x14ac:dyDescent="0.2">
      <c r="A239" s="100" t="s">
        <v>1385</v>
      </c>
      <c r="B239" s="100" t="s">
        <v>241</v>
      </c>
      <c r="C239" s="101">
        <v>0</v>
      </c>
      <c r="D239" s="101">
        <v>1</v>
      </c>
      <c r="E239" s="102" t="s">
        <v>1417</v>
      </c>
      <c r="F239" s="102" t="s">
        <v>1417</v>
      </c>
      <c r="G239" s="103">
        <v>22810696</v>
      </c>
    </row>
    <row r="240" spans="1:7" x14ac:dyDescent="0.2">
      <c r="A240" s="100" t="s">
        <v>1386</v>
      </c>
      <c r="B240" s="100" t="s">
        <v>241</v>
      </c>
      <c r="C240" s="101">
        <v>3</v>
      </c>
      <c r="D240" s="101">
        <v>2</v>
      </c>
      <c r="E240" s="102" t="s">
        <v>1417</v>
      </c>
      <c r="F240" s="102" t="s">
        <v>1417</v>
      </c>
      <c r="G240" s="103">
        <v>22810696</v>
      </c>
    </row>
    <row r="241" spans="1:7" x14ac:dyDescent="0.2">
      <c r="A241" s="100" t="s">
        <v>1387</v>
      </c>
      <c r="B241" s="100" t="s">
        <v>241</v>
      </c>
      <c r="C241" s="101">
        <v>5</v>
      </c>
      <c r="D241" s="101">
        <v>2</v>
      </c>
      <c r="E241" s="102" t="s">
        <v>1417</v>
      </c>
      <c r="F241" s="102" t="s">
        <v>1417</v>
      </c>
      <c r="G241" s="103">
        <v>22810696</v>
      </c>
    </row>
    <row r="242" spans="1:7" x14ac:dyDescent="0.2">
      <c r="A242" s="100" t="s">
        <v>1388</v>
      </c>
      <c r="B242" s="100" t="s">
        <v>241</v>
      </c>
      <c r="C242" s="101">
        <v>2</v>
      </c>
      <c r="D242" s="101">
        <v>2</v>
      </c>
      <c r="E242" s="102" t="s">
        <v>1417</v>
      </c>
      <c r="F242" s="102" t="s">
        <v>1417</v>
      </c>
      <c r="G242" s="103">
        <v>22810696</v>
      </c>
    </row>
    <row r="243" spans="1:7" x14ac:dyDescent="0.2">
      <c r="A243" s="100" t="s">
        <v>1389</v>
      </c>
      <c r="B243" s="100" t="s">
        <v>241</v>
      </c>
      <c r="C243" s="101">
        <v>1</v>
      </c>
      <c r="D243" s="101">
        <v>2</v>
      </c>
      <c r="E243" s="102" t="s">
        <v>1417</v>
      </c>
      <c r="F243" s="102" t="s">
        <v>1417</v>
      </c>
      <c r="G243" s="103">
        <v>22810696</v>
      </c>
    </row>
    <row r="244" spans="1:7" x14ac:dyDescent="0.2">
      <c r="A244" s="100" t="s">
        <v>1390</v>
      </c>
      <c r="B244" s="100" t="s">
        <v>241</v>
      </c>
      <c r="C244" s="101">
        <v>3</v>
      </c>
      <c r="D244" s="101">
        <v>1</v>
      </c>
      <c r="E244" s="102" t="s">
        <v>1417</v>
      </c>
      <c r="F244" s="102" t="s">
        <v>1417</v>
      </c>
      <c r="G244" s="103">
        <v>22810696</v>
      </c>
    </row>
    <row r="245" spans="1:7" x14ac:dyDescent="0.2">
      <c r="A245" s="100" t="s">
        <v>1391</v>
      </c>
      <c r="B245" s="100" t="s">
        <v>241</v>
      </c>
      <c r="C245" s="101">
        <v>2</v>
      </c>
      <c r="D245" s="101">
        <v>1</v>
      </c>
      <c r="E245" s="102" t="s">
        <v>1417</v>
      </c>
      <c r="F245" s="102" t="s">
        <v>1417</v>
      </c>
      <c r="G245" s="103">
        <v>22810696</v>
      </c>
    </row>
    <row r="246" spans="1:7" x14ac:dyDescent="0.2">
      <c r="A246" s="100" t="s">
        <v>1392</v>
      </c>
      <c r="B246" s="100" t="s">
        <v>241</v>
      </c>
      <c r="C246" s="101">
        <v>6</v>
      </c>
      <c r="D246" s="101">
        <v>1</v>
      </c>
      <c r="E246" s="102" t="s">
        <v>1417</v>
      </c>
      <c r="F246" s="102" t="s">
        <v>1417</v>
      </c>
      <c r="G246" s="103">
        <v>22810696</v>
      </c>
    </row>
    <row r="247" spans="1:7" x14ac:dyDescent="0.2">
      <c r="A247" s="100" t="s">
        <v>1393</v>
      </c>
      <c r="B247" s="100" t="s">
        <v>241</v>
      </c>
      <c r="C247" s="101">
        <v>4</v>
      </c>
      <c r="D247" s="101">
        <v>1</v>
      </c>
      <c r="E247" s="102" t="s">
        <v>1417</v>
      </c>
      <c r="F247" s="102" t="s">
        <v>1417</v>
      </c>
      <c r="G247" s="103">
        <v>22810696</v>
      </c>
    </row>
    <row r="248" spans="1:7" x14ac:dyDescent="0.2">
      <c r="A248" s="100" t="s">
        <v>1394</v>
      </c>
      <c r="B248" s="100" t="s">
        <v>241</v>
      </c>
      <c r="C248" s="101">
        <v>5</v>
      </c>
      <c r="D248" s="101">
        <v>0</v>
      </c>
      <c r="E248" s="102" t="s">
        <v>1417</v>
      </c>
      <c r="F248" s="102" t="s">
        <v>1417</v>
      </c>
      <c r="G248" s="103">
        <v>22810696</v>
      </c>
    </row>
    <row r="249" spans="1:7" x14ac:dyDescent="0.2">
      <c r="A249" s="100" t="s">
        <v>1395</v>
      </c>
      <c r="B249" s="100" t="s">
        <v>241</v>
      </c>
      <c r="C249" s="101">
        <v>1</v>
      </c>
      <c r="D249" s="101">
        <v>1</v>
      </c>
      <c r="E249" s="102" t="s">
        <v>1417</v>
      </c>
      <c r="F249" s="102" t="s">
        <v>1417</v>
      </c>
      <c r="G249" s="103">
        <v>22810696</v>
      </c>
    </row>
    <row r="250" spans="1:7" x14ac:dyDescent="0.2">
      <c r="A250" s="100" t="s">
        <v>1396</v>
      </c>
      <c r="B250" s="100" t="s">
        <v>241</v>
      </c>
      <c r="C250" s="101">
        <v>2</v>
      </c>
      <c r="D250" s="101">
        <v>2</v>
      </c>
      <c r="E250" s="102" t="s">
        <v>1417</v>
      </c>
      <c r="F250" s="102" t="s">
        <v>1417</v>
      </c>
      <c r="G250" s="103">
        <v>22810696</v>
      </c>
    </row>
    <row r="251" spans="1:7" x14ac:dyDescent="0.2">
      <c r="A251" s="100" t="s">
        <v>1397</v>
      </c>
      <c r="B251" s="100" t="s">
        <v>241</v>
      </c>
      <c r="C251" s="101">
        <v>2</v>
      </c>
      <c r="D251" s="101">
        <v>1</v>
      </c>
      <c r="E251" s="102" t="s">
        <v>1417</v>
      </c>
      <c r="F251" s="102" t="s">
        <v>1417</v>
      </c>
      <c r="G251" s="103">
        <v>22810696</v>
      </c>
    </row>
    <row r="252" spans="1:7" x14ac:dyDescent="0.2">
      <c r="A252" s="100" t="s">
        <v>1398</v>
      </c>
      <c r="B252" s="100" t="s">
        <v>241</v>
      </c>
      <c r="C252" s="101">
        <v>3</v>
      </c>
      <c r="D252" s="101">
        <v>1</v>
      </c>
      <c r="E252" s="102" t="s">
        <v>1417</v>
      </c>
      <c r="F252" s="102" t="s">
        <v>1417</v>
      </c>
      <c r="G252" s="103">
        <v>22810696</v>
      </c>
    </row>
    <row r="253" spans="1:7" x14ac:dyDescent="0.2">
      <c r="A253" s="100" t="s">
        <v>1399</v>
      </c>
      <c r="B253" s="100" t="s">
        <v>241</v>
      </c>
      <c r="C253" s="101">
        <v>1</v>
      </c>
      <c r="D253" s="101">
        <v>2</v>
      </c>
      <c r="E253" s="102" t="s">
        <v>1417</v>
      </c>
      <c r="F253" s="102" t="s">
        <v>1417</v>
      </c>
      <c r="G253" s="103">
        <v>22810696</v>
      </c>
    </row>
    <row r="254" spans="1:7" x14ac:dyDescent="0.2">
      <c r="A254" s="100" t="s">
        <v>1400</v>
      </c>
      <c r="B254" s="100" t="s">
        <v>241</v>
      </c>
      <c r="C254" s="101">
        <v>2</v>
      </c>
      <c r="D254" s="101">
        <v>1</v>
      </c>
      <c r="E254" s="102" t="s">
        <v>1417</v>
      </c>
      <c r="F254" s="102" t="s">
        <v>1417</v>
      </c>
      <c r="G254" s="103">
        <v>22810696</v>
      </c>
    </row>
    <row r="255" spans="1:7" x14ac:dyDescent="0.2">
      <c r="A255" s="100" t="s">
        <v>1401</v>
      </c>
      <c r="B255" s="100" t="s">
        <v>241</v>
      </c>
      <c r="C255" s="101">
        <v>13</v>
      </c>
      <c r="D255" s="101">
        <v>0</v>
      </c>
      <c r="E255" s="102" t="s">
        <v>1417</v>
      </c>
      <c r="F255" s="102" t="s">
        <v>1417</v>
      </c>
      <c r="G255" s="103">
        <v>22810696</v>
      </c>
    </row>
    <row r="256" spans="1:7" x14ac:dyDescent="0.2">
      <c r="A256" s="100" t="s">
        <v>1402</v>
      </c>
      <c r="B256" s="100" t="s">
        <v>241</v>
      </c>
      <c r="C256" s="101">
        <v>4</v>
      </c>
      <c r="D256" s="101">
        <v>2</v>
      </c>
      <c r="E256" s="102" t="s">
        <v>1417</v>
      </c>
      <c r="F256" s="102" t="s">
        <v>1417</v>
      </c>
      <c r="G256" s="103">
        <v>22810696</v>
      </c>
    </row>
    <row r="257" spans="1:7" x14ac:dyDescent="0.2">
      <c r="A257" s="100" t="s">
        <v>1403</v>
      </c>
      <c r="B257" s="100" t="s">
        <v>241</v>
      </c>
      <c r="C257" s="101">
        <v>3</v>
      </c>
      <c r="D257" s="101">
        <v>2</v>
      </c>
      <c r="E257" s="102" t="s">
        <v>1417</v>
      </c>
      <c r="F257" s="102" t="s">
        <v>1417</v>
      </c>
      <c r="G257" s="103">
        <v>22810696</v>
      </c>
    </row>
    <row r="258" spans="1:7" x14ac:dyDescent="0.2">
      <c r="A258" s="100" t="s">
        <v>1404</v>
      </c>
      <c r="B258" s="100" t="s">
        <v>241</v>
      </c>
      <c r="C258" s="101">
        <v>1</v>
      </c>
      <c r="D258" s="101">
        <v>0</v>
      </c>
      <c r="E258" s="102" t="s">
        <v>1417</v>
      </c>
      <c r="F258" s="102" t="s">
        <v>1417</v>
      </c>
      <c r="G258" s="103">
        <v>22810696</v>
      </c>
    </row>
    <row r="259" spans="1:7" x14ac:dyDescent="0.2">
      <c r="A259" s="100" t="s">
        <v>1405</v>
      </c>
      <c r="B259" s="100" t="s">
        <v>241</v>
      </c>
      <c r="C259" s="101">
        <v>5</v>
      </c>
      <c r="D259" s="101">
        <v>2</v>
      </c>
      <c r="E259" s="102" t="s">
        <v>1417</v>
      </c>
      <c r="F259" s="102" t="s">
        <v>1417</v>
      </c>
      <c r="G259" s="103">
        <v>22810696</v>
      </c>
    </row>
    <row r="260" spans="1:7" x14ac:dyDescent="0.2">
      <c r="A260" s="100" t="s">
        <v>1406</v>
      </c>
      <c r="B260" s="100" t="s">
        <v>241</v>
      </c>
      <c r="C260" s="101">
        <v>3</v>
      </c>
      <c r="D260" s="101">
        <v>1</v>
      </c>
      <c r="E260" s="102" t="s">
        <v>1417</v>
      </c>
      <c r="F260" s="102" t="s">
        <v>1417</v>
      </c>
      <c r="G260" s="103">
        <v>22810696</v>
      </c>
    </row>
    <row r="261" spans="1:7" x14ac:dyDescent="0.2">
      <c r="A261" s="100" t="s">
        <v>1407</v>
      </c>
      <c r="B261" s="100" t="s">
        <v>241</v>
      </c>
      <c r="C261" s="101">
        <v>2</v>
      </c>
      <c r="D261" s="101">
        <v>0</v>
      </c>
      <c r="E261" s="102" t="s">
        <v>1417</v>
      </c>
      <c r="F261" s="102" t="s">
        <v>1417</v>
      </c>
      <c r="G261" s="103">
        <v>22810696</v>
      </c>
    </row>
    <row r="262" spans="1:7" x14ac:dyDescent="0.2">
      <c r="A262" s="100" t="s">
        <v>1408</v>
      </c>
      <c r="B262" s="100" t="s">
        <v>241</v>
      </c>
      <c r="C262" s="101">
        <v>3</v>
      </c>
      <c r="D262" s="101">
        <v>3</v>
      </c>
      <c r="E262" s="102" t="s">
        <v>1417</v>
      </c>
      <c r="F262" s="102" t="s">
        <v>1417</v>
      </c>
      <c r="G262" s="103">
        <v>22810696</v>
      </c>
    </row>
    <row r="263" spans="1:7" x14ac:dyDescent="0.2">
      <c r="A263" s="100" t="s">
        <v>1409</v>
      </c>
      <c r="B263" s="100" t="s">
        <v>241</v>
      </c>
      <c r="C263" s="101">
        <v>6</v>
      </c>
      <c r="D263" s="101">
        <v>1</v>
      </c>
      <c r="E263" s="102" t="s">
        <v>1417</v>
      </c>
      <c r="F263" s="102" t="s">
        <v>1417</v>
      </c>
      <c r="G263" s="103">
        <v>22810696</v>
      </c>
    </row>
    <row r="264" spans="1:7" x14ac:dyDescent="0.2">
      <c r="A264" s="100" t="s">
        <v>1410</v>
      </c>
      <c r="B264" s="100" t="s">
        <v>241</v>
      </c>
      <c r="C264" s="101">
        <v>2</v>
      </c>
      <c r="D264" s="101">
        <v>0</v>
      </c>
      <c r="E264" s="102" t="s">
        <v>1417</v>
      </c>
      <c r="F264" s="102" t="s">
        <v>1417</v>
      </c>
      <c r="G264" s="103">
        <v>22810696</v>
      </c>
    </row>
    <row r="265" spans="1:7" x14ac:dyDescent="0.2">
      <c r="A265" s="100" t="s">
        <v>1411</v>
      </c>
      <c r="B265" s="100" t="s">
        <v>241</v>
      </c>
      <c r="C265" s="101">
        <v>2</v>
      </c>
      <c r="D265" s="101">
        <v>0</v>
      </c>
      <c r="E265" s="102" t="s">
        <v>1417</v>
      </c>
      <c r="F265" s="102" t="s">
        <v>1417</v>
      </c>
      <c r="G265" s="103">
        <v>22810696</v>
      </c>
    </row>
    <row r="266" spans="1:7" x14ac:dyDescent="0.2">
      <c r="A266" s="100" t="s">
        <v>1412</v>
      </c>
      <c r="B266" s="100" t="s">
        <v>241</v>
      </c>
      <c r="C266" s="101">
        <v>3</v>
      </c>
      <c r="D266" s="101">
        <v>1</v>
      </c>
      <c r="E266" s="102" t="s">
        <v>1417</v>
      </c>
      <c r="F266" s="102" t="s">
        <v>1417</v>
      </c>
      <c r="G266" s="103">
        <v>22810696</v>
      </c>
    </row>
    <row r="267" spans="1:7" x14ac:dyDescent="0.2">
      <c r="A267" s="100" t="s">
        <v>1413</v>
      </c>
      <c r="B267" s="100" t="s">
        <v>241</v>
      </c>
      <c r="C267" s="101">
        <v>5</v>
      </c>
      <c r="D267" s="101">
        <v>1</v>
      </c>
      <c r="E267" s="102" t="s">
        <v>1417</v>
      </c>
      <c r="F267" s="102" t="s">
        <v>1417</v>
      </c>
      <c r="G267" s="103">
        <v>22810696</v>
      </c>
    </row>
    <row r="268" spans="1:7" x14ac:dyDescent="0.2">
      <c r="A268" s="100" t="s">
        <v>1414</v>
      </c>
      <c r="B268" s="100" t="s">
        <v>241</v>
      </c>
      <c r="C268" s="101">
        <v>4</v>
      </c>
      <c r="D268" s="101">
        <v>1</v>
      </c>
      <c r="E268" s="102" t="s">
        <v>1417</v>
      </c>
      <c r="F268" s="102" t="s">
        <v>1417</v>
      </c>
      <c r="G268" s="103">
        <v>22810696</v>
      </c>
    </row>
    <row r="269" spans="1:7" x14ac:dyDescent="0.2">
      <c r="A269" s="100" t="s">
        <v>1415</v>
      </c>
      <c r="B269" s="100" t="s">
        <v>241</v>
      </c>
      <c r="C269" s="101">
        <v>1</v>
      </c>
      <c r="D269" s="101">
        <v>0</v>
      </c>
      <c r="E269" s="102" t="s">
        <v>1417</v>
      </c>
      <c r="F269" s="102" t="s">
        <v>1417</v>
      </c>
      <c r="G269" s="103">
        <v>22810696</v>
      </c>
    </row>
    <row r="270" spans="1:7" x14ac:dyDescent="0.2">
      <c r="A270" s="100" t="s">
        <v>1416</v>
      </c>
      <c r="B270" s="100" t="s">
        <v>241</v>
      </c>
      <c r="C270" s="101">
        <v>2</v>
      </c>
      <c r="D270" s="101">
        <v>2</v>
      </c>
      <c r="E270" s="102" t="s">
        <v>1417</v>
      </c>
      <c r="F270" s="102" t="s">
        <v>1417</v>
      </c>
      <c r="G270" s="103">
        <v>22810696</v>
      </c>
    </row>
    <row r="271" spans="1:7" x14ac:dyDescent="0.25">
      <c r="A271" s="96" t="s">
        <v>221</v>
      </c>
      <c r="B271" s="88" t="s">
        <v>240</v>
      </c>
      <c r="C271" s="98">
        <v>1</v>
      </c>
      <c r="D271" s="98">
        <v>0</v>
      </c>
      <c r="E271" s="98">
        <v>0</v>
      </c>
      <c r="F271" s="98">
        <v>0</v>
      </c>
      <c r="G271" s="88">
        <v>17932254</v>
      </c>
    </row>
    <row r="272" spans="1:7" x14ac:dyDescent="0.25">
      <c r="A272" s="96" t="s">
        <v>222</v>
      </c>
      <c r="B272" s="88" t="s">
        <v>240</v>
      </c>
      <c r="C272" s="98">
        <v>1</v>
      </c>
      <c r="D272" s="98">
        <v>0</v>
      </c>
      <c r="E272" s="98">
        <v>0</v>
      </c>
      <c r="F272" s="98">
        <v>0</v>
      </c>
      <c r="G272" s="88">
        <v>17932254</v>
      </c>
    </row>
    <row r="273" spans="1:7" x14ac:dyDescent="0.25">
      <c r="A273" s="96" t="s">
        <v>223</v>
      </c>
      <c r="B273" s="88" t="s">
        <v>240</v>
      </c>
      <c r="C273" s="98">
        <v>2</v>
      </c>
      <c r="D273" s="98">
        <v>0</v>
      </c>
      <c r="E273" s="98">
        <v>0</v>
      </c>
      <c r="F273" s="98">
        <v>0</v>
      </c>
      <c r="G273" s="88">
        <v>17932254</v>
      </c>
    </row>
    <row r="274" spans="1:7" x14ac:dyDescent="0.25">
      <c r="A274" s="96" t="s">
        <v>224</v>
      </c>
      <c r="B274" s="88" t="s">
        <v>240</v>
      </c>
      <c r="C274" s="98">
        <v>1</v>
      </c>
      <c r="D274" s="98">
        <v>0</v>
      </c>
      <c r="E274" s="98">
        <v>0</v>
      </c>
      <c r="F274" s="98">
        <v>1</v>
      </c>
      <c r="G274" s="88">
        <v>17932254</v>
      </c>
    </row>
    <row r="275" spans="1:7" x14ac:dyDescent="0.25">
      <c r="A275" s="96" t="s">
        <v>225</v>
      </c>
      <c r="B275" s="88" t="s">
        <v>240</v>
      </c>
      <c r="C275" s="98">
        <v>3</v>
      </c>
      <c r="D275" s="98">
        <v>0</v>
      </c>
      <c r="E275" s="98">
        <v>0</v>
      </c>
      <c r="F275" s="98">
        <v>0</v>
      </c>
      <c r="G275" s="88">
        <v>17932254</v>
      </c>
    </row>
    <row r="276" spans="1:7" x14ac:dyDescent="0.25">
      <c r="A276" s="96" t="s">
        <v>226</v>
      </c>
      <c r="B276" s="88" t="s">
        <v>240</v>
      </c>
      <c r="C276" s="98">
        <v>2</v>
      </c>
      <c r="D276" s="98">
        <v>0</v>
      </c>
      <c r="E276" s="98">
        <v>0</v>
      </c>
      <c r="F276" s="98">
        <v>1</v>
      </c>
      <c r="G276" s="88">
        <v>17932254</v>
      </c>
    </row>
    <row r="277" spans="1:7" x14ac:dyDescent="0.25">
      <c r="A277" s="96" t="s">
        <v>227</v>
      </c>
      <c r="B277" s="88" t="s">
        <v>240</v>
      </c>
      <c r="C277" s="98">
        <v>1</v>
      </c>
      <c r="D277" s="98">
        <v>1</v>
      </c>
      <c r="E277" s="98">
        <v>0</v>
      </c>
      <c r="F277" s="98">
        <v>1</v>
      </c>
      <c r="G277" s="88">
        <v>17932254</v>
      </c>
    </row>
    <row r="278" spans="1:7" x14ac:dyDescent="0.25">
      <c r="A278" s="96" t="s">
        <v>228</v>
      </c>
      <c r="B278" s="88" t="s">
        <v>240</v>
      </c>
      <c r="C278" s="98">
        <v>1</v>
      </c>
      <c r="D278" s="98">
        <v>1</v>
      </c>
      <c r="E278" s="98">
        <v>1</v>
      </c>
      <c r="F278" s="98">
        <v>0</v>
      </c>
      <c r="G278" s="88">
        <v>17932254</v>
      </c>
    </row>
    <row r="279" spans="1:7" x14ac:dyDescent="0.25">
      <c r="A279" s="96" t="s">
        <v>229</v>
      </c>
      <c r="B279" s="88" t="s">
        <v>240</v>
      </c>
      <c r="C279" s="98">
        <v>3</v>
      </c>
      <c r="D279" s="98">
        <v>1</v>
      </c>
      <c r="E279" s="98">
        <v>0</v>
      </c>
      <c r="F279" s="98">
        <v>0</v>
      </c>
      <c r="G279" s="88">
        <v>17932254</v>
      </c>
    </row>
    <row r="280" spans="1:7" x14ac:dyDescent="0.25">
      <c r="A280" s="96" t="s">
        <v>230</v>
      </c>
      <c r="B280" s="105" t="s">
        <v>240</v>
      </c>
      <c r="C280" s="98">
        <v>3</v>
      </c>
      <c r="D280" s="98">
        <v>0</v>
      </c>
      <c r="E280" s="98">
        <v>0</v>
      </c>
      <c r="F280" s="98">
        <v>1</v>
      </c>
      <c r="G280" s="105">
        <v>17932254</v>
      </c>
    </row>
    <row r="281" spans="1:7" x14ac:dyDescent="0.25">
      <c r="A281" s="96" t="s">
        <v>231</v>
      </c>
      <c r="B281" s="105" t="s">
        <v>240</v>
      </c>
      <c r="C281" s="98">
        <v>2</v>
      </c>
      <c r="D281" s="98">
        <v>1</v>
      </c>
      <c r="E281" s="98">
        <v>2</v>
      </c>
      <c r="F281" s="98">
        <v>0</v>
      </c>
      <c r="G281" s="105">
        <v>17932254</v>
      </c>
    </row>
    <row r="282" spans="1:7" x14ac:dyDescent="0.2">
      <c r="A282" s="100" t="s">
        <v>1127</v>
      </c>
      <c r="B282" s="105" t="s">
        <v>240</v>
      </c>
      <c r="C282" s="101">
        <v>1</v>
      </c>
      <c r="D282" s="101">
        <v>0</v>
      </c>
      <c r="E282" s="102">
        <v>1</v>
      </c>
      <c r="F282" s="102">
        <v>0</v>
      </c>
      <c r="G282" s="100">
        <v>22722201</v>
      </c>
    </row>
    <row r="283" spans="1:7" x14ac:dyDescent="0.2">
      <c r="A283" s="100" t="s">
        <v>1128</v>
      </c>
      <c r="B283" s="105" t="s">
        <v>240</v>
      </c>
      <c r="C283" s="101">
        <v>0</v>
      </c>
      <c r="D283" s="101">
        <v>0</v>
      </c>
      <c r="E283" s="102">
        <v>0</v>
      </c>
      <c r="F283" s="102">
        <v>0</v>
      </c>
      <c r="G283" s="100">
        <v>22722201</v>
      </c>
    </row>
    <row r="284" spans="1:7" x14ac:dyDescent="0.2">
      <c r="A284" s="100" t="s">
        <v>1129</v>
      </c>
      <c r="B284" s="105" t="s">
        <v>240</v>
      </c>
      <c r="C284" s="101">
        <v>0</v>
      </c>
      <c r="D284" s="101">
        <v>0</v>
      </c>
      <c r="E284" s="102">
        <v>0</v>
      </c>
      <c r="F284" s="102">
        <v>0</v>
      </c>
      <c r="G284" s="100">
        <v>22722201</v>
      </c>
    </row>
    <row r="285" spans="1:7" x14ac:dyDescent="0.2">
      <c r="A285" s="100" t="s">
        <v>1130</v>
      </c>
      <c r="B285" s="105" t="s">
        <v>240</v>
      </c>
      <c r="C285" s="101">
        <v>1</v>
      </c>
      <c r="D285" s="101">
        <v>2</v>
      </c>
      <c r="E285" s="102">
        <v>0</v>
      </c>
      <c r="F285" s="102">
        <v>0</v>
      </c>
      <c r="G285" s="100">
        <v>22722201</v>
      </c>
    </row>
    <row r="286" spans="1:7" x14ac:dyDescent="0.2">
      <c r="A286" s="100" t="s">
        <v>1131</v>
      </c>
      <c r="B286" s="105" t="s">
        <v>240</v>
      </c>
      <c r="C286" s="101">
        <v>0</v>
      </c>
      <c r="D286" s="101">
        <v>1</v>
      </c>
      <c r="E286" s="102">
        <v>0</v>
      </c>
      <c r="F286" s="102">
        <v>0</v>
      </c>
      <c r="G286" s="100">
        <v>22722201</v>
      </c>
    </row>
    <row r="287" spans="1:7" x14ac:dyDescent="0.2">
      <c r="A287" s="100" t="s">
        <v>1132</v>
      </c>
      <c r="B287" s="105" t="s">
        <v>240</v>
      </c>
      <c r="C287" s="101">
        <v>2</v>
      </c>
      <c r="D287" s="101">
        <v>0</v>
      </c>
      <c r="E287" s="102">
        <v>1</v>
      </c>
      <c r="F287" s="102">
        <v>1</v>
      </c>
      <c r="G287" s="100">
        <v>22722201</v>
      </c>
    </row>
    <row r="288" spans="1:7" x14ac:dyDescent="0.2">
      <c r="A288" s="100" t="s">
        <v>1133</v>
      </c>
      <c r="B288" s="105" t="s">
        <v>240</v>
      </c>
      <c r="C288" s="101">
        <v>0</v>
      </c>
      <c r="D288" s="101">
        <v>1</v>
      </c>
      <c r="E288" s="102">
        <v>0</v>
      </c>
      <c r="F288" s="102">
        <v>0</v>
      </c>
      <c r="G288" s="100">
        <v>22722201</v>
      </c>
    </row>
    <row r="289" spans="1:7" x14ac:dyDescent="0.2">
      <c r="A289" s="100" t="s">
        <v>1134</v>
      </c>
      <c r="B289" s="105" t="s">
        <v>240</v>
      </c>
      <c r="C289" s="101">
        <v>0</v>
      </c>
      <c r="D289" s="101">
        <v>0</v>
      </c>
      <c r="E289" s="102">
        <v>1</v>
      </c>
      <c r="F289" s="102">
        <v>0</v>
      </c>
      <c r="G289" s="100">
        <v>22722201</v>
      </c>
    </row>
    <row r="290" spans="1:7" x14ac:dyDescent="0.2">
      <c r="A290" s="100" t="s">
        <v>1135</v>
      </c>
      <c r="B290" s="105" t="s">
        <v>240</v>
      </c>
      <c r="C290" s="101">
        <v>1</v>
      </c>
      <c r="D290" s="101">
        <v>1</v>
      </c>
      <c r="E290" s="102">
        <v>1</v>
      </c>
      <c r="F290" s="102">
        <v>0</v>
      </c>
      <c r="G290" s="100">
        <v>22722201</v>
      </c>
    </row>
    <row r="291" spans="1:7" x14ac:dyDescent="0.2">
      <c r="A291" s="100" t="s">
        <v>1136</v>
      </c>
      <c r="B291" s="105" t="s">
        <v>240</v>
      </c>
      <c r="C291" s="101">
        <v>1</v>
      </c>
      <c r="D291" s="101">
        <v>0</v>
      </c>
      <c r="E291" s="102">
        <v>1</v>
      </c>
      <c r="F291" s="102">
        <v>0</v>
      </c>
      <c r="G291" s="100">
        <v>22722201</v>
      </c>
    </row>
    <row r="292" spans="1:7" x14ac:dyDescent="0.2">
      <c r="A292" s="100" t="s">
        <v>1137</v>
      </c>
      <c r="B292" s="105" t="s">
        <v>240</v>
      </c>
      <c r="C292" s="101">
        <v>1</v>
      </c>
      <c r="D292" s="101">
        <v>0</v>
      </c>
      <c r="E292" s="102">
        <v>1</v>
      </c>
      <c r="F292" s="102">
        <v>0</v>
      </c>
      <c r="G292" s="100">
        <v>22722201</v>
      </c>
    </row>
    <row r="293" spans="1:7" x14ac:dyDescent="0.2">
      <c r="A293" s="100" t="s">
        <v>1138</v>
      </c>
      <c r="B293" s="105" t="s">
        <v>240</v>
      </c>
      <c r="C293" s="101">
        <v>2</v>
      </c>
      <c r="D293" s="101">
        <v>1</v>
      </c>
      <c r="E293" s="102">
        <v>2</v>
      </c>
      <c r="F293" s="102">
        <v>0</v>
      </c>
      <c r="G293" s="100">
        <v>22722201</v>
      </c>
    </row>
    <row r="294" spans="1:7" x14ac:dyDescent="0.2">
      <c r="A294" s="100" t="s">
        <v>1139</v>
      </c>
      <c r="B294" s="105" t="s">
        <v>240</v>
      </c>
      <c r="C294" s="101">
        <v>1</v>
      </c>
      <c r="D294" s="101">
        <v>2</v>
      </c>
      <c r="E294" s="102">
        <v>0</v>
      </c>
      <c r="F294" s="102">
        <v>0</v>
      </c>
      <c r="G294" s="100">
        <v>22722201</v>
      </c>
    </row>
    <row r="295" spans="1:7" x14ac:dyDescent="0.2">
      <c r="A295" s="100" t="s">
        <v>1140</v>
      </c>
      <c r="B295" s="105" t="s">
        <v>240</v>
      </c>
      <c r="C295" s="101">
        <v>1</v>
      </c>
      <c r="D295" s="101">
        <v>0</v>
      </c>
      <c r="E295" s="102">
        <v>3</v>
      </c>
      <c r="F295" s="102">
        <v>0</v>
      </c>
      <c r="G295" s="100">
        <v>22722201</v>
      </c>
    </row>
    <row r="296" spans="1:7" x14ac:dyDescent="0.2">
      <c r="A296" s="100" t="s">
        <v>1141</v>
      </c>
      <c r="B296" s="105" t="s">
        <v>240</v>
      </c>
      <c r="C296" s="101">
        <v>2</v>
      </c>
      <c r="D296" s="101">
        <v>0</v>
      </c>
      <c r="E296" s="102">
        <v>0</v>
      </c>
      <c r="F296" s="102">
        <v>0</v>
      </c>
      <c r="G296" s="100">
        <v>22722201</v>
      </c>
    </row>
    <row r="297" spans="1:7" x14ac:dyDescent="0.2">
      <c r="A297" s="100" t="s">
        <v>1142</v>
      </c>
      <c r="B297" s="105" t="s">
        <v>240</v>
      </c>
      <c r="C297" s="101">
        <v>2</v>
      </c>
      <c r="D297" s="101">
        <v>0</v>
      </c>
      <c r="E297" s="102">
        <v>0</v>
      </c>
      <c r="F297" s="102">
        <v>0</v>
      </c>
      <c r="G297" s="100">
        <v>22722201</v>
      </c>
    </row>
    <row r="298" spans="1:7" x14ac:dyDescent="0.2">
      <c r="A298" s="100" t="s">
        <v>1143</v>
      </c>
      <c r="B298" s="105" t="s">
        <v>240</v>
      </c>
      <c r="C298" s="101">
        <v>0</v>
      </c>
      <c r="D298" s="101">
        <v>1</v>
      </c>
      <c r="E298" s="102">
        <v>0</v>
      </c>
      <c r="F298" s="102">
        <v>0</v>
      </c>
      <c r="G298" s="100">
        <v>22722201</v>
      </c>
    </row>
    <row r="299" spans="1:7" x14ac:dyDescent="0.2">
      <c r="A299" s="100" t="s">
        <v>1144</v>
      </c>
      <c r="B299" s="105" t="s">
        <v>240</v>
      </c>
      <c r="C299" s="101">
        <v>2</v>
      </c>
      <c r="D299" s="101">
        <v>1</v>
      </c>
      <c r="E299" s="102">
        <v>0</v>
      </c>
      <c r="F299" s="102">
        <v>1</v>
      </c>
      <c r="G299" s="100">
        <v>22722201</v>
      </c>
    </row>
    <row r="300" spans="1:7" x14ac:dyDescent="0.2">
      <c r="A300" s="100" t="s">
        <v>1145</v>
      </c>
      <c r="B300" s="105" t="s">
        <v>240</v>
      </c>
      <c r="C300" s="101">
        <v>2</v>
      </c>
      <c r="D300" s="101">
        <v>0</v>
      </c>
      <c r="E300" s="102">
        <v>0</v>
      </c>
      <c r="F300" s="102">
        <v>0</v>
      </c>
      <c r="G300" s="100">
        <v>22722201</v>
      </c>
    </row>
    <row r="301" spans="1:7" x14ac:dyDescent="0.2">
      <c r="A301" s="100" t="s">
        <v>1146</v>
      </c>
      <c r="B301" s="105" t="s">
        <v>240</v>
      </c>
      <c r="C301" s="101">
        <v>0</v>
      </c>
      <c r="D301" s="101">
        <v>0</v>
      </c>
      <c r="E301" s="102">
        <v>0</v>
      </c>
      <c r="F301" s="102">
        <v>1</v>
      </c>
      <c r="G301" s="100">
        <v>22722201</v>
      </c>
    </row>
    <row r="302" spans="1:7" x14ac:dyDescent="0.2">
      <c r="A302" s="100" t="s">
        <v>1147</v>
      </c>
      <c r="B302" s="105" t="s">
        <v>240</v>
      </c>
      <c r="C302" s="101">
        <v>0</v>
      </c>
      <c r="D302" s="101">
        <v>0</v>
      </c>
      <c r="E302" s="102">
        <v>2</v>
      </c>
      <c r="F302" s="102">
        <v>0</v>
      </c>
      <c r="G302" s="100">
        <v>22722201</v>
      </c>
    </row>
    <row r="303" spans="1:7" x14ac:dyDescent="0.2">
      <c r="A303" s="100" t="s">
        <v>1148</v>
      </c>
      <c r="B303" s="105" t="s">
        <v>240</v>
      </c>
      <c r="C303" s="101">
        <v>1</v>
      </c>
      <c r="D303" s="101">
        <v>0</v>
      </c>
      <c r="E303" s="102">
        <v>0</v>
      </c>
      <c r="F303" s="102">
        <v>0</v>
      </c>
      <c r="G303" s="100">
        <v>22722201</v>
      </c>
    </row>
    <row r="304" spans="1:7" x14ac:dyDescent="0.2">
      <c r="A304" s="100" t="s">
        <v>1149</v>
      </c>
      <c r="B304" s="105" t="s">
        <v>240</v>
      </c>
      <c r="C304" s="101">
        <v>0</v>
      </c>
      <c r="D304" s="101">
        <v>1</v>
      </c>
      <c r="E304" s="102">
        <v>0</v>
      </c>
      <c r="F304" s="102">
        <v>2</v>
      </c>
      <c r="G304" s="100">
        <v>22722201</v>
      </c>
    </row>
    <row r="305" spans="1:7" x14ac:dyDescent="0.2">
      <c r="A305" s="100" t="s">
        <v>1150</v>
      </c>
      <c r="B305" s="105" t="s">
        <v>240</v>
      </c>
      <c r="C305" s="101">
        <v>0</v>
      </c>
      <c r="D305" s="101">
        <v>0</v>
      </c>
      <c r="E305" s="102">
        <v>1</v>
      </c>
      <c r="F305" s="102">
        <v>1</v>
      </c>
      <c r="G305" s="100">
        <v>22722201</v>
      </c>
    </row>
    <row r="306" spans="1:7" x14ac:dyDescent="0.2">
      <c r="A306" s="100" t="s">
        <v>1151</v>
      </c>
      <c r="B306" s="105" t="s">
        <v>240</v>
      </c>
      <c r="C306" s="101">
        <v>3</v>
      </c>
      <c r="D306" s="101">
        <v>0</v>
      </c>
      <c r="E306" s="102">
        <v>0</v>
      </c>
      <c r="F306" s="102">
        <v>0</v>
      </c>
      <c r="G306" s="100">
        <v>22722201</v>
      </c>
    </row>
    <row r="307" spans="1:7" x14ac:dyDescent="0.2">
      <c r="A307" s="100" t="s">
        <v>1152</v>
      </c>
      <c r="B307" s="105" t="s">
        <v>240</v>
      </c>
      <c r="C307" s="101">
        <v>2</v>
      </c>
      <c r="D307" s="101">
        <v>0</v>
      </c>
      <c r="E307" s="102">
        <v>0</v>
      </c>
      <c r="F307" s="102">
        <v>0</v>
      </c>
      <c r="G307" s="100">
        <v>22722201</v>
      </c>
    </row>
    <row r="308" spans="1:7" x14ac:dyDescent="0.2">
      <c r="A308" s="100" t="s">
        <v>1153</v>
      </c>
      <c r="B308" s="105" t="s">
        <v>240</v>
      </c>
      <c r="C308" s="101">
        <v>1</v>
      </c>
      <c r="D308" s="101">
        <v>0</v>
      </c>
      <c r="E308" s="102">
        <v>0</v>
      </c>
      <c r="F308" s="102">
        <v>0</v>
      </c>
      <c r="G308" s="100">
        <v>22722201</v>
      </c>
    </row>
    <row r="309" spans="1:7" x14ac:dyDescent="0.2">
      <c r="A309" s="100" t="s">
        <v>1154</v>
      </c>
      <c r="B309" s="105" t="s">
        <v>240</v>
      </c>
      <c r="C309" s="101">
        <v>2</v>
      </c>
      <c r="D309" s="101">
        <v>1</v>
      </c>
      <c r="E309" s="102">
        <v>0</v>
      </c>
      <c r="F309" s="102">
        <v>0</v>
      </c>
      <c r="G309" s="100">
        <v>22722201</v>
      </c>
    </row>
    <row r="310" spans="1:7" x14ac:dyDescent="0.2">
      <c r="A310" s="100" t="s">
        <v>1155</v>
      </c>
      <c r="B310" s="105" t="s">
        <v>240</v>
      </c>
      <c r="C310" s="101">
        <v>3</v>
      </c>
      <c r="D310" s="101">
        <v>0</v>
      </c>
      <c r="E310" s="102">
        <v>1</v>
      </c>
      <c r="F310" s="102">
        <v>0</v>
      </c>
      <c r="G310" s="100">
        <v>22722201</v>
      </c>
    </row>
    <row r="311" spans="1:7" x14ac:dyDescent="0.2">
      <c r="A311" s="100" t="s">
        <v>1156</v>
      </c>
      <c r="B311" s="105" t="s">
        <v>240</v>
      </c>
      <c r="C311" s="101">
        <v>2</v>
      </c>
      <c r="D311" s="101">
        <v>3</v>
      </c>
      <c r="E311" s="102">
        <v>0</v>
      </c>
      <c r="F311" s="102">
        <v>0</v>
      </c>
      <c r="G311" s="100">
        <v>22722201</v>
      </c>
    </row>
    <row r="312" spans="1:7" x14ac:dyDescent="0.2">
      <c r="A312" s="100" t="s">
        <v>1157</v>
      </c>
      <c r="B312" s="105" t="s">
        <v>240</v>
      </c>
      <c r="C312" s="101">
        <v>2</v>
      </c>
      <c r="D312" s="101">
        <v>0</v>
      </c>
      <c r="E312" s="102">
        <v>0</v>
      </c>
      <c r="F312" s="102">
        <v>0</v>
      </c>
      <c r="G312" s="100">
        <v>22722201</v>
      </c>
    </row>
    <row r="313" spans="1:7" x14ac:dyDescent="0.2">
      <c r="A313" s="100" t="s">
        <v>1158</v>
      </c>
      <c r="B313" s="105" t="s">
        <v>240</v>
      </c>
      <c r="C313" s="101">
        <v>1</v>
      </c>
      <c r="D313" s="101">
        <v>0</v>
      </c>
      <c r="E313" s="102">
        <v>1</v>
      </c>
      <c r="F313" s="102">
        <v>1</v>
      </c>
      <c r="G313" s="100">
        <v>22722201</v>
      </c>
    </row>
    <row r="314" spans="1:7" x14ac:dyDescent="0.2">
      <c r="A314" s="100" t="s">
        <v>1159</v>
      </c>
      <c r="B314" s="105" t="s">
        <v>240</v>
      </c>
      <c r="C314" s="101">
        <v>1</v>
      </c>
      <c r="D314" s="101">
        <v>1</v>
      </c>
      <c r="E314" s="102">
        <v>2</v>
      </c>
      <c r="F314" s="102">
        <v>0</v>
      </c>
      <c r="G314" s="100">
        <v>22722201</v>
      </c>
    </row>
    <row r="315" spans="1:7" x14ac:dyDescent="0.2">
      <c r="A315" s="100" t="s">
        <v>1160</v>
      </c>
      <c r="B315" s="105" t="s">
        <v>240</v>
      </c>
      <c r="C315" s="101">
        <v>1</v>
      </c>
      <c r="D315" s="101">
        <v>0</v>
      </c>
      <c r="E315" s="102">
        <v>0</v>
      </c>
      <c r="F315" s="102">
        <v>1</v>
      </c>
      <c r="G315" s="100">
        <v>22722201</v>
      </c>
    </row>
    <row r="316" spans="1:7" x14ac:dyDescent="0.2">
      <c r="A316" s="100" t="s">
        <v>1161</v>
      </c>
      <c r="B316" s="105" t="s">
        <v>240</v>
      </c>
      <c r="C316" s="101">
        <v>2</v>
      </c>
      <c r="D316" s="101">
        <v>0</v>
      </c>
      <c r="E316" s="102">
        <v>2</v>
      </c>
      <c r="F316" s="102">
        <v>0</v>
      </c>
      <c r="G316" s="100">
        <v>22722201</v>
      </c>
    </row>
    <row r="317" spans="1:7" x14ac:dyDescent="0.2">
      <c r="A317" s="100" t="s">
        <v>1162</v>
      </c>
      <c r="B317" s="105" t="s">
        <v>240</v>
      </c>
      <c r="C317" s="101">
        <v>3</v>
      </c>
      <c r="D317" s="101">
        <v>1</v>
      </c>
      <c r="E317" s="102">
        <v>0</v>
      </c>
      <c r="F317" s="102">
        <v>0</v>
      </c>
      <c r="G317" s="100">
        <v>22722201</v>
      </c>
    </row>
    <row r="318" spans="1:7" x14ac:dyDescent="0.2">
      <c r="A318" s="100" t="s">
        <v>1163</v>
      </c>
      <c r="B318" s="105" t="s">
        <v>240</v>
      </c>
      <c r="C318" s="101">
        <v>1</v>
      </c>
      <c r="D318" s="101">
        <v>1</v>
      </c>
      <c r="E318" s="102">
        <v>2</v>
      </c>
      <c r="F318" s="102">
        <v>0</v>
      </c>
      <c r="G318" s="100">
        <v>22722201</v>
      </c>
    </row>
    <row r="319" spans="1:7" x14ac:dyDescent="0.2">
      <c r="A319" s="100" t="s">
        <v>1164</v>
      </c>
      <c r="B319" s="105" t="s">
        <v>240</v>
      </c>
      <c r="C319" s="101">
        <v>1</v>
      </c>
      <c r="D319" s="101">
        <v>0</v>
      </c>
      <c r="E319" s="102">
        <v>5</v>
      </c>
      <c r="F319" s="102">
        <v>1</v>
      </c>
      <c r="G319" s="100">
        <v>22722201</v>
      </c>
    </row>
    <row r="320" spans="1:7" x14ac:dyDescent="0.2">
      <c r="A320" s="100" t="s">
        <v>1165</v>
      </c>
      <c r="B320" s="105" t="s">
        <v>240</v>
      </c>
      <c r="C320" s="101">
        <v>3</v>
      </c>
      <c r="D320" s="101">
        <v>0</v>
      </c>
      <c r="E320" s="102">
        <v>0</v>
      </c>
      <c r="F320" s="102">
        <v>0</v>
      </c>
      <c r="G320" s="100">
        <v>22722201</v>
      </c>
    </row>
    <row r="321" spans="1:7" x14ac:dyDescent="0.2">
      <c r="A321" s="100" t="s">
        <v>1166</v>
      </c>
      <c r="B321" s="105" t="s">
        <v>240</v>
      </c>
      <c r="C321" s="101">
        <v>4</v>
      </c>
      <c r="D321" s="101">
        <v>0</v>
      </c>
      <c r="E321" s="102">
        <v>1</v>
      </c>
      <c r="F321" s="102">
        <v>0</v>
      </c>
      <c r="G321" s="100">
        <v>22722201</v>
      </c>
    </row>
    <row r="322" spans="1:7" x14ac:dyDescent="0.2">
      <c r="A322" s="100" t="s">
        <v>1167</v>
      </c>
      <c r="B322" s="105" t="s">
        <v>240</v>
      </c>
      <c r="C322" s="101">
        <v>0</v>
      </c>
      <c r="D322" s="101">
        <v>0</v>
      </c>
      <c r="E322" s="102">
        <v>2</v>
      </c>
      <c r="F322" s="102">
        <v>0</v>
      </c>
      <c r="G322" s="100">
        <v>22722201</v>
      </c>
    </row>
    <row r="323" spans="1:7" x14ac:dyDescent="0.2">
      <c r="A323" s="100" t="s">
        <v>1168</v>
      </c>
      <c r="B323" s="105" t="s">
        <v>240</v>
      </c>
      <c r="C323" s="101">
        <v>1</v>
      </c>
      <c r="D323" s="101">
        <v>0</v>
      </c>
      <c r="E323" s="102">
        <v>0</v>
      </c>
      <c r="F323" s="102">
        <v>0</v>
      </c>
      <c r="G323" s="100">
        <v>22722201</v>
      </c>
    </row>
    <row r="324" spans="1:7" x14ac:dyDescent="0.2">
      <c r="A324" s="100" t="s">
        <v>1169</v>
      </c>
      <c r="B324" s="105" t="s">
        <v>240</v>
      </c>
      <c r="C324" s="101">
        <v>2</v>
      </c>
      <c r="D324" s="101">
        <v>0</v>
      </c>
      <c r="E324" s="102">
        <v>2</v>
      </c>
      <c r="F324" s="102">
        <v>0</v>
      </c>
      <c r="G324" s="100">
        <v>22722201</v>
      </c>
    </row>
    <row r="325" spans="1:7" x14ac:dyDescent="0.2">
      <c r="A325" s="100" t="s">
        <v>1170</v>
      </c>
      <c r="B325" s="105" t="s">
        <v>240</v>
      </c>
      <c r="C325" s="101">
        <v>3</v>
      </c>
      <c r="D325" s="101">
        <v>0</v>
      </c>
      <c r="E325" s="102">
        <v>0</v>
      </c>
      <c r="F325" s="102">
        <v>0</v>
      </c>
      <c r="G325" s="100">
        <v>22722201</v>
      </c>
    </row>
    <row r="326" spans="1:7" x14ac:dyDescent="0.2">
      <c r="A326" s="100" t="s">
        <v>1171</v>
      </c>
      <c r="B326" s="105" t="s">
        <v>240</v>
      </c>
      <c r="C326" s="101">
        <v>2</v>
      </c>
      <c r="D326" s="101">
        <v>0</v>
      </c>
      <c r="E326" s="102">
        <v>2</v>
      </c>
      <c r="F326" s="102">
        <v>1</v>
      </c>
      <c r="G326" s="100">
        <v>22722201</v>
      </c>
    </row>
    <row r="327" spans="1:7" x14ac:dyDescent="0.2">
      <c r="A327" s="100" t="s">
        <v>1172</v>
      </c>
      <c r="B327" s="105" t="s">
        <v>240</v>
      </c>
      <c r="C327" s="101">
        <v>4</v>
      </c>
      <c r="D327" s="101">
        <v>0</v>
      </c>
      <c r="E327" s="102">
        <v>2</v>
      </c>
      <c r="F327" s="102">
        <v>1</v>
      </c>
      <c r="G327" s="100">
        <v>22722201</v>
      </c>
    </row>
    <row r="328" spans="1:7" x14ac:dyDescent="0.2">
      <c r="A328" s="100" t="s">
        <v>1173</v>
      </c>
      <c r="B328" s="105" t="s">
        <v>240</v>
      </c>
      <c r="C328" s="101">
        <v>1</v>
      </c>
      <c r="D328" s="101">
        <v>0</v>
      </c>
      <c r="E328" s="102">
        <v>0</v>
      </c>
      <c r="F328" s="102">
        <v>0</v>
      </c>
      <c r="G328" s="100">
        <v>22722201</v>
      </c>
    </row>
    <row r="329" spans="1:7" x14ac:dyDescent="0.2">
      <c r="A329" s="100" t="s">
        <v>1174</v>
      </c>
      <c r="B329" s="105" t="s">
        <v>240</v>
      </c>
      <c r="C329" s="101">
        <v>2</v>
      </c>
      <c r="D329" s="101">
        <v>1</v>
      </c>
      <c r="E329" s="102">
        <v>0</v>
      </c>
      <c r="F329" s="102">
        <v>0</v>
      </c>
      <c r="G329" s="100">
        <v>22722201</v>
      </c>
    </row>
    <row r="330" spans="1:7" x14ac:dyDescent="0.2">
      <c r="A330" s="100" t="s">
        <v>1175</v>
      </c>
      <c r="B330" s="105" t="s">
        <v>240</v>
      </c>
      <c r="C330" s="101">
        <v>3</v>
      </c>
      <c r="D330" s="101">
        <v>0</v>
      </c>
      <c r="E330" s="102">
        <v>0</v>
      </c>
      <c r="F330" s="102">
        <v>0</v>
      </c>
      <c r="G330" s="100">
        <v>22722201</v>
      </c>
    </row>
    <row r="331" spans="1:7" x14ac:dyDescent="0.2">
      <c r="A331" s="100" t="s">
        <v>1176</v>
      </c>
      <c r="B331" s="105" t="s">
        <v>240</v>
      </c>
      <c r="C331" s="101">
        <v>1</v>
      </c>
      <c r="D331" s="101">
        <v>1</v>
      </c>
      <c r="E331" s="102">
        <v>3</v>
      </c>
      <c r="F331" s="102">
        <v>0</v>
      </c>
      <c r="G331" s="100">
        <v>22722201</v>
      </c>
    </row>
    <row r="332" spans="1:7" x14ac:dyDescent="0.2">
      <c r="A332" s="100" t="s">
        <v>1177</v>
      </c>
      <c r="B332" s="105" t="s">
        <v>240</v>
      </c>
      <c r="C332" s="101">
        <v>1</v>
      </c>
      <c r="D332" s="101">
        <v>0</v>
      </c>
      <c r="E332" s="102">
        <v>2</v>
      </c>
      <c r="F332" s="102">
        <v>0</v>
      </c>
      <c r="G332" s="100">
        <v>22722201</v>
      </c>
    </row>
    <row r="333" spans="1:7" x14ac:dyDescent="0.2">
      <c r="A333" s="100" t="s">
        <v>1178</v>
      </c>
      <c r="B333" s="105" t="s">
        <v>240</v>
      </c>
      <c r="C333" s="101">
        <v>2</v>
      </c>
      <c r="D333" s="101">
        <v>0</v>
      </c>
      <c r="E333" s="102">
        <v>0</v>
      </c>
      <c r="F333" s="102">
        <v>0</v>
      </c>
      <c r="G333" s="100">
        <v>22722201</v>
      </c>
    </row>
    <row r="334" spans="1:7" x14ac:dyDescent="0.2">
      <c r="A334" s="100" t="s">
        <v>1179</v>
      </c>
      <c r="B334" s="105" t="s">
        <v>240</v>
      </c>
      <c r="C334" s="101">
        <v>2</v>
      </c>
      <c r="D334" s="101">
        <v>0</v>
      </c>
      <c r="E334" s="102">
        <v>1</v>
      </c>
      <c r="F334" s="102">
        <v>0</v>
      </c>
      <c r="G334" s="100">
        <v>22722201</v>
      </c>
    </row>
    <row r="335" spans="1:7" x14ac:dyDescent="0.2">
      <c r="A335" s="100" t="s">
        <v>1180</v>
      </c>
      <c r="B335" s="105" t="s">
        <v>240</v>
      </c>
      <c r="C335" s="101">
        <v>1</v>
      </c>
      <c r="D335" s="101">
        <v>0</v>
      </c>
      <c r="E335" s="102">
        <v>0</v>
      </c>
      <c r="F335" s="102">
        <v>0</v>
      </c>
      <c r="G335" s="100">
        <v>22722201</v>
      </c>
    </row>
    <row r="336" spans="1:7" x14ac:dyDescent="0.2">
      <c r="A336" s="100" t="s">
        <v>1181</v>
      </c>
      <c r="B336" s="105" t="s">
        <v>240</v>
      </c>
      <c r="C336" s="101">
        <v>2</v>
      </c>
      <c r="D336" s="101">
        <v>2</v>
      </c>
      <c r="E336" s="102">
        <v>2</v>
      </c>
      <c r="F336" s="102">
        <v>0</v>
      </c>
      <c r="G336" s="100">
        <v>22722201</v>
      </c>
    </row>
    <row r="337" spans="1:7" x14ac:dyDescent="0.2">
      <c r="A337" s="100" t="s">
        <v>1182</v>
      </c>
      <c r="B337" s="105" t="s">
        <v>240</v>
      </c>
      <c r="C337" s="101">
        <v>12</v>
      </c>
      <c r="D337" s="101">
        <v>4</v>
      </c>
      <c r="E337" s="102">
        <v>0</v>
      </c>
      <c r="F337" s="102">
        <v>0</v>
      </c>
      <c r="G337" s="100">
        <v>22722201</v>
      </c>
    </row>
    <row r="338" spans="1:7" x14ac:dyDescent="0.2">
      <c r="A338" s="100" t="s">
        <v>1183</v>
      </c>
      <c r="B338" s="105" t="s">
        <v>240</v>
      </c>
      <c r="C338" s="101">
        <v>1</v>
      </c>
      <c r="D338" s="101">
        <v>0</v>
      </c>
      <c r="E338" s="102">
        <v>0</v>
      </c>
      <c r="F338" s="102">
        <v>0</v>
      </c>
      <c r="G338" s="100">
        <v>22722201</v>
      </c>
    </row>
    <row r="339" spans="1:7" x14ac:dyDescent="0.2">
      <c r="A339" s="100" t="s">
        <v>1184</v>
      </c>
      <c r="B339" s="105" t="s">
        <v>240</v>
      </c>
      <c r="C339" s="101">
        <v>0</v>
      </c>
      <c r="D339" s="101">
        <v>1</v>
      </c>
      <c r="E339" s="102">
        <v>0</v>
      </c>
      <c r="F339" s="102">
        <v>0</v>
      </c>
      <c r="G339" s="100">
        <v>22722201</v>
      </c>
    </row>
    <row r="340" spans="1:7" x14ac:dyDescent="0.2">
      <c r="A340" s="100" t="s">
        <v>1185</v>
      </c>
      <c r="B340" s="105" t="s">
        <v>240</v>
      </c>
      <c r="C340" s="101">
        <v>3</v>
      </c>
      <c r="D340" s="101">
        <v>1</v>
      </c>
      <c r="E340" s="102">
        <v>0</v>
      </c>
      <c r="F340" s="102">
        <v>2</v>
      </c>
      <c r="G340" s="100">
        <v>22722201</v>
      </c>
    </row>
    <row r="341" spans="1:7" x14ac:dyDescent="0.2">
      <c r="A341" s="100" t="s">
        <v>1186</v>
      </c>
      <c r="B341" s="105" t="s">
        <v>240</v>
      </c>
      <c r="C341" s="101">
        <v>0</v>
      </c>
      <c r="D341" s="101">
        <v>1</v>
      </c>
      <c r="E341" s="102">
        <v>1</v>
      </c>
      <c r="F341" s="102">
        <v>0</v>
      </c>
      <c r="G341" s="100">
        <v>22722201</v>
      </c>
    </row>
    <row r="342" spans="1:7" x14ac:dyDescent="0.2">
      <c r="A342" s="100" t="s">
        <v>1187</v>
      </c>
      <c r="B342" s="105" t="s">
        <v>240</v>
      </c>
      <c r="C342" s="101">
        <v>2</v>
      </c>
      <c r="D342" s="101">
        <v>3</v>
      </c>
      <c r="E342" s="102">
        <v>0</v>
      </c>
      <c r="F342" s="102">
        <v>0</v>
      </c>
      <c r="G342" s="100">
        <v>22722201</v>
      </c>
    </row>
    <row r="343" spans="1:7" x14ac:dyDescent="0.2">
      <c r="A343" s="100" t="s">
        <v>1188</v>
      </c>
      <c r="B343" s="105" t="s">
        <v>240</v>
      </c>
      <c r="C343" s="101">
        <v>3</v>
      </c>
      <c r="D343" s="101">
        <v>1</v>
      </c>
      <c r="E343" s="102">
        <v>1</v>
      </c>
      <c r="F343" s="102">
        <v>0</v>
      </c>
      <c r="G343" s="100">
        <v>22722201</v>
      </c>
    </row>
    <row r="344" spans="1:7" x14ac:dyDescent="0.2">
      <c r="A344" s="100" t="s">
        <v>1189</v>
      </c>
      <c r="B344" s="105" t="s">
        <v>240</v>
      </c>
      <c r="C344" s="101">
        <v>6</v>
      </c>
      <c r="D344" s="101">
        <v>3</v>
      </c>
      <c r="E344" s="102">
        <v>0</v>
      </c>
      <c r="F344" s="102">
        <v>0</v>
      </c>
      <c r="G344" s="100">
        <v>22722201</v>
      </c>
    </row>
    <row r="345" spans="1:7" x14ac:dyDescent="0.2">
      <c r="A345" s="100" t="s">
        <v>1190</v>
      </c>
      <c r="B345" s="105" t="s">
        <v>240</v>
      </c>
      <c r="C345" s="101">
        <v>1</v>
      </c>
      <c r="D345" s="101">
        <v>1</v>
      </c>
      <c r="E345" s="102">
        <v>0</v>
      </c>
      <c r="F345" s="102">
        <v>0</v>
      </c>
      <c r="G345" s="100">
        <v>22722201</v>
      </c>
    </row>
    <row r="346" spans="1:7" x14ac:dyDescent="0.2">
      <c r="A346" s="100" t="s">
        <v>1191</v>
      </c>
      <c r="B346" s="105" t="s">
        <v>240</v>
      </c>
      <c r="C346" s="101">
        <v>0</v>
      </c>
      <c r="D346" s="101">
        <v>0</v>
      </c>
      <c r="E346" s="102">
        <v>0</v>
      </c>
      <c r="F346" s="102">
        <v>0</v>
      </c>
      <c r="G346" s="100">
        <v>22722201</v>
      </c>
    </row>
    <row r="347" spans="1:7" x14ac:dyDescent="0.2">
      <c r="A347" s="100" t="s">
        <v>1192</v>
      </c>
      <c r="B347" s="105" t="s">
        <v>240</v>
      </c>
      <c r="C347" s="101">
        <v>1</v>
      </c>
      <c r="D347" s="101">
        <v>0</v>
      </c>
      <c r="E347" s="102">
        <v>0</v>
      </c>
      <c r="F347" s="102">
        <v>0</v>
      </c>
      <c r="G347" s="100">
        <v>22722201</v>
      </c>
    </row>
    <row r="348" spans="1:7" x14ac:dyDescent="0.2">
      <c r="A348" s="100" t="s">
        <v>1193</v>
      </c>
      <c r="B348" s="105" t="s">
        <v>240</v>
      </c>
      <c r="C348" s="101">
        <v>0</v>
      </c>
      <c r="D348" s="101">
        <v>0</v>
      </c>
      <c r="E348" s="102">
        <v>3</v>
      </c>
      <c r="F348" s="102">
        <v>0</v>
      </c>
      <c r="G348" s="100">
        <v>22722201</v>
      </c>
    </row>
    <row r="349" spans="1:7" x14ac:dyDescent="0.2">
      <c r="A349" s="100" t="s">
        <v>1194</v>
      </c>
      <c r="B349" s="105" t="s">
        <v>240</v>
      </c>
      <c r="C349" s="101">
        <v>1</v>
      </c>
      <c r="D349" s="101">
        <v>1</v>
      </c>
      <c r="E349" s="102">
        <v>2</v>
      </c>
      <c r="F349" s="102">
        <v>1</v>
      </c>
      <c r="G349" s="100">
        <v>22722201</v>
      </c>
    </row>
    <row r="350" spans="1:7" x14ac:dyDescent="0.2">
      <c r="A350" s="100" t="s">
        <v>1195</v>
      </c>
      <c r="B350" s="105" t="s">
        <v>240</v>
      </c>
      <c r="C350" s="101">
        <v>3</v>
      </c>
      <c r="D350" s="101">
        <v>1</v>
      </c>
      <c r="E350" s="102">
        <v>0</v>
      </c>
      <c r="F350" s="102">
        <v>0</v>
      </c>
      <c r="G350" s="100">
        <v>22722201</v>
      </c>
    </row>
    <row r="351" spans="1:7" x14ac:dyDescent="0.2">
      <c r="A351" s="100" t="s">
        <v>1196</v>
      </c>
      <c r="B351" s="105" t="s">
        <v>240</v>
      </c>
      <c r="C351" s="101">
        <v>1</v>
      </c>
      <c r="D351" s="101">
        <v>0</v>
      </c>
      <c r="E351" s="102">
        <v>1</v>
      </c>
      <c r="F351" s="102">
        <v>0</v>
      </c>
      <c r="G351" s="100">
        <v>22722201</v>
      </c>
    </row>
    <row r="352" spans="1:7" x14ac:dyDescent="0.2">
      <c r="A352" s="100" t="s">
        <v>1197</v>
      </c>
      <c r="B352" s="105" t="s">
        <v>240</v>
      </c>
      <c r="C352" s="101">
        <v>1</v>
      </c>
      <c r="D352" s="101">
        <v>2</v>
      </c>
      <c r="E352" s="102">
        <v>2</v>
      </c>
      <c r="F352" s="102">
        <v>0</v>
      </c>
      <c r="G352" s="100">
        <v>22722201</v>
      </c>
    </row>
    <row r="353" spans="1:7" x14ac:dyDescent="0.2">
      <c r="A353" s="100" t="s">
        <v>1198</v>
      </c>
      <c r="B353" s="105" t="s">
        <v>240</v>
      </c>
      <c r="C353" s="101">
        <v>0</v>
      </c>
      <c r="D353" s="101">
        <v>1</v>
      </c>
      <c r="E353" s="102">
        <v>0</v>
      </c>
      <c r="F353" s="102">
        <v>0</v>
      </c>
      <c r="G353" s="100">
        <v>22722201</v>
      </c>
    </row>
    <row r="354" spans="1:7" x14ac:dyDescent="0.2">
      <c r="A354" s="100" t="s">
        <v>1199</v>
      </c>
      <c r="B354" s="105" t="s">
        <v>240</v>
      </c>
      <c r="C354" s="101">
        <v>3</v>
      </c>
      <c r="D354" s="101">
        <v>1</v>
      </c>
      <c r="E354" s="102">
        <v>1</v>
      </c>
      <c r="F354" s="102">
        <v>0</v>
      </c>
      <c r="G354" s="100">
        <v>22722201</v>
      </c>
    </row>
    <row r="355" spans="1:7" x14ac:dyDescent="0.2">
      <c r="A355" s="100" t="s">
        <v>1200</v>
      </c>
      <c r="B355" s="105" t="s">
        <v>240</v>
      </c>
      <c r="C355" s="101">
        <v>0</v>
      </c>
      <c r="D355" s="101">
        <v>0</v>
      </c>
      <c r="E355" s="102">
        <v>2</v>
      </c>
      <c r="F355" s="102">
        <v>1</v>
      </c>
      <c r="G355" s="100">
        <v>22722201</v>
      </c>
    </row>
    <row r="356" spans="1:7" x14ac:dyDescent="0.2">
      <c r="A356" s="100" t="s">
        <v>1201</v>
      </c>
      <c r="B356" s="105" t="s">
        <v>240</v>
      </c>
      <c r="C356" s="101">
        <v>1</v>
      </c>
      <c r="D356" s="101">
        <v>1</v>
      </c>
      <c r="E356" s="102">
        <v>1</v>
      </c>
      <c r="F356" s="102">
        <v>0</v>
      </c>
      <c r="G356" s="100">
        <v>22722201</v>
      </c>
    </row>
    <row r="357" spans="1:7" x14ac:dyDescent="0.2">
      <c r="A357" s="100" t="s">
        <v>1202</v>
      </c>
      <c r="B357" s="105" t="s">
        <v>240</v>
      </c>
      <c r="C357" s="101">
        <v>2</v>
      </c>
      <c r="D357" s="101">
        <v>0</v>
      </c>
      <c r="E357" s="102">
        <v>2</v>
      </c>
      <c r="F357" s="102">
        <v>0</v>
      </c>
      <c r="G357" s="100">
        <v>22722201</v>
      </c>
    </row>
    <row r="358" spans="1:7" x14ac:dyDescent="0.2">
      <c r="A358" s="100" t="s">
        <v>1203</v>
      </c>
      <c r="B358" s="105" t="s">
        <v>240</v>
      </c>
      <c r="C358" s="101">
        <v>4</v>
      </c>
      <c r="D358" s="101">
        <v>0</v>
      </c>
      <c r="E358" s="102">
        <v>0</v>
      </c>
      <c r="F358" s="102">
        <v>0</v>
      </c>
      <c r="G358" s="100">
        <v>22722201</v>
      </c>
    </row>
    <row r="359" spans="1:7" x14ac:dyDescent="0.2">
      <c r="A359" s="100" t="s">
        <v>1204</v>
      </c>
      <c r="B359" s="105" t="s">
        <v>240</v>
      </c>
      <c r="C359" s="101">
        <v>0</v>
      </c>
      <c r="D359" s="101">
        <v>1</v>
      </c>
      <c r="E359" s="102">
        <v>0</v>
      </c>
      <c r="F359" s="102">
        <v>0</v>
      </c>
      <c r="G359" s="100">
        <v>22722201</v>
      </c>
    </row>
    <row r="360" spans="1:7" x14ac:dyDescent="0.2">
      <c r="A360" s="100" t="s">
        <v>1205</v>
      </c>
      <c r="B360" s="105" t="s">
        <v>240</v>
      </c>
      <c r="C360" s="101">
        <v>1</v>
      </c>
      <c r="D360" s="101">
        <v>3</v>
      </c>
      <c r="E360" s="102">
        <v>0</v>
      </c>
      <c r="F360" s="102">
        <v>0</v>
      </c>
      <c r="G360" s="100">
        <v>22722201</v>
      </c>
    </row>
    <row r="361" spans="1:7" x14ac:dyDescent="0.2">
      <c r="A361" s="100" t="s">
        <v>1206</v>
      </c>
      <c r="B361" s="105" t="s">
        <v>240</v>
      </c>
      <c r="C361" s="101">
        <v>6</v>
      </c>
      <c r="D361" s="101">
        <v>2</v>
      </c>
      <c r="E361" s="102">
        <v>1</v>
      </c>
      <c r="F361" s="102">
        <v>0</v>
      </c>
      <c r="G361" s="100">
        <v>22722201</v>
      </c>
    </row>
    <row r="362" spans="1:7" x14ac:dyDescent="0.2">
      <c r="A362" s="100" t="s">
        <v>1207</v>
      </c>
      <c r="B362" s="105" t="s">
        <v>240</v>
      </c>
      <c r="C362" s="101">
        <v>0</v>
      </c>
      <c r="D362" s="101">
        <v>1</v>
      </c>
      <c r="E362" s="102">
        <v>1</v>
      </c>
      <c r="F362" s="102">
        <v>0</v>
      </c>
      <c r="G362" s="100">
        <v>22722201</v>
      </c>
    </row>
    <row r="363" spans="1:7" x14ac:dyDescent="0.2">
      <c r="A363" s="100" t="s">
        <v>1208</v>
      </c>
      <c r="B363" s="105" t="s">
        <v>240</v>
      </c>
      <c r="C363" s="101">
        <v>2</v>
      </c>
      <c r="D363" s="101">
        <v>1</v>
      </c>
      <c r="E363" s="102">
        <v>0</v>
      </c>
      <c r="F363" s="102">
        <v>0</v>
      </c>
      <c r="G363" s="100">
        <v>22722201</v>
      </c>
    </row>
    <row r="364" spans="1:7" x14ac:dyDescent="0.2">
      <c r="A364" s="100" t="s">
        <v>1209</v>
      </c>
      <c r="B364" s="105" t="s">
        <v>240</v>
      </c>
      <c r="C364" s="101">
        <v>1</v>
      </c>
      <c r="D364" s="101">
        <v>0</v>
      </c>
      <c r="E364" s="102">
        <v>2</v>
      </c>
      <c r="F364" s="102">
        <v>0</v>
      </c>
      <c r="G364" s="100">
        <v>22722201</v>
      </c>
    </row>
    <row r="365" spans="1:7" x14ac:dyDescent="0.2">
      <c r="A365" s="100" t="s">
        <v>1210</v>
      </c>
      <c r="B365" s="105" t="s">
        <v>240</v>
      </c>
      <c r="C365" s="101">
        <v>2</v>
      </c>
      <c r="D365" s="101">
        <v>0</v>
      </c>
      <c r="E365" s="102">
        <v>0</v>
      </c>
      <c r="F365" s="102">
        <v>0</v>
      </c>
      <c r="G365" s="100">
        <v>22722201</v>
      </c>
    </row>
    <row r="366" spans="1:7" x14ac:dyDescent="0.2">
      <c r="A366" s="100" t="s">
        <v>1211</v>
      </c>
      <c r="B366" s="105" t="s">
        <v>240</v>
      </c>
      <c r="C366" s="101">
        <v>1</v>
      </c>
      <c r="D366" s="101">
        <v>0</v>
      </c>
      <c r="E366" s="102">
        <v>4</v>
      </c>
      <c r="F366" s="102">
        <v>0</v>
      </c>
      <c r="G366" s="100">
        <v>22722201</v>
      </c>
    </row>
    <row r="367" spans="1:7" x14ac:dyDescent="0.2">
      <c r="A367" s="100" t="s">
        <v>1212</v>
      </c>
      <c r="B367" s="105" t="s">
        <v>240</v>
      </c>
      <c r="C367" s="101">
        <v>2</v>
      </c>
      <c r="D367" s="101">
        <v>0</v>
      </c>
      <c r="E367" s="102">
        <v>2</v>
      </c>
      <c r="F367" s="102">
        <v>0</v>
      </c>
      <c r="G367" s="100">
        <v>22722201</v>
      </c>
    </row>
    <row r="368" spans="1:7" x14ac:dyDescent="0.2">
      <c r="A368" s="100" t="s">
        <v>1213</v>
      </c>
      <c r="B368" s="105" t="s">
        <v>240</v>
      </c>
      <c r="C368" s="101">
        <v>1</v>
      </c>
      <c r="D368" s="101">
        <v>2</v>
      </c>
      <c r="E368" s="102">
        <v>4</v>
      </c>
      <c r="F368" s="102">
        <v>0</v>
      </c>
      <c r="G368" s="100">
        <v>22722201</v>
      </c>
    </row>
    <row r="369" spans="1:7" x14ac:dyDescent="0.2">
      <c r="A369" s="100" t="s">
        <v>1214</v>
      </c>
      <c r="B369" s="105" t="s">
        <v>240</v>
      </c>
      <c r="C369" s="101">
        <v>3</v>
      </c>
      <c r="D369" s="101">
        <v>0</v>
      </c>
      <c r="E369" s="102">
        <v>1</v>
      </c>
      <c r="F369" s="102">
        <v>0</v>
      </c>
      <c r="G369" s="100">
        <v>22722201</v>
      </c>
    </row>
    <row r="370" spans="1:7" x14ac:dyDescent="0.2">
      <c r="A370" s="100" t="s">
        <v>1215</v>
      </c>
      <c r="B370" s="105" t="s">
        <v>240</v>
      </c>
      <c r="C370" s="101">
        <v>2</v>
      </c>
      <c r="D370" s="101">
        <v>2</v>
      </c>
      <c r="E370" s="102">
        <v>0</v>
      </c>
      <c r="F370" s="102">
        <v>0</v>
      </c>
      <c r="G370" s="100">
        <v>22722201</v>
      </c>
    </row>
    <row r="371" spans="1:7" x14ac:dyDescent="0.2">
      <c r="A371" s="100" t="s">
        <v>1216</v>
      </c>
      <c r="B371" s="105" t="s">
        <v>240</v>
      </c>
      <c r="C371" s="101">
        <v>2</v>
      </c>
      <c r="D371" s="101">
        <v>0</v>
      </c>
      <c r="E371" s="102">
        <v>1</v>
      </c>
      <c r="F371" s="102">
        <v>0</v>
      </c>
      <c r="G371" s="100">
        <v>22722201</v>
      </c>
    </row>
    <row r="372" spans="1:7" x14ac:dyDescent="0.2">
      <c r="A372" s="100" t="s">
        <v>1217</v>
      </c>
      <c r="B372" s="105" t="s">
        <v>240</v>
      </c>
      <c r="C372" s="101">
        <v>1</v>
      </c>
      <c r="D372" s="101">
        <v>1</v>
      </c>
      <c r="E372" s="102">
        <v>0</v>
      </c>
      <c r="F372" s="102">
        <v>0</v>
      </c>
      <c r="G372" s="100">
        <v>22722201</v>
      </c>
    </row>
    <row r="373" spans="1:7" x14ac:dyDescent="0.2">
      <c r="A373" s="100" t="s">
        <v>1218</v>
      </c>
      <c r="B373" s="105" t="s">
        <v>240</v>
      </c>
      <c r="C373" s="101">
        <v>0</v>
      </c>
      <c r="D373" s="101">
        <v>1</v>
      </c>
      <c r="E373" s="102">
        <v>0</v>
      </c>
      <c r="F373" s="102">
        <v>0</v>
      </c>
      <c r="G373" s="100">
        <v>22722201</v>
      </c>
    </row>
    <row r="374" spans="1:7" x14ac:dyDescent="0.2">
      <c r="A374" s="100" t="s">
        <v>1219</v>
      </c>
      <c r="B374" s="105" t="s">
        <v>240</v>
      </c>
      <c r="C374" s="101">
        <v>3</v>
      </c>
      <c r="D374" s="101">
        <v>1</v>
      </c>
      <c r="E374" s="102">
        <v>1</v>
      </c>
      <c r="F374" s="102">
        <v>0</v>
      </c>
      <c r="G374" s="100">
        <v>22722201</v>
      </c>
    </row>
    <row r="375" spans="1:7" x14ac:dyDescent="0.2">
      <c r="A375" s="100" t="s">
        <v>1220</v>
      </c>
      <c r="B375" s="105" t="s">
        <v>240</v>
      </c>
      <c r="C375" s="101">
        <v>3</v>
      </c>
      <c r="D375" s="101">
        <v>2</v>
      </c>
      <c r="E375" s="102">
        <v>2</v>
      </c>
      <c r="F375" s="102">
        <v>1</v>
      </c>
      <c r="G375" s="100">
        <v>22722201</v>
      </c>
    </row>
    <row r="376" spans="1:7" x14ac:dyDescent="0.2">
      <c r="A376" s="100" t="s">
        <v>1221</v>
      </c>
      <c r="B376" s="105" t="s">
        <v>240</v>
      </c>
      <c r="C376" s="101">
        <v>0</v>
      </c>
      <c r="D376" s="101">
        <v>0</v>
      </c>
      <c r="E376" s="102">
        <v>2</v>
      </c>
      <c r="F376" s="102">
        <v>0</v>
      </c>
      <c r="G376" s="100">
        <v>22722201</v>
      </c>
    </row>
    <row r="377" spans="1:7" x14ac:dyDescent="0.2">
      <c r="A377" s="100" t="s">
        <v>1222</v>
      </c>
      <c r="B377" s="105" t="s">
        <v>240</v>
      </c>
      <c r="C377" s="101">
        <v>1</v>
      </c>
      <c r="D377" s="101">
        <v>1</v>
      </c>
      <c r="E377" s="102">
        <v>1</v>
      </c>
      <c r="F377" s="102">
        <v>0</v>
      </c>
      <c r="G377" s="100">
        <v>22722201</v>
      </c>
    </row>
    <row r="378" spans="1:7" x14ac:dyDescent="0.2">
      <c r="A378" s="100" t="s">
        <v>1223</v>
      </c>
      <c r="B378" s="105" t="s">
        <v>240</v>
      </c>
      <c r="C378" s="101">
        <v>0</v>
      </c>
      <c r="D378" s="101">
        <v>0</v>
      </c>
      <c r="E378" s="102">
        <v>0</v>
      </c>
      <c r="F378" s="102">
        <v>0</v>
      </c>
      <c r="G378" s="100">
        <v>22722201</v>
      </c>
    </row>
    <row r="379" spans="1:7" x14ac:dyDescent="0.2">
      <c r="A379" s="100" t="s">
        <v>1224</v>
      </c>
      <c r="B379" s="105" t="s">
        <v>240</v>
      </c>
      <c r="C379" s="101">
        <v>7</v>
      </c>
      <c r="D379" s="101">
        <v>0</v>
      </c>
      <c r="E379" s="102">
        <v>6</v>
      </c>
      <c r="F379" s="102">
        <v>0</v>
      </c>
      <c r="G379" s="100">
        <v>22722201</v>
      </c>
    </row>
    <row r="380" spans="1:7" x14ac:dyDescent="0.2">
      <c r="A380" s="100" t="s">
        <v>1225</v>
      </c>
      <c r="B380" s="105" t="s">
        <v>240</v>
      </c>
      <c r="C380" s="101">
        <v>2</v>
      </c>
      <c r="D380" s="101">
        <v>0</v>
      </c>
      <c r="E380" s="102">
        <v>4</v>
      </c>
      <c r="F380" s="102">
        <v>1</v>
      </c>
      <c r="G380" s="100">
        <v>22722201</v>
      </c>
    </row>
    <row r="381" spans="1:7" x14ac:dyDescent="0.2">
      <c r="A381" s="100" t="s">
        <v>1226</v>
      </c>
      <c r="B381" s="105" t="s">
        <v>240</v>
      </c>
      <c r="C381" s="101">
        <v>1</v>
      </c>
      <c r="D381" s="101">
        <v>0</v>
      </c>
      <c r="E381" s="102">
        <v>2</v>
      </c>
      <c r="F381" s="102">
        <v>0</v>
      </c>
      <c r="G381" s="100">
        <v>22722201</v>
      </c>
    </row>
    <row r="382" spans="1:7" x14ac:dyDescent="0.25">
      <c r="A382" s="169" t="s">
        <v>1473</v>
      </c>
      <c r="B382" s="169"/>
      <c r="C382" s="170"/>
      <c r="D382" s="169"/>
      <c r="E382" s="169"/>
      <c r="F382" s="169"/>
      <c r="G382" s="169"/>
    </row>
  </sheetData>
  <mergeCells count="1">
    <mergeCell ref="A382:G38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abSelected="1" workbookViewId="0">
      <selection activeCell="F14" sqref="F14"/>
    </sheetView>
  </sheetViews>
  <sheetFormatPr defaultRowHeight="15" x14ac:dyDescent="0.25"/>
  <cols>
    <col min="1" max="1" width="9.140625" style="10"/>
    <col min="2" max="2" width="22.140625" style="10" customWidth="1"/>
    <col min="3" max="3" width="15.5703125" style="10" customWidth="1"/>
    <col min="4" max="4" width="9.140625" style="10"/>
    <col min="5" max="5" width="12" style="10" customWidth="1"/>
    <col min="6" max="6" width="13.5703125" style="10" customWidth="1"/>
    <col min="7" max="7" width="42" style="107" customWidth="1"/>
    <col min="8" max="8" width="28" style="107" customWidth="1"/>
    <col min="9" max="16384" width="9.140625" style="10"/>
  </cols>
  <sheetData>
    <row r="1" spans="1:9" ht="25.9" customHeight="1" x14ac:dyDescent="0.3">
      <c r="A1" s="106" t="s">
        <v>265</v>
      </c>
      <c r="B1" s="106"/>
      <c r="E1" s="11"/>
    </row>
    <row r="2" spans="1:9" s="108" customFormat="1" ht="34.5" x14ac:dyDescent="0.25">
      <c r="A2" s="110" t="s">
        <v>266</v>
      </c>
      <c r="B2" s="110" t="s">
        <v>267</v>
      </c>
      <c r="C2" s="111" t="s">
        <v>268</v>
      </c>
      <c r="D2" s="112" t="s">
        <v>269</v>
      </c>
      <c r="E2" s="112" t="s">
        <v>270</v>
      </c>
      <c r="F2" s="111" t="s">
        <v>271</v>
      </c>
      <c r="G2" s="111" t="s">
        <v>272</v>
      </c>
      <c r="H2" s="111" t="s">
        <v>273</v>
      </c>
    </row>
    <row r="3" spans="1:9" ht="23.25" x14ac:dyDescent="0.25">
      <c r="A3" s="114" t="s">
        <v>274</v>
      </c>
      <c r="B3" s="114" t="s">
        <v>275</v>
      </c>
      <c r="C3" s="115">
        <v>851</v>
      </c>
      <c r="D3" s="116">
        <v>0.92690355329949237</v>
      </c>
      <c r="E3" s="116">
        <v>3.0456852791878172E-3</v>
      </c>
      <c r="F3" s="115" t="s">
        <v>147</v>
      </c>
      <c r="G3" s="117" t="s">
        <v>276</v>
      </c>
      <c r="H3" s="117" t="s">
        <v>277</v>
      </c>
      <c r="I3" s="107"/>
    </row>
    <row r="4" spans="1:9" x14ac:dyDescent="0.25">
      <c r="A4" s="114" t="s">
        <v>278</v>
      </c>
      <c r="B4" s="114" t="s">
        <v>279</v>
      </c>
      <c r="C4" s="115">
        <v>17</v>
      </c>
      <c r="D4" s="116">
        <v>0</v>
      </c>
      <c r="E4" s="116">
        <v>0.42307692307692307</v>
      </c>
      <c r="F4" s="115" t="s">
        <v>280</v>
      </c>
      <c r="G4" s="117" t="s">
        <v>1454</v>
      </c>
      <c r="H4" s="117" t="s">
        <v>277</v>
      </c>
      <c r="I4" s="107"/>
    </row>
    <row r="5" spans="1:9" ht="23.25" x14ac:dyDescent="0.25">
      <c r="A5" s="114" t="s">
        <v>281</v>
      </c>
      <c r="B5" s="114" t="s">
        <v>282</v>
      </c>
      <c r="C5" s="115">
        <v>155</v>
      </c>
      <c r="D5" s="116">
        <v>0.92948717948717952</v>
      </c>
      <c r="E5" s="116">
        <v>6.41025641025641E-3</v>
      </c>
      <c r="F5" s="115" t="s">
        <v>147</v>
      </c>
      <c r="G5" s="117" t="s">
        <v>283</v>
      </c>
      <c r="H5" s="117" t="s">
        <v>277</v>
      </c>
      <c r="I5" s="107"/>
    </row>
    <row r="6" spans="1:9" ht="23.25" x14ac:dyDescent="0.25">
      <c r="A6" s="114" t="s">
        <v>284</v>
      </c>
      <c r="B6" s="114" t="s">
        <v>285</v>
      </c>
      <c r="C6" s="115">
        <v>189</v>
      </c>
      <c r="D6" s="116">
        <v>0.72</v>
      </c>
      <c r="E6" s="116">
        <v>0.01</v>
      </c>
      <c r="F6" s="115" t="s">
        <v>147</v>
      </c>
      <c r="G6" s="117" t="s">
        <v>286</v>
      </c>
      <c r="H6" s="117" t="s">
        <v>277</v>
      </c>
      <c r="I6" s="107"/>
    </row>
    <row r="7" spans="1:9" x14ac:dyDescent="0.25">
      <c r="A7" s="114" t="s">
        <v>287</v>
      </c>
      <c r="B7" s="114" t="s">
        <v>288</v>
      </c>
      <c r="C7" s="115">
        <v>2561</v>
      </c>
      <c r="D7" s="116">
        <v>2.4552788495264818E-2</v>
      </c>
      <c r="E7" s="116">
        <v>0.91722202735882141</v>
      </c>
      <c r="F7" s="115" t="s">
        <v>280</v>
      </c>
      <c r="G7" s="117" t="s">
        <v>287</v>
      </c>
      <c r="H7" s="117" t="s">
        <v>289</v>
      </c>
      <c r="I7" s="107"/>
    </row>
    <row r="8" spans="1:9" x14ac:dyDescent="0.25">
      <c r="A8" s="114" t="s">
        <v>290</v>
      </c>
      <c r="B8" s="114" t="s">
        <v>291</v>
      </c>
      <c r="C8" s="115">
        <v>23</v>
      </c>
      <c r="D8" s="116">
        <v>0.53658536585365857</v>
      </c>
      <c r="E8" s="116">
        <v>0</v>
      </c>
      <c r="F8" s="115" t="s">
        <v>147</v>
      </c>
      <c r="G8" s="117" t="s">
        <v>292</v>
      </c>
      <c r="H8" s="117" t="s">
        <v>289</v>
      </c>
      <c r="I8" s="107"/>
    </row>
    <row r="9" spans="1:9" ht="23.25" x14ac:dyDescent="0.25">
      <c r="A9" s="114" t="s">
        <v>293</v>
      </c>
      <c r="B9" s="114" t="s">
        <v>294</v>
      </c>
      <c r="C9" s="115">
        <v>234</v>
      </c>
      <c r="D9" s="116">
        <v>1.4184397163120567E-2</v>
      </c>
      <c r="E9" s="116">
        <v>0.82624113475177308</v>
      </c>
      <c r="F9" s="115" t="s">
        <v>280</v>
      </c>
      <c r="G9" s="117" t="s">
        <v>295</v>
      </c>
      <c r="H9" s="117" t="s">
        <v>289</v>
      </c>
      <c r="I9" s="107"/>
    </row>
    <row r="10" spans="1:9" ht="23.25" x14ac:dyDescent="0.25">
      <c r="A10" s="114" t="s">
        <v>296</v>
      </c>
      <c r="B10" s="114" t="s">
        <v>297</v>
      </c>
      <c r="C10" s="115">
        <v>17</v>
      </c>
      <c r="D10" s="116">
        <v>0</v>
      </c>
      <c r="E10" s="116">
        <v>0.5</v>
      </c>
      <c r="F10" s="115" t="s">
        <v>280</v>
      </c>
      <c r="G10" s="117" t="s">
        <v>295</v>
      </c>
      <c r="H10" s="117" t="s">
        <v>289</v>
      </c>
      <c r="I10" s="107"/>
    </row>
    <row r="11" spans="1:9" ht="23.25" x14ac:dyDescent="0.25">
      <c r="A11" s="114" t="s">
        <v>298</v>
      </c>
      <c r="B11" s="114" t="s">
        <v>299</v>
      </c>
      <c r="C11" s="115">
        <v>45</v>
      </c>
      <c r="D11" s="116">
        <v>0</v>
      </c>
      <c r="E11" s="116">
        <v>0.5625</v>
      </c>
      <c r="F11" s="115" t="s">
        <v>280</v>
      </c>
      <c r="G11" s="117" t="s">
        <v>295</v>
      </c>
      <c r="H11" s="117" t="s">
        <v>289</v>
      </c>
      <c r="I11" s="107"/>
    </row>
    <row r="12" spans="1:9" ht="23.25" x14ac:dyDescent="0.25">
      <c r="A12" s="114" t="s">
        <v>300</v>
      </c>
      <c r="B12" s="114" t="s">
        <v>301</v>
      </c>
      <c r="C12" s="115">
        <v>442</v>
      </c>
      <c r="D12" s="116">
        <v>4.6460176991150445E-2</v>
      </c>
      <c r="E12" s="116">
        <v>0.86725663716814161</v>
      </c>
      <c r="F12" s="115" t="s">
        <v>280</v>
      </c>
      <c r="G12" s="117" t="s">
        <v>295</v>
      </c>
      <c r="H12" s="117" t="s">
        <v>289</v>
      </c>
      <c r="I12" s="107"/>
    </row>
    <row r="13" spans="1:9" ht="57" x14ac:dyDescent="0.25">
      <c r="A13" s="114" t="s">
        <v>302</v>
      </c>
      <c r="B13" s="114" t="s">
        <v>303</v>
      </c>
      <c r="C13" s="115">
        <v>242</v>
      </c>
      <c r="D13" s="116">
        <v>0.2446043165467626</v>
      </c>
      <c r="E13" s="116">
        <v>0.29856115107913667</v>
      </c>
      <c r="F13" s="115" t="s">
        <v>280</v>
      </c>
      <c r="G13" s="117" t="s">
        <v>304</v>
      </c>
      <c r="H13" s="117" t="s">
        <v>305</v>
      </c>
      <c r="I13" s="107"/>
    </row>
    <row r="14" spans="1:9" ht="34.5" x14ac:dyDescent="0.25">
      <c r="A14" s="114" t="s">
        <v>306</v>
      </c>
      <c r="B14" s="114" t="s">
        <v>307</v>
      </c>
      <c r="C14" s="115">
        <v>50</v>
      </c>
      <c r="D14" s="116">
        <v>3.5087719298245612E-2</v>
      </c>
      <c r="E14" s="116">
        <v>0.47368421052631576</v>
      </c>
      <c r="F14" s="115" t="s">
        <v>280</v>
      </c>
      <c r="G14" s="117" t="s">
        <v>295</v>
      </c>
      <c r="H14" s="117" t="s">
        <v>289</v>
      </c>
      <c r="I14" s="107"/>
    </row>
    <row r="15" spans="1:9" x14ac:dyDescent="0.25">
      <c r="A15" s="114" t="s">
        <v>308</v>
      </c>
      <c r="B15" s="114" t="s">
        <v>309</v>
      </c>
      <c r="C15" s="115">
        <v>117</v>
      </c>
      <c r="D15" s="116">
        <v>0.19889502762430938</v>
      </c>
      <c r="E15" s="116">
        <v>0.27071823204419887</v>
      </c>
      <c r="F15" s="115" t="s">
        <v>280</v>
      </c>
      <c r="G15" s="117" t="s">
        <v>287</v>
      </c>
      <c r="H15" s="117" t="s">
        <v>289</v>
      </c>
      <c r="I15" s="107"/>
    </row>
    <row r="16" spans="1:9" x14ac:dyDescent="0.25">
      <c r="A16" s="114" t="s">
        <v>310</v>
      </c>
      <c r="B16" s="114" t="s">
        <v>311</v>
      </c>
      <c r="C16" s="115">
        <v>30</v>
      </c>
      <c r="D16" s="116">
        <v>0.18421052631578946</v>
      </c>
      <c r="E16" s="116">
        <v>0.39473684210526316</v>
      </c>
      <c r="F16" s="115" t="s">
        <v>280</v>
      </c>
      <c r="G16" s="117" t="s">
        <v>312</v>
      </c>
      <c r="H16" s="117" t="s">
        <v>277</v>
      </c>
      <c r="I16" s="107"/>
    </row>
    <row r="17" spans="1:9" ht="34.5" x14ac:dyDescent="0.25">
      <c r="A17" s="114" t="s">
        <v>313</v>
      </c>
      <c r="B17" s="114" t="s">
        <v>314</v>
      </c>
      <c r="C17" s="115">
        <v>99</v>
      </c>
      <c r="D17" s="116">
        <v>7.7669902912621352E-2</v>
      </c>
      <c r="E17" s="116">
        <v>0.69902912621359226</v>
      </c>
      <c r="F17" s="115" t="s">
        <v>280</v>
      </c>
      <c r="G17" s="117" t="s">
        <v>304</v>
      </c>
      <c r="H17" s="117" t="s">
        <v>305</v>
      </c>
      <c r="I17" s="107"/>
    </row>
    <row r="18" spans="1:9" x14ac:dyDescent="0.25">
      <c r="A18" s="114" t="s">
        <v>315</v>
      </c>
      <c r="B18" s="114" t="s">
        <v>316</v>
      </c>
      <c r="C18" s="115">
        <v>45</v>
      </c>
      <c r="D18" s="116">
        <v>0.26946107784431139</v>
      </c>
      <c r="E18" s="116">
        <v>5.9880239520958087E-3</v>
      </c>
      <c r="F18" s="115" t="s">
        <v>147</v>
      </c>
      <c r="G18" s="117" t="s">
        <v>276</v>
      </c>
      <c r="H18" s="117" t="s">
        <v>277</v>
      </c>
      <c r="I18" s="107"/>
    </row>
    <row r="19" spans="1:9" x14ac:dyDescent="0.25">
      <c r="A19" s="114" t="s">
        <v>317</v>
      </c>
      <c r="B19" s="114" t="s">
        <v>318</v>
      </c>
      <c r="C19" s="115">
        <v>21</v>
      </c>
      <c r="D19" s="116">
        <v>0</v>
      </c>
      <c r="E19" s="116">
        <v>0.69565217391304346</v>
      </c>
      <c r="F19" s="115" t="s">
        <v>280</v>
      </c>
      <c r="G19" s="117" t="s">
        <v>292</v>
      </c>
      <c r="H19" s="117" t="s">
        <v>289</v>
      </c>
      <c r="I19" s="107"/>
    </row>
    <row r="20" spans="1:9" ht="23.25" x14ac:dyDescent="0.25">
      <c r="A20" s="114" t="s">
        <v>319</v>
      </c>
      <c r="B20" s="114" t="s">
        <v>320</v>
      </c>
      <c r="C20" s="115">
        <v>24288</v>
      </c>
      <c r="D20" s="116">
        <v>0.99559273617629052</v>
      </c>
      <c r="E20" s="116">
        <v>4.896959804121608E-4</v>
      </c>
      <c r="F20" s="115" t="s">
        <v>147</v>
      </c>
      <c r="G20" s="117" t="s">
        <v>321</v>
      </c>
      <c r="H20" s="117" t="s">
        <v>277</v>
      </c>
      <c r="I20" s="107"/>
    </row>
    <row r="21" spans="1:9" x14ac:dyDescent="0.25">
      <c r="A21" s="114" t="s">
        <v>322</v>
      </c>
      <c r="B21" s="114" t="s">
        <v>323</v>
      </c>
      <c r="C21" s="115">
        <v>62</v>
      </c>
      <c r="D21" s="116">
        <v>0</v>
      </c>
      <c r="E21" s="116">
        <v>0.69354838709677424</v>
      </c>
      <c r="F21" s="115" t="s">
        <v>280</v>
      </c>
      <c r="G21" s="117" t="s">
        <v>304</v>
      </c>
      <c r="H21" s="117" t="s">
        <v>305</v>
      </c>
      <c r="I21" s="107"/>
    </row>
    <row r="22" spans="1:9" x14ac:dyDescent="0.25">
      <c r="A22" s="114" t="s">
        <v>324</v>
      </c>
      <c r="B22" s="114" t="s">
        <v>325</v>
      </c>
      <c r="C22" s="115">
        <v>67</v>
      </c>
      <c r="D22" s="116">
        <v>0</v>
      </c>
      <c r="E22" s="116">
        <v>0.30357142857142855</v>
      </c>
      <c r="F22" s="115" t="s">
        <v>280</v>
      </c>
      <c r="G22" s="117" t="s">
        <v>304</v>
      </c>
      <c r="H22" s="117" t="s">
        <v>305</v>
      </c>
      <c r="I22" s="107"/>
    </row>
    <row r="23" spans="1:9" ht="23.25" x14ac:dyDescent="0.25">
      <c r="A23" s="114" t="s">
        <v>326</v>
      </c>
      <c r="B23" s="114" t="s">
        <v>327</v>
      </c>
      <c r="C23" s="115">
        <v>74</v>
      </c>
      <c r="D23" s="116">
        <v>0.3</v>
      </c>
      <c r="E23" s="116">
        <v>1.2500000000000001E-2</v>
      </c>
      <c r="F23" s="115" t="s">
        <v>147</v>
      </c>
      <c r="G23" s="117" t="s">
        <v>276</v>
      </c>
      <c r="H23" s="117" t="s">
        <v>277</v>
      </c>
      <c r="I23" s="107"/>
    </row>
    <row r="24" spans="1:9" ht="23.25" x14ac:dyDescent="0.25">
      <c r="A24" s="114" t="s">
        <v>328</v>
      </c>
      <c r="B24" s="114" t="s">
        <v>329</v>
      </c>
      <c r="C24" s="115">
        <v>21</v>
      </c>
      <c r="D24" s="116">
        <v>0</v>
      </c>
      <c r="E24" s="116">
        <v>0.5161290322580645</v>
      </c>
      <c r="F24" s="115" t="s">
        <v>280</v>
      </c>
      <c r="G24" s="117" t="s">
        <v>276</v>
      </c>
      <c r="H24" s="117" t="s">
        <v>277</v>
      </c>
      <c r="I24" s="107"/>
    </row>
    <row r="25" spans="1:9" ht="34.5" x14ac:dyDescent="0.25">
      <c r="A25" s="114" t="s">
        <v>330</v>
      </c>
      <c r="B25" s="114" t="s">
        <v>331</v>
      </c>
      <c r="C25" s="115">
        <v>168</v>
      </c>
      <c r="D25" s="116">
        <v>0.56818181818181823</v>
      </c>
      <c r="E25" s="116">
        <v>8.5227272727272721E-2</v>
      </c>
      <c r="F25" s="115" t="s">
        <v>147</v>
      </c>
      <c r="G25" s="117" t="s">
        <v>286</v>
      </c>
      <c r="H25" s="117" t="s">
        <v>277</v>
      </c>
      <c r="I25" s="107"/>
    </row>
    <row r="26" spans="1:9" ht="45.75" x14ac:dyDescent="0.25">
      <c r="A26" s="114" t="s">
        <v>332</v>
      </c>
      <c r="B26" s="114" t="s">
        <v>333</v>
      </c>
      <c r="C26" s="115">
        <v>45</v>
      </c>
      <c r="D26" s="116">
        <v>0.04</v>
      </c>
      <c r="E26" s="116">
        <v>0.78</v>
      </c>
      <c r="F26" s="115" t="s">
        <v>280</v>
      </c>
      <c r="G26" s="117" t="s">
        <v>276</v>
      </c>
      <c r="H26" s="117" t="s">
        <v>277</v>
      </c>
      <c r="I26" s="107"/>
    </row>
    <row r="27" spans="1:9" ht="23.25" x14ac:dyDescent="0.25">
      <c r="A27" s="114" t="s">
        <v>334</v>
      </c>
      <c r="B27" s="114" t="s">
        <v>335</v>
      </c>
      <c r="C27" s="115">
        <v>200</v>
      </c>
      <c r="D27" s="116">
        <v>0.13551401869158877</v>
      </c>
      <c r="E27" s="116">
        <v>0.52336448598130836</v>
      </c>
      <c r="F27" s="115" t="s">
        <v>280</v>
      </c>
      <c r="G27" s="117" t="s">
        <v>287</v>
      </c>
      <c r="H27" s="117" t="s">
        <v>289</v>
      </c>
      <c r="I27" s="107"/>
    </row>
    <row r="28" spans="1:9" ht="34.5" x14ac:dyDescent="0.25">
      <c r="A28" s="114" t="s">
        <v>336</v>
      </c>
      <c r="B28" s="114" t="s">
        <v>337</v>
      </c>
      <c r="C28" s="115">
        <v>968</v>
      </c>
      <c r="D28" s="116">
        <v>0.32417582417582419</v>
      </c>
      <c r="E28" s="116">
        <v>0.48901098901098899</v>
      </c>
      <c r="F28" s="115" t="s">
        <v>280</v>
      </c>
      <c r="G28" s="117" t="s">
        <v>276</v>
      </c>
      <c r="H28" s="117" t="s">
        <v>277</v>
      </c>
      <c r="I28" s="107"/>
    </row>
    <row r="29" spans="1:9" ht="23.25" x14ac:dyDescent="0.25">
      <c r="A29" s="114" t="s">
        <v>338</v>
      </c>
      <c r="B29" s="114" t="s">
        <v>339</v>
      </c>
      <c r="C29" s="115">
        <v>448</v>
      </c>
      <c r="D29" s="116">
        <v>0.30249632892804701</v>
      </c>
      <c r="E29" s="116">
        <v>0.54478707782672542</v>
      </c>
      <c r="F29" s="115" t="s">
        <v>280</v>
      </c>
      <c r="G29" s="117" t="s">
        <v>312</v>
      </c>
      <c r="H29" s="117" t="s">
        <v>277</v>
      </c>
      <c r="I29" s="107"/>
    </row>
    <row r="30" spans="1:9" x14ac:dyDescent="0.25">
      <c r="A30" s="114" t="s">
        <v>340</v>
      </c>
      <c r="B30" s="114" t="s">
        <v>341</v>
      </c>
      <c r="C30" s="115">
        <v>47</v>
      </c>
      <c r="D30" s="116">
        <v>0.11764705882352941</v>
      </c>
      <c r="E30" s="116">
        <v>0.31372549019607843</v>
      </c>
      <c r="F30" s="115" t="s">
        <v>280</v>
      </c>
      <c r="G30" s="117" t="s">
        <v>321</v>
      </c>
      <c r="H30" s="117" t="s">
        <v>277</v>
      </c>
      <c r="I30" s="107"/>
    </row>
    <row r="31" spans="1:9" x14ac:dyDescent="0.25">
      <c r="A31" s="114" t="s">
        <v>342</v>
      </c>
      <c r="B31" s="114" t="s">
        <v>343</v>
      </c>
      <c r="C31" s="115">
        <v>151</v>
      </c>
      <c r="D31" s="116">
        <v>0.23837209302325582</v>
      </c>
      <c r="E31" s="116">
        <v>0.34302325581395349</v>
      </c>
      <c r="F31" s="115" t="s">
        <v>280</v>
      </c>
      <c r="G31" s="117" t="s">
        <v>344</v>
      </c>
      <c r="H31" s="117" t="s">
        <v>289</v>
      </c>
      <c r="I31" s="107"/>
    </row>
    <row r="32" spans="1:9" x14ac:dyDescent="0.25">
      <c r="A32" s="114" t="s">
        <v>345</v>
      </c>
      <c r="B32" s="114" t="s">
        <v>346</v>
      </c>
      <c r="C32" s="115">
        <v>10</v>
      </c>
      <c r="D32" s="116">
        <v>1</v>
      </c>
      <c r="E32" s="116">
        <v>0</v>
      </c>
      <c r="F32" s="115" t="s">
        <v>147</v>
      </c>
      <c r="G32" s="117" t="s">
        <v>347</v>
      </c>
      <c r="H32" s="117" t="s">
        <v>277</v>
      </c>
      <c r="I32" s="107"/>
    </row>
    <row r="33" spans="1:9" ht="23.25" x14ac:dyDescent="0.25">
      <c r="A33" s="114" t="s">
        <v>348</v>
      </c>
      <c r="B33" s="114" t="s">
        <v>349</v>
      </c>
      <c r="C33" s="115">
        <v>48</v>
      </c>
      <c r="D33" s="116">
        <v>0.5</v>
      </c>
      <c r="E33" s="116">
        <v>0.15</v>
      </c>
      <c r="F33" s="115" t="s">
        <v>147</v>
      </c>
      <c r="G33" s="117" t="s">
        <v>286</v>
      </c>
      <c r="H33" s="117" t="s">
        <v>277</v>
      </c>
      <c r="I33" s="107"/>
    </row>
    <row r="34" spans="1:9" ht="23.25" x14ac:dyDescent="0.25">
      <c r="A34" s="114" t="s">
        <v>350</v>
      </c>
      <c r="B34" s="114" t="s">
        <v>351</v>
      </c>
      <c r="C34" s="115">
        <v>3262</v>
      </c>
      <c r="D34" s="116">
        <v>0.92408454897290859</v>
      </c>
      <c r="E34" s="116">
        <v>8.6335218815123543E-3</v>
      </c>
      <c r="F34" s="115" t="s">
        <v>147</v>
      </c>
      <c r="G34" s="117" t="s">
        <v>287</v>
      </c>
      <c r="H34" s="117" t="s">
        <v>289</v>
      </c>
      <c r="I34" s="107"/>
    </row>
    <row r="35" spans="1:9" ht="23.25" x14ac:dyDescent="0.25">
      <c r="A35" s="114" t="s">
        <v>352</v>
      </c>
      <c r="B35" s="114" t="s">
        <v>353</v>
      </c>
      <c r="C35" s="115">
        <v>26</v>
      </c>
      <c r="D35" s="116">
        <v>0</v>
      </c>
      <c r="E35" s="116">
        <v>0.85185185185185186</v>
      </c>
      <c r="F35" s="115" t="s">
        <v>280</v>
      </c>
      <c r="G35" s="117" t="s">
        <v>276</v>
      </c>
      <c r="H35" s="117" t="s">
        <v>277</v>
      </c>
      <c r="I35" s="107"/>
    </row>
    <row r="36" spans="1:9" ht="23.25" x14ac:dyDescent="0.25">
      <c r="A36" s="114" t="s">
        <v>354</v>
      </c>
      <c r="B36" s="114" t="s">
        <v>355</v>
      </c>
      <c r="C36" s="115">
        <v>28</v>
      </c>
      <c r="D36" s="116">
        <v>7.1428571428571425E-2</v>
      </c>
      <c r="E36" s="116">
        <v>0.6071428571428571</v>
      </c>
      <c r="F36" s="115" t="s">
        <v>280</v>
      </c>
      <c r="G36" s="117" t="s">
        <v>356</v>
      </c>
      <c r="H36" s="117" t="s">
        <v>289</v>
      </c>
      <c r="I36" s="107"/>
    </row>
    <row r="37" spans="1:9" ht="23.25" x14ac:dyDescent="0.25">
      <c r="A37" s="114" t="s">
        <v>357</v>
      </c>
      <c r="B37" s="114" t="s">
        <v>358</v>
      </c>
      <c r="C37" s="115">
        <v>22</v>
      </c>
      <c r="D37" s="116">
        <v>0.36363636363636365</v>
      </c>
      <c r="E37" s="116">
        <v>4.5454545454545456E-2</v>
      </c>
      <c r="F37" s="115" t="s">
        <v>147</v>
      </c>
      <c r="G37" s="117" t="s">
        <v>295</v>
      </c>
      <c r="H37" s="117" t="s">
        <v>289</v>
      </c>
      <c r="I37" s="107"/>
    </row>
    <row r="38" spans="1:9" ht="23.25" x14ac:dyDescent="0.25">
      <c r="A38" s="114" t="s">
        <v>359</v>
      </c>
      <c r="B38" s="114" t="s">
        <v>360</v>
      </c>
      <c r="C38" s="115">
        <v>788</v>
      </c>
      <c r="D38" s="116">
        <v>0.73703703703703705</v>
      </c>
      <c r="E38" s="116">
        <v>0.11975308641975309</v>
      </c>
      <c r="F38" s="115" t="s">
        <v>147</v>
      </c>
      <c r="G38" s="117" t="s">
        <v>295</v>
      </c>
      <c r="H38" s="117" t="s">
        <v>289</v>
      </c>
      <c r="I38" s="107"/>
    </row>
    <row r="39" spans="1:9" ht="45.75" x14ac:dyDescent="0.25">
      <c r="A39" s="114" t="s">
        <v>361</v>
      </c>
      <c r="B39" s="114" t="s">
        <v>362</v>
      </c>
      <c r="C39" s="115">
        <v>10628</v>
      </c>
      <c r="D39" s="116">
        <v>0.96844681408967748</v>
      </c>
      <c r="E39" s="116">
        <v>1.136264312560091E-3</v>
      </c>
      <c r="F39" s="115" t="s">
        <v>147</v>
      </c>
      <c r="G39" s="117" t="s">
        <v>286</v>
      </c>
      <c r="H39" s="117" t="s">
        <v>277</v>
      </c>
      <c r="I39" s="107"/>
    </row>
    <row r="40" spans="1:9" x14ac:dyDescent="0.25">
      <c r="A40" s="114" t="s">
        <v>363</v>
      </c>
      <c r="B40" s="114" t="s">
        <v>364</v>
      </c>
      <c r="C40" s="115">
        <v>88</v>
      </c>
      <c r="D40" s="116">
        <v>0.11578947368421053</v>
      </c>
      <c r="E40" s="116">
        <v>0.31578947368421051</v>
      </c>
      <c r="F40" s="115" t="s">
        <v>280</v>
      </c>
      <c r="G40" s="117" t="s">
        <v>1455</v>
      </c>
      <c r="H40" s="117" t="s">
        <v>365</v>
      </c>
      <c r="I40" s="107"/>
    </row>
    <row r="41" spans="1:9" ht="57" x14ac:dyDescent="0.25">
      <c r="A41" s="114" t="s">
        <v>366</v>
      </c>
      <c r="B41" s="114" t="s">
        <v>367</v>
      </c>
      <c r="C41" s="115">
        <v>164</v>
      </c>
      <c r="D41" s="116">
        <v>0.67052023121387283</v>
      </c>
      <c r="E41" s="116">
        <v>3.4682080924855488E-2</v>
      </c>
      <c r="F41" s="115" t="s">
        <v>147</v>
      </c>
      <c r="G41" s="117" t="s">
        <v>286</v>
      </c>
      <c r="H41" s="117" t="s">
        <v>277</v>
      </c>
      <c r="I41" s="107"/>
    </row>
    <row r="42" spans="1:9" ht="23.25" x14ac:dyDescent="0.25">
      <c r="A42" s="114" t="s">
        <v>368</v>
      </c>
      <c r="B42" s="114" t="s">
        <v>369</v>
      </c>
      <c r="C42" s="115">
        <v>276</v>
      </c>
      <c r="D42" s="116">
        <v>0.67069486404833834</v>
      </c>
      <c r="E42" s="116">
        <v>0.12386706948640483</v>
      </c>
      <c r="F42" s="115" t="s">
        <v>147</v>
      </c>
      <c r="G42" s="117" t="s">
        <v>295</v>
      </c>
      <c r="H42" s="117" t="s">
        <v>289</v>
      </c>
      <c r="I42" s="107"/>
    </row>
    <row r="43" spans="1:9" ht="23.25" x14ac:dyDescent="0.25">
      <c r="A43" s="114" t="s">
        <v>370</v>
      </c>
      <c r="B43" s="114" t="s">
        <v>371</v>
      </c>
      <c r="C43" s="115">
        <v>55</v>
      </c>
      <c r="D43" s="116">
        <v>3.896103896103896E-2</v>
      </c>
      <c r="E43" s="116">
        <v>0.66233766233766234</v>
      </c>
      <c r="F43" s="115" t="s">
        <v>280</v>
      </c>
      <c r="G43" s="117" t="s">
        <v>287</v>
      </c>
      <c r="H43" s="117" t="s">
        <v>289</v>
      </c>
      <c r="I43" s="107"/>
    </row>
    <row r="44" spans="1:9" ht="23.25" x14ac:dyDescent="0.25">
      <c r="A44" s="114" t="s">
        <v>372</v>
      </c>
      <c r="B44" s="114" t="s">
        <v>373</v>
      </c>
      <c r="C44" s="115">
        <v>312</v>
      </c>
      <c r="D44" s="116">
        <v>0.55000000000000004</v>
      </c>
      <c r="E44" s="116">
        <v>0.17608695652173914</v>
      </c>
      <c r="F44" s="115" t="s">
        <v>280</v>
      </c>
      <c r="G44" s="117" t="s">
        <v>374</v>
      </c>
      <c r="H44" s="117" t="s">
        <v>289</v>
      </c>
      <c r="I44" s="107"/>
    </row>
    <row r="45" spans="1:9" ht="23.25" x14ac:dyDescent="0.25">
      <c r="A45" s="114" t="s">
        <v>375</v>
      </c>
      <c r="B45" s="114" t="s">
        <v>376</v>
      </c>
      <c r="C45" s="115">
        <v>121</v>
      </c>
      <c r="D45" s="116">
        <v>0.49264705882352944</v>
      </c>
      <c r="E45" s="116">
        <v>5.8823529411764705E-2</v>
      </c>
      <c r="F45" s="115" t="s">
        <v>147</v>
      </c>
      <c r="G45" s="117" t="s">
        <v>377</v>
      </c>
      <c r="H45" s="117" t="s">
        <v>277</v>
      </c>
      <c r="I45" s="107"/>
    </row>
    <row r="46" spans="1:9" ht="23.25" x14ac:dyDescent="0.25">
      <c r="A46" s="114" t="s">
        <v>378</v>
      </c>
      <c r="B46" s="114" t="s">
        <v>379</v>
      </c>
      <c r="C46" s="115">
        <v>2948</v>
      </c>
      <c r="D46" s="116">
        <v>0.98707325157441161</v>
      </c>
      <c r="E46" s="116">
        <v>1.325820351342393E-3</v>
      </c>
      <c r="F46" s="115" t="s">
        <v>147</v>
      </c>
      <c r="G46" s="117" t="s">
        <v>377</v>
      </c>
      <c r="H46" s="117" t="s">
        <v>277</v>
      </c>
      <c r="I46" s="107"/>
    </row>
    <row r="47" spans="1:9" x14ac:dyDescent="0.25">
      <c r="A47" s="114" t="s">
        <v>380</v>
      </c>
      <c r="B47" s="114" t="s">
        <v>381</v>
      </c>
      <c r="C47" s="115">
        <v>11520</v>
      </c>
      <c r="D47" s="116">
        <v>0.97868698108362573</v>
      </c>
      <c r="E47" s="116">
        <v>3.4237781391765814E-4</v>
      </c>
      <c r="F47" s="115" t="s">
        <v>147</v>
      </c>
      <c r="G47" s="117" t="s">
        <v>382</v>
      </c>
      <c r="H47" s="117" t="s">
        <v>277</v>
      </c>
      <c r="I47" s="107"/>
    </row>
    <row r="48" spans="1:9" x14ac:dyDescent="0.25">
      <c r="A48" s="114" t="s">
        <v>383</v>
      </c>
      <c r="B48" s="114" t="s">
        <v>384</v>
      </c>
      <c r="C48" s="115">
        <v>330</v>
      </c>
      <c r="D48" s="116">
        <v>0.99697885196374625</v>
      </c>
      <c r="E48" s="116">
        <v>0</v>
      </c>
      <c r="F48" s="115" t="s">
        <v>147</v>
      </c>
      <c r="G48" s="117" t="s">
        <v>1454</v>
      </c>
      <c r="H48" s="117" t="s">
        <v>289</v>
      </c>
      <c r="I48" s="107"/>
    </row>
    <row r="49" spans="1:9" ht="23.25" x14ac:dyDescent="0.25">
      <c r="A49" s="114" t="s">
        <v>385</v>
      </c>
      <c r="B49" s="114" t="s">
        <v>386</v>
      </c>
      <c r="C49" s="115">
        <v>9</v>
      </c>
      <c r="D49" s="116">
        <v>0</v>
      </c>
      <c r="E49" s="116">
        <v>0.7</v>
      </c>
      <c r="F49" s="115" t="s">
        <v>280</v>
      </c>
      <c r="G49" s="117" t="s">
        <v>276</v>
      </c>
      <c r="H49" s="117" t="s">
        <v>277</v>
      </c>
      <c r="I49" s="107"/>
    </row>
    <row r="50" spans="1:9" ht="23.25" x14ac:dyDescent="0.25">
      <c r="A50" s="114" t="s">
        <v>387</v>
      </c>
      <c r="B50" s="114" t="s">
        <v>388</v>
      </c>
      <c r="C50" s="115">
        <v>203</v>
      </c>
      <c r="D50" s="116">
        <v>8.1730769230769232E-2</v>
      </c>
      <c r="E50" s="116">
        <v>0.83653846153846156</v>
      </c>
      <c r="F50" s="115" t="s">
        <v>280</v>
      </c>
      <c r="G50" s="117" t="s">
        <v>1456</v>
      </c>
      <c r="H50" s="117" t="s">
        <v>289</v>
      </c>
      <c r="I50" s="107"/>
    </row>
    <row r="51" spans="1:9" x14ac:dyDescent="0.25">
      <c r="A51" s="114" t="s">
        <v>389</v>
      </c>
      <c r="B51" s="114" t="s">
        <v>390</v>
      </c>
      <c r="C51" s="115">
        <v>45</v>
      </c>
      <c r="D51" s="116">
        <v>0.53191489361702127</v>
      </c>
      <c r="E51" s="116">
        <v>4.2553191489361701E-2</v>
      </c>
      <c r="F51" s="115" t="s">
        <v>147</v>
      </c>
      <c r="G51" s="117" t="s">
        <v>1456</v>
      </c>
      <c r="H51" s="117" t="s">
        <v>289</v>
      </c>
      <c r="I51" s="107"/>
    </row>
    <row r="52" spans="1:9" x14ac:dyDescent="0.25">
      <c r="A52" s="114" t="s">
        <v>391</v>
      </c>
      <c r="B52" s="114" t="s">
        <v>392</v>
      </c>
      <c r="C52" s="115">
        <v>33</v>
      </c>
      <c r="D52" s="116">
        <v>8.5714285714285715E-2</v>
      </c>
      <c r="E52" s="116">
        <v>0.65714285714285714</v>
      </c>
      <c r="F52" s="115" t="s">
        <v>280</v>
      </c>
      <c r="G52" s="117" t="s">
        <v>292</v>
      </c>
      <c r="H52" s="117" t="s">
        <v>289</v>
      </c>
      <c r="I52" s="107"/>
    </row>
    <row r="53" spans="1:9" ht="34.5" x14ac:dyDescent="0.25">
      <c r="A53" s="114" t="s">
        <v>393</v>
      </c>
      <c r="B53" s="114" t="s">
        <v>394</v>
      </c>
      <c r="C53" s="115">
        <v>110</v>
      </c>
      <c r="D53" s="116">
        <v>0.91891891891891897</v>
      </c>
      <c r="E53" s="116">
        <v>9.0090090090090089E-3</v>
      </c>
      <c r="F53" s="115" t="s">
        <v>147</v>
      </c>
      <c r="G53" s="117" t="s">
        <v>312</v>
      </c>
      <c r="H53" s="117" t="s">
        <v>277</v>
      </c>
      <c r="I53" s="107"/>
    </row>
    <row r="54" spans="1:9" ht="34.5" x14ac:dyDescent="0.25">
      <c r="A54" s="114" t="s">
        <v>395</v>
      </c>
      <c r="B54" s="114" t="s">
        <v>396</v>
      </c>
      <c r="C54" s="115">
        <v>245</v>
      </c>
      <c r="D54" s="116">
        <v>0.95141700404858298</v>
      </c>
      <c r="E54" s="116">
        <v>8.0971659919028341E-3</v>
      </c>
      <c r="F54" s="115" t="s">
        <v>147</v>
      </c>
      <c r="G54" s="117" t="s">
        <v>397</v>
      </c>
      <c r="H54" s="117" t="s">
        <v>277</v>
      </c>
      <c r="I54" s="107"/>
    </row>
    <row r="55" spans="1:9" x14ac:dyDescent="0.25">
      <c r="A55" s="114" t="s">
        <v>398</v>
      </c>
      <c r="B55" s="114" t="s">
        <v>399</v>
      </c>
      <c r="C55" s="115">
        <v>422</v>
      </c>
      <c r="D55" s="116">
        <v>0.92600896860986548</v>
      </c>
      <c r="E55" s="116">
        <v>1.5695067264573991E-2</v>
      </c>
      <c r="F55" s="115" t="s">
        <v>147</v>
      </c>
      <c r="G55" s="117" t="s">
        <v>1457</v>
      </c>
      <c r="H55" s="117" t="s">
        <v>400</v>
      </c>
      <c r="I55" s="107"/>
    </row>
    <row r="56" spans="1:9" ht="68.25" x14ac:dyDescent="0.25">
      <c r="A56" s="114" t="s">
        <v>401</v>
      </c>
      <c r="B56" s="114" t="s">
        <v>402</v>
      </c>
      <c r="C56" s="115">
        <v>122</v>
      </c>
      <c r="D56" s="116">
        <v>0.92600896860986548</v>
      </c>
      <c r="E56" s="116">
        <v>0</v>
      </c>
      <c r="F56" s="115" t="s">
        <v>147</v>
      </c>
      <c r="G56" s="117" t="s">
        <v>295</v>
      </c>
      <c r="H56" s="117" t="s">
        <v>289</v>
      </c>
      <c r="I56" s="107"/>
    </row>
    <row r="57" spans="1:9" ht="124.5" x14ac:dyDescent="0.25">
      <c r="A57" s="114" t="s">
        <v>403</v>
      </c>
      <c r="B57" s="118" t="s">
        <v>404</v>
      </c>
      <c r="C57" s="115">
        <v>25</v>
      </c>
      <c r="D57" s="116">
        <v>0.6</v>
      </c>
      <c r="E57" s="116">
        <v>0</v>
      </c>
      <c r="F57" s="115" t="s">
        <v>147</v>
      </c>
      <c r="G57" s="117" t="s">
        <v>295</v>
      </c>
      <c r="H57" s="117" t="s">
        <v>289</v>
      </c>
      <c r="I57" s="107"/>
    </row>
    <row r="58" spans="1:9" x14ac:dyDescent="0.25">
      <c r="A58" s="114" t="s">
        <v>405</v>
      </c>
      <c r="B58" s="114" t="s">
        <v>406</v>
      </c>
      <c r="C58" s="115">
        <v>126</v>
      </c>
      <c r="D58" s="116">
        <v>0.29100529100529099</v>
      </c>
      <c r="E58" s="116">
        <v>0.55026455026455023</v>
      </c>
      <c r="F58" s="115" t="s">
        <v>280</v>
      </c>
      <c r="G58" s="117" t="s">
        <v>287</v>
      </c>
      <c r="H58" s="117" t="s">
        <v>289</v>
      </c>
      <c r="I58" s="107"/>
    </row>
    <row r="59" spans="1:9" ht="23.25" x14ac:dyDescent="0.25">
      <c r="A59" s="114" t="s">
        <v>407</v>
      </c>
      <c r="B59" s="114" t="s">
        <v>408</v>
      </c>
      <c r="C59" s="115">
        <v>812</v>
      </c>
      <c r="D59" s="116">
        <v>0.96244131455399062</v>
      </c>
      <c r="E59" s="116">
        <v>2.3474178403755869E-3</v>
      </c>
      <c r="F59" s="115" t="s">
        <v>147</v>
      </c>
      <c r="G59" s="117" t="s">
        <v>321</v>
      </c>
      <c r="H59" s="117" t="s">
        <v>277</v>
      </c>
      <c r="I59" s="107"/>
    </row>
    <row r="60" spans="1:9" ht="23.25" x14ac:dyDescent="0.25">
      <c r="A60" s="114" t="s">
        <v>409</v>
      </c>
      <c r="B60" s="114" t="s">
        <v>410</v>
      </c>
      <c r="C60" s="115">
        <v>4509</v>
      </c>
      <c r="D60" s="116">
        <v>0.99690607734806624</v>
      </c>
      <c r="E60" s="116">
        <v>6.6298342541436467E-4</v>
      </c>
      <c r="F60" s="115" t="s">
        <v>147</v>
      </c>
      <c r="G60" s="117" t="s">
        <v>295</v>
      </c>
      <c r="H60" s="117" t="s">
        <v>289</v>
      </c>
      <c r="I60" s="107"/>
    </row>
    <row r="61" spans="1:9" ht="23.25" x14ac:dyDescent="0.25">
      <c r="A61" s="114" t="s">
        <v>411</v>
      </c>
      <c r="B61" s="114" t="s">
        <v>412</v>
      </c>
      <c r="C61" s="115">
        <v>1029</v>
      </c>
      <c r="D61" s="116">
        <v>0.99031007751937983</v>
      </c>
      <c r="E61" s="116">
        <v>1.937984496124031E-3</v>
      </c>
      <c r="F61" s="115" t="s">
        <v>147</v>
      </c>
      <c r="G61" s="117" t="s">
        <v>295</v>
      </c>
      <c r="H61" s="117" t="s">
        <v>289</v>
      </c>
      <c r="I61" s="107"/>
    </row>
    <row r="62" spans="1:9" x14ac:dyDescent="0.25">
      <c r="A62" s="114" t="s">
        <v>413</v>
      </c>
      <c r="B62" s="114" t="s">
        <v>414</v>
      </c>
      <c r="C62" s="115">
        <v>61</v>
      </c>
      <c r="D62" s="116">
        <v>0.26027397260273971</v>
      </c>
      <c r="E62" s="116">
        <v>0.17808219178082191</v>
      </c>
      <c r="F62" s="115" t="s">
        <v>147</v>
      </c>
      <c r="G62" s="117" t="s">
        <v>347</v>
      </c>
      <c r="H62" s="117" t="s">
        <v>277</v>
      </c>
      <c r="I62" s="107"/>
    </row>
    <row r="63" spans="1:9" x14ac:dyDescent="0.25">
      <c r="A63" s="114" t="s">
        <v>415</v>
      </c>
      <c r="B63" s="114" t="s">
        <v>416</v>
      </c>
      <c r="C63" s="115">
        <v>32692</v>
      </c>
      <c r="D63" s="116">
        <v>0.99761584545787996</v>
      </c>
      <c r="E63" s="116">
        <v>2.7509475486000733E-4</v>
      </c>
      <c r="F63" s="115" t="s">
        <v>147</v>
      </c>
      <c r="G63" s="117" t="s">
        <v>347</v>
      </c>
      <c r="H63" s="117" t="s">
        <v>277</v>
      </c>
      <c r="I63" s="107"/>
    </row>
    <row r="64" spans="1:9" x14ac:dyDescent="0.25">
      <c r="A64" s="114" t="s">
        <v>417</v>
      </c>
      <c r="B64" s="114" t="s">
        <v>418</v>
      </c>
      <c r="C64" s="115">
        <v>89</v>
      </c>
      <c r="D64" s="116">
        <v>0.5957446808510638</v>
      </c>
      <c r="E64" s="116">
        <v>6.3829787234042548E-2</v>
      </c>
      <c r="F64" s="115" t="s">
        <v>147</v>
      </c>
      <c r="G64" s="117" t="s">
        <v>347</v>
      </c>
      <c r="H64" s="117" t="s">
        <v>277</v>
      </c>
      <c r="I64" s="107"/>
    </row>
    <row r="65" spans="1:9" ht="23.25" x14ac:dyDescent="0.25">
      <c r="A65" s="114" t="s">
        <v>419</v>
      </c>
      <c r="B65" s="114" t="s">
        <v>420</v>
      </c>
      <c r="C65" s="115">
        <v>26</v>
      </c>
      <c r="D65" s="116">
        <v>0</v>
      </c>
      <c r="E65" s="116">
        <v>0.61538461538461542</v>
      </c>
      <c r="F65" s="115" t="s">
        <v>280</v>
      </c>
      <c r="G65" s="117" t="s">
        <v>295</v>
      </c>
      <c r="H65" s="117" t="s">
        <v>289</v>
      </c>
      <c r="I65" s="107"/>
    </row>
    <row r="66" spans="1:9" ht="23.25" x14ac:dyDescent="0.25">
      <c r="A66" s="114" t="s">
        <v>421</v>
      </c>
      <c r="B66" s="114" t="s">
        <v>422</v>
      </c>
      <c r="C66" s="115">
        <v>66</v>
      </c>
      <c r="D66" s="116">
        <v>0</v>
      </c>
      <c r="E66" s="116">
        <v>0.72058823529411764</v>
      </c>
      <c r="F66" s="115" t="s">
        <v>280</v>
      </c>
      <c r="G66" s="117" t="s">
        <v>295</v>
      </c>
      <c r="H66" s="117" t="s">
        <v>289</v>
      </c>
      <c r="I66" s="107"/>
    </row>
    <row r="67" spans="1:9" ht="90.75" x14ac:dyDescent="0.25">
      <c r="A67" s="114" t="s">
        <v>423</v>
      </c>
      <c r="B67" s="114" t="s">
        <v>424</v>
      </c>
      <c r="C67" s="115">
        <v>4720</v>
      </c>
      <c r="D67" s="116">
        <v>0.90485590209238054</v>
      </c>
      <c r="E67" s="116">
        <v>4.3426766679826295E-3</v>
      </c>
      <c r="F67" s="115" t="s">
        <v>147</v>
      </c>
      <c r="G67" s="117" t="s">
        <v>425</v>
      </c>
      <c r="H67" s="117" t="s">
        <v>277</v>
      </c>
      <c r="I67" s="107"/>
    </row>
    <row r="68" spans="1:9" x14ac:dyDescent="0.25">
      <c r="A68" s="114" t="s">
        <v>1424</v>
      </c>
      <c r="B68" s="114" t="s">
        <v>1425</v>
      </c>
      <c r="C68" s="115">
        <v>61</v>
      </c>
      <c r="D68" s="116">
        <v>0.8</v>
      </c>
      <c r="E68" s="116">
        <v>0.04</v>
      </c>
      <c r="F68" s="115" t="s">
        <v>147</v>
      </c>
      <c r="G68" s="117" t="s">
        <v>1426</v>
      </c>
      <c r="H68" s="117" t="s">
        <v>289</v>
      </c>
      <c r="I68" s="107"/>
    </row>
    <row r="69" spans="1:9" ht="23.25" x14ac:dyDescent="0.25">
      <c r="A69" s="114" t="s">
        <v>426</v>
      </c>
      <c r="B69" s="114" t="s">
        <v>427</v>
      </c>
      <c r="C69" s="115">
        <v>23261</v>
      </c>
      <c r="D69" s="116">
        <v>0.99765768780324582</v>
      </c>
      <c r="E69" s="116">
        <v>1.6730801405387318E-4</v>
      </c>
      <c r="F69" s="115" t="s">
        <v>147</v>
      </c>
      <c r="G69" s="117" t="s">
        <v>321</v>
      </c>
      <c r="H69" s="117" t="s">
        <v>277</v>
      </c>
      <c r="I69" s="107"/>
    </row>
    <row r="70" spans="1:9" ht="23.25" x14ac:dyDescent="0.25">
      <c r="A70" s="114" t="s">
        <v>428</v>
      </c>
      <c r="B70" s="114" t="s">
        <v>429</v>
      </c>
      <c r="C70" s="115">
        <v>13</v>
      </c>
      <c r="D70" s="116">
        <v>0.66666666666666663</v>
      </c>
      <c r="E70" s="116">
        <v>0</v>
      </c>
      <c r="F70" s="115" t="s">
        <v>147</v>
      </c>
      <c r="G70" s="117" t="s">
        <v>321</v>
      </c>
      <c r="H70" s="117" t="s">
        <v>277</v>
      </c>
      <c r="I70" s="107"/>
    </row>
    <row r="71" spans="1:9" ht="23.25" x14ac:dyDescent="0.25">
      <c r="A71" s="114" t="s">
        <v>430</v>
      </c>
      <c r="B71" s="114" t="s">
        <v>431</v>
      </c>
      <c r="C71" s="115">
        <v>11</v>
      </c>
      <c r="D71" s="116">
        <v>0</v>
      </c>
      <c r="E71" s="116">
        <v>0.625</v>
      </c>
      <c r="F71" s="115" t="s">
        <v>280</v>
      </c>
      <c r="G71" s="117" t="s">
        <v>432</v>
      </c>
      <c r="H71" s="117" t="s">
        <v>277</v>
      </c>
      <c r="I71" s="107"/>
    </row>
    <row r="72" spans="1:9" x14ac:dyDescent="0.25">
      <c r="A72" s="114" t="s">
        <v>433</v>
      </c>
      <c r="B72" s="114" t="s">
        <v>434</v>
      </c>
      <c r="C72" s="115">
        <v>337</v>
      </c>
      <c r="D72" s="116">
        <v>0.83661971830985915</v>
      </c>
      <c r="E72" s="116">
        <v>2.8169014084507044E-3</v>
      </c>
      <c r="F72" s="115" t="s">
        <v>147</v>
      </c>
      <c r="G72" s="117" t="s">
        <v>1458</v>
      </c>
      <c r="H72" s="117" t="s">
        <v>277</v>
      </c>
      <c r="I72" s="107"/>
    </row>
    <row r="73" spans="1:9" x14ac:dyDescent="0.25">
      <c r="A73" s="114" t="s">
        <v>435</v>
      </c>
      <c r="B73" s="114" t="s">
        <v>436</v>
      </c>
      <c r="C73" s="115">
        <v>290</v>
      </c>
      <c r="D73" s="116">
        <v>6.6666666666666666E-2</v>
      </c>
      <c r="E73" s="116">
        <v>0.68333333333333335</v>
      </c>
      <c r="F73" s="115" t="s">
        <v>280</v>
      </c>
      <c r="G73" s="117" t="s">
        <v>295</v>
      </c>
      <c r="H73" s="117" t="s">
        <v>289</v>
      </c>
      <c r="I73" s="107"/>
    </row>
    <row r="74" spans="1:9" ht="34.5" x14ac:dyDescent="0.25">
      <c r="A74" s="114" t="s">
        <v>437</v>
      </c>
      <c r="B74" s="114" t="s">
        <v>438</v>
      </c>
      <c r="C74" s="115">
        <v>159</v>
      </c>
      <c r="D74" s="116">
        <v>0.61176470588235299</v>
      </c>
      <c r="E74" s="116">
        <v>4.1176470588235294E-2</v>
      </c>
      <c r="F74" s="115" t="s">
        <v>147</v>
      </c>
      <c r="G74" s="117" t="s">
        <v>286</v>
      </c>
      <c r="H74" s="117" t="s">
        <v>277</v>
      </c>
      <c r="I74" s="107"/>
    </row>
    <row r="75" spans="1:9" ht="23.25" x14ac:dyDescent="0.25">
      <c r="A75" s="114" t="s">
        <v>439</v>
      </c>
      <c r="B75" s="114" t="s">
        <v>440</v>
      </c>
      <c r="C75" s="115">
        <v>61</v>
      </c>
      <c r="D75" s="116">
        <v>0.17910447761194029</v>
      </c>
      <c r="E75" s="116">
        <v>0.37313432835820898</v>
      </c>
      <c r="F75" s="115" t="s">
        <v>280</v>
      </c>
      <c r="G75" s="117" t="s">
        <v>304</v>
      </c>
      <c r="H75" s="117" t="s">
        <v>305</v>
      </c>
      <c r="I75" s="107"/>
    </row>
    <row r="76" spans="1:9" ht="23.25" x14ac:dyDescent="0.25">
      <c r="A76" s="114" t="s">
        <v>441</v>
      </c>
      <c r="B76" s="114" t="s">
        <v>442</v>
      </c>
      <c r="C76" s="115">
        <v>165</v>
      </c>
      <c r="D76" s="116">
        <v>6.0790273556231003E-3</v>
      </c>
      <c r="E76" s="116">
        <v>0.69908814589665658</v>
      </c>
      <c r="F76" s="115" t="s">
        <v>280</v>
      </c>
      <c r="G76" s="117" t="s">
        <v>295</v>
      </c>
      <c r="H76" s="117" t="s">
        <v>289</v>
      </c>
      <c r="I76" s="107"/>
    </row>
    <row r="77" spans="1:9" ht="23.25" x14ac:dyDescent="0.25">
      <c r="A77" s="114" t="s">
        <v>443</v>
      </c>
      <c r="B77" s="114" t="s">
        <v>444</v>
      </c>
      <c r="C77" s="115">
        <v>111</v>
      </c>
      <c r="D77" s="116">
        <v>5.0505050505050504E-2</v>
      </c>
      <c r="E77" s="116">
        <v>0.44444444444444442</v>
      </c>
      <c r="F77" s="115" t="s">
        <v>280</v>
      </c>
      <c r="G77" s="117" t="s">
        <v>295</v>
      </c>
      <c r="H77" s="117" t="s">
        <v>289</v>
      </c>
      <c r="I77" s="107"/>
    </row>
    <row r="78" spans="1:9" ht="23.25" x14ac:dyDescent="0.25">
      <c r="A78" s="114" t="s">
        <v>445</v>
      </c>
      <c r="B78" s="114" t="s">
        <v>446</v>
      </c>
      <c r="C78" s="115">
        <v>531</v>
      </c>
      <c r="D78" s="116">
        <v>0.95940959409594095</v>
      </c>
      <c r="E78" s="116">
        <v>1.8450184501845018E-3</v>
      </c>
      <c r="F78" s="115" t="s">
        <v>147</v>
      </c>
      <c r="G78" s="117" t="s">
        <v>347</v>
      </c>
      <c r="H78" s="117" t="s">
        <v>447</v>
      </c>
      <c r="I78" s="107"/>
    </row>
    <row r="79" spans="1:9" ht="23.25" x14ac:dyDescent="0.25">
      <c r="A79" s="114" t="s">
        <v>448</v>
      </c>
      <c r="B79" s="114" t="s">
        <v>449</v>
      </c>
      <c r="C79" s="115">
        <v>37</v>
      </c>
      <c r="D79" s="116">
        <v>0</v>
      </c>
      <c r="E79" s="116">
        <v>0.65</v>
      </c>
      <c r="F79" s="115" t="s">
        <v>280</v>
      </c>
      <c r="G79" s="117" t="s">
        <v>304</v>
      </c>
      <c r="H79" s="117" t="s">
        <v>305</v>
      </c>
      <c r="I79" s="107"/>
    </row>
    <row r="80" spans="1:9" x14ac:dyDescent="0.25">
      <c r="A80" s="114" t="s">
        <v>450</v>
      </c>
      <c r="B80" s="114" t="s">
        <v>451</v>
      </c>
      <c r="C80" s="115">
        <v>135</v>
      </c>
      <c r="D80" s="116">
        <v>2.6315789473684209E-2</v>
      </c>
      <c r="E80" s="116">
        <v>0.68421052631578949</v>
      </c>
      <c r="F80" s="115" t="s">
        <v>280</v>
      </c>
      <c r="G80" s="117" t="s">
        <v>304</v>
      </c>
      <c r="H80" s="117" t="s">
        <v>305</v>
      </c>
      <c r="I80" s="107"/>
    </row>
    <row r="81" spans="1:9" ht="23.25" x14ac:dyDescent="0.25">
      <c r="A81" s="114" t="s">
        <v>452</v>
      </c>
      <c r="B81" s="114" t="s">
        <v>453</v>
      </c>
      <c r="C81" s="115">
        <v>134</v>
      </c>
      <c r="D81" s="116">
        <v>0.91851851851851851</v>
      </c>
      <c r="E81" s="116">
        <v>7.4074074074074077E-3</v>
      </c>
      <c r="F81" s="115" t="s">
        <v>147</v>
      </c>
      <c r="G81" s="117" t="s">
        <v>276</v>
      </c>
      <c r="H81" s="117" t="s">
        <v>277</v>
      </c>
      <c r="I81" s="107"/>
    </row>
    <row r="82" spans="1:9" ht="23.25" x14ac:dyDescent="0.25">
      <c r="A82" s="114" t="s">
        <v>454</v>
      </c>
      <c r="B82" s="114" t="s">
        <v>455</v>
      </c>
      <c r="C82" s="115">
        <v>35</v>
      </c>
      <c r="D82" s="116">
        <v>0.10810810810810811</v>
      </c>
      <c r="E82" s="116">
        <v>0.32432432432432434</v>
      </c>
      <c r="F82" s="115" t="s">
        <v>280</v>
      </c>
      <c r="G82" s="117" t="s">
        <v>295</v>
      </c>
      <c r="H82" s="117" t="s">
        <v>289</v>
      </c>
      <c r="I82" s="107"/>
    </row>
    <row r="83" spans="1:9" x14ac:dyDescent="0.25">
      <c r="A83" s="114" t="s">
        <v>456</v>
      </c>
      <c r="B83" s="114" t="s">
        <v>457</v>
      </c>
      <c r="C83" s="115">
        <v>362</v>
      </c>
      <c r="D83" s="116">
        <v>1.7500000000000002E-2</v>
      </c>
      <c r="E83" s="116">
        <v>0.72750000000000004</v>
      </c>
      <c r="F83" s="115" t="s">
        <v>280</v>
      </c>
      <c r="G83" s="117" t="s">
        <v>321</v>
      </c>
      <c r="H83" s="117" t="s">
        <v>277</v>
      </c>
      <c r="I83" s="107"/>
    </row>
    <row r="84" spans="1:9" x14ac:dyDescent="0.25">
      <c r="A84" s="114" t="s">
        <v>458</v>
      </c>
      <c r="B84" s="114" t="s">
        <v>459</v>
      </c>
      <c r="C84" s="115">
        <v>609</v>
      </c>
      <c r="D84" s="116">
        <v>4.2721518987341771E-2</v>
      </c>
      <c r="E84" s="116">
        <v>0.88607594936708856</v>
      </c>
      <c r="F84" s="115" t="s">
        <v>280</v>
      </c>
      <c r="G84" s="117" t="s">
        <v>287</v>
      </c>
      <c r="H84" s="117" t="s">
        <v>289</v>
      </c>
      <c r="I84" s="107"/>
    </row>
    <row r="85" spans="1:9" ht="23.25" x14ac:dyDescent="0.25">
      <c r="A85" s="114" t="s">
        <v>460</v>
      </c>
      <c r="B85" s="114" t="s">
        <v>461</v>
      </c>
      <c r="C85" s="115">
        <v>102</v>
      </c>
      <c r="D85" s="116">
        <v>0.74285714285714288</v>
      </c>
      <c r="E85" s="116">
        <v>9.5238095238095247E-3</v>
      </c>
      <c r="F85" s="115" t="s">
        <v>147</v>
      </c>
      <c r="G85" s="117" t="s">
        <v>276</v>
      </c>
      <c r="H85" s="117" t="s">
        <v>277</v>
      </c>
      <c r="I85" s="107"/>
    </row>
    <row r="86" spans="1:9" ht="34.5" x14ac:dyDescent="0.25">
      <c r="A86" s="114" t="s">
        <v>462</v>
      </c>
      <c r="B86" s="114" t="s">
        <v>463</v>
      </c>
      <c r="C86" s="115">
        <v>661</v>
      </c>
      <c r="D86" s="116">
        <v>0.43952095808383235</v>
      </c>
      <c r="E86" s="116">
        <v>0.27065868263473053</v>
      </c>
      <c r="F86" s="115" t="s">
        <v>280</v>
      </c>
      <c r="G86" s="117" t="s">
        <v>374</v>
      </c>
      <c r="H86" s="117" t="s">
        <v>289</v>
      </c>
      <c r="I86" s="107"/>
    </row>
    <row r="87" spans="1:9" x14ac:dyDescent="0.25">
      <c r="A87" s="114" t="s">
        <v>464</v>
      </c>
      <c r="B87" s="114" t="s">
        <v>465</v>
      </c>
      <c r="C87" s="115">
        <v>51</v>
      </c>
      <c r="D87" s="116">
        <v>0</v>
      </c>
      <c r="E87" s="116">
        <v>0.26984126984126983</v>
      </c>
      <c r="F87" s="115" t="s">
        <v>280</v>
      </c>
      <c r="G87" s="117" t="s">
        <v>374</v>
      </c>
      <c r="H87" s="117" t="s">
        <v>289</v>
      </c>
      <c r="I87" s="107"/>
    </row>
    <row r="88" spans="1:9" ht="90.75" x14ac:dyDescent="0.25">
      <c r="A88" s="114" t="s">
        <v>466</v>
      </c>
      <c r="B88" s="114" t="s">
        <v>467</v>
      </c>
      <c r="C88" s="115">
        <v>2471</v>
      </c>
      <c r="D88" s="116">
        <v>1.7777777777777778E-2</v>
      </c>
      <c r="E88" s="116">
        <v>0.981010101010101</v>
      </c>
      <c r="F88" s="115" t="s">
        <v>280</v>
      </c>
      <c r="G88" s="117" t="s">
        <v>276</v>
      </c>
      <c r="H88" s="117" t="s">
        <v>277</v>
      </c>
      <c r="I88" s="107"/>
    </row>
    <row r="89" spans="1:9" ht="23.25" x14ac:dyDescent="0.25">
      <c r="A89" s="114" t="s">
        <v>468</v>
      </c>
      <c r="B89" s="114" t="s">
        <v>469</v>
      </c>
      <c r="C89" s="115">
        <v>2738</v>
      </c>
      <c r="D89" s="116">
        <v>0.98684210526315785</v>
      </c>
      <c r="E89" s="116">
        <v>6.925207756232687E-4</v>
      </c>
      <c r="F89" s="115" t="s">
        <v>147</v>
      </c>
      <c r="G89" s="117" t="s">
        <v>321</v>
      </c>
      <c r="H89" s="117" t="s">
        <v>277</v>
      </c>
      <c r="I89" s="107"/>
    </row>
    <row r="90" spans="1:9" x14ac:dyDescent="0.25">
      <c r="A90" s="114" t="s">
        <v>470</v>
      </c>
      <c r="B90" s="114" t="s">
        <v>471</v>
      </c>
      <c r="C90" s="115">
        <v>49</v>
      </c>
      <c r="D90" s="116">
        <v>0.41935483870967744</v>
      </c>
      <c r="E90" s="116">
        <v>0.25806451612903225</v>
      </c>
      <c r="F90" s="115" t="s">
        <v>280</v>
      </c>
      <c r="G90" s="117" t="s">
        <v>295</v>
      </c>
      <c r="H90" s="117" t="s">
        <v>289</v>
      </c>
      <c r="I90" s="107"/>
    </row>
    <row r="91" spans="1:9" x14ac:dyDescent="0.25">
      <c r="A91" s="114" t="s">
        <v>472</v>
      </c>
      <c r="B91" s="114" t="s">
        <v>473</v>
      </c>
      <c r="C91" s="115">
        <v>171</v>
      </c>
      <c r="D91" s="116">
        <v>0</v>
      </c>
      <c r="E91" s="116">
        <v>0.8258928571428571</v>
      </c>
      <c r="F91" s="115" t="s">
        <v>280</v>
      </c>
      <c r="G91" s="117" t="s">
        <v>295</v>
      </c>
      <c r="H91" s="117" t="s">
        <v>289</v>
      </c>
      <c r="I91" s="107"/>
    </row>
    <row r="92" spans="1:9" ht="23.25" x14ac:dyDescent="0.25">
      <c r="A92" s="114" t="s">
        <v>474</v>
      </c>
      <c r="B92" s="114" t="s">
        <v>475</v>
      </c>
      <c r="C92" s="115">
        <v>653</v>
      </c>
      <c r="D92" s="116">
        <v>0.84029850746268653</v>
      </c>
      <c r="E92" s="116">
        <v>1.4925373134328358E-2</v>
      </c>
      <c r="F92" s="115" t="s">
        <v>147</v>
      </c>
      <c r="G92" s="117" t="s">
        <v>286</v>
      </c>
      <c r="H92" s="117" t="s">
        <v>277</v>
      </c>
      <c r="I92" s="107"/>
    </row>
    <row r="93" spans="1:9" x14ac:dyDescent="0.25">
      <c r="A93" s="114" t="s">
        <v>476</v>
      </c>
      <c r="B93" s="114" t="s">
        <v>477</v>
      </c>
      <c r="C93" s="115">
        <v>57</v>
      </c>
      <c r="D93" s="116">
        <v>0.17543859649122806</v>
      </c>
      <c r="E93" s="116">
        <v>0.61403508771929827</v>
      </c>
      <c r="F93" s="115" t="s">
        <v>280</v>
      </c>
      <c r="G93" s="117" t="s">
        <v>292</v>
      </c>
      <c r="H93" s="117" t="s">
        <v>289</v>
      </c>
      <c r="I93" s="107"/>
    </row>
    <row r="94" spans="1:9" ht="23.25" x14ac:dyDescent="0.25">
      <c r="A94" s="114" t="s">
        <v>478</v>
      </c>
      <c r="B94" s="114" t="s">
        <v>479</v>
      </c>
      <c r="C94" s="115">
        <v>4560</v>
      </c>
      <c r="D94" s="116">
        <v>0.95074097265706536</v>
      </c>
      <c r="E94" s="116">
        <v>5.6355666875391357E-3</v>
      </c>
      <c r="F94" s="115" t="s">
        <v>147</v>
      </c>
      <c r="G94" s="117" t="s">
        <v>283</v>
      </c>
      <c r="H94" s="117" t="s">
        <v>277</v>
      </c>
      <c r="I94" s="107"/>
    </row>
    <row r="95" spans="1:9" ht="23.25" x14ac:dyDescent="0.25">
      <c r="A95" s="114" t="s">
        <v>480</v>
      </c>
      <c r="B95" s="114" t="s">
        <v>481</v>
      </c>
      <c r="C95" s="115">
        <v>88</v>
      </c>
      <c r="D95" s="116">
        <v>0.13861386138613863</v>
      </c>
      <c r="E95" s="116">
        <v>0.36633663366336633</v>
      </c>
      <c r="F95" s="115" t="s">
        <v>280</v>
      </c>
      <c r="G95" s="117" t="s">
        <v>283</v>
      </c>
      <c r="H95" s="117" t="s">
        <v>277</v>
      </c>
      <c r="I95" s="107"/>
    </row>
    <row r="96" spans="1:9" ht="34.5" x14ac:dyDescent="0.25">
      <c r="A96" s="114" t="s">
        <v>482</v>
      </c>
      <c r="B96" s="114" t="s">
        <v>483</v>
      </c>
      <c r="C96" s="115">
        <v>86</v>
      </c>
      <c r="D96" s="116">
        <v>0.85057471264367812</v>
      </c>
      <c r="E96" s="116">
        <v>2.2988505747126436E-2</v>
      </c>
      <c r="F96" s="115" t="s">
        <v>147</v>
      </c>
      <c r="G96" s="117" t="s">
        <v>276</v>
      </c>
      <c r="H96" s="117" t="s">
        <v>277</v>
      </c>
      <c r="I96" s="107"/>
    </row>
    <row r="97" spans="1:9" ht="23.25" x14ac:dyDescent="0.25">
      <c r="A97" s="114" t="s">
        <v>484</v>
      </c>
      <c r="B97" s="114" t="s">
        <v>485</v>
      </c>
      <c r="C97" s="115">
        <v>46</v>
      </c>
      <c r="D97" s="116">
        <v>0</v>
      </c>
      <c r="E97" s="116">
        <v>0.63829787234042556</v>
      </c>
      <c r="F97" s="115" t="s">
        <v>280</v>
      </c>
      <c r="G97" s="117" t="s">
        <v>295</v>
      </c>
      <c r="H97" s="117" t="s">
        <v>289</v>
      </c>
      <c r="I97" s="107"/>
    </row>
    <row r="98" spans="1:9" ht="23.25" x14ac:dyDescent="0.25">
      <c r="A98" s="114" t="s">
        <v>486</v>
      </c>
      <c r="B98" s="114" t="s">
        <v>487</v>
      </c>
      <c r="C98" s="115">
        <v>318</v>
      </c>
      <c r="D98" s="116">
        <v>6.6945606694560664E-2</v>
      </c>
      <c r="E98" s="116">
        <v>0.60041841004184104</v>
      </c>
      <c r="F98" s="115" t="s">
        <v>280</v>
      </c>
      <c r="G98" s="117" t="s">
        <v>488</v>
      </c>
      <c r="H98" s="117" t="s">
        <v>289</v>
      </c>
      <c r="I98" s="107"/>
    </row>
    <row r="99" spans="1:9" ht="34.5" x14ac:dyDescent="0.25">
      <c r="A99" s="114" t="s">
        <v>489</v>
      </c>
      <c r="B99" s="114" t="s">
        <v>490</v>
      </c>
      <c r="C99" s="115">
        <v>1719</v>
      </c>
      <c r="D99" s="116">
        <v>0.30166750884284993</v>
      </c>
      <c r="E99" s="116">
        <v>0.54775138959070235</v>
      </c>
      <c r="F99" s="115" t="s">
        <v>280</v>
      </c>
      <c r="G99" s="117" t="s">
        <v>283</v>
      </c>
      <c r="H99" s="117" t="s">
        <v>277</v>
      </c>
      <c r="I99" s="107"/>
    </row>
    <row r="100" spans="1:9" ht="57" x14ac:dyDescent="0.25">
      <c r="A100" s="114" t="s">
        <v>491</v>
      </c>
      <c r="B100" s="114" t="s">
        <v>492</v>
      </c>
      <c r="C100" s="115">
        <v>410</v>
      </c>
      <c r="D100" s="116">
        <v>0.90314769975786924</v>
      </c>
      <c r="E100" s="116">
        <v>2.4213075060532689E-3</v>
      </c>
      <c r="F100" s="115" t="s">
        <v>147</v>
      </c>
      <c r="G100" s="117" t="s">
        <v>321</v>
      </c>
      <c r="H100" s="117" t="s">
        <v>277</v>
      </c>
      <c r="I100" s="107"/>
    </row>
    <row r="101" spans="1:9" x14ac:dyDescent="0.25">
      <c r="A101" s="114" t="s">
        <v>493</v>
      </c>
      <c r="B101" s="114" t="s">
        <v>494</v>
      </c>
      <c r="C101" s="115">
        <v>208</v>
      </c>
      <c r="D101" s="116">
        <v>4.3478260869565216E-2</v>
      </c>
      <c r="E101" s="116">
        <v>0.79565217391304344</v>
      </c>
      <c r="F101" s="115" t="s">
        <v>280</v>
      </c>
      <c r="G101" s="117" t="s">
        <v>276</v>
      </c>
      <c r="H101" s="117" t="s">
        <v>277</v>
      </c>
      <c r="I101" s="107"/>
    </row>
    <row r="102" spans="1:9" x14ac:dyDescent="0.25">
      <c r="A102" s="114" t="s">
        <v>495</v>
      </c>
      <c r="B102" s="114" t="s">
        <v>496</v>
      </c>
      <c r="C102" s="115">
        <v>500</v>
      </c>
      <c r="D102" s="116">
        <v>0.86470588235294121</v>
      </c>
      <c r="E102" s="116">
        <v>9.8039215686274508E-3</v>
      </c>
      <c r="F102" s="115" t="s">
        <v>147</v>
      </c>
      <c r="G102" s="117" t="s">
        <v>497</v>
      </c>
      <c r="H102" s="117" t="s">
        <v>277</v>
      </c>
      <c r="I102" s="107"/>
    </row>
    <row r="103" spans="1:9" x14ac:dyDescent="0.25">
      <c r="A103" s="114" t="s">
        <v>498</v>
      </c>
      <c r="B103" s="114" t="s">
        <v>499</v>
      </c>
      <c r="C103" s="115">
        <v>27</v>
      </c>
      <c r="D103" s="116">
        <v>6.6666666666666666E-2</v>
      </c>
      <c r="E103" s="116">
        <v>0.43333333333333335</v>
      </c>
      <c r="F103" s="115" t="s">
        <v>280</v>
      </c>
      <c r="G103" s="117" t="s">
        <v>287</v>
      </c>
      <c r="H103" s="117" t="s">
        <v>289</v>
      </c>
      <c r="I103" s="107"/>
    </row>
    <row r="104" spans="1:9" ht="23.25" x14ac:dyDescent="0.25">
      <c r="A104" s="114" t="s">
        <v>500</v>
      </c>
      <c r="B104" s="114" t="s">
        <v>501</v>
      </c>
      <c r="C104" s="115">
        <v>304</v>
      </c>
      <c r="D104" s="116">
        <v>0.34472049689440992</v>
      </c>
      <c r="E104" s="116">
        <v>0.40683229813664595</v>
      </c>
      <c r="F104" s="115" t="s">
        <v>280</v>
      </c>
      <c r="G104" s="117" t="s">
        <v>292</v>
      </c>
      <c r="H104" s="117" t="s">
        <v>289</v>
      </c>
      <c r="I104" s="107"/>
    </row>
    <row r="105" spans="1:9" x14ac:dyDescent="0.25">
      <c r="A105" s="114" t="s">
        <v>502</v>
      </c>
      <c r="B105" s="114" t="s">
        <v>503</v>
      </c>
      <c r="C105" s="115">
        <v>47</v>
      </c>
      <c r="D105" s="116">
        <v>2.5974025974025976E-2</v>
      </c>
      <c r="E105" s="116">
        <v>0.46753246753246752</v>
      </c>
      <c r="F105" s="115" t="s">
        <v>280</v>
      </c>
      <c r="G105" s="117" t="s">
        <v>295</v>
      </c>
      <c r="H105" s="117" t="s">
        <v>289</v>
      </c>
      <c r="I105" s="107"/>
    </row>
    <row r="106" spans="1:9" x14ac:dyDescent="0.25">
      <c r="A106" s="114" t="s">
        <v>1429</v>
      </c>
      <c r="B106" s="114" t="s">
        <v>1430</v>
      </c>
      <c r="C106" s="115">
        <v>95</v>
      </c>
      <c r="D106" s="116">
        <v>0.25</v>
      </c>
      <c r="E106" s="116">
        <v>0.04</v>
      </c>
      <c r="F106" s="115" t="s">
        <v>147</v>
      </c>
      <c r="G106" s="117" t="s">
        <v>1432</v>
      </c>
      <c r="H106" s="117" t="s">
        <v>289</v>
      </c>
      <c r="I106" s="107"/>
    </row>
    <row r="107" spans="1:9" ht="23.25" x14ac:dyDescent="0.25">
      <c r="A107" s="114" t="s">
        <v>504</v>
      </c>
      <c r="B107" s="114" t="s">
        <v>505</v>
      </c>
      <c r="C107" s="115">
        <v>516</v>
      </c>
      <c r="D107" s="116">
        <v>0.91153846153846152</v>
      </c>
      <c r="E107" s="116">
        <v>0</v>
      </c>
      <c r="F107" s="115" t="s">
        <v>147</v>
      </c>
      <c r="G107" s="117" t="s">
        <v>292</v>
      </c>
      <c r="H107" s="117" t="s">
        <v>289</v>
      </c>
      <c r="I107" s="107"/>
    </row>
    <row r="108" spans="1:9" x14ac:dyDescent="0.25">
      <c r="A108" s="114" t="s">
        <v>506</v>
      </c>
      <c r="B108" s="114" t="s">
        <v>507</v>
      </c>
      <c r="C108" s="115">
        <v>16</v>
      </c>
      <c r="D108" s="116">
        <v>0</v>
      </c>
      <c r="E108" s="116">
        <v>0.41176470588235292</v>
      </c>
      <c r="F108" s="115" t="s">
        <v>280</v>
      </c>
      <c r="G108" s="117" t="s">
        <v>1454</v>
      </c>
      <c r="H108" s="117" t="s">
        <v>277</v>
      </c>
      <c r="I108" s="107"/>
    </row>
    <row r="109" spans="1:9" x14ac:dyDescent="0.25">
      <c r="A109" s="114" t="s">
        <v>508</v>
      </c>
      <c r="B109" s="114" t="s">
        <v>509</v>
      </c>
      <c r="C109" s="115">
        <v>207</v>
      </c>
      <c r="D109" s="116">
        <v>0.24090909090909091</v>
      </c>
      <c r="E109" s="116">
        <v>0.38636363636363635</v>
      </c>
      <c r="F109" s="115" t="s">
        <v>280</v>
      </c>
      <c r="G109" s="117" t="s">
        <v>1454</v>
      </c>
      <c r="H109" s="117" t="s">
        <v>277</v>
      </c>
      <c r="I109" s="107"/>
    </row>
    <row r="110" spans="1:9" ht="45.75" x14ac:dyDescent="0.25">
      <c r="A110" s="114" t="s">
        <v>510</v>
      </c>
      <c r="B110" s="114" t="s">
        <v>511</v>
      </c>
      <c r="C110" s="115">
        <v>68</v>
      </c>
      <c r="D110" s="116">
        <v>0.21739130434782608</v>
      </c>
      <c r="E110" s="116">
        <v>0.21739130434782608</v>
      </c>
      <c r="F110" s="115" t="s">
        <v>280</v>
      </c>
      <c r="G110" s="117" t="s">
        <v>295</v>
      </c>
      <c r="H110" s="117" t="s">
        <v>289</v>
      </c>
      <c r="I110" s="107"/>
    </row>
    <row r="111" spans="1:9" ht="45.75" x14ac:dyDescent="0.25">
      <c r="A111" s="114" t="s">
        <v>512</v>
      </c>
      <c r="B111" s="114" t="s">
        <v>513</v>
      </c>
      <c r="C111" s="115">
        <v>247</v>
      </c>
      <c r="D111" s="116">
        <v>0.16216216216216217</v>
      </c>
      <c r="E111" s="116">
        <v>0.73745173745173742</v>
      </c>
      <c r="F111" s="115" t="s">
        <v>280</v>
      </c>
      <c r="G111" s="117" t="s">
        <v>295</v>
      </c>
      <c r="H111" s="117" t="s">
        <v>289</v>
      </c>
      <c r="I111" s="107"/>
    </row>
    <row r="112" spans="1:9" ht="23.25" x14ac:dyDescent="0.25">
      <c r="A112" s="114" t="s">
        <v>514</v>
      </c>
      <c r="B112" s="114" t="s">
        <v>515</v>
      </c>
      <c r="C112" s="115">
        <v>34</v>
      </c>
      <c r="D112" s="116">
        <v>0.51428571428571423</v>
      </c>
      <c r="E112" s="116">
        <v>2.8571428571428571E-2</v>
      </c>
      <c r="F112" s="115" t="s">
        <v>147</v>
      </c>
      <c r="G112" s="117" t="s">
        <v>488</v>
      </c>
      <c r="H112" s="117" t="s">
        <v>289</v>
      </c>
      <c r="I112" s="107"/>
    </row>
    <row r="113" spans="1:9" ht="23.25" x14ac:dyDescent="0.25">
      <c r="A113" s="114" t="s">
        <v>516</v>
      </c>
      <c r="B113" s="114" t="s">
        <v>517</v>
      </c>
      <c r="C113" s="115">
        <v>41</v>
      </c>
      <c r="D113" s="116">
        <v>0.15384615384615385</v>
      </c>
      <c r="E113" s="116">
        <v>0.46153846153846156</v>
      </c>
      <c r="F113" s="115" t="s">
        <v>280</v>
      </c>
      <c r="G113" s="117" t="s">
        <v>347</v>
      </c>
      <c r="H113" s="117" t="s">
        <v>277</v>
      </c>
      <c r="I113" s="107"/>
    </row>
    <row r="114" spans="1:9" ht="23.25" x14ac:dyDescent="0.25">
      <c r="A114" s="114" t="s">
        <v>518</v>
      </c>
      <c r="B114" s="114" t="s">
        <v>519</v>
      </c>
      <c r="C114" s="115">
        <v>9</v>
      </c>
      <c r="D114" s="116">
        <v>0</v>
      </c>
      <c r="E114" s="116">
        <v>0.7</v>
      </c>
      <c r="F114" s="115" t="s">
        <v>280</v>
      </c>
      <c r="G114" s="117" t="s">
        <v>287</v>
      </c>
      <c r="H114" s="117" t="s">
        <v>277</v>
      </c>
      <c r="I114" s="109"/>
    </row>
    <row r="115" spans="1:9" x14ac:dyDescent="0.25">
      <c r="A115" s="114" t="s">
        <v>520</v>
      </c>
      <c r="B115" s="114" t="s">
        <v>521</v>
      </c>
      <c r="C115" s="115">
        <v>35</v>
      </c>
      <c r="D115" s="116">
        <v>0.65714285714285714</v>
      </c>
      <c r="E115" s="116">
        <v>2.8571428571428571E-2</v>
      </c>
      <c r="F115" s="115" t="s">
        <v>147</v>
      </c>
      <c r="G115" s="117" t="s">
        <v>522</v>
      </c>
      <c r="H115" s="117" t="s">
        <v>289</v>
      </c>
      <c r="I115" s="107"/>
    </row>
    <row r="116" spans="1:9" ht="23.25" x14ac:dyDescent="0.25">
      <c r="A116" s="114" t="s">
        <v>523</v>
      </c>
      <c r="B116" s="114" t="s">
        <v>524</v>
      </c>
      <c r="C116" s="115">
        <v>273</v>
      </c>
      <c r="D116" s="116">
        <v>0.95017793594306055</v>
      </c>
      <c r="E116" s="116">
        <v>1.7793594306049824E-2</v>
      </c>
      <c r="F116" s="115" t="s">
        <v>147</v>
      </c>
      <c r="G116" s="117" t="s">
        <v>292</v>
      </c>
      <c r="H116" s="117" t="s">
        <v>289</v>
      </c>
      <c r="I116" s="107"/>
    </row>
    <row r="117" spans="1:9" x14ac:dyDescent="0.25">
      <c r="A117" s="114" t="s">
        <v>525</v>
      </c>
      <c r="B117" s="114" t="s">
        <v>526</v>
      </c>
      <c r="C117" s="115">
        <v>21</v>
      </c>
      <c r="D117" s="116">
        <v>0</v>
      </c>
      <c r="E117" s="116">
        <v>0.33333333333333331</v>
      </c>
      <c r="F117" s="115" t="s">
        <v>280</v>
      </c>
      <c r="G117" s="117" t="s">
        <v>304</v>
      </c>
      <c r="H117" s="117" t="s">
        <v>305</v>
      </c>
      <c r="I117" s="107"/>
    </row>
    <row r="118" spans="1:9" x14ac:dyDescent="0.25">
      <c r="A118" s="114" t="s">
        <v>527</v>
      </c>
      <c r="B118" s="114" t="s">
        <v>528</v>
      </c>
      <c r="C118" s="115">
        <v>220</v>
      </c>
      <c r="D118" s="116">
        <v>0.24215246636771301</v>
      </c>
      <c r="E118" s="116">
        <v>0.52017937219730936</v>
      </c>
      <c r="F118" s="115" t="s">
        <v>280</v>
      </c>
      <c r="G118" s="117" t="s">
        <v>529</v>
      </c>
      <c r="H118" s="117" t="s">
        <v>277</v>
      </c>
      <c r="I118" s="107"/>
    </row>
    <row r="119" spans="1:9" x14ac:dyDescent="0.25">
      <c r="A119" s="114" t="s">
        <v>530</v>
      </c>
      <c r="B119" s="114" t="s">
        <v>531</v>
      </c>
      <c r="C119" s="115">
        <v>864</v>
      </c>
      <c r="D119" s="116">
        <v>0.14181818181818182</v>
      </c>
      <c r="E119" s="116">
        <v>0.7</v>
      </c>
      <c r="F119" s="115" t="s">
        <v>280</v>
      </c>
      <c r="G119" s="117" t="s">
        <v>295</v>
      </c>
      <c r="H119" s="117" t="s">
        <v>289</v>
      </c>
      <c r="I119" s="107"/>
    </row>
    <row r="120" spans="1:9" ht="23.25" x14ac:dyDescent="0.25">
      <c r="A120" s="114" t="s">
        <v>532</v>
      </c>
      <c r="B120" s="114" t="s">
        <v>533</v>
      </c>
      <c r="C120" s="115">
        <v>136</v>
      </c>
      <c r="D120" s="116">
        <v>1.2658227848101266E-2</v>
      </c>
      <c r="E120" s="116">
        <v>0.80379746835443033</v>
      </c>
      <c r="F120" s="115" t="s">
        <v>280</v>
      </c>
      <c r="G120" s="117" t="s">
        <v>534</v>
      </c>
      <c r="H120" s="117" t="s">
        <v>277</v>
      </c>
      <c r="I120" s="107"/>
    </row>
    <row r="121" spans="1:9" ht="23.25" x14ac:dyDescent="0.25">
      <c r="A121" s="114" t="s">
        <v>1427</v>
      </c>
      <c r="B121" s="114" t="s">
        <v>1431</v>
      </c>
      <c r="C121" s="115">
        <v>123</v>
      </c>
      <c r="D121" s="116">
        <v>0.61</v>
      </c>
      <c r="E121" s="116">
        <v>0.09</v>
      </c>
      <c r="F121" s="115" t="s">
        <v>280</v>
      </c>
      <c r="G121" s="117" t="s">
        <v>1428</v>
      </c>
      <c r="H121" s="117" t="s">
        <v>277</v>
      </c>
      <c r="I121" s="107"/>
    </row>
    <row r="122" spans="1:9" x14ac:dyDescent="0.25">
      <c r="A122" s="114" t="s">
        <v>535</v>
      </c>
      <c r="B122" s="114" t="s">
        <v>536</v>
      </c>
      <c r="C122" s="115">
        <v>14438</v>
      </c>
      <c r="D122" s="116">
        <v>0.73322636239377192</v>
      </c>
      <c r="E122" s="116">
        <v>0.20324478516669639</v>
      </c>
      <c r="F122" s="115" t="s">
        <v>280</v>
      </c>
      <c r="G122" s="117" t="s">
        <v>537</v>
      </c>
      <c r="H122" s="117" t="s">
        <v>277</v>
      </c>
      <c r="I122" s="109"/>
    </row>
    <row r="123" spans="1:9" x14ac:dyDescent="0.25">
      <c r="A123" s="114" t="s">
        <v>538</v>
      </c>
      <c r="B123" s="114" t="s">
        <v>539</v>
      </c>
      <c r="C123" s="115">
        <v>20</v>
      </c>
      <c r="D123" s="116">
        <v>0</v>
      </c>
      <c r="E123" s="116">
        <v>0.45</v>
      </c>
      <c r="F123" s="115" t="s">
        <v>280</v>
      </c>
      <c r="G123" s="117" t="s">
        <v>283</v>
      </c>
      <c r="H123" s="117" t="s">
        <v>447</v>
      </c>
      <c r="I123" s="107"/>
    </row>
    <row r="124" spans="1:9" ht="23.25" x14ac:dyDescent="0.25">
      <c r="A124" s="114" t="s">
        <v>540</v>
      </c>
      <c r="B124" s="114" t="s">
        <v>541</v>
      </c>
      <c r="C124" s="115">
        <v>301</v>
      </c>
      <c r="D124" s="116">
        <v>0.86468646864686471</v>
      </c>
      <c r="E124" s="116">
        <v>3.3003300330033004E-3</v>
      </c>
      <c r="F124" s="115" t="s">
        <v>147</v>
      </c>
      <c r="G124" s="117" t="s">
        <v>542</v>
      </c>
      <c r="H124" s="117" t="s">
        <v>277</v>
      </c>
      <c r="I124" s="107"/>
    </row>
    <row r="125" spans="1:9" ht="23.25" x14ac:dyDescent="0.25">
      <c r="A125" s="114" t="s">
        <v>543</v>
      </c>
      <c r="B125" s="114" t="s">
        <v>544</v>
      </c>
      <c r="C125" s="115">
        <v>96</v>
      </c>
      <c r="D125" s="116">
        <v>0.91836734693877553</v>
      </c>
      <c r="E125" s="116">
        <v>1.020408163265306E-2</v>
      </c>
      <c r="F125" s="115" t="s">
        <v>147</v>
      </c>
      <c r="G125" s="117" t="s">
        <v>292</v>
      </c>
      <c r="H125" s="117" t="s">
        <v>289</v>
      </c>
      <c r="I125" s="107"/>
    </row>
    <row r="126" spans="1:9" ht="23.25" x14ac:dyDescent="0.25">
      <c r="A126" s="114" t="s">
        <v>545</v>
      </c>
      <c r="B126" s="114" t="s">
        <v>546</v>
      </c>
      <c r="C126" s="115">
        <v>1287</v>
      </c>
      <c r="D126" s="116">
        <v>0.26750184229918939</v>
      </c>
      <c r="E126" s="116">
        <v>0.59543109801031691</v>
      </c>
      <c r="F126" s="115" t="s">
        <v>280</v>
      </c>
      <c r="G126" s="117" t="s">
        <v>425</v>
      </c>
      <c r="H126" s="117" t="s">
        <v>277</v>
      </c>
      <c r="I126" s="107"/>
    </row>
    <row r="127" spans="1:9" x14ac:dyDescent="0.25">
      <c r="A127" s="114" t="s">
        <v>547</v>
      </c>
      <c r="B127" s="114" t="s">
        <v>548</v>
      </c>
      <c r="C127" s="115">
        <v>312</v>
      </c>
      <c r="D127" s="116">
        <v>0.10174418604651163</v>
      </c>
      <c r="E127" s="116">
        <v>0.79360465116279066</v>
      </c>
      <c r="F127" s="115" t="s">
        <v>280</v>
      </c>
      <c r="G127" s="117" t="s">
        <v>295</v>
      </c>
      <c r="H127" s="117" t="s">
        <v>289</v>
      </c>
      <c r="I127" s="107"/>
    </row>
    <row r="128" spans="1:9" ht="121.5" customHeight="1" x14ac:dyDescent="0.25">
      <c r="A128" s="171" t="s">
        <v>1480</v>
      </c>
      <c r="B128" s="171"/>
      <c r="C128" s="171"/>
      <c r="D128" s="171"/>
      <c r="E128" s="171"/>
      <c r="F128" s="171"/>
      <c r="G128" s="171"/>
      <c r="H128" s="171"/>
    </row>
    <row r="129" spans="1:8" ht="17.25" customHeight="1" x14ac:dyDescent="0.25">
      <c r="A129" s="171" t="s">
        <v>549</v>
      </c>
      <c r="B129" s="171"/>
      <c r="C129" s="171"/>
      <c r="D129" s="171"/>
      <c r="E129" s="171"/>
      <c r="F129" s="171"/>
      <c r="G129" s="171"/>
      <c r="H129" s="171"/>
    </row>
  </sheetData>
  <mergeCells count="2">
    <mergeCell ref="A128:H128"/>
    <mergeCell ref="A129:H1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6" sqref="A16:F16"/>
    </sheetView>
  </sheetViews>
  <sheetFormatPr defaultRowHeight="15" x14ac:dyDescent="0.25"/>
  <cols>
    <col min="1" max="1" width="31.140625" customWidth="1"/>
    <col min="2" max="3" width="19.85546875" customWidth="1"/>
    <col min="4" max="4" width="14.140625" customWidth="1"/>
    <col min="5" max="6" width="27" customWidth="1"/>
  </cols>
  <sheetData>
    <row r="1" spans="1:6" ht="25.9" customHeight="1" thickBot="1" x14ac:dyDescent="0.35">
      <c r="A1" s="18" t="s">
        <v>1444</v>
      </c>
      <c r="B1" s="18"/>
      <c r="C1" s="18"/>
      <c r="D1" s="19"/>
      <c r="E1" s="19"/>
      <c r="F1" s="21"/>
    </row>
    <row r="2" spans="1:6" ht="15.75" thickBot="1" x14ac:dyDescent="0.3">
      <c r="A2" s="119" t="s">
        <v>266</v>
      </c>
      <c r="B2" s="119" t="s">
        <v>267</v>
      </c>
      <c r="C2" s="119" t="s">
        <v>550</v>
      </c>
      <c r="D2" s="120" t="s">
        <v>551</v>
      </c>
      <c r="E2" s="120" t="s">
        <v>272</v>
      </c>
      <c r="F2" s="120" t="s">
        <v>273</v>
      </c>
    </row>
    <row r="3" spans="1:6" ht="15.75" thickBot="1" x14ac:dyDescent="0.3">
      <c r="A3" s="121" t="s">
        <v>552</v>
      </c>
      <c r="B3" s="121" t="s">
        <v>553</v>
      </c>
      <c r="C3" s="121" t="s">
        <v>554</v>
      </c>
      <c r="D3" s="122" t="s">
        <v>147</v>
      </c>
      <c r="E3" s="122" t="s">
        <v>276</v>
      </c>
      <c r="F3" s="122" t="s">
        <v>277</v>
      </c>
    </row>
    <row r="4" spans="1:6" ht="15.75" thickBot="1" x14ac:dyDescent="0.3">
      <c r="A4" s="123" t="s">
        <v>555</v>
      </c>
      <c r="B4" s="123" t="s">
        <v>556</v>
      </c>
      <c r="C4" s="123" t="s">
        <v>557</v>
      </c>
      <c r="D4" s="122" t="s">
        <v>280</v>
      </c>
      <c r="E4" s="122" t="s">
        <v>276</v>
      </c>
      <c r="F4" s="122" t="s">
        <v>277</v>
      </c>
    </row>
    <row r="5" spans="1:6" ht="15.75" thickBot="1" x14ac:dyDescent="0.3">
      <c r="A5" s="124" t="s">
        <v>558</v>
      </c>
      <c r="B5" s="124" t="s">
        <v>559</v>
      </c>
      <c r="C5" s="123" t="s">
        <v>557</v>
      </c>
      <c r="D5" s="122" t="s">
        <v>280</v>
      </c>
      <c r="E5" s="122" t="s">
        <v>292</v>
      </c>
      <c r="F5" s="122" t="s">
        <v>289</v>
      </c>
    </row>
    <row r="6" spans="1:6" ht="15.75" thickBot="1" x14ac:dyDescent="0.3">
      <c r="A6" s="121" t="s">
        <v>560</v>
      </c>
      <c r="B6" s="121" t="s">
        <v>561</v>
      </c>
      <c r="C6" s="121" t="s">
        <v>554</v>
      </c>
      <c r="D6" s="122" t="s">
        <v>147</v>
      </c>
      <c r="E6" s="122" t="s">
        <v>292</v>
      </c>
      <c r="F6" s="122" t="s">
        <v>289</v>
      </c>
    </row>
    <row r="7" spans="1:6" ht="15.75" thickBot="1" x14ac:dyDescent="0.3">
      <c r="A7" s="125" t="s">
        <v>562</v>
      </c>
      <c r="B7" s="125" t="s">
        <v>563</v>
      </c>
      <c r="C7" s="123" t="s">
        <v>557</v>
      </c>
      <c r="D7" s="122" t="s">
        <v>280</v>
      </c>
      <c r="E7" s="122" t="s">
        <v>564</v>
      </c>
      <c r="F7" s="122" t="s">
        <v>277</v>
      </c>
    </row>
    <row r="8" spans="1:6" ht="15.75" thickBot="1" x14ac:dyDescent="0.3">
      <c r="A8" s="123" t="s">
        <v>565</v>
      </c>
      <c r="B8" s="123" t="s">
        <v>566</v>
      </c>
      <c r="C8" s="121" t="s">
        <v>554</v>
      </c>
      <c r="D8" s="122" t="s">
        <v>147</v>
      </c>
      <c r="E8" s="122" t="s">
        <v>276</v>
      </c>
      <c r="F8" s="122" t="s">
        <v>277</v>
      </c>
    </row>
    <row r="9" spans="1:6" ht="15.75" thickBot="1" x14ac:dyDescent="0.3">
      <c r="A9" s="121" t="s">
        <v>567</v>
      </c>
      <c r="B9" s="121" t="s">
        <v>568</v>
      </c>
      <c r="C9" s="121" t="s">
        <v>554</v>
      </c>
      <c r="D9" s="122" t="s">
        <v>147</v>
      </c>
      <c r="E9" s="122" t="s">
        <v>276</v>
      </c>
      <c r="F9" s="122" t="s">
        <v>277</v>
      </c>
    </row>
    <row r="10" spans="1:6" ht="15.75" thickBot="1" x14ac:dyDescent="0.3">
      <c r="A10" s="121" t="s">
        <v>569</v>
      </c>
      <c r="B10" s="121" t="s">
        <v>570</v>
      </c>
      <c r="C10" s="121" t="s">
        <v>554</v>
      </c>
      <c r="D10" s="122" t="s">
        <v>147</v>
      </c>
      <c r="E10" s="122" t="s">
        <v>276</v>
      </c>
      <c r="F10" s="122" t="s">
        <v>277</v>
      </c>
    </row>
    <row r="11" spans="1:6" ht="15.75" thickBot="1" x14ac:dyDescent="0.3">
      <c r="A11" s="121" t="s">
        <v>571</v>
      </c>
      <c r="B11" s="121" t="s">
        <v>572</v>
      </c>
      <c r="C11" s="121" t="s">
        <v>554</v>
      </c>
      <c r="D11" s="122" t="s">
        <v>147</v>
      </c>
      <c r="E11" s="122" t="s">
        <v>276</v>
      </c>
      <c r="F11" s="122" t="s">
        <v>277</v>
      </c>
    </row>
    <row r="12" spans="1:6" ht="15.75" thickBot="1" x14ac:dyDescent="0.3">
      <c r="A12" s="121" t="s">
        <v>573</v>
      </c>
      <c r="B12" s="121" t="s">
        <v>574</v>
      </c>
      <c r="C12" s="121" t="s">
        <v>554</v>
      </c>
      <c r="D12" s="122" t="s">
        <v>147</v>
      </c>
      <c r="E12" s="122" t="s">
        <v>276</v>
      </c>
      <c r="F12" s="122" t="s">
        <v>277</v>
      </c>
    </row>
    <row r="13" spans="1:6" ht="15.75" thickBot="1" x14ac:dyDescent="0.3">
      <c r="A13" s="126" t="s">
        <v>575</v>
      </c>
      <c r="B13" s="126" t="s">
        <v>576</v>
      </c>
      <c r="C13" s="121" t="s">
        <v>554</v>
      </c>
      <c r="D13" s="122" t="s">
        <v>147</v>
      </c>
      <c r="E13" s="122" t="s">
        <v>295</v>
      </c>
      <c r="F13" s="122" t="s">
        <v>289</v>
      </c>
    </row>
    <row r="14" spans="1:6" ht="15.75" thickBot="1" x14ac:dyDescent="0.3">
      <c r="A14" s="127" t="s">
        <v>577</v>
      </c>
      <c r="B14" s="127" t="s">
        <v>578</v>
      </c>
      <c r="C14" s="121" t="s">
        <v>554</v>
      </c>
      <c r="D14" s="122" t="s">
        <v>147</v>
      </c>
      <c r="E14" s="122" t="s">
        <v>542</v>
      </c>
      <c r="F14" s="122" t="s">
        <v>277</v>
      </c>
    </row>
    <row r="15" spans="1:6" ht="15.75" thickBot="1" x14ac:dyDescent="0.3">
      <c r="A15" s="126" t="s">
        <v>579</v>
      </c>
      <c r="B15" s="126" t="s">
        <v>580</v>
      </c>
      <c r="C15" s="121" t="s">
        <v>554</v>
      </c>
      <c r="D15" s="122" t="s">
        <v>147</v>
      </c>
      <c r="E15" s="122" t="s">
        <v>276</v>
      </c>
      <c r="F15" s="122" t="s">
        <v>277</v>
      </c>
    </row>
    <row r="16" spans="1:6" ht="90.75" customHeight="1" thickBot="1" x14ac:dyDescent="0.3">
      <c r="A16" s="172" t="s">
        <v>1474</v>
      </c>
      <c r="B16" s="172"/>
      <c r="C16" s="172"/>
      <c r="D16" s="172"/>
      <c r="E16" s="172"/>
      <c r="F16" s="172"/>
    </row>
  </sheetData>
  <mergeCells count="1">
    <mergeCell ref="A16:F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G18" sqref="G18"/>
    </sheetView>
  </sheetViews>
  <sheetFormatPr defaultRowHeight="15" x14ac:dyDescent="0.25"/>
  <cols>
    <col min="1" max="1" width="16.85546875" customWidth="1"/>
    <col min="4" max="4" width="16.7109375" customWidth="1"/>
    <col min="5" max="5" width="21.140625" customWidth="1"/>
    <col min="6" max="6" width="20.85546875" customWidth="1"/>
    <col min="7" max="9" width="25.28515625" style="1" customWidth="1"/>
  </cols>
  <sheetData>
    <row r="1" spans="1:11" ht="25.9" customHeight="1" thickBot="1" x14ac:dyDescent="0.35">
      <c r="A1" s="18" t="s">
        <v>1479</v>
      </c>
      <c r="B1" s="19"/>
      <c r="C1" s="19"/>
      <c r="D1" s="19"/>
      <c r="E1" s="19"/>
      <c r="F1" s="19"/>
      <c r="G1" s="21"/>
      <c r="H1" s="21"/>
      <c r="I1" s="21"/>
      <c r="J1" s="8"/>
      <c r="K1" s="8"/>
    </row>
    <row r="2" spans="1:11" ht="30" customHeight="1" thickBot="1" x14ac:dyDescent="0.3">
      <c r="A2" s="128" t="s">
        <v>581</v>
      </c>
      <c r="B2" s="128" t="s">
        <v>582</v>
      </c>
      <c r="C2" s="128" t="s">
        <v>583</v>
      </c>
      <c r="D2" s="129" t="s">
        <v>584</v>
      </c>
      <c r="E2" s="129" t="s">
        <v>585</v>
      </c>
      <c r="F2" s="129" t="s">
        <v>586</v>
      </c>
      <c r="G2" s="129" t="s">
        <v>587</v>
      </c>
      <c r="H2" s="129" t="s">
        <v>272</v>
      </c>
      <c r="I2" s="129" t="s">
        <v>273</v>
      </c>
      <c r="J2" s="8"/>
      <c r="K2" s="8"/>
    </row>
    <row r="3" spans="1:11" ht="15.75" thickBot="1" x14ac:dyDescent="0.3">
      <c r="A3" s="130" t="s">
        <v>588</v>
      </c>
      <c r="B3" s="130" t="s">
        <v>589</v>
      </c>
      <c r="C3" s="131" t="s">
        <v>590</v>
      </c>
      <c r="D3" s="132">
        <v>2601</v>
      </c>
      <c r="E3" s="133">
        <v>2638</v>
      </c>
      <c r="F3" s="133">
        <v>2825</v>
      </c>
      <c r="G3" s="133" t="s">
        <v>591</v>
      </c>
      <c r="H3" s="133" t="s">
        <v>292</v>
      </c>
      <c r="I3" s="133" t="s">
        <v>289</v>
      </c>
      <c r="J3" s="8"/>
      <c r="K3" s="8"/>
    </row>
    <row r="4" spans="1:11" ht="15.75" thickBot="1" x14ac:dyDescent="0.3">
      <c r="A4" s="130" t="s">
        <v>592</v>
      </c>
      <c r="B4" s="130" t="s">
        <v>593</v>
      </c>
      <c r="C4" s="131" t="s">
        <v>594</v>
      </c>
      <c r="D4" s="132">
        <v>253</v>
      </c>
      <c r="E4" s="133">
        <v>253</v>
      </c>
      <c r="F4" s="133">
        <v>266</v>
      </c>
      <c r="G4" s="133" t="s">
        <v>1476</v>
      </c>
      <c r="H4" s="133" t="s">
        <v>374</v>
      </c>
      <c r="I4" s="133" t="s">
        <v>289</v>
      </c>
      <c r="J4" s="8"/>
      <c r="K4" s="8"/>
    </row>
    <row r="5" spans="1:11" ht="15.75" thickBot="1" x14ac:dyDescent="0.3">
      <c r="A5" s="130" t="s">
        <v>595</v>
      </c>
      <c r="B5" s="130" t="s">
        <v>596</v>
      </c>
      <c r="C5" s="131" t="s">
        <v>597</v>
      </c>
      <c r="D5" s="132">
        <v>71</v>
      </c>
      <c r="E5" s="133">
        <v>107</v>
      </c>
      <c r="F5" s="133">
        <v>71</v>
      </c>
      <c r="G5" s="133" t="s">
        <v>598</v>
      </c>
      <c r="H5" s="133" t="s">
        <v>292</v>
      </c>
      <c r="I5" s="133" t="s">
        <v>289</v>
      </c>
      <c r="J5" s="8"/>
      <c r="K5" s="8"/>
    </row>
    <row r="6" spans="1:11" ht="15.75" thickBot="1" x14ac:dyDescent="0.3">
      <c r="A6" s="130" t="s">
        <v>599</v>
      </c>
      <c r="B6" s="130" t="s">
        <v>600</v>
      </c>
      <c r="C6" s="131" t="s">
        <v>590</v>
      </c>
      <c r="D6" s="132">
        <v>47</v>
      </c>
      <c r="E6" s="133">
        <v>60</v>
      </c>
      <c r="F6" s="133">
        <v>2825</v>
      </c>
      <c r="G6" s="133" t="s">
        <v>591</v>
      </c>
      <c r="H6" s="133" t="s">
        <v>292</v>
      </c>
      <c r="I6" s="133" t="s">
        <v>289</v>
      </c>
      <c r="J6" s="8"/>
      <c r="K6" s="8"/>
    </row>
    <row r="7" spans="1:11" ht="15.75" thickBot="1" x14ac:dyDescent="0.3">
      <c r="A7" s="130" t="s">
        <v>601</v>
      </c>
      <c r="B7" s="130" t="s">
        <v>602</v>
      </c>
      <c r="C7" s="131" t="s">
        <v>603</v>
      </c>
      <c r="D7" s="132">
        <v>32</v>
      </c>
      <c r="E7" s="133">
        <v>51</v>
      </c>
      <c r="F7" s="133">
        <v>42</v>
      </c>
      <c r="G7" s="133" t="s">
        <v>604</v>
      </c>
      <c r="H7" s="133" t="s">
        <v>605</v>
      </c>
      <c r="I7" s="133" t="s">
        <v>277</v>
      </c>
      <c r="J7" s="8"/>
      <c r="K7" s="8"/>
    </row>
    <row r="8" spans="1:11" ht="15.75" thickBot="1" x14ac:dyDescent="0.3">
      <c r="A8" s="130" t="s">
        <v>606</v>
      </c>
      <c r="B8" s="130" t="s">
        <v>589</v>
      </c>
      <c r="C8" s="131" t="s">
        <v>607</v>
      </c>
      <c r="D8" s="132">
        <v>21</v>
      </c>
      <c r="E8" s="133">
        <v>2638</v>
      </c>
      <c r="F8" s="133">
        <v>34</v>
      </c>
      <c r="G8" s="133" t="s">
        <v>591</v>
      </c>
      <c r="H8" s="133" t="s">
        <v>292</v>
      </c>
      <c r="I8" s="133" t="s">
        <v>289</v>
      </c>
      <c r="J8" s="8"/>
      <c r="K8" s="8"/>
    </row>
    <row r="9" spans="1:11" ht="15.75" thickBot="1" x14ac:dyDescent="0.3">
      <c r="A9" s="130" t="s">
        <v>608</v>
      </c>
      <c r="B9" s="130" t="s">
        <v>609</v>
      </c>
      <c r="C9" s="131" t="s">
        <v>610</v>
      </c>
      <c r="D9" s="132">
        <v>19</v>
      </c>
      <c r="E9" s="133">
        <v>19</v>
      </c>
      <c r="F9" s="133">
        <v>21</v>
      </c>
      <c r="G9" s="133" t="s">
        <v>1475</v>
      </c>
      <c r="H9" s="133" t="s">
        <v>276</v>
      </c>
      <c r="I9" s="133" t="s">
        <v>277</v>
      </c>
      <c r="J9" s="8"/>
      <c r="K9" s="8"/>
    </row>
    <row r="10" spans="1:11" ht="15.75" thickBot="1" x14ac:dyDescent="0.3">
      <c r="A10" s="130" t="s">
        <v>611</v>
      </c>
      <c r="B10" s="130" t="s">
        <v>612</v>
      </c>
      <c r="C10" s="131" t="s">
        <v>613</v>
      </c>
      <c r="D10" s="132">
        <v>15</v>
      </c>
      <c r="E10" s="133">
        <v>15</v>
      </c>
      <c r="F10" s="133">
        <v>35</v>
      </c>
      <c r="G10" s="133" t="s">
        <v>614</v>
      </c>
      <c r="H10" s="133" t="s">
        <v>286</v>
      </c>
      <c r="I10" s="133" t="s">
        <v>277</v>
      </c>
      <c r="J10" s="8"/>
      <c r="K10" s="8"/>
    </row>
    <row r="11" spans="1:11" ht="15.75" thickBot="1" x14ac:dyDescent="0.3">
      <c r="A11" s="130" t="s">
        <v>615</v>
      </c>
      <c r="B11" s="130" t="s">
        <v>616</v>
      </c>
      <c r="C11" s="131" t="s">
        <v>594</v>
      </c>
      <c r="D11" s="132">
        <v>13</v>
      </c>
      <c r="E11" s="133">
        <v>13</v>
      </c>
      <c r="F11" s="133">
        <v>266</v>
      </c>
      <c r="G11" s="133" t="s">
        <v>1476</v>
      </c>
      <c r="H11" s="133" t="s">
        <v>374</v>
      </c>
      <c r="I11" s="133" t="s">
        <v>289</v>
      </c>
      <c r="J11" s="8"/>
      <c r="K11" s="8"/>
    </row>
    <row r="12" spans="1:11" ht="15.75" thickBot="1" x14ac:dyDescent="0.3">
      <c r="A12" s="130" t="s">
        <v>617</v>
      </c>
      <c r="B12" s="130" t="s">
        <v>618</v>
      </c>
      <c r="C12" s="131" t="s">
        <v>619</v>
      </c>
      <c r="D12" s="132">
        <v>11</v>
      </c>
      <c r="E12" s="133">
        <v>29</v>
      </c>
      <c r="F12" s="133">
        <v>15</v>
      </c>
      <c r="G12" s="133" t="s">
        <v>1476</v>
      </c>
      <c r="H12" s="133" t="s">
        <v>292</v>
      </c>
      <c r="I12" s="133" t="s">
        <v>289</v>
      </c>
      <c r="J12" s="8"/>
      <c r="K12" s="8"/>
    </row>
    <row r="13" spans="1:11" ht="15.75" thickBot="1" x14ac:dyDescent="0.3">
      <c r="A13" s="130" t="s">
        <v>620</v>
      </c>
      <c r="B13" s="130" t="s">
        <v>621</v>
      </c>
      <c r="C13" s="131" t="s">
        <v>622</v>
      </c>
      <c r="D13" s="132">
        <v>11</v>
      </c>
      <c r="E13" s="133">
        <v>11</v>
      </c>
      <c r="F13" s="133">
        <v>100</v>
      </c>
      <c r="G13" s="133" t="s">
        <v>623</v>
      </c>
      <c r="H13" s="133" t="s">
        <v>1459</v>
      </c>
      <c r="I13" s="133" t="s">
        <v>624</v>
      </c>
      <c r="J13" s="8"/>
      <c r="K13" s="8"/>
    </row>
    <row r="14" spans="1:11" ht="15.75" thickBot="1" x14ac:dyDescent="0.3">
      <c r="A14" s="130" t="s">
        <v>625</v>
      </c>
      <c r="B14" s="130" t="s">
        <v>626</v>
      </c>
      <c r="C14" s="131" t="s">
        <v>627</v>
      </c>
      <c r="D14" s="132">
        <v>10</v>
      </c>
      <c r="E14" s="133">
        <v>11</v>
      </c>
      <c r="F14" s="133">
        <v>42</v>
      </c>
      <c r="G14" s="133" t="s">
        <v>1476</v>
      </c>
      <c r="H14" s="133" t="s">
        <v>292</v>
      </c>
      <c r="I14" s="133" t="s">
        <v>289</v>
      </c>
      <c r="J14" s="8"/>
      <c r="K14" s="8"/>
    </row>
    <row r="15" spans="1:11" ht="15.75" thickBot="1" x14ac:dyDescent="0.3">
      <c r="A15" s="130" t="s">
        <v>628</v>
      </c>
      <c r="B15" s="130" t="s">
        <v>589</v>
      </c>
      <c r="C15" s="131" t="s">
        <v>629</v>
      </c>
      <c r="D15" s="132">
        <v>10</v>
      </c>
      <c r="E15" s="133">
        <v>2638</v>
      </c>
      <c r="F15" s="133">
        <v>17</v>
      </c>
      <c r="G15" s="133" t="s">
        <v>591</v>
      </c>
      <c r="H15" s="133" t="s">
        <v>292</v>
      </c>
      <c r="I15" s="133" t="s">
        <v>289</v>
      </c>
      <c r="J15" s="8"/>
      <c r="K15" s="8"/>
    </row>
    <row r="16" spans="1:11" ht="15.75" thickBot="1" x14ac:dyDescent="0.3">
      <c r="A16" s="130" t="s">
        <v>630</v>
      </c>
      <c r="B16" s="130" t="s">
        <v>600</v>
      </c>
      <c r="C16" s="131" t="s">
        <v>631</v>
      </c>
      <c r="D16" s="132">
        <v>9</v>
      </c>
      <c r="E16" s="133">
        <v>60</v>
      </c>
      <c r="F16" s="133">
        <v>9</v>
      </c>
      <c r="G16" s="133" t="s">
        <v>591</v>
      </c>
      <c r="H16" s="133" t="s">
        <v>605</v>
      </c>
      <c r="I16" s="133" t="s">
        <v>277</v>
      </c>
      <c r="J16" s="8"/>
      <c r="K16" s="8"/>
    </row>
    <row r="17" spans="1:11" ht="15.75" thickBot="1" x14ac:dyDescent="0.3">
      <c r="A17" s="130" t="s">
        <v>632</v>
      </c>
      <c r="B17" s="130" t="s">
        <v>633</v>
      </c>
      <c r="C17" s="131" t="s">
        <v>634</v>
      </c>
      <c r="D17" s="132">
        <v>7</v>
      </c>
      <c r="E17" s="133">
        <v>95</v>
      </c>
      <c r="F17" s="133">
        <v>7</v>
      </c>
      <c r="G17" s="133" t="s">
        <v>1476</v>
      </c>
      <c r="H17" s="133" t="s">
        <v>287</v>
      </c>
      <c r="I17" s="133" t="s">
        <v>289</v>
      </c>
      <c r="J17" s="8"/>
      <c r="K17" s="8"/>
    </row>
    <row r="18" spans="1:11" ht="15.75" thickBot="1" x14ac:dyDescent="0.3">
      <c r="A18" s="130" t="s">
        <v>635</v>
      </c>
      <c r="B18" s="130" t="s">
        <v>636</v>
      </c>
      <c r="C18" s="131" t="s">
        <v>603</v>
      </c>
      <c r="D18" s="132">
        <v>7</v>
      </c>
      <c r="E18" s="133">
        <v>7</v>
      </c>
      <c r="F18" s="133">
        <v>42</v>
      </c>
      <c r="G18" s="133" t="s">
        <v>598</v>
      </c>
      <c r="H18" s="133" t="s">
        <v>605</v>
      </c>
      <c r="I18" s="133" t="s">
        <v>277</v>
      </c>
      <c r="J18" s="8"/>
      <c r="K18" s="8"/>
    </row>
    <row r="19" spans="1:11" ht="15.75" thickBot="1" x14ac:dyDescent="0.3">
      <c r="A19" s="130" t="s">
        <v>640</v>
      </c>
      <c r="B19" s="130" t="s">
        <v>641</v>
      </c>
      <c r="C19" s="131" t="s">
        <v>642</v>
      </c>
      <c r="D19" s="132">
        <v>5</v>
      </c>
      <c r="E19" s="133">
        <v>5</v>
      </c>
      <c r="F19" s="133">
        <v>5</v>
      </c>
      <c r="G19" s="133" t="s">
        <v>1477</v>
      </c>
      <c r="H19" s="133" t="s">
        <v>287</v>
      </c>
      <c r="I19" s="133" t="s">
        <v>289</v>
      </c>
      <c r="J19" s="8"/>
      <c r="K19" s="8"/>
    </row>
    <row r="20" spans="1:11" ht="15.75" thickBot="1" x14ac:dyDescent="0.3">
      <c r="A20" s="130" t="s">
        <v>643</v>
      </c>
      <c r="B20" s="130" t="s">
        <v>644</v>
      </c>
      <c r="C20" s="131" t="s">
        <v>613</v>
      </c>
      <c r="D20" s="132">
        <v>5</v>
      </c>
      <c r="E20" s="133">
        <v>5</v>
      </c>
      <c r="F20" s="133">
        <v>35</v>
      </c>
      <c r="G20" s="133" t="s">
        <v>614</v>
      </c>
      <c r="H20" s="133" t="s">
        <v>286</v>
      </c>
      <c r="I20" s="133" t="s">
        <v>277</v>
      </c>
      <c r="J20" s="8"/>
      <c r="K20" s="8"/>
    </row>
    <row r="21" spans="1:11" ht="15.75" thickBot="1" x14ac:dyDescent="0.3">
      <c r="A21" s="130" t="s">
        <v>645</v>
      </c>
      <c r="B21" s="130" t="s">
        <v>646</v>
      </c>
      <c r="C21" s="131" t="s">
        <v>627</v>
      </c>
      <c r="D21" s="132">
        <v>4</v>
      </c>
      <c r="E21" s="133">
        <v>4</v>
      </c>
      <c r="F21" s="133">
        <v>42</v>
      </c>
      <c r="G21" s="133" t="s">
        <v>1476</v>
      </c>
      <c r="H21" s="133" t="s">
        <v>292</v>
      </c>
      <c r="I21" s="133" t="s">
        <v>289</v>
      </c>
      <c r="J21" s="8"/>
      <c r="K21" s="8"/>
    </row>
    <row r="22" spans="1:11" ht="15.75" thickBot="1" x14ac:dyDescent="0.3">
      <c r="A22" s="130" t="s">
        <v>647</v>
      </c>
      <c r="B22" s="130" t="s">
        <v>648</v>
      </c>
      <c r="C22" s="131" t="s">
        <v>627</v>
      </c>
      <c r="D22" s="132">
        <v>4</v>
      </c>
      <c r="E22" s="133">
        <v>4</v>
      </c>
      <c r="F22" s="133">
        <v>42</v>
      </c>
      <c r="G22" s="133" t="s">
        <v>1476</v>
      </c>
      <c r="H22" s="133" t="s">
        <v>292</v>
      </c>
      <c r="I22" s="133" t="s">
        <v>289</v>
      </c>
      <c r="J22" s="8"/>
      <c r="K22" s="8"/>
    </row>
    <row r="23" spans="1:11" ht="15.75" thickBot="1" x14ac:dyDescent="0.3">
      <c r="A23" s="130" t="s">
        <v>649</v>
      </c>
      <c r="B23" s="130" t="s">
        <v>622</v>
      </c>
      <c r="C23" s="131" t="s">
        <v>650</v>
      </c>
      <c r="D23" s="132">
        <v>4</v>
      </c>
      <c r="E23" s="133">
        <v>100</v>
      </c>
      <c r="F23" s="133">
        <v>78</v>
      </c>
      <c r="G23" s="133" t="s">
        <v>623</v>
      </c>
      <c r="H23" s="133" t="s">
        <v>1460</v>
      </c>
      <c r="I23" s="133" t="s">
        <v>624</v>
      </c>
      <c r="J23" s="8"/>
      <c r="K23" s="8"/>
    </row>
    <row r="24" spans="1:11" ht="15.75" thickBot="1" x14ac:dyDescent="0.3">
      <c r="A24" s="130" t="s">
        <v>651</v>
      </c>
      <c r="B24" s="130" t="s">
        <v>652</v>
      </c>
      <c r="C24" s="131" t="s">
        <v>653</v>
      </c>
      <c r="D24" s="132">
        <v>4</v>
      </c>
      <c r="E24" s="133">
        <v>4</v>
      </c>
      <c r="F24" s="133">
        <v>4</v>
      </c>
      <c r="G24" s="133" t="s">
        <v>1477</v>
      </c>
      <c r="H24" s="133" t="s">
        <v>287</v>
      </c>
      <c r="I24" s="133" t="s">
        <v>289</v>
      </c>
      <c r="J24" s="8"/>
      <c r="K24" s="8"/>
    </row>
    <row r="25" spans="1:11" ht="15.75" thickBot="1" x14ac:dyDescent="0.3">
      <c r="A25" s="130" t="s">
        <v>654</v>
      </c>
      <c r="B25" s="130" t="s">
        <v>655</v>
      </c>
      <c r="C25" s="131" t="s">
        <v>590</v>
      </c>
      <c r="D25" s="132">
        <v>3</v>
      </c>
      <c r="E25" s="133">
        <v>3</v>
      </c>
      <c r="F25" s="133">
        <v>2825</v>
      </c>
      <c r="G25" s="133" t="s">
        <v>591</v>
      </c>
      <c r="H25" s="133" t="s">
        <v>292</v>
      </c>
      <c r="I25" s="133" t="s">
        <v>289</v>
      </c>
      <c r="J25" s="8"/>
      <c r="K25" s="8"/>
    </row>
    <row r="26" spans="1:11" ht="15.75" thickBot="1" x14ac:dyDescent="0.3">
      <c r="A26" s="130" t="s">
        <v>656</v>
      </c>
      <c r="B26" s="130" t="s">
        <v>657</v>
      </c>
      <c r="C26" s="131" t="s">
        <v>613</v>
      </c>
      <c r="D26" s="132">
        <v>3</v>
      </c>
      <c r="E26" s="133">
        <v>3</v>
      </c>
      <c r="F26" s="133">
        <v>35</v>
      </c>
      <c r="G26" s="133" t="s">
        <v>614</v>
      </c>
      <c r="H26" s="133" t="s">
        <v>286</v>
      </c>
      <c r="I26" s="133" t="s">
        <v>277</v>
      </c>
      <c r="J26" s="8"/>
      <c r="K26" s="8"/>
    </row>
    <row r="27" spans="1:11" ht="15.75" thickBot="1" x14ac:dyDescent="0.3">
      <c r="A27" s="130" t="s">
        <v>658</v>
      </c>
      <c r="B27" s="130" t="s">
        <v>659</v>
      </c>
      <c r="C27" s="131" t="s">
        <v>622</v>
      </c>
      <c r="D27" s="132">
        <v>3</v>
      </c>
      <c r="E27" s="133">
        <v>3</v>
      </c>
      <c r="F27" s="133">
        <v>100</v>
      </c>
      <c r="G27" s="133" t="s">
        <v>623</v>
      </c>
      <c r="H27" s="133" t="s">
        <v>1459</v>
      </c>
      <c r="I27" s="133" t="s">
        <v>624</v>
      </c>
      <c r="J27" s="8"/>
      <c r="K27" s="8"/>
    </row>
    <row r="28" spans="1:11" ht="15.75" thickBot="1" x14ac:dyDescent="0.3">
      <c r="A28" s="173" t="s">
        <v>1445</v>
      </c>
      <c r="B28" s="174"/>
      <c r="C28" s="174"/>
      <c r="D28" s="174"/>
      <c r="E28" s="174"/>
      <c r="F28" s="174"/>
      <c r="G28" s="174"/>
      <c r="H28" s="174"/>
      <c r="I28" s="175"/>
      <c r="J28" s="8"/>
      <c r="K28" s="8"/>
    </row>
    <row r="29" spans="1:11" ht="15.75" thickBot="1" x14ac:dyDescent="0.3">
      <c r="A29" s="173" t="s">
        <v>660</v>
      </c>
      <c r="B29" s="174"/>
      <c r="C29" s="174"/>
      <c r="D29" s="174"/>
      <c r="E29" s="174"/>
      <c r="F29" s="174"/>
      <c r="G29" s="174"/>
      <c r="H29" s="174"/>
      <c r="I29" s="175"/>
      <c r="J29" s="8"/>
      <c r="K29" s="8"/>
    </row>
    <row r="30" spans="1:11" ht="35.450000000000003" customHeight="1" thickBot="1" x14ac:dyDescent="0.3">
      <c r="A30" s="172" t="s">
        <v>1446</v>
      </c>
      <c r="B30" s="172"/>
      <c r="C30" s="172"/>
      <c r="D30" s="172"/>
      <c r="E30" s="172"/>
      <c r="F30" s="172"/>
      <c r="G30" s="172"/>
      <c r="H30" s="172"/>
      <c r="I30" s="172"/>
      <c r="J30" s="8"/>
      <c r="K30" s="8"/>
    </row>
    <row r="31" spans="1:11" ht="15.75" thickBot="1" x14ac:dyDescent="0.3">
      <c r="A31" s="173" t="s">
        <v>1478</v>
      </c>
      <c r="B31" s="176"/>
      <c r="C31" s="176"/>
      <c r="D31" s="176"/>
      <c r="E31" s="176"/>
      <c r="F31" s="176"/>
      <c r="G31" s="176"/>
      <c r="H31" s="176"/>
      <c r="I31" s="177"/>
      <c r="J31" s="8"/>
      <c r="K31" s="8"/>
    </row>
    <row r="32" spans="1:11" x14ac:dyDescent="0.25">
      <c r="J32" s="8"/>
      <c r="K32" s="8"/>
    </row>
    <row r="33" spans="10:11" x14ac:dyDescent="0.25">
      <c r="J33" s="8"/>
      <c r="K33" s="8"/>
    </row>
    <row r="34" spans="10:11" x14ac:dyDescent="0.25">
      <c r="J34" s="8"/>
      <c r="K34" s="8"/>
    </row>
    <row r="35" spans="10:11" x14ac:dyDescent="0.25">
      <c r="J35" s="8"/>
      <c r="K35" s="8"/>
    </row>
    <row r="36" spans="10:11" x14ac:dyDescent="0.25">
      <c r="J36" s="8"/>
      <c r="K36" s="8"/>
    </row>
    <row r="37" spans="10:11" x14ac:dyDescent="0.25">
      <c r="J37" s="8"/>
      <c r="K37" s="8"/>
    </row>
    <row r="38" spans="10:11" x14ac:dyDescent="0.25">
      <c r="J38" s="8"/>
      <c r="K38" s="8"/>
    </row>
    <row r="39" spans="10:11" x14ac:dyDescent="0.25">
      <c r="J39" s="8"/>
      <c r="K39" s="8"/>
    </row>
    <row r="40" spans="10:11" x14ac:dyDescent="0.25">
      <c r="J40" s="8"/>
      <c r="K40" s="8"/>
    </row>
    <row r="41" spans="10:11" x14ac:dyDescent="0.25">
      <c r="J41" s="8"/>
      <c r="K41" s="8"/>
    </row>
    <row r="42" spans="10:11" x14ac:dyDescent="0.25">
      <c r="J42" s="8"/>
      <c r="K42" s="8"/>
    </row>
    <row r="43" spans="10:11" x14ac:dyDescent="0.25">
      <c r="J43" s="8"/>
      <c r="K43" s="8"/>
    </row>
    <row r="44" spans="10:11" x14ac:dyDescent="0.25">
      <c r="J44" s="8"/>
      <c r="K44" s="8"/>
    </row>
    <row r="45" spans="10:11" x14ac:dyDescent="0.25">
      <c r="J45" s="8"/>
      <c r="K45" s="8"/>
    </row>
    <row r="46" spans="10:11" x14ac:dyDescent="0.25">
      <c r="J46" s="8"/>
      <c r="K46" s="8"/>
    </row>
    <row r="47" spans="10:11" x14ac:dyDescent="0.25">
      <c r="J47" s="8"/>
      <c r="K47" s="8"/>
    </row>
    <row r="48" spans="10:11" x14ac:dyDescent="0.25">
      <c r="J48" s="8"/>
      <c r="K48" s="8"/>
    </row>
    <row r="49" spans="10:11" x14ac:dyDescent="0.25">
      <c r="J49" s="8"/>
      <c r="K49" s="8"/>
    </row>
    <row r="50" spans="10:11" x14ac:dyDescent="0.25">
      <c r="J50" s="8"/>
      <c r="K50" s="8"/>
    </row>
    <row r="51" spans="10:11" x14ac:dyDescent="0.25">
      <c r="J51" s="8"/>
      <c r="K51" s="8"/>
    </row>
    <row r="52" spans="10:11" x14ac:dyDescent="0.25">
      <c r="J52" s="8"/>
      <c r="K52" s="8"/>
    </row>
    <row r="53" spans="10:11" x14ac:dyDescent="0.25">
      <c r="J53" s="8"/>
      <c r="K53" s="8"/>
    </row>
    <row r="54" spans="10:11" x14ac:dyDescent="0.25">
      <c r="J54" s="8"/>
      <c r="K54" s="8"/>
    </row>
    <row r="55" spans="10:11" x14ac:dyDescent="0.25">
      <c r="J55" s="8"/>
      <c r="K55" s="8"/>
    </row>
  </sheetData>
  <mergeCells count="4">
    <mergeCell ref="A30:I30"/>
    <mergeCell ref="A28:I28"/>
    <mergeCell ref="A29:I29"/>
    <mergeCell ref="A31:I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17" zoomScaleNormal="100" workbookViewId="0">
      <selection activeCell="A47" sqref="A47"/>
    </sheetView>
  </sheetViews>
  <sheetFormatPr defaultRowHeight="15" x14ac:dyDescent="0.25"/>
  <cols>
    <col min="1" max="1" width="17.85546875" customWidth="1"/>
    <col min="4" max="4" width="17.42578125" style="6" customWidth="1"/>
    <col min="5" max="5" width="22.42578125" customWidth="1"/>
    <col min="6" max="6" width="22.28515625" customWidth="1"/>
    <col min="7" max="7" width="35.85546875" style="1" customWidth="1"/>
    <col min="8" max="8" width="30.7109375" style="1" customWidth="1"/>
    <col min="9" max="9" width="35.85546875" style="1" customWidth="1"/>
    <col min="11" max="11" width="20" customWidth="1"/>
  </cols>
  <sheetData>
    <row r="1" spans="1:14" ht="25.9" customHeight="1" thickBot="1" x14ac:dyDescent="0.35">
      <c r="A1" s="18" t="s">
        <v>661</v>
      </c>
      <c r="B1" s="19"/>
      <c r="C1" s="19"/>
      <c r="D1" s="20"/>
      <c r="E1" s="19"/>
      <c r="F1" s="19"/>
      <c r="G1" s="21"/>
      <c r="H1" s="21"/>
      <c r="I1" s="21"/>
      <c r="K1" s="8"/>
      <c r="L1" s="8"/>
      <c r="M1" s="8"/>
      <c r="N1" s="8"/>
    </row>
    <row r="2" spans="1:14" ht="42.75" customHeight="1" thickBot="1" x14ac:dyDescent="0.3">
      <c r="A2" s="134" t="s">
        <v>581</v>
      </c>
      <c r="B2" s="134" t="s">
        <v>582</v>
      </c>
      <c r="C2" s="134" t="s">
        <v>583</v>
      </c>
      <c r="D2" s="135" t="s">
        <v>584</v>
      </c>
      <c r="E2" s="135" t="s">
        <v>662</v>
      </c>
      <c r="F2" s="135" t="s">
        <v>586</v>
      </c>
      <c r="G2" s="135" t="s">
        <v>587</v>
      </c>
      <c r="H2" s="135" t="s">
        <v>272</v>
      </c>
      <c r="I2" s="135" t="s">
        <v>273</v>
      </c>
      <c r="K2" s="8"/>
      <c r="L2" s="8"/>
      <c r="M2" s="8"/>
      <c r="N2" s="8"/>
    </row>
    <row r="3" spans="1:14" ht="15.75" thickBot="1" x14ac:dyDescent="0.3">
      <c r="A3" s="136" t="s">
        <v>663</v>
      </c>
      <c r="B3" s="136" t="s">
        <v>664</v>
      </c>
      <c r="C3" s="137" t="s">
        <v>665</v>
      </c>
      <c r="D3" s="138">
        <v>1332</v>
      </c>
      <c r="E3" s="139">
        <v>1920</v>
      </c>
      <c r="F3" s="139">
        <v>1332</v>
      </c>
      <c r="G3" s="139" t="s">
        <v>666</v>
      </c>
      <c r="H3" s="139" t="s">
        <v>1461</v>
      </c>
      <c r="I3" s="139" t="s">
        <v>624</v>
      </c>
      <c r="K3" s="8"/>
      <c r="L3" s="8"/>
      <c r="M3" s="8"/>
      <c r="N3" s="8"/>
    </row>
    <row r="4" spans="1:14" ht="15.75" thickBot="1" x14ac:dyDescent="0.3">
      <c r="A4" s="136" t="s">
        <v>667</v>
      </c>
      <c r="B4" s="136" t="s">
        <v>668</v>
      </c>
      <c r="C4" s="137" t="s">
        <v>669</v>
      </c>
      <c r="D4" s="138">
        <v>589</v>
      </c>
      <c r="E4" s="139">
        <v>951</v>
      </c>
      <c r="F4" s="139">
        <v>590</v>
      </c>
      <c r="G4" s="139" t="s">
        <v>670</v>
      </c>
      <c r="H4" s="139" t="s">
        <v>292</v>
      </c>
      <c r="I4" s="139" t="s">
        <v>289</v>
      </c>
      <c r="K4" s="8"/>
      <c r="L4" s="8"/>
      <c r="M4" s="8"/>
      <c r="N4" s="8"/>
    </row>
    <row r="5" spans="1:14" ht="15.75" thickBot="1" x14ac:dyDescent="0.3">
      <c r="A5" s="136" t="s">
        <v>671</v>
      </c>
      <c r="B5" s="136" t="s">
        <v>672</v>
      </c>
      <c r="C5" s="137" t="s">
        <v>673</v>
      </c>
      <c r="D5" s="138">
        <v>380</v>
      </c>
      <c r="E5" s="139">
        <v>386</v>
      </c>
      <c r="F5" s="139">
        <v>479</v>
      </c>
      <c r="G5" s="139" t="s">
        <v>674</v>
      </c>
      <c r="H5" s="139" t="s">
        <v>283</v>
      </c>
      <c r="I5" s="139" t="s">
        <v>277</v>
      </c>
      <c r="K5" s="8"/>
      <c r="L5" s="8"/>
      <c r="M5" s="8"/>
      <c r="N5" s="8"/>
    </row>
    <row r="6" spans="1:14" ht="15.75" thickBot="1" x14ac:dyDescent="0.3">
      <c r="A6" s="136" t="s">
        <v>675</v>
      </c>
      <c r="B6" s="136" t="s">
        <v>676</v>
      </c>
      <c r="C6" s="137" t="s">
        <v>677</v>
      </c>
      <c r="D6" s="138">
        <v>351</v>
      </c>
      <c r="E6" s="139">
        <v>611</v>
      </c>
      <c r="F6" s="139">
        <v>377</v>
      </c>
      <c r="G6" s="139" t="s">
        <v>678</v>
      </c>
      <c r="H6" s="139" t="s">
        <v>312</v>
      </c>
      <c r="I6" s="139" t="s">
        <v>277</v>
      </c>
      <c r="K6" s="8"/>
      <c r="L6" s="8"/>
      <c r="M6" s="8"/>
      <c r="N6" s="8"/>
    </row>
    <row r="7" spans="1:14" ht="15.75" thickBot="1" x14ac:dyDescent="0.3">
      <c r="A7" s="136" t="s">
        <v>679</v>
      </c>
      <c r="B7" s="136" t="s">
        <v>668</v>
      </c>
      <c r="C7" s="137" t="s">
        <v>680</v>
      </c>
      <c r="D7" s="138">
        <v>348</v>
      </c>
      <c r="E7" s="139">
        <v>951</v>
      </c>
      <c r="F7" s="139">
        <v>348</v>
      </c>
      <c r="G7" s="139" t="s">
        <v>670</v>
      </c>
      <c r="H7" s="139" t="s">
        <v>292</v>
      </c>
      <c r="I7" s="139" t="s">
        <v>289</v>
      </c>
      <c r="K7" s="8"/>
      <c r="L7" s="8"/>
      <c r="M7" s="8"/>
      <c r="N7" s="8"/>
    </row>
    <row r="8" spans="1:14" ht="15.75" thickBot="1" x14ac:dyDescent="0.3">
      <c r="A8" s="136" t="s">
        <v>681</v>
      </c>
      <c r="B8" s="136" t="s">
        <v>682</v>
      </c>
      <c r="C8" s="137" t="s">
        <v>683</v>
      </c>
      <c r="D8" s="138">
        <v>255</v>
      </c>
      <c r="E8" s="139">
        <v>255</v>
      </c>
      <c r="F8" s="139">
        <v>255</v>
      </c>
      <c r="G8" s="139" t="s">
        <v>684</v>
      </c>
      <c r="H8" s="139" t="s">
        <v>425</v>
      </c>
      <c r="I8" s="139" t="s">
        <v>277</v>
      </c>
      <c r="K8" s="8"/>
      <c r="L8" s="8"/>
      <c r="M8" s="8"/>
      <c r="N8" s="8"/>
    </row>
    <row r="9" spans="1:14" ht="15.75" thickBot="1" x14ac:dyDescent="0.3">
      <c r="A9" s="136" t="s">
        <v>685</v>
      </c>
      <c r="B9" s="136" t="s">
        <v>664</v>
      </c>
      <c r="C9" s="137" t="s">
        <v>686</v>
      </c>
      <c r="D9" s="138">
        <v>150</v>
      </c>
      <c r="E9" s="139">
        <v>1920</v>
      </c>
      <c r="F9" s="139">
        <v>152</v>
      </c>
      <c r="G9" s="139" t="s">
        <v>687</v>
      </c>
      <c r="H9" s="139" t="s">
        <v>688</v>
      </c>
      <c r="I9" s="139" t="s">
        <v>624</v>
      </c>
      <c r="K9" s="8"/>
      <c r="L9" s="8"/>
      <c r="M9" s="8"/>
      <c r="N9" s="8"/>
    </row>
    <row r="10" spans="1:14" ht="15.75" thickBot="1" x14ac:dyDescent="0.3">
      <c r="A10" s="136" t="s">
        <v>689</v>
      </c>
      <c r="B10" s="136" t="s">
        <v>664</v>
      </c>
      <c r="C10" s="137" t="s">
        <v>590</v>
      </c>
      <c r="D10" s="138">
        <v>122</v>
      </c>
      <c r="E10" s="139">
        <v>1920</v>
      </c>
      <c r="F10" s="139">
        <v>2825</v>
      </c>
      <c r="G10" s="139" t="s">
        <v>690</v>
      </c>
      <c r="H10" s="139" t="s">
        <v>292</v>
      </c>
      <c r="I10" s="139" t="s">
        <v>289</v>
      </c>
      <c r="K10" s="8"/>
      <c r="L10" s="8"/>
      <c r="M10" s="8"/>
      <c r="N10" s="8"/>
    </row>
    <row r="11" spans="1:14" ht="15.75" thickBot="1" x14ac:dyDescent="0.3">
      <c r="A11" s="136" t="s">
        <v>691</v>
      </c>
      <c r="B11" s="136" t="s">
        <v>692</v>
      </c>
      <c r="C11" s="137" t="s">
        <v>693</v>
      </c>
      <c r="D11" s="138">
        <v>121</v>
      </c>
      <c r="E11" s="139">
        <v>126</v>
      </c>
      <c r="F11" s="139">
        <v>121</v>
      </c>
      <c r="G11" s="139" t="s">
        <v>694</v>
      </c>
      <c r="H11" s="139" t="s">
        <v>605</v>
      </c>
      <c r="I11" s="139" t="s">
        <v>277</v>
      </c>
      <c r="K11" s="8"/>
      <c r="L11" s="8"/>
      <c r="M11" s="8"/>
      <c r="N11" s="8"/>
    </row>
    <row r="12" spans="1:14" ht="15.75" thickBot="1" x14ac:dyDescent="0.3">
      <c r="A12" s="136" t="s">
        <v>695</v>
      </c>
      <c r="B12" s="136" t="s">
        <v>696</v>
      </c>
      <c r="C12" s="137" t="s">
        <v>673</v>
      </c>
      <c r="D12" s="138">
        <v>99</v>
      </c>
      <c r="E12" s="139">
        <v>99</v>
      </c>
      <c r="F12" s="139">
        <v>479</v>
      </c>
      <c r="G12" s="139" t="s">
        <v>674</v>
      </c>
      <c r="H12" s="139" t="s">
        <v>283</v>
      </c>
      <c r="I12" s="139" t="s">
        <v>277</v>
      </c>
      <c r="K12" s="8"/>
      <c r="L12" s="8"/>
      <c r="M12" s="8"/>
      <c r="N12" s="8"/>
    </row>
    <row r="13" spans="1:14" ht="15.75" thickBot="1" x14ac:dyDescent="0.3">
      <c r="A13" s="136" t="s">
        <v>697</v>
      </c>
      <c r="B13" s="136" t="s">
        <v>676</v>
      </c>
      <c r="C13" s="137" t="s">
        <v>698</v>
      </c>
      <c r="D13" s="138">
        <v>97</v>
      </c>
      <c r="E13" s="139">
        <v>611</v>
      </c>
      <c r="F13" s="139">
        <v>99</v>
      </c>
      <c r="G13" s="139" t="s">
        <v>699</v>
      </c>
      <c r="H13" s="139" t="s">
        <v>312</v>
      </c>
      <c r="I13" s="139" t="s">
        <v>277</v>
      </c>
      <c r="K13" s="8"/>
      <c r="L13" s="8"/>
      <c r="M13" s="8"/>
      <c r="N13" s="8"/>
    </row>
    <row r="14" spans="1:14" ht="15.75" thickBot="1" x14ac:dyDescent="0.3">
      <c r="A14" s="136" t="s">
        <v>700</v>
      </c>
      <c r="B14" s="136" t="s">
        <v>664</v>
      </c>
      <c r="C14" s="137" t="s">
        <v>701</v>
      </c>
      <c r="D14" s="138">
        <v>86</v>
      </c>
      <c r="E14" s="139">
        <v>1920</v>
      </c>
      <c r="F14" s="139">
        <v>104</v>
      </c>
      <c r="G14" s="139" t="s">
        <v>702</v>
      </c>
      <c r="H14" s="139" t="s">
        <v>292</v>
      </c>
      <c r="I14" s="139" t="s">
        <v>289</v>
      </c>
      <c r="K14" s="8"/>
      <c r="L14" s="8"/>
      <c r="M14" s="8"/>
      <c r="N14" s="8"/>
    </row>
    <row r="15" spans="1:14" ht="15.75" thickBot="1" x14ac:dyDescent="0.3">
      <c r="A15" s="136" t="s">
        <v>703</v>
      </c>
      <c r="B15" s="136" t="s">
        <v>650</v>
      </c>
      <c r="C15" s="137" t="s">
        <v>622</v>
      </c>
      <c r="D15" s="138">
        <v>74</v>
      </c>
      <c r="E15" s="139">
        <v>78</v>
      </c>
      <c r="F15" s="139">
        <v>100</v>
      </c>
      <c r="G15" s="139" t="s">
        <v>704</v>
      </c>
      <c r="H15" s="139" t="s">
        <v>1462</v>
      </c>
      <c r="I15" s="139" t="s">
        <v>624</v>
      </c>
      <c r="K15" s="8"/>
      <c r="L15" s="8"/>
      <c r="M15" s="8"/>
      <c r="N15" s="8"/>
    </row>
    <row r="16" spans="1:14" ht="15.75" thickBot="1" x14ac:dyDescent="0.3">
      <c r="A16" s="136" t="s">
        <v>705</v>
      </c>
      <c r="B16" s="136" t="s">
        <v>706</v>
      </c>
      <c r="C16" s="137" t="s">
        <v>707</v>
      </c>
      <c r="D16" s="138">
        <v>71</v>
      </c>
      <c r="E16" s="139">
        <v>71</v>
      </c>
      <c r="F16" s="139">
        <v>72</v>
      </c>
      <c r="G16" s="139" t="s">
        <v>708</v>
      </c>
      <c r="H16" s="139" t="s">
        <v>292</v>
      </c>
      <c r="I16" s="139" t="s">
        <v>289</v>
      </c>
      <c r="K16" s="8"/>
      <c r="L16" s="8"/>
      <c r="M16" s="8"/>
      <c r="N16" s="8"/>
    </row>
    <row r="17" spans="1:14" ht="15.75" thickBot="1" x14ac:dyDescent="0.3">
      <c r="A17" s="136" t="s">
        <v>709</v>
      </c>
      <c r="B17" s="136" t="s">
        <v>633</v>
      </c>
      <c r="C17" s="137" t="s">
        <v>710</v>
      </c>
      <c r="D17" s="138">
        <v>70</v>
      </c>
      <c r="E17" s="139">
        <v>95</v>
      </c>
      <c r="F17" s="139">
        <v>73</v>
      </c>
      <c r="G17" s="139" t="s">
        <v>711</v>
      </c>
      <c r="H17" s="139" t="s">
        <v>276</v>
      </c>
      <c r="I17" s="139" t="s">
        <v>277</v>
      </c>
      <c r="K17" s="8"/>
      <c r="L17" s="8"/>
      <c r="M17" s="8"/>
      <c r="N17" s="8"/>
    </row>
    <row r="18" spans="1:14" ht="15.75" thickBot="1" x14ac:dyDescent="0.3">
      <c r="A18" s="136" t="s">
        <v>712</v>
      </c>
      <c r="B18" s="136" t="s">
        <v>676</v>
      </c>
      <c r="C18" s="137" t="s">
        <v>590</v>
      </c>
      <c r="D18" s="138">
        <v>52</v>
      </c>
      <c r="E18" s="139">
        <v>611</v>
      </c>
      <c r="F18" s="139">
        <v>2825</v>
      </c>
      <c r="G18" s="139" t="s">
        <v>1452</v>
      </c>
      <c r="H18" s="139" t="s">
        <v>292</v>
      </c>
      <c r="I18" s="139" t="s">
        <v>289</v>
      </c>
      <c r="K18" s="8"/>
      <c r="L18" s="8"/>
      <c r="M18" s="8"/>
      <c r="N18" s="8"/>
    </row>
    <row r="19" spans="1:14" ht="15.75" thickBot="1" x14ac:dyDescent="0.3">
      <c r="A19" s="136" t="s">
        <v>713</v>
      </c>
      <c r="B19" s="136" t="s">
        <v>676</v>
      </c>
      <c r="C19" s="137" t="s">
        <v>676</v>
      </c>
      <c r="D19" s="138">
        <v>49</v>
      </c>
      <c r="E19" s="139">
        <v>611</v>
      </c>
      <c r="F19" s="139">
        <v>611</v>
      </c>
      <c r="G19" s="139" t="s">
        <v>678</v>
      </c>
      <c r="H19" s="139" t="s">
        <v>292</v>
      </c>
      <c r="I19" s="139" t="s">
        <v>289</v>
      </c>
      <c r="K19" s="8"/>
      <c r="L19" s="8"/>
      <c r="M19" s="8"/>
      <c r="N19" s="8"/>
    </row>
    <row r="20" spans="1:14" ht="15.75" thickBot="1" x14ac:dyDescent="0.3">
      <c r="A20" s="136" t="s">
        <v>714</v>
      </c>
      <c r="B20" s="136" t="s">
        <v>664</v>
      </c>
      <c r="C20" s="137" t="s">
        <v>715</v>
      </c>
      <c r="D20" s="138">
        <v>28</v>
      </c>
      <c r="E20" s="139">
        <v>1920</v>
      </c>
      <c r="F20" s="139">
        <v>28</v>
      </c>
      <c r="G20" s="139" t="s">
        <v>716</v>
      </c>
      <c r="H20" s="139" t="s">
        <v>312</v>
      </c>
      <c r="I20" s="139" t="s">
        <v>277</v>
      </c>
      <c r="K20" s="8"/>
      <c r="L20" s="8"/>
      <c r="M20" s="8"/>
      <c r="N20" s="8"/>
    </row>
    <row r="21" spans="1:14" ht="15.75" thickBot="1" x14ac:dyDescent="0.3">
      <c r="A21" s="136" t="s">
        <v>717</v>
      </c>
      <c r="B21" s="136" t="s">
        <v>664</v>
      </c>
      <c r="C21" s="137" t="s">
        <v>677</v>
      </c>
      <c r="D21" s="138">
        <v>26</v>
      </c>
      <c r="E21" s="139">
        <v>1920</v>
      </c>
      <c r="F21" s="139">
        <v>377</v>
      </c>
      <c r="G21" s="139" t="s">
        <v>678</v>
      </c>
      <c r="H21" s="139" t="s">
        <v>312</v>
      </c>
      <c r="I21" s="139" t="s">
        <v>277</v>
      </c>
      <c r="K21" s="8"/>
      <c r="L21" s="8"/>
      <c r="M21" s="8"/>
      <c r="N21" s="8"/>
    </row>
    <row r="22" spans="1:14" ht="15.75" thickBot="1" x14ac:dyDescent="0.3">
      <c r="A22" s="136" t="s">
        <v>718</v>
      </c>
      <c r="B22" s="136" t="s">
        <v>719</v>
      </c>
      <c r="C22" s="137" t="s">
        <v>701</v>
      </c>
      <c r="D22" s="138">
        <v>16</v>
      </c>
      <c r="E22" s="139">
        <v>16</v>
      </c>
      <c r="F22" s="139">
        <v>104</v>
      </c>
      <c r="G22" s="139" t="s">
        <v>702</v>
      </c>
      <c r="H22" s="139" t="s">
        <v>292</v>
      </c>
      <c r="I22" s="139" t="s">
        <v>289</v>
      </c>
      <c r="K22" s="8"/>
      <c r="L22" s="8"/>
      <c r="M22" s="8"/>
      <c r="N22" s="8"/>
    </row>
    <row r="23" spans="1:14" ht="15.75" thickBot="1" x14ac:dyDescent="0.3">
      <c r="A23" s="136" t="s">
        <v>720</v>
      </c>
      <c r="B23" s="136" t="s">
        <v>721</v>
      </c>
      <c r="C23" s="137" t="s">
        <v>722</v>
      </c>
      <c r="D23" s="138">
        <v>13</v>
      </c>
      <c r="E23" s="139">
        <v>15</v>
      </c>
      <c r="F23" s="139">
        <v>13</v>
      </c>
      <c r="G23" s="139" t="s">
        <v>708</v>
      </c>
      <c r="H23" s="139" t="s">
        <v>542</v>
      </c>
      <c r="I23" s="139" t="s">
        <v>277</v>
      </c>
      <c r="K23" s="8"/>
      <c r="L23" s="8"/>
      <c r="M23" s="8"/>
      <c r="N23" s="8"/>
    </row>
    <row r="24" spans="1:14" ht="15.75" thickBot="1" x14ac:dyDescent="0.3">
      <c r="A24" s="136" t="s">
        <v>723</v>
      </c>
      <c r="B24" s="136" t="s">
        <v>664</v>
      </c>
      <c r="C24" s="137" t="s">
        <v>724</v>
      </c>
      <c r="D24" s="138">
        <v>6</v>
      </c>
      <c r="E24" s="139">
        <v>1920</v>
      </c>
      <c r="F24" s="139">
        <v>7</v>
      </c>
      <c r="G24" s="139" t="s">
        <v>666</v>
      </c>
      <c r="H24" s="139" t="s">
        <v>292</v>
      </c>
      <c r="I24" s="139" t="s">
        <v>289</v>
      </c>
      <c r="K24" s="8"/>
      <c r="L24" s="8"/>
      <c r="M24" s="8"/>
      <c r="N24" s="8"/>
    </row>
    <row r="25" spans="1:14" ht="15.75" thickBot="1" x14ac:dyDescent="0.3">
      <c r="A25" s="136" t="s">
        <v>725</v>
      </c>
      <c r="B25" s="136" t="s">
        <v>668</v>
      </c>
      <c r="C25" s="137" t="s">
        <v>726</v>
      </c>
      <c r="D25" s="138">
        <v>6</v>
      </c>
      <c r="E25" s="139">
        <v>951</v>
      </c>
      <c r="F25" s="139">
        <v>6</v>
      </c>
      <c r="G25" s="139" t="s">
        <v>670</v>
      </c>
      <c r="H25" s="139" t="s">
        <v>292</v>
      </c>
      <c r="I25" s="139" t="s">
        <v>289</v>
      </c>
      <c r="K25" s="8"/>
      <c r="L25" s="8"/>
      <c r="M25" s="8"/>
      <c r="N25" s="8"/>
    </row>
    <row r="26" spans="1:14" ht="15.75" thickBot="1" x14ac:dyDescent="0.3">
      <c r="A26" s="136" t="s">
        <v>727</v>
      </c>
      <c r="B26" s="136" t="s">
        <v>664</v>
      </c>
      <c r="C26" s="137" t="s">
        <v>728</v>
      </c>
      <c r="D26" s="138">
        <v>5</v>
      </c>
      <c r="E26" s="139">
        <v>1920</v>
      </c>
      <c r="F26" s="139">
        <v>5</v>
      </c>
      <c r="G26" s="139" t="s">
        <v>729</v>
      </c>
      <c r="H26" s="139" t="s">
        <v>292</v>
      </c>
      <c r="I26" s="139" t="s">
        <v>289</v>
      </c>
      <c r="K26" s="8"/>
      <c r="L26" s="8"/>
      <c r="M26" s="8"/>
      <c r="N26" s="8"/>
    </row>
    <row r="27" spans="1:14" ht="15.75" thickBot="1" x14ac:dyDescent="0.3">
      <c r="A27" s="136" t="s">
        <v>730</v>
      </c>
      <c r="B27" s="136" t="s">
        <v>731</v>
      </c>
      <c r="C27" s="137" t="s">
        <v>732</v>
      </c>
      <c r="D27" s="138">
        <v>5</v>
      </c>
      <c r="E27" s="139">
        <v>5</v>
      </c>
      <c r="F27" s="139">
        <v>7</v>
      </c>
      <c r="G27" s="139" t="s">
        <v>702</v>
      </c>
      <c r="H27" s="139" t="s">
        <v>292</v>
      </c>
      <c r="I27" s="139" t="s">
        <v>289</v>
      </c>
      <c r="K27" s="8"/>
      <c r="L27" s="8"/>
      <c r="M27" s="8"/>
      <c r="N27" s="8"/>
    </row>
    <row r="28" spans="1:14" ht="15.75" thickBot="1" x14ac:dyDescent="0.3">
      <c r="A28" s="136" t="s">
        <v>733</v>
      </c>
      <c r="B28" s="136" t="s">
        <v>664</v>
      </c>
      <c r="C28" s="137" t="s">
        <v>607</v>
      </c>
      <c r="D28" s="138">
        <v>4</v>
      </c>
      <c r="E28" s="139">
        <v>1920</v>
      </c>
      <c r="F28" s="139">
        <v>34</v>
      </c>
      <c r="G28" s="139" t="s">
        <v>666</v>
      </c>
      <c r="H28" s="139" t="s">
        <v>292</v>
      </c>
      <c r="I28" s="139" t="s">
        <v>289</v>
      </c>
      <c r="K28" s="8"/>
      <c r="L28" s="8"/>
      <c r="M28" s="8"/>
      <c r="N28" s="8"/>
    </row>
    <row r="29" spans="1:14" ht="15.75" thickBot="1" x14ac:dyDescent="0.3">
      <c r="A29" s="136" t="s">
        <v>734</v>
      </c>
      <c r="B29" s="136" t="s">
        <v>664</v>
      </c>
      <c r="C29" s="137" t="s">
        <v>735</v>
      </c>
      <c r="D29" s="138">
        <v>4</v>
      </c>
      <c r="E29" s="139">
        <v>1920</v>
      </c>
      <c r="F29" s="139">
        <v>4</v>
      </c>
      <c r="G29" s="139" t="s">
        <v>666</v>
      </c>
      <c r="H29" s="139" t="s">
        <v>292</v>
      </c>
      <c r="I29" s="139" t="s">
        <v>289</v>
      </c>
      <c r="K29" s="8"/>
      <c r="L29" s="8"/>
      <c r="M29" s="8"/>
      <c r="N29" s="8"/>
    </row>
    <row r="30" spans="1:14" ht="15.75" thickBot="1" x14ac:dyDescent="0.3">
      <c r="A30" s="136" t="s">
        <v>736</v>
      </c>
      <c r="B30" s="136" t="s">
        <v>676</v>
      </c>
      <c r="C30" s="137" t="s">
        <v>737</v>
      </c>
      <c r="D30" s="138">
        <v>4</v>
      </c>
      <c r="E30" s="139">
        <v>611</v>
      </c>
      <c r="F30" s="139">
        <v>4</v>
      </c>
      <c r="G30" s="139" t="s">
        <v>699</v>
      </c>
      <c r="H30" s="139" t="s">
        <v>738</v>
      </c>
      <c r="I30" s="139" t="s">
        <v>277</v>
      </c>
      <c r="K30" s="8"/>
      <c r="L30" s="8"/>
      <c r="M30" s="8"/>
      <c r="N30" s="8"/>
    </row>
    <row r="31" spans="1:14" ht="15.75" thickBot="1" x14ac:dyDescent="0.3">
      <c r="A31" s="142" t="s">
        <v>637</v>
      </c>
      <c r="B31" s="142" t="s">
        <v>638</v>
      </c>
      <c r="C31" s="141" t="s">
        <v>613</v>
      </c>
      <c r="D31" s="138">
        <v>7</v>
      </c>
      <c r="E31" s="139">
        <v>7</v>
      </c>
      <c r="F31" s="139">
        <v>35</v>
      </c>
      <c r="G31" s="139" t="s">
        <v>639</v>
      </c>
      <c r="H31" s="139" t="s">
        <v>286</v>
      </c>
      <c r="I31" s="139" t="s">
        <v>277</v>
      </c>
      <c r="K31" s="22"/>
      <c r="L31" s="22"/>
      <c r="M31" s="22"/>
      <c r="N31" s="22"/>
    </row>
    <row r="32" spans="1:14" ht="15.75" thickBot="1" x14ac:dyDescent="0.3">
      <c r="A32" s="136" t="s">
        <v>739</v>
      </c>
      <c r="B32" s="136" t="s">
        <v>740</v>
      </c>
      <c r="C32" s="137" t="s">
        <v>627</v>
      </c>
      <c r="D32" s="138">
        <v>4</v>
      </c>
      <c r="E32" s="139">
        <v>4</v>
      </c>
      <c r="F32" s="139">
        <v>42</v>
      </c>
      <c r="G32" s="139" t="s">
        <v>741</v>
      </c>
      <c r="H32" s="139" t="s">
        <v>292</v>
      </c>
      <c r="I32" s="139" t="s">
        <v>289</v>
      </c>
      <c r="K32" s="8"/>
      <c r="L32" s="8"/>
      <c r="M32" s="8"/>
      <c r="N32" s="8"/>
    </row>
    <row r="33" spans="1:14" ht="15.75" thickBot="1" x14ac:dyDescent="0.3">
      <c r="A33" s="136" t="s">
        <v>742</v>
      </c>
      <c r="B33" s="136" t="s">
        <v>633</v>
      </c>
      <c r="C33" s="137" t="s">
        <v>619</v>
      </c>
      <c r="D33" s="138">
        <v>4</v>
      </c>
      <c r="E33" s="139">
        <v>95</v>
      </c>
      <c r="F33" s="139">
        <v>15</v>
      </c>
      <c r="G33" s="139" t="s">
        <v>711</v>
      </c>
      <c r="H33" s="139" t="s">
        <v>276</v>
      </c>
      <c r="I33" s="139" t="s">
        <v>277</v>
      </c>
      <c r="K33" s="8"/>
      <c r="L33" s="8"/>
      <c r="M33" s="8"/>
      <c r="N33" s="8"/>
    </row>
    <row r="34" spans="1:14" ht="15.75" thickBot="1" x14ac:dyDescent="0.3">
      <c r="A34" s="136" t="s">
        <v>743</v>
      </c>
      <c r="B34" s="136" t="s">
        <v>672</v>
      </c>
      <c r="C34" s="137" t="s">
        <v>744</v>
      </c>
      <c r="D34" s="138">
        <v>4</v>
      </c>
      <c r="E34" s="139">
        <v>386</v>
      </c>
      <c r="F34" s="139">
        <v>4</v>
      </c>
      <c r="G34" s="139" t="s">
        <v>674</v>
      </c>
      <c r="H34" s="139" t="s">
        <v>292</v>
      </c>
      <c r="I34" s="139" t="s">
        <v>289</v>
      </c>
      <c r="K34" s="8"/>
      <c r="L34" s="8"/>
      <c r="M34" s="8"/>
      <c r="N34" s="8"/>
    </row>
    <row r="35" spans="1:14" ht="15.75" thickBot="1" x14ac:dyDescent="0.3">
      <c r="A35" s="136" t="s">
        <v>745</v>
      </c>
      <c r="B35" s="136" t="s">
        <v>746</v>
      </c>
      <c r="C35" s="137" t="s">
        <v>747</v>
      </c>
      <c r="D35" s="138">
        <v>4</v>
      </c>
      <c r="E35" s="139">
        <v>6</v>
      </c>
      <c r="F35" s="139">
        <v>6</v>
      </c>
      <c r="G35" s="139" t="s">
        <v>639</v>
      </c>
      <c r="H35" s="139" t="s">
        <v>321</v>
      </c>
      <c r="I35" s="139" t="s">
        <v>277</v>
      </c>
      <c r="K35" s="8"/>
      <c r="L35" s="8"/>
      <c r="M35" s="8"/>
      <c r="N35" s="8"/>
    </row>
    <row r="36" spans="1:14" ht="15.75" thickBot="1" x14ac:dyDescent="0.3">
      <c r="A36" s="136" t="s">
        <v>748</v>
      </c>
      <c r="B36" s="136" t="s">
        <v>668</v>
      </c>
      <c r="C36" s="137" t="s">
        <v>668</v>
      </c>
      <c r="D36" s="138">
        <v>4</v>
      </c>
      <c r="E36" s="139">
        <v>951</v>
      </c>
      <c r="F36" s="139">
        <v>951</v>
      </c>
      <c r="G36" s="139" t="s">
        <v>670</v>
      </c>
      <c r="H36" s="140" t="s">
        <v>292</v>
      </c>
      <c r="I36" s="140" t="s">
        <v>289</v>
      </c>
      <c r="K36" s="8"/>
      <c r="L36" s="8"/>
      <c r="M36" s="8"/>
      <c r="N36" s="8"/>
    </row>
    <row r="37" spans="1:14" ht="15.75" thickBot="1" x14ac:dyDescent="0.3">
      <c r="A37" s="136" t="s">
        <v>749</v>
      </c>
      <c r="B37" s="136" t="s">
        <v>664</v>
      </c>
      <c r="C37" s="137" t="s">
        <v>629</v>
      </c>
      <c r="D37" s="138">
        <v>3</v>
      </c>
      <c r="E37" s="139">
        <v>1920</v>
      </c>
      <c r="F37" s="139">
        <v>17</v>
      </c>
      <c r="G37" s="139" t="s">
        <v>666</v>
      </c>
      <c r="H37" s="139" t="s">
        <v>292</v>
      </c>
      <c r="I37" s="139" t="s">
        <v>289</v>
      </c>
      <c r="K37" s="8"/>
      <c r="L37" s="8"/>
      <c r="M37" s="8"/>
      <c r="N37" s="8"/>
    </row>
    <row r="38" spans="1:14" ht="15.75" thickBot="1" x14ac:dyDescent="0.3">
      <c r="A38" s="136" t="s">
        <v>750</v>
      </c>
      <c r="B38" s="136" t="s">
        <v>633</v>
      </c>
      <c r="C38" s="137" t="s">
        <v>751</v>
      </c>
      <c r="D38" s="138">
        <v>3</v>
      </c>
      <c r="E38" s="139">
        <v>95</v>
      </c>
      <c r="F38" s="139">
        <v>5</v>
      </c>
      <c r="G38" s="139" t="s">
        <v>752</v>
      </c>
      <c r="H38" s="139" t="s">
        <v>276</v>
      </c>
      <c r="I38" s="139" t="s">
        <v>277</v>
      </c>
      <c r="K38" s="8"/>
      <c r="L38" s="8"/>
      <c r="M38" s="8"/>
      <c r="N38" s="8"/>
    </row>
    <row r="39" spans="1:14" ht="15.75" thickBot="1" x14ac:dyDescent="0.3">
      <c r="A39" s="136" t="s">
        <v>1433</v>
      </c>
      <c r="B39" s="136" t="s">
        <v>1434</v>
      </c>
      <c r="C39" s="141" t="s">
        <v>1435</v>
      </c>
      <c r="D39" s="138">
        <v>58</v>
      </c>
      <c r="E39" s="139" t="s">
        <v>1448</v>
      </c>
      <c r="F39" s="139" t="s">
        <v>1448</v>
      </c>
      <c r="G39" s="139" t="s">
        <v>1436</v>
      </c>
      <c r="H39" s="139" t="s">
        <v>347</v>
      </c>
      <c r="I39" s="139" t="s">
        <v>277</v>
      </c>
      <c r="K39" s="22"/>
      <c r="L39" s="22"/>
      <c r="M39" s="22"/>
      <c r="N39" s="22"/>
    </row>
    <row r="40" spans="1:14" ht="15.75" thickBot="1" x14ac:dyDescent="0.3">
      <c r="A40" s="136" t="s">
        <v>753</v>
      </c>
      <c r="B40" s="136" t="s">
        <v>710</v>
      </c>
      <c r="C40" s="137" t="s">
        <v>633</v>
      </c>
      <c r="D40" s="138">
        <v>3</v>
      </c>
      <c r="E40" s="139">
        <v>73</v>
      </c>
      <c r="F40" s="139">
        <v>95</v>
      </c>
      <c r="G40" s="139" t="s">
        <v>711</v>
      </c>
      <c r="H40" s="139" t="s">
        <v>276</v>
      </c>
      <c r="I40" s="139" t="s">
        <v>277</v>
      </c>
      <c r="K40" s="8"/>
      <c r="L40" s="8"/>
      <c r="M40" s="8"/>
      <c r="N40" s="8"/>
    </row>
    <row r="41" spans="1:14" ht="15.75" thickBot="1" x14ac:dyDescent="0.3">
      <c r="A41" s="178" t="s">
        <v>754</v>
      </c>
      <c r="B41" s="178"/>
      <c r="C41" s="178"/>
      <c r="D41" s="178"/>
      <c r="E41" s="178"/>
      <c r="F41" s="178"/>
      <c r="G41" s="178"/>
      <c r="H41" s="178"/>
      <c r="I41" s="178"/>
      <c r="K41" s="8"/>
      <c r="L41" s="8"/>
      <c r="M41" s="8"/>
      <c r="N41" s="8"/>
    </row>
    <row r="42" spans="1:14" ht="15.75" thickBot="1" x14ac:dyDescent="0.3">
      <c r="A42" s="178" t="s">
        <v>660</v>
      </c>
      <c r="B42" s="178"/>
      <c r="C42" s="178"/>
      <c r="D42" s="178"/>
      <c r="E42" s="178"/>
      <c r="F42" s="178"/>
      <c r="G42" s="178"/>
      <c r="H42" s="178"/>
      <c r="I42" s="178"/>
      <c r="K42" s="8"/>
      <c r="L42" s="8"/>
      <c r="M42" s="8"/>
      <c r="N42" s="8"/>
    </row>
    <row r="43" spans="1:14" ht="33" customHeight="1" thickBot="1" x14ac:dyDescent="0.3">
      <c r="A43" s="179" t="s">
        <v>1447</v>
      </c>
      <c r="B43" s="179"/>
      <c r="C43" s="179"/>
      <c r="D43" s="179"/>
      <c r="E43" s="179"/>
      <c r="F43" s="179"/>
      <c r="G43" s="179"/>
      <c r="H43" s="179"/>
      <c r="I43" s="179"/>
      <c r="K43" s="8"/>
      <c r="L43" s="8"/>
      <c r="M43" s="8"/>
      <c r="N43" s="8"/>
    </row>
    <row r="44" spans="1:14" ht="15.75" thickBot="1" x14ac:dyDescent="0.3">
      <c r="A44" s="143" t="s">
        <v>1449</v>
      </c>
      <c r="B44" s="143"/>
      <c r="C44" s="143"/>
      <c r="D44" s="144"/>
      <c r="E44" s="143"/>
      <c r="F44" s="143"/>
      <c r="G44" s="139"/>
      <c r="H44" s="139"/>
      <c r="I44" s="139"/>
      <c r="K44" s="8"/>
      <c r="L44" s="8"/>
      <c r="M44" s="8"/>
      <c r="N44" s="8"/>
    </row>
    <row r="45" spans="1:14" x14ac:dyDescent="0.25">
      <c r="K45" s="8"/>
      <c r="L45" s="8"/>
      <c r="M45" s="8"/>
      <c r="N45" s="8"/>
    </row>
    <row r="46" spans="1:14" x14ac:dyDescent="0.25">
      <c r="K46" s="8"/>
      <c r="L46" s="8"/>
      <c r="M46" s="8"/>
      <c r="N46" s="8"/>
    </row>
    <row r="47" spans="1:14" x14ac:dyDescent="0.25">
      <c r="K47" s="8"/>
      <c r="L47" s="8"/>
      <c r="M47" s="8"/>
      <c r="N47" s="8"/>
    </row>
    <row r="48" spans="1:14" x14ac:dyDescent="0.25">
      <c r="K48" s="8"/>
      <c r="L48" s="8"/>
      <c r="M48" s="8"/>
      <c r="N48" s="8"/>
    </row>
    <row r="49" spans="11:14" x14ac:dyDescent="0.25">
      <c r="K49" s="8"/>
      <c r="L49" s="8"/>
      <c r="M49" s="8"/>
      <c r="N49" s="8"/>
    </row>
    <row r="50" spans="11:14" x14ac:dyDescent="0.25">
      <c r="K50" s="8"/>
      <c r="L50" s="8"/>
      <c r="M50" s="8"/>
      <c r="N50" s="8"/>
    </row>
    <row r="51" spans="11:14" x14ac:dyDescent="0.25">
      <c r="K51" s="8"/>
      <c r="L51" s="8"/>
      <c r="M51" s="8"/>
      <c r="N51" s="8"/>
    </row>
    <row r="52" spans="11:14" x14ac:dyDescent="0.25">
      <c r="K52" s="8"/>
      <c r="L52" s="8"/>
      <c r="M52" s="8"/>
      <c r="N52" s="8"/>
    </row>
    <row r="53" spans="11:14" x14ac:dyDescent="0.25">
      <c r="K53" s="8"/>
      <c r="L53" s="8"/>
      <c r="M53" s="8"/>
      <c r="N53" s="8"/>
    </row>
    <row r="54" spans="11:14" x14ac:dyDescent="0.25">
      <c r="K54" s="8"/>
      <c r="L54" s="8"/>
      <c r="M54" s="8"/>
      <c r="N54" s="8"/>
    </row>
    <row r="55" spans="11:14" x14ac:dyDescent="0.25">
      <c r="K55" s="8"/>
      <c r="L55" s="8"/>
      <c r="M55" s="8"/>
      <c r="N55" s="8"/>
    </row>
    <row r="56" spans="11:14" x14ac:dyDescent="0.25">
      <c r="K56" s="8"/>
      <c r="L56" s="8"/>
      <c r="M56" s="8"/>
      <c r="N56" s="8"/>
    </row>
    <row r="57" spans="11:14" x14ac:dyDescent="0.25">
      <c r="K57" s="8"/>
      <c r="L57" s="8"/>
      <c r="M57" s="8"/>
      <c r="N57" s="8"/>
    </row>
    <row r="58" spans="11:14" x14ac:dyDescent="0.25">
      <c r="K58" s="8"/>
      <c r="L58" s="8"/>
      <c r="M58" s="8"/>
      <c r="N58" s="8"/>
    </row>
  </sheetData>
  <mergeCells count="3">
    <mergeCell ref="A41:I41"/>
    <mergeCell ref="A42:I42"/>
    <mergeCell ref="A43:I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S1A</vt:lpstr>
      <vt:lpstr>Table S1B</vt:lpstr>
      <vt:lpstr>Table S1C</vt:lpstr>
      <vt:lpstr>Table S1D</vt:lpstr>
      <vt:lpstr>Table S1E</vt:lpstr>
      <vt:lpstr>Table S2A</vt:lpstr>
      <vt:lpstr>Table S2B</vt:lpstr>
      <vt:lpstr>Table S3A</vt:lpstr>
      <vt:lpstr>Table S3B</vt:lpstr>
      <vt:lpstr>Table S3C</vt:lpstr>
      <vt:lpstr>Table S4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kkinzle1</dc:creator>
  <cp:lastModifiedBy>Oncology</cp:lastModifiedBy>
  <cp:lastPrinted>2013-02-26T00:03:41Z</cp:lastPrinted>
  <dcterms:created xsi:type="dcterms:W3CDTF">2013-01-04T19:37:44Z</dcterms:created>
  <dcterms:modified xsi:type="dcterms:W3CDTF">2013-06-19T18:24:38Z</dcterms:modified>
</cp:coreProperties>
</file>