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uxembourg-my.sharepoint.com/personal/thomas_sauter_uni_lu/Documents/work_other/Projects/Claudia_2023/scFASTCORMICS/"/>
    </mc:Choice>
  </mc:AlternateContent>
  <xr:revisionPtr revIDLastSave="2" documentId="13_ncr:1_{8646F10F-2C67-4925-A876-2273141CE4E0}" xr6:coauthVersionLast="47" xr6:coauthVersionMax="47" xr10:uidLastSave="{B131463B-9BC9-4BE9-A92F-DEFC021E779A}"/>
  <bookViews>
    <workbookView xWindow="-28920" yWindow="-120" windowWidth="29040" windowHeight="15840" activeTab="3" xr2:uid="{122A98B5-3277-4A37-8807-E9B63BEFA65D}"/>
  </bookViews>
  <sheets>
    <sheet name="Media_individualInfo" sheetId="1" r:id="rId1"/>
    <sheet name="Media_components_calculations" sheetId="2" r:id="rId2"/>
    <sheet name="Final-Media-Composition" sheetId="3" r:id="rId3"/>
    <sheet name="Final,m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8" i="2" l="1"/>
  <c r="R84" i="2"/>
  <c r="S84" i="2"/>
  <c r="R85" i="2"/>
  <c r="S85" i="2"/>
  <c r="S83" i="2"/>
  <c r="R83" i="2"/>
  <c r="R81" i="2"/>
  <c r="S81" i="2"/>
  <c r="S80" i="2"/>
  <c r="R80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S65" i="2"/>
  <c r="R65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S51" i="2"/>
  <c r="R51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S37" i="2"/>
  <c r="R37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S12" i="2"/>
  <c r="R12" i="2"/>
</calcChain>
</file>

<file path=xl/sharedStrings.xml><?xml version="1.0" encoding="utf-8"?>
<sst xmlns="http://schemas.openxmlformats.org/spreadsheetml/2006/main" count="669" uniqueCount="122">
  <si>
    <t>Technical Resources</t>
  </si>
  <si>
    <t>21331 - DMEM/F-12, no glutamine, no HEPES</t>
  </si>
  <si>
    <t>Catalog Number(s)</t>
  </si>
  <si>
    <t>Components</t>
  </si>
  <si>
    <t>Molecular Weight</t>
  </si>
  <si>
    <t>Concentration (mg/L)</t>
  </si>
  <si>
    <t>mM</t>
  </si>
  <si>
    <t>Amino Acids</t>
  </si>
  <si>
    <t>Glycine</t>
  </si>
  <si>
    <t>L-Alanine</t>
  </si>
  <si>
    <t>L-Arginine hydrochloride</t>
  </si>
  <si>
    <t>L-Asparagine-H2O</t>
  </si>
  <si>
    <t>L-Aspartic acid</t>
  </si>
  <si>
    <t>L-Cysteine hydrochloride-H2O</t>
  </si>
  <si>
    <t>L-Cystine 2HCl</t>
  </si>
  <si>
    <t>L-Glutamic Acid</t>
  </si>
  <si>
    <t>L-Histidine hydrochloride-H2O</t>
  </si>
  <si>
    <t>L-Isoleucine</t>
  </si>
  <si>
    <t>L-Leucine</t>
  </si>
  <si>
    <t>L-Lysine hydrochloride</t>
  </si>
  <si>
    <t>L-Methionine</t>
  </si>
  <si>
    <t>L-Phenylalanine</t>
  </si>
  <si>
    <t>L-Proline</t>
  </si>
  <si>
    <t>L-Serine</t>
  </si>
  <si>
    <t>L-Threonine</t>
  </si>
  <si>
    <t>L-Tryptophan</t>
  </si>
  <si>
    <t>L-Tyrosine disodium salt dihydrate</t>
  </si>
  <si>
    <t>L-Valine</t>
  </si>
  <si>
    <t>Vitamins</t>
  </si>
  <si>
    <t>Biotin</t>
  </si>
  <si>
    <t>Choline chloride</t>
  </si>
  <si>
    <t>D-Calcium pantothenate</t>
  </si>
  <si>
    <t>Folic Acid</t>
  </si>
  <si>
    <t>Niacinamide</t>
  </si>
  <si>
    <t>Pyridoxine hydrochloride</t>
  </si>
  <si>
    <t>Riboflavin</t>
  </si>
  <si>
    <t>Thiamine hydrochloride</t>
  </si>
  <si>
    <t>Vitamin B12</t>
  </si>
  <si>
    <t>i-Inositol</t>
  </si>
  <si>
    <t>Inorganic Salts</t>
  </si>
  <si>
    <t>Calcium Chloride (CaCl2) (anhyd.)</t>
  </si>
  <si>
    <t>Cupric sulfate (CuSO4-5H2O)</t>
  </si>
  <si>
    <t>Ferric Nitrate (Fe(NO3)3"9H2O)</t>
  </si>
  <si>
    <t>Ferric sulfate (FeSO4-7H2O)</t>
  </si>
  <si>
    <t>Magnesium Chloride (anhydrous)</t>
  </si>
  <si>
    <t>Magnesium Sulfate (MgSO4) (anhyd.)</t>
  </si>
  <si>
    <t>Potassium Chloride (KCl)</t>
  </si>
  <si>
    <t>Sodium Bicarbonate (NaHCO3)</t>
  </si>
  <si>
    <t>Sodium Chloride (NaCl)</t>
  </si>
  <si>
    <t>Sodium Phosphate dibasic (Na2HPO4) anhydrous</t>
  </si>
  <si>
    <t>Sodium Phosphate monobasic (NaH2PO4-H2O)</t>
  </si>
  <si>
    <t>Zinc sulfate (ZnSO4-7H2O)</t>
  </si>
  <si>
    <t>Other Components</t>
  </si>
  <si>
    <t>D-Glucose (Dextrose)</t>
  </si>
  <si>
    <t>Hypoxanthine Na</t>
  </si>
  <si>
    <t>Linoleic Acid</t>
  </si>
  <si>
    <t>Lipoic Acid</t>
  </si>
  <si>
    <t>Phenol Red</t>
  </si>
  <si>
    <t>Putrescine 2HCl</t>
  </si>
  <si>
    <t>Sodium Pyruvate</t>
  </si>
  <si>
    <t>Thymidine</t>
  </si>
  <si>
    <t>L-Cysteine</t>
  </si>
  <si>
    <t>L-Tyrosine</t>
  </si>
  <si>
    <t>Pyridoxal hydrochloride</t>
  </si>
  <si>
    <t>HEPES</t>
  </si>
  <si>
    <t>NEUROBASAL™ Medium (1X) liquid</t>
  </si>
  <si>
    <t>confidential</t>
  </si>
  <si>
    <t>n/a</t>
  </si>
  <si>
    <t>DL Alpha Tocopherol Acetate</t>
  </si>
  <si>
    <t>DL Alpha-Tocopherol</t>
  </si>
  <si>
    <t>Proteins</t>
  </si>
  <si>
    <t>BSA, fatty acid free Fraction V</t>
  </si>
  <si>
    <t>Catalase</t>
  </si>
  <si>
    <t>Human Recombinant Insulin</t>
  </si>
  <si>
    <t>Human Transferrin</t>
  </si>
  <si>
    <t>Superoxide Dismutase</t>
  </si>
  <si>
    <t>Corticosterone</t>
  </si>
  <si>
    <t>D-Galactose</t>
  </si>
  <si>
    <t>Ethanolamine HCl</t>
  </si>
  <si>
    <t>Glutathione (reduced)</t>
  </si>
  <si>
    <t>L-Carnitine HCl</t>
  </si>
  <si>
    <t>Linolenic Acid</t>
  </si>
  <si>
    <t>Progesterone</t>
  </si>
  <si>
    <t>Sodium Selenite</t>
  </si>
  <si>
    <t>T3 (triodo-I-thyronine)</t>
  </si>
  <si>
    <r>
      <t>12587001 </t>
    </r>
    <r>
      <rPr>
        <sz val="10"/>
        <color rgb="FF333333"/>
        <rFont val="Roboto"/>
      </rPr>
      <t>, </t>
    </r>
    <r>
      <rPr>
        <sz val="10"/>
        <color rgb="FF1E8AE7"/>
        <rFont val="Roboto"/>
      </rPr>
      <t>12587010</t>
    </r>
  </si>
  <si>
    <t>B-27 Supplement Minus Vitamin A (50X) liquid</t>
  </si>
  <si>
    <t>Human Transferrin (Holo)</t>
  </si>
  <si>
    <t>Insulin Recombinant Full Chain</t>
  </si>
  <si>
    <t>Putrescine</t>
  </si>
  <si>
    <t>Selenite</t>
  </si>
  <si>
    <r>
      <t>17502001 </t>
    </r>
    <r>
      <rPr>
        <sz val="10"/>
        <color rgb="FF333333"/>
        <rFont val="Roboto"/>
      </rPr>
      <t>, </t>
    </r>
    <r>
      <rPr>
        <sz val="10"/>
        <color rgb="FF1E8AE7"/>
        <rFont val="Roboto"/>
      </rPr>
      <t>17502048</t>
    </r>
  </si>
  <si>
    <t>N-2 Supplement (100X) liquid</t>
  </si>
  <si>
    <t>GlutaMAX™ Supplement</t>
  </si>
  <si>
    <t>200 mM L-alanyl-L-glutamine dipeptide in 0.85% NaCl. </t>
  </si>
  <si>
    <t>Catalog number: </t>
  </si>
  <si>
    <t>1:1 DMEM F12 &amp; Neurobasal</t>
  </si>
  <si>
    <t>Supplemented with:</t>
  </si>
  <si>
    <t>1:100 B27</t>
  </si>
  <si>
    <t>1:200 N2</t>
  </si>
  <si>
    <t>1:100 Glutamax</t>
  </si>
  <si>
    <t>1:100 Penicillin-Streptomycin</t>
  </si>
  <si>
    <t>Composition:</t>
  </si>
  <si>
    <t>1:1 Media</t>
  </si>
  <si>
    <t>Supplements</t>
  </si>
  <si>
    <t>N2 1:200</t>
  </si>
  <si>
    <t>N2 Supplement</t>
  </si>
  <si>
    <t>GlutaMax 1:100</t>
  </si>
  <si>
    <t xml:space="preserve"> L-alanyl-L-glutamine dipeptide in 0.85% NaCl</t>
  </si>
  <si>
    <t>B27 1:100</t>
  </si>
  <si>
    <t>EXTRA molecules</t>
  </si>
  <si>
    <t>Ascorbic Acid</t>
  </si>
  <si>
    <t xml:space="preserve">db cAMP </t>
  </si>
  <si>
    <t>hBDNF</t>
  </si>
  <si>
    <t>hGDNF</t>
  </si>
  <si>
    <t xml:space="preserve">TGF‐b3 </t>
  </si>
  <si>
    <t>Concentration (ng/L)</t>
  </si>
  <si>
    <t>30.4 KDa</t>
  </si>
  <si>
    <t>27 KDa</t>
  </si>
  <si>
    <t>491.38 g/mol</t>
  </si>
  <si>
    <t>25 KDa</t>
  </si>
  <si>
    <t>176.12 g/mol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</si>
</sst>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Roboto"/>
    </font>
    <font>
      <b/>
      <sz val="12"/>
      <color rgb="FF333333"/>
      <name val="Roboto"/>
    </font>
    <font>
      <sz val="10"/>
      <color rgb="FF1E8AE7"/>
      <name val="Roboto"/>
    </font>
    <font>
      <b/>
      <sz val="11"/>
      <color theme="1"/>
      <name val="Roboto"/>
    </font>
    <font>
      <sz val="11"/>
      <color theme="1"/>
      <name val="Roboto"/>
    </font>
    <font>
      <u/>
      <sz val="11"/>
      <color theme="10"/>
      <name val="Calibri"/>
      <family val="2"/>
      <scheme val="minor"/>
    </font>
    <font>
      <b/>
      <sz val="10"/>
      <color rgb="FF333333"/>
      <name val="Roboto"/>
    </font>
    <font>
      <sz val="12"/>
      <color rgb="FF333333"/>
      <name val="Roboto"/>
    </font>
    <font>
      <sz val="12"/>
      <color theme="1"/>
      <name val="Calibri"/>
      <family val="2"/>
      <scheme val="minor"/>
    </font>
    <font>
      <sz val="11"/>
      <color rgb="FF222222"/>
      <name val="Arial"/>
      <family val="2"/>
    </font>
    <font>
      <sz val="12"/>
      <color rgb="FF333333"/>
      <name val="HelveticaNeue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Alignment="1"/>
    <xf numFmtId="0" fontId="3" fillId="0" borderId="0" xfId="0" applyFont="1" applyAlignment="1">
      <alignment horizontal="left" vertical="center"/>
    </xf>
    <xf numFmtId="0" fontId="7" fillId="0" borderId="0" xfId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11" fontId="6" fillId="0" borderId="3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3" borderId="4" xfId="0" applyFont="1" applyFill="1" applyBorder="1" applyAlignment="1">
      <alignment vertical="top"/>
    </xf>
    <xf numFmtId="0" fontId="8" fillId="3" borderId="5" xfId="0" applyFont="1" applyFill="1" applyBorder="1" applyAlignment="1">
      <alignment vertical="top"/>
    </xf>
    <xf numFmtId="0" fontId="8" fillId="3" borderId="6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11" fontId="2" fillId="2" borderId="3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indent="1"/>
    </xf>
    <xf numFmtId="0" fontId="7" fillId="0" borderId="0" xfId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/>
    <xf numFmtId="0" fontId="9" fillId="0" borderId="0" xfId="0" applyFont="1" applyAlignment="1">
      <alignment horizontal="left" vertical="center"/>
    </xf>
    <xf numFmtId="0" fontId="11" fillId="0" borderId="0" xfId="0" applyFont="1"/>
    <xf numFmtId="0" fontId="12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Fo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/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11" fontId="0" fillId="0" borderId="3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3" fillId="2" borderId="2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3" fillId="3" borderId="4" xfId="0" applyFont="1" applyFill="1" applyBorder="1" applyAlignment="1">
      <alignment vertical="top"/>
    </xf>
    <xf numFmtId="0" fontId="13" fillId="3" borderId="5" xfId="0" applyFont="1" applyFill="1" applyBorder="1" applyAlignment="1">
      <alignment vertical="top"/>
    </xf>
    <xf numFmtId="0" fontId="13" fillId="3" borderId="6" xfId="0" applyFont="1" applyFill="1" applyBorder="1" applyAlignment="1">
      <alignment vertical="top"/>
    </xf>
    <xf numFmtId="0" fontId="14" fillId="2" borderId="1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vertical="center"/>
    </xf>
    <xf numFmtId="0" fontId="13" fillId="3" borderId="5" xfId="0" applyFont="1" applyFill="1" applyBorder="1" applyAlignment="1">
      <alignment vertical="center"/>
    </xf>
    <xf numFmtId="0" fontId="13" fillId="3" borderId="6" xfId="0" applyFont="1" applyFill="1" applyBorder="1" applyAlignment="1">
      <alignment vertical="center"/>
    </xf>
    <xf numFmtId="11" fontId="14" fillId="2" borderId="3" xfId="0" applyNumberFormat="1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0" fontId="14" fillId="2" borderId="6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0" fillId="0" borderId="0" xfId="0" applyFont="1" applyBorder="1"/>
    <xf numFmtId="0" fontId="0" fillId="0" borderId="0" xfId="0" applyBorder="1"/>
    <xf numFmtId="0" fontId="13" fillId="3" borderId="0" xfId="0" applyFont="1" applyFill="1" applyBorder="1" applyAlignment="1">
      <alignment vertical="top"/>
    </xf>
    <xf numFmtId="0" fontId="13" fillId="3" borderId="0" xfId="0" applyFont="1" applyFill="1" applyBorder="1" applyAlignment="1">
      <alignment vertical="center"/>
    </xf>
    <xf numFmtId="0" fontId="1" fillId="0" borderId="0" xfId="0" applyFont="1" applyBorder="1"/>
    <xf numFmtId="0" fontId="17" fillId="0" borderId="0" xfId="0" applyFont="1" applyBorder="1"/>
    <xf numFmtId="0" fontId="16" fillId="0" borderId="0" xfId="0" applyFont="1" applyBorder="1"/>
    <xf numFmtId="0" fontId="14" fillId="2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center" indent="5"/>
    </xf>
    <xf numFmtId="11" fontId="0" fillId="0" borderId="0" xfId="0" applyNumberFormat="1" applyFont="1" applyBorder="1"/>
    <xf numFmtId="11" fontId="0" fillId="0" borderId="0" xfId="0" applyNumberFormat="1" applyBorder="1"/>
    <xf numFmtId="0" fontId="0" fillId="4" borderId="0" xfId="0" applyFont="1" applyFill="1" applyBorder="1"/>
    <xf numFmtId="0" fontId="0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hermofisher.com/order/catalog/product/21103049" TargetMode="External"/><Relationship Id="rId1" Type="http://schemas.openxmlformats.org/officeDocument/2006/relationships/hyperlink" Target="https://www.thermofisher.com/order/catalog/product/2133102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B723-765C-4818-A9C4-BEAAF08629E2}">
  <dimension ref="A1:AA60"/>
  <sheetViews>
    <sheetView topLeftCell="A25" workbookViewId="0">
      <selection activeCell="D29" sqref="D29"/>
    </sheetView>
  </sheetViews>
  <sheetFormatPr defaultRowHeight="15"/>
  <cols>
    <col min="1" max="1" width="84.7109375" bestFit="1" customWidth="1"/>
    <col min="2" max="2" width="18.42578125" bestFit="1" customWidth="1"/>
    <col min="3" max="3" width="22.28515625" bestFit="1" customWidth="1"/>
    <col min="4" max="4" width="13.7109375" bestFit="1" customWidth="1"/>
    <col min="6" max="6" width="10.28515625" bestFit="1" customWidth="1"/>
    <col min="7" max="7" width="40.5703125" style="1" bestFit="1" customWidth="1"/>
    <col min="8" max="8" width="15.28515625" style="1" bestFit="1" customWidth="1"/>
    <col min="9" max="9" width="19" style="1" bestFit="1" customWidth="1"/>
    <col min="10" max="10" width="12" style="1" bestFit="1" customWidth="1"/>
    <col min="14" max="14" width="25.7109375" bestFit="1" customWidth="1"/>
    <col min="15" max="15" width="15.28515625" bestFit="1" customWidth="1"/>
    <col min="16" max="16" width="19" bestFit="1" customWidth="1"/>
    <col min="17" max="17" width="4.140625" bestFit="1" customWidth="1"/>
    <col min="21" max="21" width="26.42578125" bestFit="1" customWidth="1"/>
    <col min="22" max="22" width="15.28515625" bestFit="1" customWidth="1"/>
    <col min="23" max="23" width="19" bestFit="1" customWidth="1"/>
    <col min="24" max="24" width="12" bestFit="1" customWidth="1"/>
    <col min="27" max="27" width="14" bestFit="1" customWidth="1"/>
  </cols>
  <sheetData>
    <row r="1" spans="1:27" ht="15.75">
      <c r="A1" s="42" t="s">
        <v>0</v>
      </c>
      <c r="B1" s="1"/>
      <c r="C1" s="1"/>
      <c r="D1" s="1"/>
      <c r="F1" s="40" t="s">
        <v>0</v>
      </c>
      <c r="G1" s="41"/>
      <c r="N1" s="40" t="s">
        <v>86</v>
      </c>
      <c r="U1" s="40" t="s">
        <v>92</v>
      </c>
      <c r="AA1" t="s">
        <v>93</v>
      </c>
    </row>
    <row r="2" spans="1:27" ht="15.75">
      <c r="A2" s="42" t="s">
        <v>1</v>
      </c>
      <c r="B2" s="1"/>
      <c r="C2" s="1"/>
      <c r="D2" s="1"/>
      <c r="F2" s="40" t="s">
        <v>65</v>
      </c>
      <c r="G2" s="41"/>
    </row>
    <row r="3" spans="1:27" ht="15.75">
      <c r="A3" s="2" t="s">
        <v>2</v>
      </c>
      <c r="B3" s="1"/>
      <c r="C3" s="1"/>
      <c r="D3" s="1"/>
      <c r="F3" s="38" t="s">
        <v>2</v>
      </c>
      <c r="N3" s="36" t="s">
        <v>2</v>
      </c>
      <c r="U3" s="36" t="s">
        <v>2</v>
      </c>
      <c r="AA3" t="s">
        <v>95</v>
      </c>
    </row>
    <row r="4" spans="1:27" ht="15.75">
      <c r="A4" s="3">
        <v>21331020</v>
      </c>
      <c r="B4" s="1"/>
      <c r="C4" s="1"/>
      <c r="D4" s="1"/>
      <c r="F4" s="39">
        <v>21103049</v>
      </c>
      <c r="N4" s="37" t="s">
        <v>85</v>
      </c>
      <c r="U4" s="37" t="s">
        <v>91</v>
      </c>
      <c r="AA4" s="44">
        <v>35050061</v>
      </c>
    </row>
    <row r="5" spans="1:27" ht="15.75" thickBot="1">
      <c r="A5" s="3"/>
      <c r="B5" s="1"/>
      <c r="C5" s="1"/>
      <c r="D5" s="1"/>
    </row>
    <row r="6" spans="1:27" ht="15.75" thickBot="1">
      <c r="A6" s="4" t="s">
        <v>3</v>
      </c>
      <c r="B6" s="5" t="s">
        <v>4</v>
      </c>
      <c r="C6" s="5" t="s">
        <v>5</v>
      </c>
      <c r="D6" s="6" t="s">
        <v>6</v>
      </c>
      <c r="G6" s="20" t="s">
        <v>3</v>
      </c>
      <c r="H6" s="21" t="s">
        <v>4</v>
      </c>
      <c r="I6" s="21" t="s">
        <v>5</v>
      </c>
      <c r="J6" s="22" t="s">
        <v>6</v>
      </c>
      <c r="N6" s="20" t="s">
        <v>3</v>
      </c>
      <c r="O6" s="21" t="s">
        <v>4</v>
      </c>
      <c r="P6" s="21" t="s">
        <v>5</v>
      </c>
      <c r="Q6" s="22" t="s">
        <v>6</v>
      </c>
      <c r="U6" s="20" t="s">
        <v>3</v>
      </c>
      <c r="V6" s="21" t="s">
        <v>4</v>
      </c>
      <c r="W6" s="21" t="s">
        <v>5</v>
      </c>
      <c r="X6" s="22" t="s">
        <v>6</v>
      </c>
      <c r="AA6" s="43" t="s">
        <v>94</v>
      </c>
    </row>
    <row r="7" spans="1:27" ht="15.75" customHeight="1" thickBot="1">
      <c r="A7" s="7" t="s">
        <v>7</v>
      </c>
      <c r="B7" s="8"/>
      <c r="C7" s="8"/>
      <c r="D7" s="9"/>
      <c r="G7" s="23" t="s">
        <v>7</v>
      </c>
      <c r="H7" s="24"/>
      <c r="I7" s="24"/>
      <c r="J7" s="25"/>
      <c r="N7" s="23" t="s">
        <v>28</v>
      </c>
      <c r="O7" s="24"/>
      <c r="P7" s="24"/>
      <c r="Q7" s="25"/>
      <c r="U7" s="23" t="s">
        <v>70</v>
      </c>
      <c r="V7" s="24"/>
      <c r="W7" s="24"/>
      <c r="X7" s="25"/>
    </row>
    <row r="8" spans="1:27" ht="15.75" thickBot="1">
      <c r="A8" s="10" t="s">
        <v>8</v>
      </c>
      <c r="B8" s="11">
        <v>75</v>
      </c>
      <c r="C8" s="11">
        <v>18.75</v>
      </c>
      <c r="D8" s="12">
        <v>0.25</v>
      </c>
      <c r="G8" s="26" t="s">
        <v>8</v>
      </c>
      <c r="H8" s="27">
        <v>75</v>
      </c>
      <c r="I8" s="27">
        <v>30</v>
      </c>
      <c r="J8" s="28">
        <v>0.4</v>
      </c>
      <c r="N8" s="26" t="s">
        <v>29</v>
      </c>
      <c r="O8" s="27"/>
      <c r="P8" s="27" t="s">
        <v>66</v>
      </c>
      <c r="Q8" s="28" t="s">
        <v>67</v>
      </c>
      <c r="U8" s="26" t="s">
        <v>87</v>
      </c>
      <c r="V8" s="27">
        <v>78500</v>
      </c>
      <c r="W8" s="27">
        <v>10000</v>
      </c>
      <c r="X8" s="28">
        <v>0.12738853999999999</v>
      </c>
    </row>
    <row r="9" spans="1:27" ht="30.75" customHeight="1" thickBot="1">
      <c r="A9" s="10" t="s">
        <v>9</v>
      </c>
      <c r="B9" s="11">
        <v>89</v>
      </c>
      <c r="C9" s="11">
        <v>4.45</v>
      </c>
      <c r="D9" s="12">
        <v>4.9999996999999997E-2</v>
      </c>
      <c r="G9" s="26" t="s">
        <v>9</v>
      </c>
      <c r="H9" s="27">
        <v>89</v>
      </c>
      <c r="I9" s="27">
        <v>2</v>
      </c>
      <c r="J9" s="28">
        <v>2.2471910000000001E-2</v>
      </c>
      <c r="N9" s="26" t="s">
        <v>68</v>
      </c>
      <c r="O9" s="27"/>
      <c r="P9" s="27" t="s">
        <v>66</v>
      </c>
      <c r="Q9" s="28" t="s">
        <v>67</v>
      </c>
      <c r="U9" s="26" t="s">
        <v>88</v>
      </c>
      <c r="V9" s="27">
        <v>5807.7</v>
      </c>
      <c r="W9" s="27">
        <v>500</v>
      </c>
      <c r="X9" s="28">
        <v>8.6092600000000005E-2</v>
      </c>
    </row>
    <row r="10" spans="1:27" ht="60.75" customHeight="1" thickBot="1">
      <c r="A10" s="10" t="s">
        <v>10</v>
      </c>
      <c r="B10" s="11">
        <v>211</v>
      </c>
      <c r="C10" s="11">
        <v>147.5</v>
      </c>
      <c r="D10" s="12">
        <v>0.69905216000000003</v>
      </c>
      <c r="G10" s="26" t="s">
        <v>10</v>
      </c>
      <c r="H10" s="27">
        <v>211</v>
      </c>
      <c r="I10" s="27">
        <v>84</v>
      </c>
      <c r="J10" s="28">
        <v>0.39810427999999998</v>
      </c>
      <c r="N10" s="26" t="s">
        <v>69</v>
      </c>
      <c r="O10" s="27"/>
      <c r="P10" s="27" t="s">
        <v>66</v>
      </c>
      <c r="Q10" s="28" t="s">
        <v>67</v>
      </c>
      <c r="U10" s="29" t="s">
        <v>52</v>
      </c>
      <c r="V10" s="30"/>
      <c r="W10" s="30"/>
      <c r="X10" s="31"/>
    </row>
    <row r="11" spans="1:27" ht="39" customHeight="1" thickBot="1">
      <c r="A11" s="10" t="s">
        <v>11</v>
      </c>
      <c r="B11" s="11">
        <v>150</v>
      </c>
      <c r="C11" s="11">
        <v>7.5</v>
      </c>
      <c r="D11" s="12">
        <v>0.05</v>
      </c>
      <c r="G11" s="26" t="s">
        <v>11</v>
      </c>
      <c r="H11" s="27">
        <v>150</v>
      </c>
      <c r="I11" s="27">
        <v>0.83</v>
      </c>
      <c r="J11" s="28">
        <v>5.5333333999999998E-3</v>
      </c>
      <c r="N11" s="29" t="s">
        <v>70</v>
      </c>
      <c r="O11" s="30"/>
      <c r="P11" s="30"/>
      <c r="Q11" s="31"/>
      <c r="U11" s="26" t="s">
        <v>82</v>
      </c>
      <c r="V11" s="27">
        <v>314.47000000000003</v>
      </c>
      <c r="W11" s="27">
        <v>0.63</v>
      </c>
      <c r="X11" s="28">
        <v>2.0033707999999998E-3</v>
      </c>
    </row>
    <row r="12" spans="1:27" ht="45.75" customHeight="1" thickBot="1">
      <c r="A12" s="10" t="s">
        <v>12</v>
      </c>
      <c r="B12" s="11">
        <v>133</v>
      </c>
      <c r="C12" s="11">
        <v>6.65</v>
      </c>
      <c r="D12" s="12">
        <v>0.05</v>
      </c>
      <c r="G12" s="26" t="s">
        <v>61</v>
      </c>
      <c r="H12" s="27">
        <v>121</v>
      </c>
      <c r="I12" s="27">
        <v>31.5</v>
      </c>
      <c r="J12" s="28">
        <v>0.26033060000000002</v>
      </c>
      <c r="N12" s="26" t="s">
        <v>71</v>
      </c>
      <c r="O12" s="27"/>
      <c r="P12" s="27" t="s">
        <v>66</v>
      </c>
      <c r="Q12" s="28" t="s">
        <v>67</v>
      </c>
      <c r="U12" s="26" t="s">
        <v>89</v>
      </c>
      <c r="V12" s="27">
        <v>161</v>
      </c>
      <c r="W12" s="27">
        <v>1611</v>
      </c>
      <c r="X12" s="28">
        <v>10.006211</v>
      </c>
    </row>
    <row r="13" spans="1:27" ht="90.75" customHeight="1" thickBot="1">
      <c r="A13" s="10" t="s">
        <v>13</v>
      </c>
      <c r="B13" s="11">
        <v>176</v>
      </c>
      <c r="C13" s="11">
        <v>17.559999999999999</v>
      </c>
      <c r="D13" s="12">
        <v>9.9772719999999995E-2</v>
      </c>
      <c r="G13" s="26" t="s">
        <v>16</v>
      </c>
      <c r="H13" s="27">
        <v>210</v>
      </c>
      <c r="I13" s="27">
        <v>42</v>
      </c>
      <c r="J13" s="28">
        <v>0.2</v>
      </c>
      <c r="N13" s="26" t="s">
        <v>72</v>
      </c>
      <c r="O13" s="27"/>
      <c r="P13" s="27" t="s">
        <v>66</v>
      </c>
      <c r="Q13" s="28" t="s">
        <v>67</v>
      </c>
      <c r="U13" s="33" t="s">
        <v>90</v>
      </c>
      <c r="V13" s="34">
        <v>173</v>
      </c>
      <c r="W13" s="34">
        <v>0.52</v>
      </c>
      <c r="X13" s="35">
        <v>3.0057803000000001E-3</v>
      </c>
    </row>
    <row r="14" spans="1:27" ht="45.75" customHeight="1" thickBot="1">
      <c r="A14" s="10" t="s">
        <v>14</v>
      </c>
      <c r="B14" s="11">
        <v>313</v>
      </c>
      <c r="C14" s="11">
        <v>31.29</v>
      </c>
      <c r="D14" s="12">
        <v>9.9968050000000003E-2</v>
      </c>
      <c r="G14" s="26" t="s">
        <v>17</v>
      </c>
      <c r="H14" s="27">
        <v>131</v>
      </c>
      <c r="I14" s="27">
        <v>105</v>
      </c>
      <c r="J14" s="28">
        <v>0.80152670000000004</v>
      </c>
      <c r="N14" s="26" t="s">
        <v>73</v>
      </c>
      <c r="O14" s="27"/>
      <c r="P14" s="27" t="s">
        <v>66</v>
      </c>
      <c r="Q14" s="28" t="s">
        <v>67</v>
      </c>
    </row>
    <row r="15" spans="1:27" ht="45.75" customHeight="1" thickBot="1">
      <c r="A15" s="10" t="s">
        <v>15</v>
      </c>
      <c r="B15" s="11">
        <v>147</v>
      </c>
      <c r="C15" s="11">
        <v>7.35</v>
      </c>
      <c r="D15" s="12">
        <v>0.05</v>
      </c>
      <c r="G15" s="26" t="s">
        <v>18</v>
      </c>
      <c r="H15" s="27">
        <v>131</v>
      </c>
      <c r="I15" s="27">
        <v>105</v>
      </c>
      <c r="J15" s="28">
        <v>0.80152670000000004</v>
      </c>
      <c r="N15" s="26" t="s">
        <v>74</v>
      </c>
      <c r="O15" s="27"/>
      <c r="P15" s="27" t="s">
        <v>66</v>
      </c>
      <c r="Q15" s="28" t="s">
        <v>67</v>
      </c>
    </row>
    <row r="16" spans="1:27" ht="90.75" customHeight="1" thickBot="1">
      <c r="A16" s="10" t="s">
        <v>16</v>
      </c>
      <c r="B16" s="11">
        <v>210</v>
      </c>
      <c r="C16" s="11">
        <v>31.48</v>
      </c>
      <c r="D16" s="12">
        <v>0.14990476</v>
      </c>
      <c r="G16" s="26" t="s">
        <v>19</v>
      </c>
      <c r="H16" s="27">
        <v>183</v>
      </c>
      <c r="I16" s="27">
        <v>146</v>
      </c>
      <c r="J16" s="28">
        <v>0.79781420000000003</v>
      </c>
      <c r="N16" s="26" t="s">
        <v>75</v>
      </c>
      <c r="O16" s="27"/>
      <c r="P16" s="27" t="s">
        <v>66</v>
      </c>
      <c r="Q16" s="28" t="s">
        <v>67</v>
      </c>
    </row>
    <row r="17" spans="1:17" ht="45.75" customHeight="1" thickBot="1">
      <c r="A17" s="10" t="s">
        <v>17</v>
      </c>
      <c r="B17" s="11">
        <v>131</v>
      </c>
      <c r="C17" s="11">
        <v>54.47</v>
      </c>
      <c r="D17" s="12">
        <v>0.41580152999999997</v>
      </c>
      <c r="G17" s="26" t="s">
        <v>20</v>
      </c>
      <c r="H17" s="27">
        <v>149</v>
      </c>
      <c r="I17" s="27">
        <v>30</v>
      </c>
      <c r="J17" s="28">
        <v>0.20134228000000001</v>
      </c>
      <c r="N17" s="29" t="s">
        <v>52</v>
      </c>
      <c r="O17" s="30"/>
      <c r="P17" s="30"/>
      <c r="Q17" s="31"/>
    </row>
    <row r="18" spans="1:17" ht="30.75" customHeight="1" thickBot="1">
      <c r="A18" s="10" t="s">
        <v>18</v>
      </c>
      <c r="B18" s="11">
        <v>131</v>
      </c>
      <c r="C18" s="11">
        <v>59.05</v>
      </c>
      <c r="D18" s="12">
        <v>0.45076334000000001</v>
      </c>
      <c r="G18" s="26" t="s">
        <v>21</v>
      </c>
      <c r="H18" s="27">
        <v>165</v>
      </c>
      <c r="I18" s="27">
        <v>66</v>
      </c>
      <c r="J18" s="28">
        <v>0.4</v>
      </c>
      <c r="N18" s="26" t="s">
        <v>76</v>
      </c>
      <c r="O18" s="27"/>
      <c r="P18" s="27" t="s">
        <v>66</v>
      </c>
      <c r="Q18" s="28" t="s">
        <v>67</v>
      </c>
    </row>
    <row r="19" spans="1:17" ht="15.75" thickBot="1">
      <c r="A19" s="10" t="s">
        <v>19</v>
      </c>
      <c r="B19" s="11">
        <v>183</v>
      </c>
      <c r="C19" s="11">
        <v>91.25</v>
      </c>
      <c r="D19" s="12">
        <v>0.49863390000000002</v>
      </c>
      <c r="G19" s="26" t="s">
        <v>22</v>
      </c>
      <c r="H19" s="27">
        <v>115</v>
      </c>
      <c r="I19" s="27">
        <v>7.76</v>
      </c>
      <c r="J19" s="28">
        <v>6.7478259999999998E-2</v>
      </c>
      <c r="N19" s="26" t="s">
        <v>77</v>
      </c>
      <c r="O19" s="27"/>
      <c r="P19" s="27" t="s">
        <v>66</v>
      </c>
      <c r="Q19" s="28" t="s">
        <v>67</v>
      </c>
    </row>
    <row r="20" spans="1:17" ht="15.75" thickBot="1">
      <c r="A20" s="10" t="s">
        <v>20</v>
      </c>
      <c r="B20" s="11">
        <v>149</v>
      </c>
      <c r="C20" s="11">
        <v>17.239999999999998</v>
      </c>
      <c r="D20" s="12">
        <v>0.11570469</v>
      </c>
      <c r="G20" s="26" t="s">
        <v>23</v>
      </c>
      <c r="H20" s="27">
        <v>105</v>
      </c>
      <c r="I20" s="27">
        <v>42</v>
      </c>
      <c r="J20" s="28">
        <v>0.4</v>
      </c>
      <c r="N20" s="26" t="s">
        <v>78</v>
      </c>
      <c r="O20" s="27"/>
      <c r="P20" s="27" t="s">
        <v>66</v>
      </c>
      <c r="Q20" s="28" t="s">
        <v>67</v>
      </c>
    </row>
    <row r="21" spans="1:17" ht="26.25" customHeight="1" thickBot="1">
      <c r="A21" s="10" t="s">
        <v>21</v>
      </c>
      <c r="B21" s="11">
        <v>165</v>
      </c>
      <c r="C21" s="11">
        <v>35.479999999999997</v>
      </c>
      <c r="D21" s="12">
        <v>0.21503030000000001</v>
      </c>
      <c r="G21" s="26" t="s">
        <v>24</v>
      </c>
      <c r="H21" s="27">
        <v>119</v>
      </c>
      <c r="I21" s="27">
        <v>95</v>
      </c>
      <c r="J21" s="28">
        <v>0.79831934000000004</v>
      </c>
      <c r="N21" s="26" t="s">
        <v>79</v>
      </c>
      <c r="O21" s="27"/>
      <c r="P21" s="27" t="s">
        <v>66</v>
      </c>
      <c r="Q21" s="28" t="s">
        <v>67</v>
      </c>
    </row>
    <row r="22" spans="1:17" ht="30.75" customHeight="1" thickBot="1">
      <c r="A22" s="10" t="s">
        <v>22</v>
      </c>
      <c r="B22" s="11">
        <v>115</v>
      </c>
      <c r="C22" s="11">
        <v>17.25</v>
      </c>
      <c r="D22" s="12">
        <v>0.15</v>
      </c>
      <c r="G22" s="26" t="s">
        <v>25</v>
      </c>
      <c r="H22" s="27">
        <v>204</v>
      </c>
      <c r="I22" s="27">
        <v>16</v>
      </c>
      <c r="J22" s="28">
        <v>7.8431374999999998E-2</v>
      </c>
      <c r="N22" s="26" t="s">
        <v>80</v>
      </c>
      <c r="O22" s="27"/>
      <c r="P22" s="27" t="s">
        <v>66</v>
      </c>
      <c r="Q22" s="28" t="s">
        <v>67</v>
      </c>
    </row>
    <row r="23" spans="1:17" ht="26.25" customHeight="1" thickBot="1">
      <c r="A23" s="10" t="s">
        <v>23</v>
      </c>
      <c r="B23" s="11">
        <v>105</v>
      </c>
      <c r="C23" s="11">
        <v>26.25</v>
      </c>
      <c r="D23" s="12">
        <v>0.25</v>
      </c>
      <c r="G23" s="26" t="s">
        <v>62</v>
      </c>
      <c r="H23" s="27">
        <v>181</v>
      </c>
      <c r="I23" s="27">
        <v>72</v>
      </c>
      <c r="J23" s="28">
        <v>0.39779004000000001</v>
      </c>
      <c r="N23" s="26" t="s">
        <v>55</v>
      </c>
      <c r="O23" s="27"/>
      <c r="P23" s="27" t="s">
        <v>66</v>
      </c>
      <c r="Q23" s="28" t="s">
        <v>67</v>
      </c>
    </row>
    <row r="24" spans="1:17" ht="45.75" customHeight="1" thickBot="1">
      <c r="A24" s="10" t="s">
        <v>24</v>
      </c>
      <c r="B24" s="11">
        <v>119</v>
      </c>
      <c r="C24" s="11">
        <v>53.45</v>
      </c>
      <c r="D24" s="12">
        <v>0.44915968000000001</v>
      </c>
      <c r="G24" s="26" t="s">
        <v>27</v>
      </c>
      <c r="H24" s="27">
        <v>117</v>
      </c>
      <c r="I24" s="27">
        <v>94</v>
      </c>
      <c r="J24" s="28">
        <v>0.80341879999999999</v>
      </c>
      <c r="N24" s="26" t="s">
        <v>81</v>
      </c>
      <c r="O24" s="27"/>
      <c r="P24" s="27" t="s">
        <v>66</v>
      </c>
      <c r="Q24" s="28" t="s">
        <v>67</v>
      </c>
    </row>
    <row r="25" spans="1:17" ht="15.75" thickBot="1">
      <c r="A25" s="10" t="s">
        <v>25</v>
      </c>
      <c r="B25" s="11">
        <v>204</v>
      </c>
      <c r="C25" s="11">
        <v>9.02</v>
      </c>
      <c r="D25" s="12">
        <v>4.4215690000000002E-2</v>
      </c>
      <c r="N25" s="26" t="s">
        <v>82</v>
      </c>
      <c r="O25" s="27"/>
      <c r="P25" s="27" t="s">
        <v>66</v>
      </c>
      <c r="Q25" s="28" t="s">
        <v>67</v>
      </c>
    </row>
    <row r="26" spans="1:17" ht="105.75" customHeight="1" thickBot="1">
      <c r="A26" s="10" t="s">
        <v>26</v>
      </c>
      <c r="B26" s="11">
        <v>261</v>
      </c>
      <c r="C26" s="11">
        <v>55.79</v>
      </c>
      <c r="D26" s="12">
        <v>0.21375479</v>
      </c>
      <c r="N26" s="26" t="s">
        <v>58</v>
      </c>
      <c r="O26" s="27"/>
      <c r="P26" s="27" t="s">
        <v>66</v>
      </c>
      <c r="Q26" s="28" t="s">
        <v>67</v>
      </c>
    </row>
    <row r="27" spans="1:17" ht="51.75" customHeight="1" thickBot="1">
      <c r="A27" s="10" t="s">
        <v>27</v>
      </c>
      <c r="B27" s="11">
        <v>117</v>
      </c>
      <c r="C27" s="11">
        <v>25.85</v>
      </c>
      <c r="D27" s="12">
        <v>0.22094016999999999</v>
      </c>
      <c r="N27" s="26" t="s">
        <v>83</v>
      </c>
      <c r="O27" s="27"/>
      <c r="P27" s="27" t="s">
        <v>66</v>
      </c>
      <c r="Q27" s="28" t="s">
        <v>67</v>
      </c>
    </row>
    <row r="28" spans="1:17" ht="15.75" thickBot="1">
      <c r="A28" s="13" t="s">
        <v>28</v>
      </c>
      <c r="B28" s="14"/>
      <c r="C28" s="14"/>
      <c r="D28" s="15"/>
      <c r="G28" s="29" t="s">
        <v>28</v>
      </c>
      <c r="H28" s="30"/>
      <c r="I28" s="30"/>
      <c r="J28" s="31"/>
      <c r="N28" s="33" t="s">
        <v>84</v>
      </c>
      <c r="O28" s="34"/>
      <c r="P28" s="34" t="s">
        <v>66</v>
      </c>
      <c r="Q28" s="35" t="s">
        <v>67</v>
      </c>
    </row>
    <row r="29" spans="1:17" ht="26.25" customHeight="1" thickBot="1">
      <c r="A29" s="10" t="s">
        <v>29</v>
      </c>
      <c r="B29" s="11">
        <v>244</v>
      </c>
      <c r="C29" s="11">
        <v>3.5000000000000001E-3</v>
      </c>
      <c r="D29" s="16">
        <v>1.4344263E-5</v>
      </c>
      <c r="G29" s="26" t="s">
        <v>30</v>
      </c>
      <c r="H29" s="27">
        <v>140</v>
      </c>
      <c r="I29" s="27">
        <v>4</v>
      </c>
      <c r="J29" s="28">
        <v>2.8571428999999999E-2</v>
      </c>
    </row>
    <row r="30" spans="1:17" ht="39" customHeight="1" thickBot="1">
      <c r="A30" s="10" t="s">
        <v>30</v>
      </c>
      <c r="B30" s="11">
        <v>140</v>
      </c>
      <c r="C30" s="11">
        <v>8.98</v>
      </c>
      <c r="D30" s="12">
        <v>6.4142850000000001E-2</v>
      </c>
      <c r="G30" s="26" t="s">
        <v>31</v>
      </c>
      <c r="H30" s="27">
        <v>477</v>
      </c>
      <c r="I30" s="27">
        <v>4</v>
      </c>
      <c r="J30" s="28">
        <v>8.3857440000000005E-3</v>
      </c>
    </row>
    <row r="31" spans="1:17" ht="60.75" customHeight="1" thickBot="1">
      <c r="A31" s="10" t="s">
        <v>31</v>
      </c>
      <c r="B31" s="11">
        <v>477</v>
      </c>
      <c r="C31" s="11">
        <v>2.2400000000000002</v>
      </c>
      <c r="D31" s="12">
        <v>4.6960166999999997E-3</v>
      </c>
      <c r="G31" s="26" t="s">
        <v>32</v>
      </c>
      <c r="H31" s="27">
        <v>441</v>
      </c>
      <c r="I31" s="27">
        <v>4</v>
      </c>
      <c r="J31" s="28">
        <v>9.0702950000000008E-3</v>
      </c>
    </row>
    <row r="32" spans="1:17" ht="30.75" customHeight="1" thickBot="1">
      <c r="A32" s="10" t="s">
        <v>32</v>
      </c>
      <c r="B32" s="11">
        <v>441</v>
      </c>
      <c r="C32" s="11">
        <v>2.65</v>
      </c>
      <c r="D32" s="12">
        <v>6.0090706999999998E-3</v>
      </c>
      <c r="G32" s="26" t="s">
        <v>33</v>
      </c>
      <c r="H32" s="27">
        <v>122</v>
      </c>
      <c r="I32" s="27">
        <v>4</v>
      </c>
      <c r="J32" s="28">
        <v>3.2786883000000003E-2</v>
      </c>
    </row>
    <row r="33" spans="1:10" ht="26.25" customHeight="1" thickBot="1">
      <c r="A33" s="10" t="s">
        <v>33</v>
      </c>
      <c r="B33" s="11">
        <v>122</v>
      </c>
      <c r="C33" s="11">
        <v>2.02</v>
      </c>
      <c r="D33" s="12">
        <v>1.6557377000000002E-2</v>
      </c>
      <c r="G33" s="26" t="s">
        <v>63</v>
      </c>
      <c r="H33" s="27">
        <v>204</v>
      </c>
      <c r="I33" s="27">
        <v>4</v>
      </c>
      <c r="J33" s="28">
        <v>1.9607843999999999E-2</v>
      </c>
    </row>
    <row r="34" spans="1:10" ht="60.75" customHeight="1" thickBot="1">
      <c r="A34" s="10" t="s">
        <v>34</v>
      </c>
      <c r="B34" s="11">
        <v>206</v>
      </c>
      <c r="C34" s="11">
        <v>2</v>
      </c>
      <c r="D34" s="12">
        <v>9.7087379999999997E-3</v>
      </c>
      <c r="G34" s="26" t="s">
        <v>35</v>
      </c>
      <c r="H34" s="27">
        <v>376</v>
      </c>
      <c r="I34" s="27">
        <v>0.4</v>
      </c>
      <c r="J34" s="28">
        <v>1.0638297999999999E-3</v>
      </c>
    </row>
    <row r="35" spans="1:10" ht="30.75" customHeight="1" thickBot="1">
      <c r="A35" s="10" t="s">
        <v>35</v>
      </c>
      <c r="B35" s="11">
        <v>376</v>
      </c>
      <c r="C35" s="11">
        <v>0.219</v>
      </c>
      <c r="D35" s="16">
        <v>5.8244679999999997E-4</v>
      </c>
      <c r="G35" s="26" t="s">
        <v>36</v>
      </c>
      <c r="H35" s="27">
        <v>337</v>
      </c>
      <c r="I35" s="27">
        <v>4</v>
      </c>
      <c r="J35" s="28">
        <v>1.1869436000000001E-2</v>
      </c>
    </row>
    <row r="36" spans="1:10" ht="60.75" customHeight="1" thickBot="1">
      <c r="A36" s="10" t="s">
        <v>36</v>
      </c>
      <c r="B36" s="11">
        <v>337</v>
      </c>
      <c r="C36" s="11">
        <v>2.17</v>
      </c>
      <c r="D36" s="12">
        <v>6.4391693999999999E-3</v>
      </c>
      <c r="G36" s="26" t="s">
        <v>37</v>
      </c>
      <c r="H36" s="27">
        <v>1355</v>
      </c>
      <c r="I36" s="27">
        <v>6.7999999999999996E-3</v>
      </c>
      <c r="J36" s="32">
        <v>5.0184503E-6</v>
      </c>
    </row>
    <row r="37" spans="1:10" ht="51.75" customHeight="1" thickBot="1">
      <c r="A37" s="10" t="s">
        <v>37</v>
      </c>
      <c r="B37" s="11">
        <v>1355</v>
      </c>
      <c r="C37" s="11">
        <v>0.68</v>
      </c>
      <c r="D37" s="16">
        <v>5.0184502999999999E-4</v>
      </c>
      <c r="G37" s="26" t="s">
        <v>38</v>
      </c>
      <c r="H37" s="27">
        <v>180</v>
      </c>
      <c r="I37" s="27">
        <v>7.2</v>
      </c>
      <c r="J37" s="28">
        <v>0.04</v>
      </c>
    </row>
    <row r="38" spans="1:10" ht="30.75" customHeight="1" thickBot="1">
      <c r="A38" s="10" t="s">
        <v>38</v>
      </c>
      <c r="B38" s="11">
        <v>180</v>
      </c>
      <c r="C38" s="11">
        <v>12.6</v>
      </c>
      <c r="D38" s="12">
        <v>7.0000000000000007E-2</v>
      </c>
    </row>
    <row r="39" spans="1:10" ht="15.75" customHeight="1" thickBot="1">
      <c r="A39" s="13" t="s">
        <v>39</v>
      </c>
      <c r="B39" s="14"/>
      <c r="C39" s="14"/>
      <c r="D39" s="15"/>
      <c r="G39" s="29" t="s">
        <v>39</v>
      </c>
      <c r="H39" s="30"/>
      <c r="I39" s="30"/>
      <c r="J39" s="31"/>
    </row>
    <row r="40" spans="1:10" ht="64.5" customHeight="1" thickBot="1">
      <c r="A40" s="10" t="s">
        <v>40</v>
      </c>
      <c r="B40" s="11">
        <v>111</v>
      </c>
      <c r="C40" s="11">
        <v>116.6</v>
      </c>
      <c r="D40" s="12">
        <v>1.0504503999999999</v>
      </c>
      <c r="G40" s="26" t="s">
        <v>40</v>
      </c>
      <c r="H40" s="27">
        <v>111</v>
      </c>
      <c r="I40" s="27">
        <v>200</v>
      </c>
      <c r="J40" s="28">
        <v>1.8018018</v>
      </c>
    </row>
    <row r="41" spans="1:10" ht="39" customHeight="1" thickBot="1">
      <c r="A41" s="10" t="s">
        <v>41</v>
      </c>
      <c r="B41" s="11">
        <v>250</v>
      </c>
      <c r="C41" s="11">
        <v>1.2999999999999999E-3</v>
      </c>
      <c r="D41" s="16">
        <v>5.2000000000000002E-6</v>
      </c>
      <c r="G41" s="26" t="s">
        <v>42</v>
      </c>
      <c r="H41" s="27">
        <v>404</v>
      </c>
      <c r="I41" s="27">
        <v>0.1</v>
      </c>
      <c r="J41" s="32">
        <v>2.4752476E-4</v>
      </c>
    </row>
    <row r="42" spans="1:10" ht="75.75" customHeight="1" thickBot="1">
      <c r="A42" s="10" t="s">
        <v>42</v>
      </c>
      <c r="B42" s="11">
        <v>404</v>
      </c>
      <c r="C42" s="11">
        <v>0.05</v>
      </c>
      <c r="D42" s="16">
        <v>1.2376238E-4</v>
      </c>
      <c r="G42" s="26" t="s">
        <v>44</v>
      </c>
      <c r="H42" s="27">
        <v>95</v>
      </c>
      <c r="I42" s="27">
        <v>77.3</v>
      </c>
      <c r="J42" s="28">
        <v>0.81368419999999997</v>
      </c>
    </row>
    <row r="43" spans="1:10" ht="51.75" customHeight="1" thickBot="1">
      <c r="A43" s="10" t="s">
        <v>43</v>
      </c>
      <c r="B43" s="11">
        <v>278</v>
      </c>
      <c r="C43" s="11">
        <v>0.41699999999999998</v>
      </c>
      <c r="D43" s="12">
        <v>1.5E-3</v>
      </c>
      <c r="G43" s="26" t="s">
        <v>46</v>
      </c>
      <c r="H43" s="27">
        <v>75</v>
      </c>
      <c r="I43" s="27">
        <v>400</v>
      </c>
      <c r="J43" s="28">
        <v>5.3333335000000002</v>
      </c>
    </row>
    <row r="44" spans="1:10" ht="75.75" customHeight="1" thickBot="1">
      <c r="A44" s="10" t="s">
        <v>44</v>
      </c>
      <c r="B44" s="11">
        <v>95</v>
      </c>
      <c r="C44" s="11">
        <v>28.64</v>
      </c>
      <c r="D44" s="12">
        <v>0.30147368000000002</v>
      </c>
      <c r="G44" s="26" t="s">
        <v>47</v>
      </c>
      <c r="H44" s="27">
        <v>84</v>
      </c>
      <c r="I44" s="27">
        <v>2200</v>
      </c>
      <c r="J44" s="28">
        <v>26.190474999999999</v>
      </c>
    </row>
    <row r="45" spans="1:10" ht="90.75" customHeight="1" thickBot="1">
      <c r="A45" s="10" t="s">
        <v>45</v>
      </c>
      <c r="B45" s="11">
        <v>120</v>
      </c>
      <c r="C45" s="11">
        <v>48.84</v>
      </c>
      <c r="D45" s="12">
        <v>0.40699999999999997</v>
      </c>
      <c r="G45" s="26" t="s">
        <v>48</v>
      </c>
      <c r="H45" s="27">
        <v>58</v>
      </c>
      <c r="I45" s="27">
        <v>3000</v>
      </c>
      <c r="J45" s="28">
        <v>51.724136000000001</v>
      </c>
    </row>
    <row r="46" spans="1:10" ht="60.75" customHeight="1" thickBot="1">
      <c r="A46" s="10" t="s">
        <v>46</v>
      </c>
      <c r="B46" s="11">
        <v>75</v>
      </c>
      <c r="C46" s="11">
        <v>311.8</v>
      </c>
      <c r="D46" s="12">
        <v>4.1573333999999997</v>
      </c>
      <c r="G46" s="26" t="s">
        <v>50</v>
      </c>
      <c r="H46" s="27">
        <v>138</v>
      </c>
      <c r="I46" s="27">
        <v>125</v>
      </c>
      <c r="J46" s="28">
        <v>0.90579710000000002</v>
      </c>
    </row>
    <row r="47" spans="1:10" ht="75.75" customHeight="1" thickBot="1">
      <c r="A47" s="10" t="s">
        <v>47</v>
      </c>
      <c r="B47" s="11">
        <v>84</v>
      </c>
      <c r="C47" s="11">
        <v>2438</v>
      </c>
      <c r="D47" s="12">
        <v>29.023810000000001</v>
      </c>
      <c r="G47" s="26" t="s">
        <v>51</v>
      </c>
      <c r="H47" s="27">
        <v>288</v>
      </c>
      <c r="I47" s="27">
        <v>0.19400000000000001</v>
      </c>
      <c r="J47" s="32">
        <v>6.7361109999999999E-4</v>
      </c>
    </row>
    <row r="48" spans="1:10" ht="26.25" customHeight="1" thickBot="1">
      <c r="A48" s="10" t="s">
        <v>48</v>
      </c>
      <c r="B48" s="11">
        <v>58</v>
      </c>
      <c r="C48" s="11">
        <v>6995.5</v>
      </c>
      <c r="D48" s="12">
        <v>120.61207</v>
      </c>
    </row>
    <row r="49" spans="1:10" ht="120.75" customHeight="1" thickBot="1">
      <c r="A49" s="10" t="s">
        <v>49</v>
      </c>
      <c r="B49" s="11">
        <v>142</v>
      </c>
      <c r="C49" s="11">
        <v>71.02</v>
      </c>
      <c r="D49" s="12">
        <v>0.50014084999999997</v>
      </c>
    </row>
    <row r="50" spans="1:10" ht="105.75" customHeight="1" thickBot="1">
      <c r="A50" s="10" t="s">
        <v>50</v>
      </c>
      <c r="B50" s="11">
        <v>138</v>
      </c>
      <c r="C50" s="11">
        <v>62.5</v>
      </c>
      <c r="D50" s="12">
        <v>0.45289856000000001</v>
      </c>
    </row>
    <row r="51" spans="1:10" ht="15.75" thickBot="1">
      <c r="A51" s="10" t="s">
        <v>51</v>
      </c>
      <c r="B51" s="11">
        <v>288</v>
      </c>
      <c r="C51" s="11">
        <v>0.432</v>
      </c>
      <c r="D51" s="12">
        <v>1.5E-3</v>
      </c>
    </row>
    <row r="52" spans="1:10" ht="15.75" customHeight="1" thickBot="1">
      <c r="A52" s="13" t="s">
        <v>52</v>
      </c>
      <c r="B52" s="14"/>
      <c r="C52" s="14"/>
      <c r="D52" s="15"/>
      <c r="G52" s="29" t="s">
        <v>52</v>
      </c>
      <c r="H52" s="30"/>
      <c r="I52" s="30"/>
      <c r="J52" s="31"/>
    </row>
    <row r="53" spans="1:10" ht="60.75" customHeight="1" thickBot="1">
      <c r="A53" s="10" t="s">
        <v>53</v>
      </c>
      <c r="B53" s="11">
        <v>180</v>
      </c>
      <c r="C53" s="11">
        <v>3151</v>
      </c>
      <c r="D53" s="12">
        <v>17.505555999999999</v>
      </c>
      <c r="G53" s="26" t="s">
        <v>53</v>
      </c>
      <c r="H53" s="27">
        <v>180</v>
      </c>
      <c r="I53" s="27">
        <v>4500</v>
      </c>
      <c r="J53" s="28">
        <v>25</v>
      </c>
    </row>
    <row r="54" spans="1:10" ht="45.75" customHeight="1" thickBot="1">
      <c r="A54" s="10" t="s">
        <v>54</v>
      </c>
      <c r="B54" s="11">
        <v>159</v>
      </c>
      <c r="C54" s="11">
        <v>2.39</v>
      </c>
      <c r="D54" s="12">
        <v>1.5031447999999999E-2</v>
      </c>
      <c r="G54" s="26" t="s">
        <v>64</v>
      </c>
      <c r="H54" s="27">
        <v>238</v>
      </c>
      <c r="I54" s="27">
        <v>2600</v>
      </c>
      <c r="J54" s="28">
        <v>10.92437</v>
      </c>
    </row>
    <row r="55" spans="1:10" ht="15.75" thickBot="1">
      <c r="A55" s="10" t="s">
        <v>55</v>
      </c>
      <c r="B55" s="11">
        <v>280</v>
      </c>
      <c r="C55" s="11">
        <v>4.2000000000000003E-2</v>
      </c>
      <c r="D55" s="16">
        <v>1.4999999E-4</v>
      </c>
      <c r="G55" s="26" t="s">
        <v>57</v>
      </c>
      <c r="H55" s="27">
        <v>376.4</v>
      </c>
      <c r="I55" s="27">
        <v>8.1</v>
      </c>
      <c r="J55" s="28">
        <v>2.1519660999999999E-2</v>
      </c>
    </row>
    <row r="56" spans="1:10" ht="15.75" thickBot="1">
      <c r="A56" s="10" t="s">
        <v>56</v>
      </c>
      <c r="B56" s="11">
        <v>206</v>
      </c>
      <c r="C56" s="11">
        <v>0.105</v>
      </c>
      <c r="D56" s="16">
        <v>5.0970870000000001E-4</v>
      </c>
      <c r="G56" s="33" t="s">
        <v>59</v>
      </c>
      <c r="H56" s="34">
        <v>110</v>
      </c>
      <c r="I56" s="34">
        <v>25</v>
      </c>
      <c r="J56" s="35">
        <v>0.22727273000000001</v>
      </c>
    </row>
    <row r="57" spans="1:10" ht="15.75" thickBot="1">
      <c r="A57" s="10" t="s">
        <v>57</v>
      </c>
      <c r="B57" s="11">
        <v>376.4</v>
      </c>
      <c r="C57" s="11">
        <v>8.1</v>
      </c>
      <c r="D57" s="12">
        <v>2.1519660999999999E-2</v>
      </c>
    </row>
    <row r="58" spans="1:10" ht="15.75" thickBot="1">
      <c r="A58" s="10" t="s">
        <v>58</v>
      </c>
      <c r="B58" s="11">
        <v>161</v>
      </c>
      <c r="C58" s="11">
        <v>8.1000000000000003E-2</v>
      </c>
      <c r="D58" s="16">
        <v>5.0310559999999999E-4</v>
      </c>
    </row>
    <row r="59" spans="1:10" ht="15.75" thickBot="1">
      <c r="A59" s="10" t="s">
        <v>59</v>
      </c>
      <c r="B59" s="11">
        <v>110</v>
      </c>
      <c r="C59" s="11">
        <v>55</v>
      </c>
      <c r="D59" s="12">
        <v>0.5</v>
      </c>
    </row>
    <row r="60" spans="1:10" ht="30.75" customHeight="1" thickBot="1">
      <c r="A60" s="17" t="s">
        <v>60</v>
      </c>
      <c r="B60" s="18">
        <v>242</v>
      </c>
      <c r="C60" s="18">
        <v>0.36499999999999999</v>
      </c>
      <c r="D60" s="19">
        <v>1.5082645E-3</v>
      </c>
    </row>
  </sheetData>
  <hyperlinks>
    <hyperlink ref="A4" r:id="rId1" display="https://www.thermofisher.com/order/catalog/product/21331020" xr:uid="{1A698D01-1C24-46D7-B1A7-E94CB96C7AB6}"/>
    <hyperlink ref="F4" r:id="rId2" display="https://www.thermofisher.com/order/catalog/product/21103049" xr:uid="{F6C6CD51-8D82-4F0D-B8D7-E2FF31FF07EE}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69CA-CB73-46E9-A361-79CBF863F022}">
  <dimension ref="B1:S112"/>
  <sheetViews>
    <sheetView workbookViewId="0">
      <selection activeCell="B5" sqref="B5"/>
    </sheetView>
  </sheetViews>
  <sheetFormatPr defaultRowHeight="15"/>
  <cols>
    <col min="1" max="1" width="9.140625" style="46"/>
    <col min="2" max="2" width="27.42578125" style="46" bestFit="1" customWidth="1"/>
    <col min="3" max="3" width="9.140625" style="46"/>
    <col min="4" max="4" width="49.42578125" style="46" bestFit="1" customWidth="1"/>
    <col min="5" max="5" width="9.140625" style="46"/>
    <col min="6" max="6" width="22.28515625" style="46" bestFit="1" customWidth="1"/>
    <col min="7" max="9" width="9.140625" style="46"/>
    <col min="10" max="10" width="40.5703125" style="46" bestFit="1" customWidth="1"/>
    <col min="11" max="15" width="9.140625" style="46"/>
    <col min="16" max="16" width="21.28515625" style="46" customWidth="1"/>
    <col min="17" max="17" width="17.28515625" style="46" bestFit="1" customWidth="1"/>
    <col min="18" max="18" width="20.140625" style="46" bestFit="1" customWidth="1"/>
    <col min="19" max="19" width="12" style="46" bestFit="1" customWidth="1"/>
    <col min="20" max="16384" width="9.140625" style="46"/>
  </cols>
  <sheetData>
    <row r="1" spans="2:19">
      <c r="B1" s="46" t="s">
        <v>102</v>
      </c>
    </row>
    <row r="2" spans="2:19">
      <c r="B2" s="46" t="s">
        <v>96</v>
      </c>
    </row>
    <row r="3" spans="2:19">
      <c r="B3" s="46" t="s">
        <v>97</v>
      </c>
    </row>
    <row r="4" spans="2:19">
      <c r="B4" s="46" t="s">
        <v>98</v>
      </c>
    </row>
    <row r="5" spans="2:19">
      <c r="B5" s="46" t="s">
        <v>99</v>
      </c>
    </row>
    <row r="6" spans="2:19">
      <c r="B6" s="46" t="s">
        <v>100</v>
      </c>
    </row>
    <row r="7" spans="2:19">
      <c r="B7" s="46" t="s">
        <v>101</v>
      </c>
    </row>
    <row r="9" spans="2:19" ht="15.75" thickBot="1">
      <c r="O9" s="68" t="s">
        <v>103</v>
      </c>
    </row>
    <row r="10" spans="2:19" ht="15.75" thickBot="1">
      <c r="D10" s="47" t="s">
        <v>3</v>
      </c>
      <c r="E10" s="65" t="s">
        <v>4</v>
      </c>
      <c r="F10" s="48" t="s">
        <v>5</v>
      </c>
      <c r="G10" s="49" t="s">
        <v>6</v>
      </c>
      <c r="J10" s="66" t="s">
        <v>3</v>
      </c>
      <c r="K10" s="65" t="s">
        <v>4</v>
      </c>
      <c r="L10" s="65" t="s">
        <v>5</v>
      </c>
      <c r="M10" s="67" t="s">
        <v>6</v>
      </c>
      <c r="P10" s="66" t="s">
        <v>3</v>
      </c>
      <c r="Q10" s="65" t="s">
        <v>4</v>
      </c>
      <c r="R10" s="65" t="s">
        <v>5</v>
      </c>
      <c r="S10" s="67" t="s">
        <v>6</v>
      </c>
    </row>
    <row r="11" spans="2:19" ht="15.75" thickBot="1">
      <c r="D11" s="50" t="s">
        <v>7</v>
      </c>
      <c r="E11" s="51"/>
      <c r="F11" s="51"/>
      <c r="G11" s="52"/>
      <c r="J11" s="69" t="s">
        <v>7</v>
      </c>
      <c r="K11" s="70"/>
      <c r="L11" s="70"/>
      <c r="M11" s="71"/>
      <c r="P11" s="69" t="s">
        <v>7</v>
      </c>
      <c r="Q11" s="70"/>
      <c r="R11" s="70"/>
      <c r="S11" s="71"/>
    </row>
    <row r="12" spans="2:19" ht="15.75" thickBot="1">
      <c r="D12" s="53" t="s">
        <v>8</v>
      </c>
      <c r="E12" s="54">
        <v>75</v>
      </c>
      <c r="F12" s="54">
        <v>18.75</v>
      </c>
      <c r="G12" s="55">
        <v>0.25</v>
      </c>
      <c r="J12" s="72" t="s">
        <v>8</v>
      </c>
      <c r="K12" s="73">
        <v>75</v>
      </c>
      <c r="L12" s="73">
        <v>30</v>
      </c>
      <c r="M12" s="74">
        <v>0.4</v>
      </c>
      <c r="P12" s="53" t="s">
        <v>8</v>
      </c>
      <c r="Q12" s="54">
        <v>75</v>
      </c>
      <c r="R12" s="46">
        <f>SUM(F12,L12)/2</f>
        <v>24.375</v>
      </c>
      <c r="S12" s="46">
        <f>SUM(G12,M12)/2</f>
        <v>0.32500000000000001</v>
      </c>
    </row>
    <row r="13" spans="2:19" ht="15.75" thickBot="1">
      <c r="D13" s="53" t="s">
        <v>9</v>
      </c>
      <c r="E13" s="54">
        <v>89</v>
      </c>
      <c r="F13" s="54">
        <v>4.45</v>
      </c>
      <c r="G13" s="55">
        <v>4.9999996999999997E-2</v>
      </c>
      <c r="J13" s="72" t="s">
        <v>9</v>
      </c>
      <c r="K13" s="73">
        <v>89</v>
      </c>
      <c r="L13" s="73">
        <v>2</v>
      </c>
      <c r="M13" s="74">
        <v>2.2471910000000001E-2</v>
      </c>
      <c r="P13" s="53" t="s">
        <v>9</v>
      </c>
      <c r="Q13" s="54">
        <v>89</v>
      </c>
      <c r="R13" s="46">
        <f t="shared" ref="R13:R33" si="0">SUM(F13,L13)/2</f>
        <v>3.2250000000000001</v>
      </c>
      <c r="S13" s="46">
        <f t="shared" ref="S13:S33" si="1">SUM(G13,M13)/2</f>
        <v>3.6235953500000001E-2</v>
      </c>
    </row>
    <row r="14" spans="2:19" ht="15.75" thickBot="1">
      <c r="D14" s="53" t="s">
        <v>10</v>
      </c>
      <c r="E14" s="54">
        <v>211</v>
      </c>
      <c r="F14" s="54">
        <v>147.5</v>
      </c>
      <c r="G14" s="55">
        <v>0.69905216000000003</v>
      </c>
      <c r="J14" s="72" t="s">
        <v>10</v>
      </c>
      <c r="K14" s="73">
        <v>211</v>
      </c>
      <c r="L14" s="73">
        <v>84</v>
      </c>
      <c r="M14" s="74">
        <v>0.39810427999999998</v>
      </c>
      <c r="P14" s="53" t="s">
        <v>10</v>
      </c>
      <c r="Q14" s="54">
        <v>211</v>
      </c>
      <c r="R14" s="46">
        <f t="shared" si="0"/>
        <v>115.75</v>
      </c>
      <c r="S14" s="46">
        <f t="shared" si="1"/>
        <v>0.54857822000000001</v>
      </c>
    </row>
    <row r="15" spans="2:19" ht="15.75" thickBot="1">
      <c r="D15" s="53" t="s">
        <v>11</v>
      </c>
      <c r="E15" s="54">
        <v>150</v>
      </c>
      <c r="F15" s="54">
        <v>7.5</v>
      </c>
      <c r="G15" s="55">
        <v>0.05</v>
      </c>
      <c r="J15" s="72" t="s">
        <v>11</v>
      </c>
      <c r="K15" s="73">
        <v>150</v>
      </c>
      <c r="L15" s="73">
        <v>0.83</v>
      </c>
      <c r="M15" s="74">
        <v>5.5333333999999998E-3</v>
      </c>
      <c r="P15" s="53" t="s">
        <v>11</v>
      </c>
      <c r="Q15" s="54">
        <v>150</v>
      </c>
      <c r="R15" s="46">
        <f t="shared" si="0"/>
        <v>4.165</v>
      </c>
      <c r="S15" s="46">
        <f t="shared" si="1"/>
        <v>2.7766666700000001E-2</v>
      </c>
    </row>
    <row r="16" spans="2:19" ht="15.75" thickBot="1">
      <c r="D16" s="53" t="s">
        <v>12</v>
      </c>
      <c r="E16" s="54">
        <v>133</v>
      </c>
      <c r="F16" s="54">
        <v>6.65</v>
      </c>
      <c r="G16" s="55">
        <v>0.05</v>
      </c>
      <c r="P16" s="53" t="s">
        <v>12</v>
      </c>
      <c r="Q16" s="54">
        <v>133</v>
      </c>
      <c r="R16" s="46">
        <f t="shared" si="0"/>
        <v>3.3250000000000002</v>
      </c>
      <c r="S16" s="46">
        <f t="shared" si="1"/>
        <v>2.5000000000000001E-2</v>
      </c>
    </row>
    <row r="17" spans="4:19" ht="15.75" thickBot="1">
      <c r="D17" s="53" t="s">
        <v>13</v>
      </c>
      <c r="E17" s="54">
        <v>176</v>
      </c>
      <c r="F17" s="54">
        <v>17.559999999999999</v>
      </c>
      <c r="G17" s="55">
        <v>9.9772719999999995E-2</v>
      </c>
      <c r="P17" s="53" t="s">
        <v>13</v>
      </c>
      <c r="Q17" s="54">
        <v>176</v>
      </c>
      <c r="R17" s="46">
        <f t="shared" si="0"/>
        <v>8.7799999999999994</v>
      </c>
      <c r="S17" s="46">
        <f t="shared" si="1"/>
        <v>4.9886359999999998E-2</v>
      </c>
    </row>
    <row r="18" spans="4:19" ht="15.75" thickBot="1">
      <c r="D18" s="53" t="s">
        <v>14</v>
      </c>
      <c r="E18" s="54">
        <v>313</v>
      </c>
      <c r="F18" s="54">
        <v>31.29</v>
      </c>
      <c r="G18" s="55">
        <v>9.9968050000000003E-2</v>
      </c>
      <c r="P18" s="53" t="s">
        <v>14</v>
      </c>
      <c r="Q18" s="54">
        <v>313</v>
      </c>
      <c r="R18" s="46">
        <f t="shared" si="0"/>
        <v>15.645</v>
      </c>
      <c r="S18" s="46">
        <f t="shared" si="1"/>
        <v>4.9984025000000001E-2</v>
      </c>
    </row>
    <row r="19" spans="4:19" ht="15.75" thickBot="1">
      <c r="D19" s="53" t="s">
        <v>15</v>
      </c>
      <c r="E19" s="54">
        <v>147</v>
      </c>
      <c r="F19" s="54">
        <v>7.35</v>
      </c>
      <c r="G19" s="55">
        <v>0.05</v>
      </c>
      <c r="P19" s="53" t="s">
        <v>15</v>
      </c>
      <c r="Q19" s="54">
        <v>147</v>
      </c>
      <c r="R19" s="46">
        <f t="shared" si="0"/>
        <v>3.6749999999999998</v>
      </c>
      <c r="S19" s="46">
        <f t="shared" si="1"/>
        <v>2.5000000000000001E-2</v>
      </c>
    </row>
    <row r="20" spans="4:19" ht="15.75" thickBot="1">
      <c r="D20" s="53" t="s">
        <v>16</v>
      </c>
      <c r="E20" s="54">
        <v>210</v>
      </c>
      <c r="F20" s="54">
        <v>31.48</v>
      </c>
      <c r="G20" s="55">
        <v>0.14990476</v>
      </c>
      <c r="J20" s="72" t="s">
        <v>16</v>
      </c>
      <c r="K20" s="73">
        <v>210</v>
      </c>
      <c r="L20" s="73">
        <v>42</v>
      </c>
      <c r="M20" s="74">
        <v>0.2</v>
      </c>
      <c r="P20" s="53" t="s">
        <v>16</v>
      </c>
      <c r="Q20" s="54">
        <v>210</v>
      </c>
      <c r="R20" s="46">
        <f t="shared" si="0"/>
        <v>36.74</v>
      </c>
      <c r="S20" s="46">
        <f t="shared" si="1"/>
        <v>0.17495238000000002</v>
      </c>
    </row>
    <row r="21" spans="4:19" ht="15.75" thickBot="1">
      <c r="D21" s="53" t="s">
        <v>17</v>
      </c>
      <c r="E21" s="54">
        <v>131</v>
      </c>
      <c r="F21" s="54">
        <v>54.47</v>
      </c>
      <c r="G21" s="55">
        <v>0.41580152999999997</v>
      </c>
      <c r="J21" s="72" t="s">
        <v>17</v>
      </c>
      <c r="K21" s="73">
        <v>131</v>
      </c>
      <c r="L21" s="73">
        <v>105</v>
      </c>
      <c r="M21" s="74">
        <v>0.80152670000000004</v>
      </c>
      <c r="P21" s="53" t="s">
        <v>17</v>
      </c>
      <c r="Q21" s="54">
        <v>131</v>
      </c>
      <c r="R21" s="46">
        <f t="shared" si="0"/>
        <v>79.734999999999999</v>
      </c>
      <c r="S21" s="46">
        <f t="shared" si="1"/>
        <v>0.60866411500000006</v>
      </c>
    </row>
    <row r="22" spans="4:19" ht="15.75" thickBot="1">
      <c r="D22" s="53" t="s">
        <v>18</v>
      </c>
      <c r="E22" s="54">
        <v>131</v>
      </c>
      <c r="F22" s="54">
        <v>59.05</v>
      </c>
      <c r="G22" s="55">
        <v>0.45076334000000001</v>
      </c>
      <c r="J22" s="72" t="s">
        <v>18</v>
      </c>
      <c r="K22" s="73">
        <v>131</v>
      </c>
      <c r="L22" s="73">
        <v>105</v>
      </c>
      <c r="M22" s="74">
        <v>0.80152670000000004</v>
      </c>
      <c r="P22" s="53" t="s">
        <v>18</v>
      </c>
      <c r="Q22" s="54">
        <v>131</v>
      </c>
      <c r="R22" s="46">
        <f t="shared" si="0"/>
        <v>82.025000000000006</v>
      </c>
      <c r="S22" s="46">
        <f t="shared" si="1"/>
        <v>0.62614502000000005</v>
      </c>
    </row>
    <row r="23" spans="4:19" ht="15.75" thickBot="1">
      <c r="D23" s="53" t="s">
        <v>19</v>
      </c>
      <c r="E23" s="54">
        <v>183</v>
      </c>
      <c r="F23" s="54">
        <v>91.25</v>
      </c>
      <c r="G23" s="55">
        <v>0.49863390000000002</v>
      </c>
      <c r="J23" s="72" t="s">
        <v>19</v>
      </c>
      <c r="K23" s="73">
        <v>183</v>
      </c>
      <c r="L23" s="73">
        <v>146</v>
      </c>
      <c r="M23" s="74">
        <v>0.79781420000000003</v>
      </c>
      <c r="P23" s="53" t="s">
        <v>19</v>
      </c>
      <c r="Q23" s="54">
        <v>183</v>
      </c>
      <c r="R23" s="46">
        <f t="shared" si="0"/>
        <v>118.625</v>
      </c>
      <c r="S23" s="46">
        <f t="shared" si="1"/>
        <v>0.64822405000000005</v>
      </c>
    </row>
    <row r="24" spans="4:19" ht="15.75" thickBot="1">
      <c r="D24" s="53" t="s">
        <v>20</v>
      </c>
      <c r="E24" s="54">
        <v>149</v>
      </c>
      <c r="F24" s="54">
        <v>17.239999999999998</v>
      </c>
      <c r="G24" s="55">
        <v>0.11570469</v>
      </c>
      <c r="J24" s="72" t="s">
        <v>20</v>
      </c>
      <c r="K24" s="73">
        <v>149</v>
      </c>
      <c r="L24" s="73">
        <v>30</v>
      </c>
      <c r="M24" s="74">
        <v>0.20134228000000001</v>
      </c>
      <c r="P24" s="53" t="s">
        <v>20</v>
      </c>
      <c r="Q24" s="54">
        <v>149</v>
      </c>
      <c r="R24" s="46">
        <f t="shared" si="0"/>
        <v>23.619999999999997</v>
      </c>
      <c r="S24" s="46">
        <f t="shared" si="1"/>
        <v>0.15852348500000002</v>
      </c>
    </row>
    <row r="25" spans="4:19" ht="15.75" thickBot="1">
      <c r="D25" s="53" t="s">
        <v>21</v>
      </c>
      <c r="E25" s="54">
        <v>165</v>
      </c>
      <c r="F25" s="54">
        <v>35.479999999999997</v>
      </c>
      <c r="G25" s="55">
        <v>0.21503030000000001</v>
      </c>
      <c r="J25" s="72" t="s">
        <v>21</v>
      </c>
      <c r="K25" s="73">
        <v>165</v>
      </c>
      <c r="L25" s="73">
        <v>66</v>
      </c>
      <c r="M25" s="74">
        <v>0.4</v>
      </c>
      <c r="P25" s="53" t="s">
        <v>21</v>
      </c>
      <c r="Q25" s="54">
        <v>165</v>
      </c>
      <c r="R25" s="46">
        <f t="shared" si="0"/>
        <v>50.739999999999995</v>
      </c>
      <c r="S25" s="46">
        <f t="shared" si="1"/>
        <v>0.30751515000000001</v>
      </c>
    </row>
    <row r="26" spans="4:19" ht="15.75" thickBot="1">
      <c r="D26" s="53" t="s">
        <v>22</v>
      </c>
      <c r="E26" s="54">
        <v>115</v>
      </c>
      <c r="F26" s="54">
        <v>17.25</v>
      </c>
      <c r="G26" s="55">
        <v>0.15</v>
      </c>
      <c r="J26" s="72" t="s">
        <v>22</v>
      </c>
      <c r="K26" s="73">
        <v>115</v>
      </c>
      <c r="L26" s="73">
        <v>7.76</v>
      </c>
      <c r="M26" s="74">
        <v>6.7478259999999998E-2</v>
      </c>
      <c r="P26" s="53" t="s">
        <v>22</v>
      </c>
      <c r="Q26" s="54">
        <v>115</v>
      </c>
      <c r="R26" s="46">
        <f t="shared" si="0"/>
        <v>12.504999999999999</v>
      </c>
      <c r="S26" s="46">
        <f t="shared" si="1"/>
        <v>0.10873912999999999</v>
      </c>
    </row>
    <row r="27" spans="4:19" ht="15.75" thickBot="1">
      <c r="D27" s="53" t="s">
        <v>23</v>
      </c>
      <c r="E27" s="54">
        <v>105</v>
      </c>
      <c r="F27" s="54">
        <v>26.25</v>
      </c>
      <c r="G27" s="55">
        <v>0.25</v>
      </c>
      <c r="J27" s="72" t="s">
        <v>23</v>
      </c>
      <c r="K27" s="73">
        <v>105</v>
      </c>
      <c r="L27" s="73">
        <v>42</v>
      </c>
      <c r="M27" s="74">
        <v>0.4</v>
      </c>
      <c r="P27" s="53" t="s">
        <v>23</v>
      </c>
      <c r="Q27" s="54">
        <v>105</v>
      </c>
      <c r="R27" s="46">
        <f t="shared" si="0"/>
        <v>34.125</v>
      </c>
      <c r="S27" s="46">
        <f t="shared" si="1"/>
        <v>0.32500000000000001</v>
      </c>
    </row>
    <row r="28" spans="4:19" ht="15.75" thickBot="1">
      <c r="D28" s="53" t="s">
        <v>24</v>
      </c>
      <c r="E28" s="54">
        <v>119</v>
      </c>
      <c r="F28" s="54">
        <v>53.45</v>
      </c>
      <c r="G28" s="55">
        <v>0.44915968000000001</v>
      </c>
      <c r="J28" s="72" t="s">
        <v>24</v>
      </c>
      <c r="K28" s="73">
        <v>119</v>
      </c>
      <c r="L28" s="73">
        <v>95</v>
      </c>
      <c r="M28" s="74">
        <v>0.79831934000000004</v>
      </c>
      <c r="P28" s="53" t="s">
        <v>24</v>
      </c>
      <c r="Q28" s="54">
        <v>119</v>
      </c>
      <c r="R28" s="46">
        <f t="shared" si="0"/>
        <v>74.224999999999994</v>
      </c>
      <c r="S28" s="46">
        <f t="shared" si="1"/>
        <v>0.62373951000000005</v>
      </c>
    </row>
    <row r="29" spans="4:19" ht="15.75" thickBot="1">
      <c r="D29" s="53" t="s">
        <v>25</v>
      </c>
      <c r="E29" s="54">
        <v>204</v>
      </c>
      <c r="F29" s="54">
        <v>9.02</v>
      </c>
      <c r="G29" s="55">
        <v>4.4215690000000002E-2</v>
      </c>
      <c r="J29" s="72" t="s">
        <v>25</v>
      </c>
      <c r="K29" s="73">
        <v>204</v>
      </c>
      <c r="L29" s="73">
        <v>16</v>
      </c>
      <c r="M29" s="74">
        <v>7.8431374999999998E-2</v>
      </c>
      <c r="P29" s="53" t="s">
        <v>25</v>
      </c>
      <c r="Q29" s="54">
        <v>204</v>
      </c>
      <c r="R29" s="46">
        <f t="shared" si="0"/>
        <v>12.51</v>
      </c>
      <c r="S29" s="46">
        <f t="shared" si="1"/>
        <v>6.13235325E-2</v>
      </c>
    </row>
    <row r="30" spans="4:19" ht="15.75" thickBot="1">
      <c r="D30" s="53" t="s">
        <v>26</v>
      </c>
      <c r="E30" s="54">
        <v>261</v>
      </c>
      <c r="F30" s="54">
        <v>55.79</v>
      </c>
      <c r="G30" s="55">
        <v>0.21375479</v>
      </c>
      <c r="P30" s="53" t="s">
        <v>26</v>
      </c>
      <c r="Q30" s="54">
        <v>261</v>
      </c>
      <c r="R30" s="46">
        <f t="shared" si="0"/>
        <v>27.895</v>
      </c>
      <c r="S30" s="46">
        <f t="shared" si="1"/>
        <v>0.106877395</v>
      </c>
    </row>
    <row r="31" spans="4:19" ht="15.75" thickBot="1">
      <c r="D31" s="53" t="s">
        <v>27</v>
      </c>
      <c r="E31" s="54">
        <v>117</v>
      </c>
      <c r="F31" s="54">
        <v>25.85</v>
      </c>
      <c r="G31" s="55">
        <v>0.22094016999999999</v>
      </c>
      <c r="J31" s="72" t="s">
        <v>27</v>
      </c>
      <c r="K31" s="73">
        <v>117</v>
      </c>
      <c r="L31" s="73">
        <v>94</v>
      </c>
      <c r="M31" s="74">
        <v>0.80341879999999999</v>
      </c>
      <c r="P31" s="53" t="s">
        <v>27</v>
      </c>
      <c r="Q31" s="54">
        <v>117</v>
      </c>
      <c r="R31" s="46">
        <f t="shared" si="0"/>
        <v>59.924999999999997</v>
      </c>
      <c r="S31" s="46">
        <f t="shared" si="1"/>
        <v>0.51217948499999999</v>
      </c>
    </row>
    <row r="32" spans="4:19" ht="15.75" thickBot="1">
      <c r="D32" s="53"/>
      <c r="E32" s="54"/>
      <c r="F32" s="54"/>
      <c r="G32" s="55"/>
      <c r="J32" s="72" t="s">
        <v>61</v>
      </c>
      <c r="K32" s="73">
        <v>121</v>
      </c>
      <c r="L32" s="73">
        <v>31.5</v>
      </c>
      <c r="M32" s="74">
        <v>0.26033060000000002</v>
      </c>
      <c r="P32" s="72" t="s">
        <v>61</v>
      </c>
      <c r="Q32" s="73">
        <v>121</v>
      </c>
      <c r="R32" s="46">
        <f t="shared" si="0"/>
        <v>15.75</v>
      </c>
      <c r="S32" s="46">
        <f t="shared" si="1"/>
        <v>0.13016530000000001</v>
      </c>
    </row>
    <row r="33" spans="4:19" ht="15.75" thickBot="1">
      <c r="D33" s="53"/>
      <c r="E33" s="54"/>
      <c r="F33" s="54"/>
      <c r="G33" s="55"/>
      <c r="J33" s="72" t="s">
        <v>62</v>
      </c>
      <c r="K33" s="73">
        <v>181</v>
      </c>
      <c r="L33" s="73">
        <v>72</v>
      </c>
      <c r="M33" s="74">
        <v>0.39779004000000001</v>
      </c>
      <c r="P33" s="72" t="s">
        <v>62</v>
      </c>
      <c r="Q33" s="73">
        <v>181</v>
      </c>
      <c r="R33" s="46">
        <f t="shared" si="0"/>
        <v>36</v>
      </c>
      <c r="S33" s="46">
        <f t="shared" si="1"/>
        <v>0.19889502000000001</v>
      </c>
    </row>
    <row r="34" spans="4:19" ht="15.75" thickBot="1">
      <c r="D34" s="53"/>
      <c r="E34" s="54"/>
      <c r="F34" s="54"/>
      <c r="G34" s="55"/>
      <c r="J34" s="56"/>
      <c r="K34" s="56"/>
      <c r="L34" s="56"/>
      <c r="M34" s="56"/>
    </row>
    <row r="35" spans="4:19" ht="15.75" thickBot="1">
      <c r="D35" s="53"/>
      <c r="E35" s="54"/>
      <c r="F35" s="54"/>
      <c r="G35" s="55"/>
      <c r="J35" s="56"/>
      <c r="K35" s="56"/>
      <c r="L35" s="56"/>
      <c r="M35" s="56"/>
    </row>
    <row r="36" spans="4:19" ht="15.75" thickBot="1">
      <c r="D36" s="57" t="s">
        <v>28</v>
      </c>
      <c r="E36" s="58"/>
      <c r="F36" s="58"/>
      <c r="G36" s="59"/>
      <c r="J36" s="75" t="s">
        <v>28</v>
      </c>
      <c r="K36" s="76"/>
      <c r="L36" s="76"/>
      <c r="M36" s="77"/>
      <c r="P36" s="75" t="s">
        <v>28</v>
      </c>
      <c r="Q36" s="76"/>
      <c r="R36" s="76"/>
      <c r="S36" s="77"/>
    </row>
    <row r="37" spans="4:19" ht="15.75" thickBot="1">
      <c r="D37" s="53" t="s">
        <v>29</v>
      </c>
      <c r="E37" s="54">
        <v>244</v>
      </c>
      <c r="F37" s="54">
        <v>3.5000000000000001E-3</v>
      </c>
      <c r="G37" s="60">
        <v>1.4344263E-5</v>
      </c>
      <c r="P37" s="53" t="s">
        <v>29</v>
      </c>
      <c r="Q37" s="54">
        <v>244</v>
      </c>
      <c r="R37" s="46">
        <f t="shared" ref="R37" si="2">SUM(F37,L37)/2</f>
        <v>1.75E-3</v>
      </c>
      <c r="S37" s="46">
        <f t="shared" ref="S37" si="3">SUM(G37,M37)/2</f>
        <v>7.1721314999999998E-6</v>
      </c>
    </row>
    <row r="38" spans="4:19" ht="15.75" thickBot="1">
      <c r="D38" s="53" t="s">
        <v>30</v>
      </c>
      <c r="E38" s="54">
        <v>140</v>
      </c>
      <c r="F38" s="54">
        <v>8.98</v>
      </c>
      <c r="G38" s="55">
        <v>6.4142850000000001E-2</v>
      </c>
      <c r="J38" s="72" t="s">
        <v>30</v>
      </c>
      <c r="K38" s="73">
        <v>140</v>
      </c>
      <c r="L38" s="73">
        <v>4</v>
      </c>
      <c r="M38" s="74">
        <v>2.8571428999999999E-2</v>
      </c>
      <c r="P38" s="53" t="s">
        <v>30</v>
      </c>
      <c r="Q38" s="54">
        <v>140</v>
      </c>
      <c r="R38" s="46">
        <f t="shared" ref="R38:R46" si="4">SUM(F38,L38)/2</f>
        <v>6.49</v>
      </c>
      <c r="S38" s="46">
        <f t="shared" ref="S38:S46" si="5">SUM(G38,M38)/2</f>
        <v>4.6357139499999998E-2</v>
      </c>
    </row>
    <row r="39" spans="4:19" ht="15.75" thickBot="1">
      <c r="D39" s="53" t="s">
        <v>31</v>
      </c>
      <c r="E39" s="54">
        <v>477</v>
      </c>
      <c r="F39" s="54">
        <v>2.2400000000000002</v>
      </c>
      <c r="G39" s="55">
        <v>4.6960166999999997E-3</v>
      </c>
      <c r="J39" s="72" t="s">
        <v>31</v>
      </c>
      <c r="K39" s="73">
        <v>477</v>
      </c>
      <c r="L39" s="73">
        <v>4</v>
      </c>
      <c r="M39" s="74">
        <v>8.3857440000000005E-3</v>
      </c>
      <c r="P39" s="53" t="s">
        <v>31</v>
      </c>
      <c r="Q39" s="54">
        <v>477</v>
      </c>
      <c r="R39" s="46">
        <f t="shared" si="4"/>
        <v>3.12</v>
      </c>
      <c r="S39" s="46">
        <f t="shared" si="5"/>
        <v>6.5408803500000001E-3</v>
      </c>
    </row>
    <row r="40" spans="4:19" ht="15.75" thickBot="1">
      <c r="D40" s="53" t="s">
        <v>32</v>
      </c>
      <c r="E40" s="54">
        <v>441</v>
      </c>
      <c r="F40" s="54">
        <v>2.65</v>
      </c>
      <c r="G40" s="55">
        <v>6.0090706999999998E-3</v>
      </c>
      <c r="J40" s="72" t="s">
        <v>32</v>
      </c>
      <c r="K40" s="73">
        <v>441</v>
      </c>
      <c r="L40" s="73">
        <v>4</v>
      </c>
      <c r="M40" s="74">
        <v>9.0702950000000008E-3</v>
      </c>
      <c r="P40" s="53" t="s">
        <v>32</v>
      </c>
      <c r="Q40" s="54">
        <v>441</v>
      </c>
      <c r="R40" s="46">
        <f t="shared" si="4"/>
        <v>3.3250000000000002</v>
      </c>
      <c r="S40" s="46">
        <f t="shared" si="5"/>
        <v>7.5396828499999999E-3</v>
      </c>
    </row>
    <row r="41" spans="4:19" ht="15.75" thickBot="1">
      <c r="D41" s="53" t="s">
        <v>33</v>
      </c>
      <c r="E41" s="54">
        <v>122</v>
      </c>
      <c r="F41" s="54">
        <v>2.02</v>
      </c>
      <c r="G41" s="55">
        <v>1.6557377000000002E-2</v>
      </c>
      <c r="J41" s="72" t="s">
        <v>33</v>
      </c>
      <c r="K41" s="73">
        <v>122</v>
      </c>
      <c r="L41" s="73">
        <v>4</v>
      </c>
      <c r="M41" s="74">
        <v>3.2786883000000003E-2</v>
      </c>
      <c r="P41" s="53" t="s">
        <v>33</v>
      </c>
      <c r="Q41" s="54">
        <v>122</v>
      </c>
      <c r="R41" s="46">
        <f t="shared" si="4"/>
        <v>3.01</v>
      </c>
      <c r="S41" s="46">
        <f t="shared" si="5"/>
        <v>2.467213E-2</v>
      </c>
    </row>
    <row r="42" spans="4:19" ht="15.75" thickBot="1">
      <c r="D42" s="53" t="s">
        <v>34</v>
      </c>
      <c r="E42" s="54">
        <v>206</v>
      </c>
      <c r="F42" s="54">
        <v>2</v>
      </c>
      <c r="G42" s="55">
        <v>9.7087379999999997E-3</v>
      </c>
      <c r="J42" s="72" t="s">
        <v>63</v>
      </c>
      <c r="K42" s="73">
        <v>204</v>
      </c>
      <c r="L42" s="73">
        <v>4</v>
      </c>
      <c r="M42" s="74">
        <v>1.9607843999999999E-2</v>
      </c>
      <c r="P42" s="53" t="s">
        <v>34</v>
      </c>
      <c r="Q42" s="54">
        <v>206</v>
      </c>
      <c r="R42" s="46">
        <f t="shared" si="4"/>
        <v>3</v>
      </c>
      <c r="S42" s="46">
        <f t="shared" si="5"/>
        <v>1.4658291E-2</v>
      </c>
    </row>
    <row r="43" spans="4:19" ht="15.75" thickBot="1">
      <c r="D43" s="53" t="s">
        <v>35</v>
      </c>
      <c r="E43" s="54">
        <v>376</v>
      </c>
      <c r="F43" s="54">
        <v>0.219</v>
      </c>
      <c r="G43" s="60">
        <v>5.8244679999999997E-4</v>
      </c>
      <c r="J43" s="72" t="s">
        <v>35</v>
      </c>
      <c r="K43" s="73">
        <v>376</v>
      </c>
      <c r="L43" s="73">
        <v>0.4</v>
      </c>
      <c r="M43" s="74">
        <v>1.0638297999999999E-3</v>
      </c>
      <c r="P43" s="53" t="s">
        <v>35</v>
      </c>
      <c r="Q43" s="54">
        <v>376</v>
      </c>
      <c r="R43" s="46">
        <f t="shared" si="4"/>
        <v>0.3095</v>
      </c>
      <c r="S43" s="46">
        <f t="shared" si="5"/>
        <v>8.2313829999999995E-4</v>
      </c>
    </row>
    <row r="44" spans="4:19" ht="15.75" thickBot="1">
      <c r="D44" s="53" t="s">
        <v>36</v>
      </c>
      <c r="E44" s="54">
        <v>337</v>
      </c>
      <c r="F44" s="54">
        <v>2.17</v>
      </c>
      <c r="G44" s="55">
        <v>6.4391693999999999E-3</v>
      </c>
      <c r="J44" s="72" t="s">
        <v>36</v>
      </c>
      <c r="K44" s="73">
        <v>337</v>
      </c>
      <c r="L44" s="73">
        <v>4</v>
      </c>
      <c r="M44" s="74">
        <v>1.1869436000000001E-2</v>
      </c>
      <c r="P44" s="53" t="s">
        <v>36</v>
      </c>
      <c r="Q44" s="54">
        <v>337</v>
      </c>
      <c r="R44" s="46">
        <f t="shared" si="4"/>
        <v>3.085</v>
      </c>
      <c r="S44" s="46">
        <f t="shared" si="5"/>
        <v>9.1543027000000003E-3</v>
      </c>
    </row>
    <row r="45" spans="4:19" ht="15.75" thickBot="1">
      <c r="D45" s="53" t="s">
        <v>37</v>
      </c>
      <c r="E45" s="54">
        <v>1355</v>
      </c>
      <c r="F45" s="54">
        <v>0.68</v>
      </c>
      <c r="G45" s="60">
        <v>5.0184502999999999E-4</v>
      </c>
      <c r="J45" s="72" t="s">
        <v>37</v>
      </c>
      <c r="K45" s="73">
        <v>1355</v>
      </c>
      <c r="L45" s="73">
        <v>6.7999999999999996E-3</v>
      </c>
      <c r="M45" s="78">
        <v>5.0184503E-6</v>
      </c>
      <c r="P45" s="53" t="s">
        <v>37</v>
      </c>
      <c r="Q45" s="54">
        <v>1355</v>
      </c>
      <c r="R45" s="46">
        <f t="shared" si="4"/>
        <v>0.34340000000000004</v>
      </c>
      <c r="S45" s="46">
        <f t="shared" si="5"/>
        <v>2.5343174014999997E-4</v>
      </c>
    </row>
    <row r="46" spans="4:19" ht="15.75" thickBot="1">
      <c r="D46" s="53" t="s">
        <v>38</v>
      </c>
      <c r="E46" s="54">
        <v>180</v>
      </c>
      <c r="F46" s="54">
        <v>12.6</v>
      </c>
      <c r="G46" s="55">
        <v>7.0000000000000007E-2</v>
      </c>
      <c r="J46" s="72" t="s">
        <v>38</v>
      </c>
      <c r="K46" s="73">
        <v>180</v>
      </c>
      <c r="L46" s="73">
        <v>7.2</v>
      </c>
      <c r="M46" s="74">
        <v>0.04</v>
      </c>
      <c r="P46" s="53" t="s">
        <v>38</v>
      </c>
      <c r="Q46" s="54">
        <v>180</v>
      </c>
      <c r="R46" s="46">
        <f t="shared" si="4"/>
        <v>9.9</v>
      </c>
      <c r="S46" s="46">
        <f t="shared" si="5"/>
        <v>5.5000000000000007E-2</v>
      </c>
    </row>
    <row r="47" spans="4:19" ht="15.75" thickBot="1">
      <c r="D47" s="53"/>
      <c r="E47" s="54"/>
      <c r="F47" s="54"/>
      <c r="G47" s="55"/>
      <c r="J47" s="56"/>
      <c r="K47" s="56"/>
      <c r="L47" s="56"/>
      <c r="M47" s="56"/>
    </row>
    <row r="48" spans="4:19" ht="15.75" thickBot="1">
      <c r="D48" s="53"/>
      <c r="E48" s="54"/>
      <c r="F48" s="54"/>
      <c r="G48" s="55"/>
      <c r="J48" s="56"/>
      <c r="K48" s="56"/>
      <c r="L48" s="56"/>
      <c r="M48" s="56"/>
    </row>
    <row r="49" spans="4:19" ht="15.75" thickBot="1">
      <c r="D49" s="53"/>
      <c r="E49" s="54"/>
      <c r="F49" s="54"/>
      <c r="G49" s="55"/>
      <c r="J49" s="56"/>
      <c r="K49" s="56"/>
      <c r="L49" s="56"/>
      <c r="M49" s="56"/>
    </row>
    <row r="50" spans="4:19" ht="15.75" thickBot="1">
      <c r="D50" s="57" t="s">
        <v>39</v>
      </c>
      <c r="E50" s="58"/>
      <c r="F50" s="58"/>
      <c r="G50" s="59"/>
      <c r="J50" s="75" t="s">
        <v>39</v>
      </c>
      <c r="K50" s="76"/>
      <c r="L50" s="76"/>
      <c r="M50" s="77"/>
      <c r="P50" s="75" t="s">
        <v>39</v>
      </c>
      <c r="Q50" s="76"/>
      <c r="R50" s="76"/>
      <c r="S50" s="77"/>
    </row>
    <row r="51" spans="4:19" ht="15.75" thickBot="1">
      <c r="D51" s="53" t="s">
        <v>40</v>
      </c>
      <c r="E51" s="54">
        <v>111</v>
      </c>
      <c r="F51" s="54">
        <v>116.6</v>
      </c>
      <c r="G51" s="55">
        <v>1.0504503999999999</v>
      </c>
      <c r="J51" s="72" t="s">
        <v>40</v>
      </c>
      <c r="K51" s="73">
        <v>111</v>
      </c>
      <c r="L51" s="73">
        <v>200</v>
      </c>
      <c r="M51" s="74">
        <v>1.8018018</v>
      </c>
      <c r="P51" s="53" t="s">
        <v>40</v>
      </c>
      <c r="Q51" s="54">
        <v>111</v>
      </c>
      <c r="R51" s="46">
        <f t="shared" ref="R51" si="6">SUM(F51,L51)/2</f>
        <v>158.30000000000001</v>
      </c>
      <c r="S51" s="46">
        <f t="shared" ref="S51" si="7">SUM(G51,M51)/2</f>
        <v>1.4261260999999998</v>
      </c>
    </row>
    <row r="52" spans="4:19" ht="15.75" thickBot="1">
      <c r="D52" s="53" t="s">
        <v>41</v>
      </c>
      <c r="E52" s="54">
        <v>250</v>
      </c>
      <c r="F52" s="54">
        <v>1.2999999999999999E-3</v>
      </c>
      <c r="G52" s="60">
        <v>5.2000000000000002E-6</v>
      </c>
      <c r="P52" s="53" t="s">
        <v>41</v>
      </c>
      <c r="Q52" s="54">
        <v>250</v>
      </c>
      <c r="R52" s="46">
        <f t="shared" ref="R52:R62" si="8">SUM(F52,L52)/2</f>
        <v>6.4999999999999997E-4</v>
      </c>
      <c r="S52" s="46">
        <f t="shared" ref="S52:S62" si="9">SUM(G52,M52)/2</f>
        <v>2.6000000000000001E-6</v>
      </c>
    </row>
    <row r="53" spans="4:19" ht="15.75" thickBot="1">
      <c r="D53" s="53" t="s">
        <v>42</v>
      </c>
      <c r="E53" s="54">
        <v>404</v>
      </c>
      <c r="F53" s="54">
        <v>0.05</v>
      </c>
      <c r="G53" s="60">
        <v>1.2376238E-4</v>
      </c>
      <c r="J53" s="72" t="s">
        <v>42</v>
      </c>
      <c r="K53" s="73">
        <v>404</v>
      </c>
      <c r="L53" s="73">
        <v>0.1</v>
      </c>
      <c r="M53" s="78">
        <v>2.4752476E-4</v>
      </c>
      <c r="P53" s="53" t="s">
        <v>42</v>
      </c>
      <c r="Q53" s="54">
        <v>404</v>
      </c>
      <c r="R53" s="46">
        <f t="shared" si="8"/>
        <v>7.5000000000000011E-2</v>
      </c>
      <c r="S53" s="46">
        <f t="shared" si="9"/>
        <v>1.8564356999999998E-4</v>
      </c>
    </row>
    <row r="54" spans="4:19" ht="15.75" thickBot="1">
      <c r="D54" s="53" t="s">
        <v>43</v>
      </c>
      <c r="E54" s="54">
        <v>278</v>
      </c>
      <c r="F54" s="54">
        <v>0.41699999999999998</v>
      </c>
      <c r="G54" s="55">
        <v>1.5E-3</v>
      </c>
      <c r="P54" s="53" t="s">
        <v>43</v>
      </c>
      <c r="Q54" s="54">
        <v>278</v>
      </c>
      <c r="R54" s="46">
        <f t="shared" si="8"/>
        <v>0.20849999999999999</v>
      </c>
      <c r="S54" s="46">
        <f t="shared" si="9"/>
        <v>7.5000000000000002E-4</v>
      </c>
    </row>
    <row r="55" spans="4:19" ht="15.75" thickBot="1">
      <c r="D55" s="53" t="s">
        <v>44</v>
      </c>
      <c r="E55" s="54">
        <v>95</v>
      </c>
      <c r="F55" s="54">
        <v>28.64</v>
      </c>
      <c r="G55" s="55">
        <v>0.30147368000000002</v>
      </c>
      <c r="J55" s="72" t="s">
        <v>44</v>
      </c>
      <c r="K55" s="73">
        <v>95</v>
      </c>
      <c r="L55" s="73">
        <v>77.3</v>
      </c>
      <c r="M55" s="74">
        <v>0.81368419999999997</v>
      </c>
      <c r="P55" s="53" t="s">
        <v>44</v>
      </c>
      <c r="Q55" s="54">
        <v>95</v>
      </c>
      <c r="R55" s="46">
        <f t="shared" si="8"/>
        <v>52.97</v>
      </c>
      <c r="S55" s="46">
        <f t="shared" si="9"/>
        <v>0.55757893999999997</v>
      </c>
    </row>
    <row r="56" spans="4:19" ht="15.75" thickBot="1">
      <c r="D56" s="53" t="s">
        <v>45</v>
      </c>
      <c r="E56" s="54">
        <v>120</v>
      </c>
      <c r="F56" s="54">
        <v>48.84</v>
      </c>
      <c r="G56" s="55">
        <v>0.40699999999999997</v>
      </c>
      <c r="P56" s="53" t="s">
        <v>45</v>
      </c>
      <c r="Q56" s="54">
        <v>120</v>
      </c>
      <c r="R56" s="46">
        <f t="shared" si="8"/>
        <v>24.42</v>
      </c>
      <c r="S56" s="46">
        <f t="shared" si="9"/>
        <v>0.20349999999999999</v>
      </c>
    </row>
    <row r="57" spans="4:19" ht="15.75" thickBot="1">
      <c r="D57" s="53" t="s">
        <v>46</v>
      </c>
      <c r="E57" s="54">
        <v>75</v>
      </c>
      <c r="F57" s="54">
        <v>311.8</v>
      </c>
      <c r="G57" s="55">
        <v>4.1573333999999997</v>
      </c>
      <c r="J57" s="72" t="s">
        <v>46</v>
      </c>
      <c r="K57" s="73">
        <v>75</v>
      </c>
      <c r="L57" s="73">
        <v>400</v>
      </c>
      <c r="M57" s="74">
        <v>5.3333335000000002</v>
      </c>
      <c r="P57" s="53" t="s">
        <v>46</v>
      </c>
      <c r="Q57" s="54">
        <v>75</v>
      </c>
      <c r="R57" s="46">
        <f t="shared" si="8"/>
        <v>355.9</v>
      </c>
      <c r="S57" s="46">
        <f t="shared" si="9"/>
        <v>4.7453334500000004</v>
      </c>
    </row>
    <row r="58" spans="4:19" ht="15.75" thickBot="1">
      <c r="D58" s="53" t="s">
        <v>47</v>
      </c>
      <c r="E58" s="54">
        <v>84</v>
      </c>
      <c r="F58" s="54">
        <v>2438</v>
      </c>
      <c r="G58" s="55">
        <v>29.023810000000001</v>
      </c>
      <c r="J58" s="72" t="s">
        <v>47</v>
      </c>
      <c r="K58" s="73">
        <v>84</v>
      </c>
      <c r="L58" s="73">
        <v>2200</v>
      </c>
      <c r="M58" s="74">
        <v>26.190474999999999</v>
      </c>
      <c r="P58" s="53" t="s">
        <v>47</v>
      </c>
      <c r="Q58" s="54">
        <v>84</v>
      </c>
      <c r="R58" s="46">
        <f t="shared" si="8"/>
        <v>2319</v>
      </c>
      <c r="S58" s="46">
        <f t="shared" si="9"/>
        <v>27.607142500000002</v>
      </c>
    </row>
    <row r="59" spans="4:19" ht="15.75" thickBot="1">
      <c r="D59" s="53" t="s">
        <v>48</v>
      </c>
      <c r="E59" s="54">
        <v>58</v>
      </c>
      <c r="F59" s="54">
        <v>6995.5</v>
      </c>
      <c r="G59" s="55">
        <v>120.61207</v>
      </c>
      <c r="J59" s="72" t="s">
        <v>48</v>
      </c>
      <c r="K59" s="73">
        <v>58</v>
      </c>
      <c r="L59" s="73">
        <v>3000</v>
      </c>
      <c r="M59" s="74">
        <v>51.724136000000001</v>
      </c>
      <c r="P59" s="53" t="s">
        <v>48</v>
      </c>
      <c r="Q59" s="54">
        <v>58</v>
      </c>
      <c r="R59" s="46">
        <f t="shared" si="8"/>
        <v>4997.75</v>
      </c>
      <c r="S59" s="46">
        <f t="shared" si="9"/>
        <v>86.168103000000002</v>
      </c>
    </row>
    <row r="60" spans="4:19" ht="15.75" thickBot="1">
      <c r="D60" s="53" t="s">
        <v>49</v>
      </c>
      <c r="E60" s="54">
        <v>142</v>
      </c>
      <c r="F60" s="54">
        <v>71.02</v>
      </c>
      <c r="G60" s="55">
        <v>0.50014084999999997</v>
      </c>
      <c r="P60" s="53" t="s">
        <v>49</v>
      </c>
      <c r="Q60" s="54">
        <v>142</v>
      </c>
      <c r="R60" s="46">
        <f t="shared" si="8"/>
        <v>35.51</v>
      </c>
      <c r="S60" s="46">
        <f t="shared" si="9"/>
        <v>0.25007042499999999</v>
      </c>
    </row>
    <row r="61" spans="4:19" ht="15.75" thickBot="1">
      <c r="D61" s="53" t="s">
        <v>50</v>
      </c>
      <c r="E61" s="54">
        <v>138</v>
      </c>
      <c r="F61" s="54">
        <v>62.5</v>
      </c>
      <c r="G61" s="55">
        <v>0.45289856000000001</v>
      </c>
      <c r="J61" s="72" t="s">
        <v>50</v>
      </c>
      <c r="K61" s="73">
        <v>138</v>
      </c>
      <c r="L61" s="73">
        <v>125</v>
      </c>
      <c r="M61" s="74">
        <v>0.90579710000000002</v>
      </c>
      <c r="P61" s="53" t="s">
        <v>50</v>
      </c>
      <c r="Q61" s="54">
        <v>138</v>
      </c>
      <c r="R61" s="46">
        <f t="shared" si="8"/>
        <v>93.75</v>
      </c>
      <c r="S61" s="46">
        <f t="shared" si="9"/>
        <v>0.67934782999999999</v>
      </c>
    </row>
    <row r="62" spans="4:19" ht="15.75" thickBot="1">
      <c r="D62" s="53" t="s">
        <v>51</v>
      </c>
      <c r="E62" s="54">
        <v>288</v>
      </c>
      <c r="F62" s="54">
        <v>0.432</v>
      </c>
      <c r="G62" s="55">
        <v>1.5E-3</v>
      </c>
      <c r="J62" s="72" t="s">
        <v>51</v>
      </c>
      <c r="K62" s="73">
        <v>288</v>
      </c>
      <c r="L62" s="73">
        <v>0.19400000000000001</v>
      </c>
      <c r="M62" s="78">
        <v>6.7361109999999999E-4</v>
      </c>
      <c r="P62" s="53" t="s">
        <v>51</v>
      </c>
      <c r="Q62" s="54">
        <v>288</v>
      </c>
      <c r="R62" s="46">
        <f t="shared" si="8"/>
        <v>0.313</v>
      </c>
      <c r="S62" s="46">
        <f t="shared" si="9"/>
        <v>1.0868055500000001E-3</v>
      </c>
    </row>
    <row r="63" spans="4:19" ht="15.75" thickBot="1">
      <c r="D63" s="53"/>
      <c r="E63" s="54"/>
      <c r="F63" s="54"/>
      <c r="G63" s="55"/>
      <c r="J63" s="72"/>
      <c r="K63" s="73"/>
      <c r="L63" s="73"/>
      <c r="M63" s="78"/>
      <c r="P63" s="61"/>
      <c r="Q63" s="61"/>
    </row>
    <row r="64" spans="4:19" ht="15.75" thickBot="1">
      <c r="D64" s="57" t="s">
        <v>52</v>
      </c>
      <c r="E64" s="58"/>
      <c r="F64" s="58"/>
      <c r="G64" s="59"/>
      <c r="J64" s="75" t="s">
        <v>52</v>
      </c>
      <c r="K64" s="76"/>
      <c r="L64" s="76"/>
      <c r="M64" s="77"/>
      <c r="P64" s="75" t="s">
        <v>52</v>
      </c>
      <c r="Q64" s="76"/>
      <c r="R64" s="76"/>
      <c r="S64" s="77"/>
    </row>
    <row r="65" spans="4:19" ht="15.75" thickBot="1">
      <c r="D65" s="53" t="s">
        <v>53</v>
      </c>
      <c r="E65" s="54">
        <v>180</v>
      </c>
      <c r="F65" s="54">
        <v>3151</v>
      </c>
      <c r="G65" s="55">
        <v>17.505555999999999</v>
      </c>
      <c r="J65" s="72" t="s">
        <v>53</v>
      </c>
      <c r="K65" s="73">
        <v>180</v>
      </c>
      <c r="L65" s="73">
        <v>4500</v>
      </c>
      <c r="M65" s="74">
        <v>25</v>
      </c>
      <c r="P65" s="53" t="s">
        <v>53</v>
      </c>
      <c r="Q65" s="54">
        <v>180</v>
      </c>
      <c r="R65" s="46">
        <f t="shared" ref="R65" si="10">SUM(F65,L65)/2</f>
        <v>3825.5</v>
      </c>
      <c r="S65" s="46">
        <f t="shared" ref="S65" si="11">SUM(G65,M65)/2</f>
        <v>21.252777999999999</v>
      </c>
    </row>
    <row r="66" spans="4:19" ht="15.75" thickBot="1">
      <c r="D66" s="53" t="s">
        <v>54</v>
      </c>
      <c r="E66" s="54">
        <v>159</v>
      </c>
      <c r="F66" s="54">
        <v>2.39</v>
      </c>
      <c r="G66" s="55">
        <v>1.5031447999999999E-2</v>
      </c>
      <c r="P66" s="53" t="s">
        <v>54</v>
      </c>
      <c r="Q66" s="54">
        <v>159</v>
      </c>
      <c r="R66" s="46">
        <f t="shared" ref="R66:R73" si="12">SUM(F66,L66)/2</f>
        <v>1.1950000000000001</v>
      </c>
      <c r="S66" s="46">
        <f t="shared" ref="S66:S73" si="13">SUM(G66,M66)/2</f>
        <v>7.5157239999999997E-3</v>
      </c>
    </row>
    <row r="67" spans="4:19" ht="15.75" thickBot="1">
      <c r="D67" s="53" t="s">
        <v>55</v>
      </c>
      <c r="E67" s="54">
        <v>280</v>
      </c>
      <c r="F67" s="54">
        <v>4.2000000000000003E-2</v>
      </c>
      <c r="G67" s="60">
        <v>1.4999999E-4</v>
      </c>
      <c r="P67" s="53" t="s">
        <v>55</v>
      </c>
      <c r="Q67" s="54">
        <v>280</v>
      </c>
      <c r="R67" s="46">
        <f t="shared" si="12"/>
        <v>2.1000000000000001E-2</v>
      </c>
      <c r="S67" s="46">
        <f t="shared" si="13"/>
        <v>7.4999995E-5</v>
      </c>
    </row>
    <row r="68" spans="4:19" ht="15.75" thickBot="1">
      <c r="D68" s="53" t="s">
        <v>56</v>
      </c>
      <c r="E68" s="54">
        <v>206</v>
      </c>
      <c r="F68" s="54">
        <v>0.105</v>
      </c>
      <c r="G68" s="60">
        <v>5.0970870000000001E-4</v>
      </c>
      <c r="P68" s="53" t="s">
        <v>56</v>
      </c>
      <c r="Q68" s="54">
        <v>206</v>
      </c>
      <c r="R68" s="46">
        <f t="shared" si="12"/>
        <v>5.2499999999999998E-2</v>
      </c>
      <c r="S68" s="46">
        <f t="shared" si="13"/>
        <v>2.5485435000000001E-4</v>
      </c>
    </row>
    <row r="69" spans="4:19" ht="15.75" thickBot="1">
      <c r="D69" s="53" t="s">
        <v>57</v>
      </c>
      <c r="E69" s="54">
        <v>376.4</v>
      </c>
      <c r="F69" s="54">
        <v>8.1</v>
      </c>
      <c r="G69" s="55">
        <v>2.1519660999999999E-2</v>
      </c>
      <c r="J69" s="72" t="s">
        <v>57</v>
      </c>
      <c r="K69" s="73">
        <v>376.4</v>
      </c>
      <c r="L69" s="73">
        <v>8.1</v>
      </c>
      <c r="M69" s="74">
        <v>2.1519660999999999E-2</v>
      </c>
      <c r="P69" s="53" t="s">
        <v>57</v>
      </c>
      <c r="Q69" s="54">
        <v>376.4</v>
      </c>
      <c r="R69" s="46">
        <f t="shared" si="12"/>
        <v>8.1</v>
      </c>
      <c r="S69" s="46">
        <f t="shared" si="13"/>
        <v>2.1519660999999999E-2</v>
      </c>
    </row>
    <row r="70" spans="4:19" ht="15.75" thickBot="1">
      <c r="D70" s="53" t="s">
        <v>58</v>
      </c>
      <c r="E70" s="54">
        <v>161</v>
      </c>
      <c r="F70" s="54">
        <v>8.1000000000000003E-2</v>
      </c>
      <c r="G70" s="60">
        <v>5.0310559999999999E-4</v>
      </c>
      <c r="P70" s="53" t="s">
        <v>58</v>
      </c>
      <c r="Q70" s="54">
        <v>161</v>
      </c>
      <c r="R70" s="46">
        <f t="shared" si="12"/>
        <v>4.0500000000000001E-2</v>
      </c>
      <c r="S70" s="46">
        <f t="shared" si="13"/>
        <v>2.5155279999999999E-4</v>
      </c>
    </row>
    <row r="71" spans="4:19" ht="15.75" thickBot="1">
      <c r="D71" s="53" t="s">
        <v>59</v>
      </c>
      <c r="E71" s="54">
        <v>110</v>
      </c>
      <c r="F71" s="54">
        <v>55</v>
      </c>
      <c r="G71" s="55">
        <v>0.5</v>
      </c>
      <c r="J71" s="79" t="s">
        <v>59</v>
      </c>
      <c r="K71" s="80">
        <v>110</v>
      </c>
      <c r="L71" s="80">
        <v>25</v>
      </c>
      <c r="M71" s="81">
        <v>0.22727273000000001</v>
      </c>
      <c r="P71" s="53" t="s">
        <v>59</v>
      </c>
      <c r="Q71" s="54">
        <v>110</v>
      </c>
      <c r="R71" s="46">
        <f t="shared" si="12"/>
        <v>40</v>
      </c>
      <c r="S71" s="46">
        <f t="shared" si="13"/>
        <v>0.36363636500000002</v>
      </c>
    </row>
    <row r="72" spans="4:19" ht="15.75" thickBot="1">
      <c r="D72" s="62" t="s">
        <v>60</v>
      </c>
      <c r="E72" s="63">
        <v>242</v>
      </c>
      <c r="F72" s="63">
        <v>0.36499999999999999</v>
      </c>
      <c r="G72" s="64">
        <v>1.5082645E-3</v>
      </c>
      <c r="P72" s="62" t="s">
        <v>60</v>
      </c>
      <c r="Q72" s="63">
        <v>242</v>
      </c>
      <c r="R72" s="46">
        <f t="shared" si="12"/>
        <v>0.1825</v>
      </c>
      <c r="S72" s="46">
        <f t="shared" si="13"/>
        <v>7.5413225E-4</v>
      </c>
    </row>
    <row r="73" spans="4:19">
      <c r="J73" s="72" t="s">
        <v>64</v>
      </c>
      <c r="K73" s="73">
        <v>238</v>
      </c>
      <c r="L73" s="73">
        <v>2600</v>
      </c>
      <c r="M73" s="74">
        <v>10.92437</v>
      </c>
      <c r="P73" s="72" t="s">
        <v>64</v>
      </c>
      <c r="Q73" s="73">
        <v>238</v>
      </c>
      <c r="R73" s="46">
        <f t="shared" si="12"/>
        <v>1300</v>
      </c>
      <c r="S73" s="46">
        <f t="shared" si="13"/>
        <v>5.4621849999999998</v>
      </c>
    </row>
    <row r="75" spans="4:19" ht="15.75" thickBot="1"/>
    <row r="76" spans="4:19" ht="15.75" thickBot="1">
      <c r="P76" s="75" t="s">
        <v>104</v>
      </c>
      <c r="Q76" s="76"/>
      <c r="R76" s="76"/>
      <c r="S76" s="77"/>
    </row>
    <row r="77" spans="4:19">
      <c r="P77" s="66" t="s">
        <v>3</v>
      </c>
      <c r="Q77" s="65" t="s">
        <v>4</v>
      </c>
      <c r="R77" s="65" t="s">
        <v>5</v>
      </c>
      <c r="S77" s="67" t="s">
        <v>6</v>
      </c>
    </row>
    <row r="78" spans="4:19" ht="15.75" thickBot="1">
      <c r="J78" s="46" t="s">
        <v>106</v>
      </c>
      <c r="P78" s="45" t="s">
        <v>105</v>
      </c>
    </row>
    <row r="79" spans="4:19" ht="15.75" thickBot="1">
      <c r="J79" s="66" t="s">
        <v>3</v>
      </c>
      <c r="K79" s="65" t="s">
        <v>4</v>
      </c>
      <c r="L79" s="65" t="s">
        <v>5</v>
      </c>
      <c r="M79" s="67" t="s">
        <v>6</v>
      </c>
      <c r="P79" s="69" t="s">
        <v>70</v>
      </c>
      <c r="Q79" s="70"/>
      <c r="R79" s="70"/>
      <c r="S79" s="71"/>
    </row>
    <row r="80" spans="4:19" ht="15.75" thickBot="1">
      <c r="J80" s="69" t="s">
        <v>70</v>
      </c>
      <c r="K80" s="70"/>
      <c r="L80" s="70"/>
      <c r="M80" s="71"/>
      <c r="P80" s="72" t="s">
        <v>87</v>
      </c>
      <c r="Q80" s="73">
        <v>78500</v>
      </c>
      <c r="R80" s="46">
        <f>L81/200</f>
        <v>50</v>
      </c>
      <c r="S80" s="46">
        <f>M81/200</f>
        <v>6.3694269999999996E-4</v>
      </c>
    </row>
    <row r="81" spans="10:19" ht="15.75" thickBot="1">
      <c r="J81" s="72" t="s">
        <v>87</v>
      </c>
      <c r="K81" s="73">
        <v>78500</v>
      </c>
      <c r="L81" s="73">
        <v>10000</v>
      </c>
      <c r="M81" s="74">
        <v>0.12738853999999999</v>
      </c>
      <c r="P81" s="72" t="s">
        <v>88</v>
      </c>
      <c r="Q81" s="73">
        <v>5807.7</v>
      </c>
      <c r="R81" s="46">
        <f>L82/200</f>
        <v>2.5</v>
      </c>
      <c r="S81" s="46">
        <f>M82/200</f>
        <v>4.3046300000000002E-4</v>
      </c>
    </row>
    <row r="82" spans="10:19" ht="15.75" thickBot="1">
      <c r="J82" s="72" t="s">
        <v>88</v>
      </c>
      <c r="K82" s="73">
        <v>5807.7</v>
      </c>
      <c r="L82" s="73">
        <v>500</v>
      </c>
      <c r="M82" s="74">
        <v>8.6092600000000005E-2</v>
      </c>
      <c r="P82" s="75" t="s">
        <v>52</v>
      </c>
      <c r="Q82" s="76"/>
      <c r="R82" s="70"/>
      <c r="S82" s="71"/>
    </row>
    <row r="83" spans="10:19" ht="15.75" thickBot="1">
      <c r="J83" s="75" t="s">
        <v>52</v>
      </c>
      <c r="K83" s="76"/>
      <c r="L83" s="76"/>
      <c r="M83" s="77"/>
      <c r="P83" s="72" t="s">
        <v>82</v>
      </c>
      <c r="Q83" s="73">
        <v>314.47000000000003</v>
      </c>
      <c r="R83" s="46">
        <f>L84/200</f>
        <v>3.15E-3</v>
      </c>
      <c r="S83" s="46">
        <f>M84/200</f>
        <v>1.0016854E-5</v>
      </c>
    </row>
    <row r="84" spans="10:19" ht="15.75" thickBot="1">
      <c r="J84" s="72" t="s">
        <v>82</v>
      </c>
      <c r="K84" s="73">
        <v>314.47000000000003</v>
      </c>
      <c r="L84" s="73">
        <v>0.63</v>
      </c>
      <c r="M84" s="74">
        <v>2.0033707999999998E-3</v>
      </c>
      <c r="P84" s="72" t="s">
        <v>89</v>
      </c>
      <c r="Q84" s="73">
        <v>161</v>
      </c>
      <c r="R84" s="46">
        <f t="shared" ref="R84:R85" si="14">L85/200</f>
        <v>8.0549999999999997</v>
      </c>
      <c r="S84" s="46">
        <f t="shared" ref="S84:S85" si="15">M85/200</f>
        <v>5.0031055000000005E-2</v>
      </c>
    </row>
    <row r="85" spans="10:19" ht="15.75" thickBot="1">
      <c r="J85" s="72" t="s">
        <v>89</v>
      </c>
      <c r="K85" s="73">
        <v>161</v>
      </c>
      <c r="L85" s="73">
        <v>1611</v>
      </c>
      <c r="M85" s="74">
        <v>10.006211</v>
      </c>
      <c r="P85" s="79" t="s">
        <v>90</v>
      </c>
      <c r="Q85" s="80">
        <v>173</v>
      </c>
      <c r="R85" s="46">
        <f t="shared" si="14"/>
        <v>2.5999999999999999E-3</v>
      </c>
      <c r="S85" s="46">
        <f t="shared" si="15"/>
        <v>1.50289015E-5</v>
      </c>
    </row>
    <row r="86" spans="10:19" ht="15.75" thickBot="1">
      <c r="J86" s="79" t="s">
        <v>90</v>
      </c>
      <c r="K86" s="80">
        <v>173</v>
      </c>
      <c r="L86" s="80">
        <v>0.52</v>
      </c>
      <c r="M86" s="81">
        <v>3.0057803000000001E-3</v>
      </c>
    </row>
    <row r="87" spans="10:19">
      <c r="P87" s="82" t="s">
        <v>107</v>
      </c>
    </row>
    <row r="88" spans="10:19">
      <c r="P88" s="46" t="s">
        <v>108</v>
      </c>
      <c r="S88" s="46">
        <f>200/100</f>
        <v>2</v>
      </c>
    </row>
    <row r="90" spans="10:19" ht="15.75" thickBot="1">
      <c r="P90" s="82" t="s">
        <v>109</v>
      </c>
    </row>
    <row r="91" spans="10:19" ht="15.75" thickBot="1">
      <c r="P91" s="69" t="s">
        <v>28</v>
      </c>
      <c r="Q91" s="70"/>
      <c r="R91" s="70"/>
      <c r="S91" s="71"/>
    </row>
    <row r="92" spans="10:19" ht="15.75" thickBot="1">
      <c r="P92" s="72" t="s">
        <v>29</v>
      </c>
      <c r="Q92" s="73"/>
      <c r="R92" s="73" t="s">
        <v>66</v>
      </c>
      <c r="S92" s="74" t="s">
        <v>67</v>
      </c>
    </row>
    <row r="93" spans="10:19" ht="15.75" thickBot="1">
      <c r="P93" s="72" t="s">
        <v>68</v>
      </c>
      <c r="Q93" s="73"/>
      <c r="R93" s="73" t="s">
        <v>66</v>
      </c>
      <c r="S93" s="74" t="s">
        <v>67</v>
      </c>
    </row>
    <row r="94" spans="10:19" ht="15.75" thickBot="1">
      <c r="P94" s="72" t="s">
        <v>69</v>
      </c>
      <c r="Q94" s="73"/>
      <c r="R94" s="73" t="s">
        <v>66</v>
      </c>
      <c r="S94" s="74" t="s">
        <v>67</v>
      </c>
    </row>
    <row r="95" spans="10:19" ht="15.75" thickBot="1">
      <c r="P95" s="75" t="s">
        <v>70</v>
      </c>
      <c r="Q95" s="76"/>
      <c r="R95" s="76"/>
      <c r="S95" s="77"/>
    </row>
    <row r="96" spans="10:19" ht="15.75" thickBot="1">
      <c r="P96" s="72" t="s">
        <v>71</v>
      </c>
      <c r="Q96" s="73"/>
      <c r="R96" s="73" t="s">
        <v>66</v>
      </c>
      <c r="S96" s="74" t="s">
        <v>67</v>
      </c>
    </row>
    <row r="97" spans="16:19" ht="15.75" thickBot="1">
      <c r="P97" s="72" t="s">
        <v>72</v>
      </c>
      <c r="Q97" s="73"/>
      <c r="R97" s="73" t="s">
        <v>66</v>
      </c>
      <c r="S97" s="74" t="s">
        <v>67</v>
      </c>
    </row>
    <row r="98" spans="16:19" ht="15.75" thickBot="1">
      <c r="P98" s="72" t="s">
        <v>73</v>
      </c>
      <c r="Q98" s="73"/>
      <c r="R98" s="73" t="s">
        <v>66</v>
      </c>
      <c r="S98" s="74" t="s">
        <v>67</v>
      </c>
    </row>
    <row r="99" spans="16:19" ht="15.75" thickBot="1">
      <c r="P99" s="72" t="s">
        <v>74</v>
      </c>
      <c r="Q99" s="73"/>
      <c r="R99" s="73" t="s">
        <v>66</v>
      </c>
      <c r="S99" s="74" t="s">
        <v>67</v>
      </c>
    </row>
    <row r="100" spans="16:19" ht="15.75" thickBot="1">
      <c r="P100" s="72" t="s">
        <v>75</v>
      </c>
      <c r="Q100" s="73"/>
      <c r="R100" s="73" t="s">
        <v>66</v>
      </c>
      <c r="S100" s="74" t="s">
        <v>67</v>
      </c>
    </row>
    <row r="101" spans="16:19" ht="15.75" thickBot="1">
      <c r="P101" s="75" t="s">
        <v>52</v>
      </c>
      <c r="Q101" s="76"/>
      <c r="R101" s="76"/>
      <c r="S101" s="77"/>
    </row>
    <row r="102" spans="16:19" ht="15.75" thickBot="1">
      <c r="P102" s="72" t="s">
        <v>76</v>
      </c>
      <c r="Q102" s="73"/>
      <c r="R102" s="73" t="s">
        <v>66</v>
      </c>
      <c r="S102" s="74" t="s">
        <v>67</v>
      </c>
    </row>
    <row r="103" spans="16:19" ht="15.75" thickBot="1">
      <c r="P103" s="72" t="s">
        <v>77</v>
      </c>
      <c r="Q103" s="73"/>
      <c r="R103" s="73" t="s">
        <v>66</v>
      </c>
      <c r="S103" s="74" t="s">
        <v>67</v>
      </c>
    </row>
    <row r="104" spans="16:19" ht="15.75" thickBot="1">
      <c r="P104" s="72" t="s">
        <v>78</v>
      </c>
      <c r="Q104" s="73"/>
      <c r="R104" s="73" t="s">
        <v>66</v>
      </c>
      <c r="S104" s="74" t="s">
        <v>67</v>
      </c>
    </row>
    <row r="105" spans="16:19" ht="15.75" thickBot="1">
      <c r="P105" s="72" t="s">
        <v>79</v>
      </c>
      <c r="Q105" s="73"/>
      <c r="R105" s="73" t="s">
        <v>66</v>
      </c>
      <c r="S105" s="74" t="s">
        <v>67</v>
      </c>
    </row>
    <row r="106" spans="16:19" ht="15.75" thickBot="1">
      <c r="P106" s="72" t="s">
        <v>80</v>
      </c>
      <c r="Q106" s="73"/>
      <c r="R106" s="73" t="s">
        <v>66</v>
      </c>
      <c r="S106" s="74" t="s">
        <v>67</v>
      </c>
    </row>
    <row r="107" spans="16:19" ht="15.75" thickBot="1">
      <c r="P107" s="72" t="s">
        <v>55</v>
      </c>
      <c r="Q107" s="73"/>
      <c r="R107" s="73" t="s">
        <v>66</v>
      </c>
      <c r="S107" s="74" t="s">
        <v>67</v>
      </c>
    </row>
    <row r="108" spans="16:19" ht="15.75" thickBot="1">
      <c r="P108" s="72" t="s">
        <v>81</v>
      </c>
      <c r="Q108" s="73"/>
      <c r="R108" s="73" t="s">
        <v>66</v>
      </c>
      <c r="S108" s="74" t="s">
        <v>67</v>
      </c>
    </row>
    <row r="109" spans="16:19" ht="15.75" thickBot="1">
      <c r="P109" s="72" t="s">
        <v>82</v>
      </c>
      <c r="Q109" s="73"/>
      <c r="R109" s="73" t="s">
        <v>66</v>
      </c>
      <c r="S109" s="74" t="s">
        <v>67</v>
      </c>
    </row>
    <row r="110" spans="16:19" ht="15.75" thickBot="1">
      <c r="P110" s="72" t="s">
        <v>58</v>
      </c>
      <c r="Q110" s="73"/>
      <c r="R110" s="73" t="s">
        <v>66</v>
      </c>
      <c r="S110" s="74" t="s">
        <v>67</v>
      </c>
    </row>
    <row r="111" spans="16:19" ht="15.75" thickBot="1">
      <c r="P111" s="72" t="s">
        <v>83</v>
      </c>
      <c r="Q111" s="73"/>
      <c r="R111" s="73" t="s">
        <v>66</v>
      </c>
      <c r="S111" s="74" t="s">
        <v>67</v>
      </c>
    </row>
    <row r="112" spans="16:19" ht="15.75" thickBot="1">
      <c r="P112" s="79" t="s">
        <v>84</v>
      </c>
      <c r="Q112" s="80"/>
      <c r="R112" s="80" t="s">
        <v>66</v>
      </c>
      <c r="S112" s="81" t="s">
        <v>67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4CDA-2BBA-45E7-9BC1-AD636AA31BA9}">
  <dimension ref="A1:R104"/>
  <sheetViews>
    <sheetView workbookViewId="0">
      <selection activeCell="K10" sqref="K10:K12"/>
    </sheetView>
  </sheetViews>
  <sheetFormatPr defaultRowHeight="15"/>
  <cols>
    <col min="1" max="1" width="9.140625" style="84"/>
    <col min="2" max="2" width="45.140625" style="84" bestFit="1" customWidth="1"/>
    <col min="3" max="3" width="17.28515625" style="84" bestFit="1" customWidth="1"/>
    <col min="4" max="4" width="20.140625" style="84" bestFit="1" customWidth="1"/>
    <col min="5" max="5" width="12" style="84" bestFit="1" customWidth="1"/>
    <col min="6" max="7" width="9.140625" style="84"/>
    <col min="8" max="8" width="42.140625" style="84" bestFit="1" customWidth="1"/>
    <col min="9" max="9" width="17.28515625" style="84" bestFit="1" customWidth="1"/>
    <col min="10" max="10" width="20.140625" style="84" bestFit="1" customWidth="1"/>
    <col min="11" max="13" width="9.140625" style="84"/>
    <col min="14" max="14" width="16.28515625" style="84" bestFit="1" customWidth="1"/>
    <col min="15" max="15" width="17.28515625" style="84" bestFit="1" customWidth="1"/>
    <col min="16" max="16" width="20.140625" style="84" bestFit="1" customWidth="1"/>
    <col min="17" max="17" width="12" style="84" bestFit="1" customWidth="1"/>
    <col min="18" max="16384" width="9.140625" style="84"/>
  </cols>
  <sheetData>
    <row r="1" spans="1:18">
      <c r="A1" s="68" t="s">
        <v>103</v>
      </c>
      <c r="B1" s="83"/>
      <c r="C1" s="83"/>
      <c r="D1" s="83"/>
      <c r="E1" s="83"/>
    </row>
    <row r="2" spans="1:18">
      <c r="A2" s="83"/>
      <c r="B2" s="68" t="s">
        <v>3</v>
      </c>
      <c r="C2" s="68" t="s">
        <v>4</v>
      </c>
      <c r="D2" s="68" t="s">
        <v>5</v>
      </c>
      <c r="E2" s="68" t="s">
        <v>6</v>
      </c>
      <c r="H2" s="68" t="s">
        <v>3</v>
      </c>
      <c r="I2" s="68" t="s">
        <v>4</v>
      </c>
      <c r="J2" s="68" t="s">
        <v>5</v>
      </c>
      <c r="K2" s="68" t="s">
        <v>6</v>
      </c>
      <c r="N2" s="68" t="s">
        <v>3</v>
      </c>
      <c r="O2" s="68" t="s">
        <v>4</v>
      </c>
      <c r="P2" s="68" t="s">
        <v>116</v>
      </c>
      <c r="Q2" s="68" t="s">
        <v>6</v>
      </c>
    </row>
    <row r="3" spans="1:18">
      <c r="A3" s="83"/>
      <c r="B3" s="85" t="s">
        <v>7</v>
      </c>
      <c r="C3" s="85"/>
      <c r="D3" s="85"/>
      <c r="E3" s="85"/>
      <c r="H3" s="86" t="s">
        <v>104</v>
      </c>
      <c r="I3" s="86"/>
      <c r="J3" s="86"/>
      <c r="K3" s="86"/>
      <c r="N3" s="86" t="s">
        <v>110</v>
      </c>
      <c r="O3" s="86"/>
      <c r="P3" s="86"/>
      <c r="Q3" s="86"/>
    </row>
    <row r="4" spans="1:18">
      <c r="A4" s="83"/>
      <c r="B4" s="61" t="s">
        <v>8</v>
      </c>
      <c r="C4" s="61">
        <v>75</v>
      </c>
      <c r="D4" s="83">
        <v>24.375</v>
      </c>
      <c r="E4" s="95">
        <v>0.32500000000000001</v>
      </c>
      <c r="N4" s="83"/>
      <c r="O4" s="83"/>
      <c r="P4" s="83"/>
      <c r="Q4" s="83"/>
    </row>
    <row r="5" spans="1:18">
      <c r="A5" s="83"/>
      <c r="B5" s="61" t="s">
        <v>9</v>
      </c>
      <c r="C5" s="61">
        <v>89</v>
      </c>
      <c r="D5" s="83">
        <v>3.2250000000000001</v>
      </c>
      <c r="E5" s="95">
        <v>3.6235953500000001E-2</v>
      </c>
      <c r="H5" s="87" t="s">
        <v>105</v>
      </c>
      <c r="I5" s="83"/>
      <c r="J5" s="83"/>
      <c r="K5" s="83"/>
      <c r="N5" s="83" t="s">
        <v>111</v>
      </c>
      <c r="O5" s="88" t="s">
        <v>121</v>
      </c>
      <c r="P5" s="83"/>
      <c r="Q5" s="83">
        <v>0.2</v>
      </c>
    </row>
    <row r="6" spans="1:18">
      <c r="A6" s="83"/>
      <c r="B6" s="61" t="s">
        <v>10</v>
      </c>
      <c r="C6" s="61">
        <v>211</v>
      </c>
      <c r="D6" s="83">
        <v>115.75</v>
      </c>
      <c r="E6" s="95">
        <v>0.54857822000000001</v>
      </c>
      <c r="H6" s="85" t="s">
        <v>70</v>
      </c>
      <c r="I6" s="85"/>
      <c r="J6" s="85"/>
      <c r="K6" s="85"/>
      <c r="N6" s="89" t="s">
        <v>112</v>
      </c>
      <c r="O6" s="88" t="s">
        <v>119</v>
      </c>
      <c r="P6" s="83"/>
      <c r="Q6" s="89">
        <v>0.5</v>
      </c>
    </row>
    <row r="7" spans="1:18">
      <c r="A7" s="83"/>
      <c r="B7" s="61" t="s">
        <v>11</v>
      </c>
      <c r="C7" s="61">
        <v>150</v>
      </c>
      <c r="D7" s="83">
        <v>4.165</v>
      </c>
      <c r="E7" s="95">
        <v>2.7766666700000001E-2</v>
      </c>
      <c r="H7" s="90" t="s">
        <v>87</v>
      </c>
      <c r="I7" s="90">
        <v>78500</v>
      </c>
      <c r="J7" s="83">
        <v>50</v>
      </c>
      <c r="K7" s="96">
        <v>6.3694269999999996E-4</v>
      </c>
      <c r="N7" s="89" t="s">
        <v>113</v>
      </c>
      <c r="O7" s="88" t="s">
        <v>118</v>
      </c>
      <c r="P7" s="89">
        <v>10</v>
      </c>
      <c r="Q7" s="93">
        <v>3.7000000000000001E-10</v>
      </c>
      <c r="R7" s="94"/>
    </row>
    <row r="8" spans="1:18">
      <c r="A8" s="83"/>
      <c r="B8" s="61" t="s">
        <v>12</v>
      </c>
      <c r="C8" s="61">
        <v>133</v>
      </c>
      <c r="D8" s="83">
        <v>3.3250000000000002</v>
      </c>
      <c r="E8" s="95">
        <v>2.5000000000000001E-2</v>
      </c>
      <c r="H8" s="90" t="s">
        <v>88</v>
      </c>
      <c r="I8" s="90">
        <v>5807.7</v>
      </c>
      <c r="J8" s="83">
        <v>2.5</v>
      </c>
      <c r="K8" s="96">
        <v>4.3046300000000002E-4</v>
      </c>
      <c r="N8" s="89" t="s">
        <v>114</v>
      </c>
      <c r="O8" s="88" t="s">
        <v>117</v>
      </c>
      <c r="P8" s="89">
        <v>10</v>
      </c>
      <c r="Q8" s="93">
        <v>3.2890000000000002E-10</v>
      </c>
    </row>
    <row r="9" spans="1:18">
      <c r="A9" s="83"/>
      <c r="B9" s="61" t="s">
        <v>13</v>
      </c>
      <c r="C9" s="61">
        <v>176</v>
      </c>
      <c r="D9" s="83">
        <v>8.7799999999999994</v>
      </c>
      <c r="E9" s="95">
        <v>4.9886359999999998E-2</v>
      </c>
      <c r="H9" s="86" t="s">
        <v>52</v>
      </c>
      <c r="I9" s="86"/>
      <c r="J9" s="85"/>
      <c r="K9" s="85"/>
      <c r="N9" s="89" t="s">
        <v>115</v>
      </c>
      <c r="O9" s="88" t="s">
        <v>120</v>
      </c>
      <c r="P9" s="89">
        <v>1</v>
      </c>
      <c r="Q9" s="93">
        <v>3.9999999999999998E-11</v>
      </c>
    </row>
    <row r="10" spans="1:18">
      <c r="A10" s="83"/>
      <c r="B10" s="61" t="s">
        <v>14</v>
      </c>
      <c r="C10" s="61">
        <v>313</v>
      </c>
      <c r="D10" s="83">
        <v>15.645</v>
      </c>
      <c r="E10" s="95">
        <v>4.9984025000000001E-2</v>
      </c>
      <c r="H10" s="90" t="s">
        <v>82</v>
      </c>
      <c r="I10" s="90">
        <v>314.47000000000003</v>
      </c>
      <c r="J10" s="83">
        <v>3.15E-3</v>
      </c>
      <c r="K10" s="95">
        <v>1.0016854E-5</v>
      </c>
    </row>
    <row r="11" spans="1:18">
      <c r="A11" s="83"/>
      <c r="B11" s="61" t="s">
        <v>15</v>
      </c>
      <c r="C11" s="61">
        <v>147</v>
      </c>
      <c r="D11" s="83">
        <v>3.6749999999999998</v>
      </c>
      <c r="E11" s="95">
        <v>2.5000000000000001E-2</v>
      </c>
      <c r="H11" s="90" t="s">
        <v>89</v>
      </c>
      <c r="I11" s="90">
        <v>161</v>
      </c>
      <c r="J11" s="83">
        <v>8.0549999999999997</v>
      </c>
      <c r="K11" s="95">
        <v>5.0031055000000005E-2</v>
      </c>
    </row>
    <row r="12" spans="1:18">
      <c r="A12" s="83"/>
      <c r="B12" s="61" t="s">
        <v>16</v>
      </c>
      <c r="C12" s="61">
        <v>210</v>
      </c>
      <c r="D12" s="83">
        <v>36.74</v>
      </c>
      <c r="E12" s="95">
        <v>0.17495238000000002</v>
      </c>
      <c r="H12" s="90" t="s">
        <v>90</v>
      </c>
      <c r="I12" s="90">
        <v>173</v>
      </c>
      <c r="J12" s="83">
        <v>2.5999999999999999E-3</v>
      </c>
      <c r="K12" s="95">
        <v>1.50289015E-5</v>
      </c>
      <c r="N12" s="91"/>
    </row>
    <row r="13" spans="1:18">
      <c r="A13" s="83"/>
      <c r="B13" s="61" t="s">
        <v>17</v>
      </c>
      <c r="C13" s="61">
        <v>131</v>
      </c>
      <c r="D13" s="83">
        <v>79.734999999999999</v>
      </c>
      <c r="E13" s="95">
        <v>0.60866411500000006</v>
      </c>
      <c r="H13" s="83"/>
      <c r="I13" s="83"/>
      <c r="J13" s="83"/>
      <c r="K13" s="83"/>
      <c r="N13" s="92"/>
    </row>
    <row r="14" spans="1:18">
      <c r="A14" s="83"/>
      <c r="B14" s="61" t="s">
        <v>18</v>
      </c>
      <c r="C14" s="61">
        <v>131</v>
      </c>
      <c r="D14" s="83">
        <v>82.025000000000006</v>
      </c>
      <c r="E14" s="95">
        <v>0.62614502000000005</v>
      </c>
      <c r="H14" s="82" t="s">
        <v>107</v>
      </c>
      <c r="I14" s="83"/>
      <c r="J14" s="83"/>
      <c r="K14" s="83"/>
      <c r="N14" s="92"/>
    </row>
    <row r="15" spans="1:18">
      <c r="A15" s="83"/>
      <c r="B15" s="61" t="s">
        <v>19</v>
      </c>
      <c r="C15" s="61">
        <v>183</v>
      </c>
      <c r="D15" s="83">
        <v>118.625</v>
      </c>
      <c r="E15" s="95">
        <v>0.64822405000000005</v>
      </c>
      <c r="H15" s="83" t="s">
        <v>108</v>
      </c>
      <c r="I15" s="83"/>
      <c r="J15" s="83"/>
      <c r="K15" s="83">
        <v>2</v>
      </c>
      <c r="N15" s="92"/>
    </row>
    <row r="16" spans="1:18">
      <c r="A16" s="83"/>
      <c r="B16" s="61" t="s">
        <v>20</v>
      </c>
      <c r="C16" s="61">
        <v>149</v>
      </c>
      <c r="D16" s="83">
        <v>23.619999999999997</v>
      </c>
      <c r="E16" s="95">
        <v>0.15852348500000002</v>
      </c>
      <c r="H16" s="83"/>
      <c r="I16" s="83"/>
      <c r="J16" s="83"/>
      <c r="K16" s="83"/>
      <c r="N16" s="92"/>
    </row>
    <row r="17" spans="1:11">
      <c r="A17" s="83"/>
      <c r="B17" s="61" t="s">
        <v>21</v>
      </c>
      <c r="C17" s="61">
        <v>165</v>
      </c>
      <c r="D17" s="83">
        <v>50.739999999999995</v>
      </c>
      <c r="E17" s="95">
        <v>0.30751515000000001</v>
      </c>
      <c r="H17" s="82" t="s">
        <v>109</v>
      </c>
      <c r="I17" s="83"/>
      <c r="J17" s="83"/>
      <c r="K17" s="83"/>
    </row>
    <row r="18" spans="1:11">
      <c r="A18" s="83"/>
      <c r="B18" s="61" t="s">
        <v>22</v>
      </c>
      <c r="C18" s="61">
        <v>115</v>
      </c>
      <c r="D18" s="83">
        <v>12.504999999999999</v>
      </c>
      <c r="E18" s="95">
        <v>0.10873912999999999</v>
      </c>
      <c r="H18" s="85" t="s">
        <v>28</v>
      </c>
      <c r="I18" s="85"/>
      <c r="J18" s="85"/>
      <c r="K18" s="85"/>
    </row>
    <row r="19" spans="1:11">
      <c r="A19" s="83"/>
      <c r="B19" s="61" t="s">
        <v>23</v>
      </c>
      <c r="C19" s="61">
        <v>105</v>
      </c>
      <c r="D19" s="83">
        <v>34.125</v>
      </c>
      <c r="E19" s="95">
        <v>0.32500000000000001</v>
      </c>
      <c r="H19" s="90" t="s">
        <v>29</v>
      </c>
      <c r="I19" s="90"/>
      <c r="J19" s="90" t="s">
        <v>66</v>
      </c>
      <c r="K19" s="90" t="s">
        <v>67</v>
      </c>
    </row>
    <row r="20" spans="1:11">
      <c r="A20" s="83"/>
      <c r="B20" s="61" t="s">
        <v>24</v>
      </c>
      <c r="C20" s="61">
        <v>119</v>
      </c>
      <c r="D20" s="83">
        <v>74.224999999999994</v>
      </c>
      <c r="E20" s="95">
        <v>0.62373951000000005</v>
      </c>
      <c r="H20" s="90" t="s">
        <v>68</v>
      </c>
      <c r="I20" s="90"/>
      <c r="J20" s="90" t="s">
        <v>66</v>
      </c>
      <c r="K20" s="90" t="s">
        <v>67</v>
      </c>
    </row>
    <row r="21" spans="1:11">
      <c r="A21" s="83"/>
      <c r="B21" s="61" t="s">
        <v>25</v>
      </c>
      <c r="C21" s="61">
        <v>204</v>
      </c>
      <c r="D21" s="83">
        <v>12.51</v>
      </c>
      <c r="E21" s="95">
        <v>6.13235325E-2</v>
      </c>
      <c r="H21" s="90" t="s">
        <v>69</v>
      </c>
      <c r="I21" s="90"/>
      <c r="J21" s="90" t="s">
        <v>66</v>
      </c>
      <c r="K21" s="90" t="s">
        <v>67</v>
      </c>
    </row>
    <row r="22" spans="1:11">
      <c r="A22" s="83"/>
      <c r="B22" s="61" t="s">
        <v>26</v>
      </c>
      <c r="C22" s="61">
        <v>261</v>
      </c>
      <c r="D22" s="83">
        <v>27.895</v>
      </c>
      <c r="E22" s="95">
        <v>0.106877395</v>
      </c>
      <c r="H22" s="86" t="s">
        <v>70</v>
      </c>
      <c r="I22" s="86"/>
      <c r="J22" s="86"/>
      <c r="K22" s="86"/>
    </row>
    <row r="23" spans="1:11">
      <c r="A23" s="83"/>
      <c r="B23" s="61" t="s">
        <v>27</v>
      </c>
      <c r="C23" s="61">
        <v>117</v>
      </c>
      <c r="D23" s="83">
        <v>59.924999999999997</v>
      </c>
      <c r="E23" s="95">
        <v>0.51217948499999999</v>
      </c>
      <c r="H23" s="90" t="s">
        <v>71</v>
      </c>
      <c r="I23" s="90"/>
      <c r="J23" s="90" t="s">
        <v>66</v>
      </c>
      <c r="K23" s="90" t="s">
        <v>67</v>
      </c>
    </row>
    <row r="24" spans="1:11">
      <c r="A24" s="83"/>
      <c r="B24" s="90" t="s">
        <v>61</v>
      </c>
      <c r="C24" s="90">
        <v>121</v>
      </c>
      <c r="D24" s="83">
        <v>15.75</v>
      </c>
      <c r="E24" s="95">
        <v>0.13016530000000001</v>
      </c>
      <c r="H24" s="90" t="s">
        <v>72</v>
      </c>
      <c r="I24" s="90"/>
      <c r="J24" s="90" t="s">
        <v>66</v>
      </c>
      <c r="K24" s="90" t="s">
        <v>67</v>
      </c>
    </row>
    <row r="25" spans="1:11">
      <c r="A25" s="83"/>
      <c r="B25" s="90" t="s">
        <v>62</v>
      </c>
      <c r="C25" s="90">
        <v>181</v>
      </c>
      <c r="D25" s="83">
        <v>36</v>
      </c>
      <c r="E25" s="95">
        <v>0.19889502000000001</v>
      </c>
      <c r="H25" s="90" t="s">
        <v>73</v>
      </c>
      <c r="I25" s="90"/>
      <c r="J25" s="90" t="s">
        <v>66</v>
      </c>
      <c r="K25" s="90" t="s">
        <v>67</v>
      </c>
    </row>
    <row r="26" spans="1:11">
      <c r="A26" s="83"/>
      <c r="B26" s="83"/>
      <c r="C26" s="83"/>
      <c r="D26" s="83"/>
      <c r="E26" s="83"/>
      <c r="H26" s="90" t="s">
        <v>74</v>
      </c>
      <c r="I26" s="90"/>
      <c r="J26" s="90" t="s">
        <v>66</v>
      </c>
      <c r="K26" s="90" t="s">
        <v>67</v>
      </c>
    </row>
    <row r="27" spans="1:11">
      <c r="A27" s="83"/>
      <c r="B27" s="83"/>
      <c r="C27" s="83"/>
      <c r="D27" s="83"/>
      <c r="E27" s="83"/>
      <c r="H27" s="90" t="s">
        <v>75</v>
      </c>
      <c r="I27" s="90"/>
      <c r="J27" s="90" t="s">
        <v>66</v>
      </c>
      <c r="K27" s="90" t="s">
        <v>67</v>
      </c>
    </row>
    <row r="28" spans="1:11">
      <c r="A28" s="83"/>
      <c r="B28" s="86" t="s">
        <v>28</v>
      </c>
      <c r="C28" s="86"/>
      <c r="D28" s="86"/>
      <c r="E28" s="86"/>
      <c r="H28" s="86" t="s">
        <v>52</v>
      </c>
      <c r="I28" s="86"/>
      <c r="J28" s="86"/>
      <c r="K28" s="86"/>
    </row>
    <row r="29" spans="1:11">
      <c r="A29" s="83"/>
      <c r="B29" s="61" t="s">
        <v>29</v>
      </c>
      <c r="C29" s="61">
        <v>244</v>
      </c>
      <c r="D29" s="83">
        <v>1.75E-3</v>
      </c>
      <c r="E29" s="95">
        <v>7.1721314999999998E-6</v>
      </c>
      <c r="H29" s="90" t="s">
        <v>76</v>
      </c>
      <c r="I29" s="90"/>
      <c r="J29" s="90" t="s">
        <v>66</v>
      </c>
      <c r="K29" s="90" t="s">
        <v>67</v>
      </c>
    </row>
    <row r="30" spans="1:11">
      <c r="A30" s="83"/>
      <c r="B30" s="61" t="s">
        <v>30</v>
      </c>
      <c r="C30" s="61">
        <v>140</v>
      </c>
      <c r="D30" s="83">
        <v>6.49</v>
      </c>
      <c r="E30" s="95">
        <v>4.6357139499999998E-2</v>
      </c>
      <c r="H30" s="90" t="s">
        <v>77</v>
      </c>
      <c r="I30" s="90"/>
      <c r="J30" s="90" t="s">
        <v>66</v>
      </c>
      <c r="K30" s="90" t="s">
        <v>67</v>
      </c>
    </row>
    <row r="31" spans="1:11">
      <c r="A31" s="83"/>
      <c r="B31" s="61" t="s">
        <v>31</v>
      </c>
      <c r="C31" s="61">
        <v>477</v>
      </c>
      <c r="D31" s="83">
        <v>3.12</v>
      </c>
      <c r="E31" s="95">
        <v>6.5408803500000001E-3</v>
      </c>
      <c r="H31" s="90" t="s">
        <v>78</v>
      </c>
      <c r="I31" s="90"/>
      <c r="J31" s="90" t="s">
        <v>66</v>
      </c>
      <c r="K31" s="90" t="s">
        <v>67</v>
      </c>
    </row>
    <row r="32" spans="1:11">
      <c r="A32" s="83"/>
      <c r="B32" s="61" t="s">
        <v>32</v>
      </c>
      <c r="C32" s="61">
        <v>441</v>
      </c>
      <c r="D32" s="83">
        <v>3.3250000000000002</v>
      </c>
      <c r="E32" s="95">
        <v>7.5396828499999999E-3</v>
      </c>
      <c r="H32" s="90" t="s">
        <v>79</v>
      </c>
      <c r="I32" s="90"/>
      <c r="J32" s="90" t="s">
        <v>66</v>
      </c>
      <c r="K32" s="90" t="s">
        <v>67</v>
      </c>
    </row>
    <row r="33" spans="1:11">
      <c r="A33" s="83"/>
      <c r="B33" s="61" t="s">
        <v>33</v>
      </c>
      <c r="C33" s="61">
        <v>122</v>
      </c>
      <c r="D33" s="83">
        <v>3.01</v>
      </c>
      <c r="E33" s="95">
        <v>2.467213E-2</v>
      </c>
      <c r="H33" s="90" t="s">
        <v>80</v>
      </c>
      <c r="I33" s="90"/>
      <c r="J33" s="90" t="s">
        <v>66</v>
      </c>
      <c r="K33" s="90" t="s">
        <v>67</v>
      </c>
    </row>
    <row r="34" spans="1:11">
      <c r="A34" s="83"/>
      <c r="B34" s="61" t="s">
        <v>34</v>
      </c>
      <c r="C34" s="61">
        <v>206</v>
      </c>
      <c r="D34" s="83">
        <v>3</v>
      </c>
      <c r="E34" s="95">
        <v>1.4658291E-2</v>
      </c>
      <c r="H34" s="90" t="s">
        <v>55</v>
      </c>
      <c r="I34" s="90"/>
      <c r="J34" s="90" t="s">
        <v>66</v>
      </c>
      <c r="K34" s="90" t="s">
        <v>67</v>
      </c>
    </row>
    <row r="35" spans="1:11">
      <c r="A35" s="83"/>
      <c r="B35" s="61" t="s">
        <v>35</v>
      </c>
      <c r="C35" s="61">
        <v>376</v>
      </c>
      <c r="D35" s="83">
        <v>0.3095</v>
      </c>
      <c r="E35" s="95">
        <v>8.2313829999999995E-4</v>
      </c>
      <c r="H35" s="90" t="s">
        <v>81</v>
      </c>
      <c r="I35" s="90"/>
      <c r="J35" s="90" t="s">
        <v>66</v>
      </c>
      <c r="K35" s="90" t="s">
        <v>67</v>
      </c>
    </row>
    <row r="36" spans="1:11">
      <c r="A36" s="83"/>
      <c r="B36" s="61" t="s">
        <v>36</v>
      </c>
      <c r="C36" s="61">
        <v>337</v>
      </c>
      <c r="D36" s="83">
        <v>3.085</v>
      </c>
      <c r="E36" s="95">
        <v>9.1543027000000003E-3</v>
      </c>
      <c r="H36" s="90" t="s">
        <v>82</v>
      </c>
      <c r="I36" s="90"/>
      <c r="J36" s="90" t="s">
        <v>66</v>
      </c>
      <c r="K36" s="90" t="s">
        <v>67</v>
      </c>
    </row>
    <row r="37" spans="1:11">
      <c r="A37" s="83"/>
      <c r="B37" s="61" t="s">
        <v>37</v>
      </c>
      <c r="C37" s="61">
        <v>1355</v>
      </c>
      <c r="D37" s="83">
        <v>0.34340000000000004</v>
      </c>
      <c r="E37" s="95">
        <v>2.5343174014999997E-4</v>
      </c>
      <c r="H37" s="90" t="s">
        <v>58</v>
      </c>
      <c r="I37" s="90"/>
      <c r="J37" s="90" t="s">
        <v>66</v>
      </c>
      <c r="K37" s="90" t="s">
        <v>67</v>
      </c>
    </row>
    <row r="38" spans="1:11">
      <c r="A38" s="83"/>
      <c r="B38" s="61" t="s">
        <v>38</v>
      </c>
      <c r="C38" s="61">
        <v>180</v>
      </c>
      <c r="D38" s="83">
        <v>9.9</v>
      </c>
      <c r="E38" s="95">
        <v>5.5000000000000007E-2</v>
      </c>
      <c r="H38" s="90" t="s">
        <v>83</v>
      </c>
      <c r="I38" s="90"/>
      <c r="J38" s="90" t="s">
        <v>66</v>
      </c>
      <c r="K38" s="90" t="s">
        <v>67</v>
      </c>
    </row>
    <row r="39" spans="1:11">
      <c r="A39" s="83"/>
      <c r="B39" s="83"/>
      <c r="C39" s="83"/>
      <c r="D39" s="83"/>
      <c r="E39" s="83"/>
      <c r="H39" s="90" t="s">
        <v>84</v>
      </c>
      <c r="I39" s="90"/>
      <c r="J39" s="90" t="s">
        <v>66</v>
      </c>
      <c r="K39" s="90" t="s">
        <v>67</v>
      </c>
    </row>
    <row r="40" spans="1:11">
      <c r="A40" s="83"/>
      <c r="B40" s="83"/>
      <c r="C40" s="83"/>
      <c r="D40" s="83"/>
      <c r="E40" s="83"/>
    </row>
    <row r="41" spans="1:11">
      <c r="A41" s="83"/>
      <c r="B41" s="83"/>
      <c r="C41" s="83"/>
      <c r="D41" s="83"/>
      <c r="E41" s="83"/>
    </row>
    <row r="42" spans="1:11">
      <c r="A42" s="83"/>
      <c r="B42" s="86" t="s">
        <v>39</v>
      </c>
      <c r="C42" s="86"/>
      <c r="D42" s="86"/>
      <c r="E42" s="86"/>
    </row>
    <row r="43" spans="1:11">
      <c r="A43" s="83"/>
      <c r="B43" s="61" t="s">
        <v>40</v>
      </c>
      <c r="C43" s="61">
        <v>111</v>
      </c>
      <c r="D43" s="83">
        <v>158.30000000000001</v>
      </c>
      <c r="E43" s="95">
        <v>1.4261260999999998</v>
      </c>
    </row>
    <row r="44" spans="1:11">
      <c r="A44" s="83"/>
      <c r="B44" s="61" t="s">
        <v>41</v>
      </c>
      <c r="C44" s="61">
        <v>250</v>
      </c>
      <c r="D44" s="83">
        <v>6.4999999999999997E-4</v>
      </c>
      <c r="E44" s="95">
        <v>2.6000000000000001E-6</v>
      </c>
    </row>
    <row r="45" spans="1:11">
      <c r="A45" s="83"/>
      <c r="B45" s="61" t="s">
        <v>42</v>
      </c>
      <c r="C45" s="61">
        <v>404</v>
      </c>
      <c r="D45" s="83">
        <v>7.5000000000000011E-2</v>
      </c>
      <c r="E45" s="95">
        <v>1.8564356999999998E-4</v>
      </c>
    </row>
    <row r="46" spans="1:11">
      <c r="A46" s="83"/>
      <c r="B46" s="61" t="s">
        <v>43</v>
      </c>
      <c r="C46" s="61">
        <v>278</v>
      </c>
      <c r="D46" s="83">
        <v>0.20849999999999999</v>
      </c>
      <c r="E46" s="95">
        <v>7.5000000000000002E-4</v>
      </c>
    </row>
    <row r="47" spans="1:11">
      <c r="A47" s="83"/>
      <c r="B47" s="61" t="s">
        <v>44</v>
      </c>
      <c r="C47" s="61">
        <v>95</v>
      </c>
      <c r="D47" s="83">
        <v>52.97</v>
      </c>
      <c r="E47" s="95">
        <v>0.55757893999999997</v>
      </c>
    </row>
    <row r="48" spans="1:11">
      <c r="A48" s="83"/>
      <c r="B48" s="61" t="s">
        <v>45</v>
      </c>
      <c r="C48" s="61">
        <v>120</v>
      </c>
      <c r="D48" s="83">
        <v>24.42</v>
      </c>
      <c r="E48" s="95">
        <v>0.20349999999999999</v>
      </c>
    </row>
    <row r="49" spans="1:5">
      <c r="A49" s="83"/>
      <c r="B49" s="61" t="s">
        <v>46</v>
      </c>
      <c r="C49" s="61">
        <v>75</v>
      </c>
      <c r="D49" s="83">
        <v>355.9</v>
      </c>
      <c r="E49" s="95">
        <v>4.7453334500000004</v>
      </c>
    </row>
    <row r="50" spans="1:5">
      <c r="A50" s="83"/>
      <c r="B50" s="61" t="s">
        <v>47</v>
      </c>
      <c r="C50" s="61">
        <v>84</v>
      </c>
      <c r="D50" s="83">
        <v>2319</v>
      </c>
      <c r="E50" s="95">
        <v>27.607142500000002</v>
      </c>
    </row>
    <row r="51" spans="1:5">
      <c r="A51" s="83"/>
      <c r="B51" s="61" t="s">
        <v>48</v>
      </c>
      <c r="C51" s="61">
        <v>58</v>
      </c>
      <c r="D51" s="83">
        <v>4997.75</v>
      </c>
      <c r="E51" s="95">
        <v>86.168103000000002</v>
      </c>
    </row>
    <row r="52" spans="1:5">
      <c r="A52" s="83"/>
      <c r="B52" s="61" t="s">
        <v>49</v>
      </c>
      <c r="C52" s="61">
        <v>142</v>
      </c>
      <c r="D52" s="83">
        <v>35.51</v>
      </c>
      <c r="E52" s="95">
        <v>0.25007042499999999</v>
      </c>
    </row>
    <row r="53" spans="1:5">
      <c r="A53" s="83"/>
      <c r="B53" s="61" t="s">
        <v>50</v>
      </c>
      <c r="C53" s="61">
        <v>138</v>
      </c>
      <c r="D53" s="83">
        <v>93.75</v>
      </c>
      <c r="E53" s="95">
        <v>0.67934782999999999</v>
      </c>
    </row>
    <row r="54" spans="1:5">
      <c r="A54" s="83"/>
      <c r="B54" s="61" t="s">
        <v>51</v>
      </c>
      <c r="C54" s="61">
        <v>288</v>
      </c>
      <c r="D54" s="83">
        <v>0.313</v>
      </c>
      <c r="E54" s="95">
        <v>1.0868055500000001E-3</v>
      </c>
    </row>
    <row r="55" spans="1:5">
      <c r="A55" s="83"/>
      <c r="B55" s="61"/>
      <c r="C55" s="61"/>
      <c r="D55" s="83"/>
      <c r="E55" s="83"/>
    </row>
    <row r="56" spans="1:5">
      <c r="A56" s="83"/>
      <c r="B56" s="86" t="s">
        <v>52</v>
      </c>
      <c r="C56" s="86"/>
      <c r="D56" s="86"/>
      <c r="E56" s="86"/>
    </row>
    <row r="57" spans="1:5">
      <c r="A57" s="83"/>
      <c r="B57" s="61" t="s">
        <v>53</v>
      </c>
      <c r="C57" s="61">
        <v>180</v>
      </c>
      <c r="D57" s="83">
        <v>3825.5</v>
      </c>
      <c r="E57" s="95">
        <v>21.252777999999999</v>
      </c>
    </row>
    <row r="58" spans="1:5">
      <c r="A58" s="83"/>
      <c r="B58" s="61" t="s">
        <v>54</v>
      </c>
      <c r="C58" s="61">
        <v>159</v>
      </c>
      <c r="D58" s="83">
        <v>1.1950000000000001</v>
      </c>
      <c r="E58" s="95">
        <v>7.5157239999999997E-3</v>
      </c>
    </row>
    <row r="59" spans="1:5">
      <c r="A59" s="83"/>
      <c r="B59" s="61" t="s">
        <v>55</v>
      </c>
      <c r="C59" s="61">
        <v>280</v>
      </c>
      <c r="D59" s="83">
        <v>2.1000000000000001E-2</v>
      </c>
      <c r="E59" s="95">
        <v>7.4999995E-5</v>
      </c>
    </row>
    <row r="60" spans="1:5">
      <c r="A60" s="83"/>
      <c r="B60" s="61" t="s">
        <v>56</v>
      </c>
      <c r="C60" s="61">
        <v>206</v>
      </c>
      <c r="D60" s="83">
        <v>5.2499999999999998E-2</v>
      </c>
      <c r="E60" s="95">
        <v>2.5485435000000001E-4</v>
      </c>
    </row>
    <row r="61" spans="1:5">
      <c r="A61" s="83"/>
      <c r="B61" s="61" t="s">
        <v>57</v>
      </c>
      <c r="C61" s="61">
        <v>376.4</v>
      </c>
      <c r="D61" s="83">
        <v>8.1</v>
      </c>
      <c r="E61" s="95">
        <v>2.1519660999999999E-2</v>
      </c>
    </row>
    <row r="62" spans="1:5">
      <c r="A62" s="83"/>
      <c r="B62" s="61" t="s">
        <v>58</v>
      </c>
      <c r="C62" s="61">
        <v>161</v>
      </c>
      <c r="D62" s="83">
        <v>4.0500000000000001E-2</v>
      </c>
      <c r="E62" s="95">
        <v>2.5155279999999999E-4</v>
      </c>
    </row>
    <row r="63" spans="1:5">
      <c r="A63" s="83"/>
      <c r="B63" s="61" t="s">
        <v>59</v>
      </c>
      <c r="C63" s="61">
        <v>110</v>
      </c>
      <c r="D63" s="83">
        <v>40</v>
      </c>
      <c r="E63" s="95">
        <v>0.36363636500000002</v>
      </c>
    </row>
    <row r="64" spans="1:5">
      <c r="A64" s="83"/>
      <c r="B64" s="61" t="s">
        <v>60</v>
      </c>
      <c r="C64" s="61">
        <v>242</v>
      </c>
      <c r="D64" s="83">
        <v>0.1825</v>
      </c>
      <c r="E64" s="95">
        <v>7.5413225E-4</v>
      </c>
    </row>
    <row r="65" spans="1:5">
      <c r="A65" s="83"/>
      <c r="B65" s="90" t="s">
        <v>64</v>
      </c>
      <c r="C65" s="90">
        <v>238</v>
      </c>
      <c r="D65" s="83">
        <v>1300</v>
      </c>
      <c r="E65" s="95">
        <v>5.4621849999999998</v>
      </c>
    </row>
    <row r="66" spans="1:5">
      <c r="A66" s="83"/>
      <c r="B66" s="83"/>
      <c r="C66" s="83"/>
      <c r="D66" s="83"/>
      <c r="E66" s="83"/>
    </row>
    <row r="67" spans="1:5">
      <c r="A67" s="83"/>
      <c r="B67" s="83"/>
      <c r="C67" s="83"/>
      <c r="D67" s="83"/>
      <c r="E67" s="83"/>
    </row>
    <row r="68" spans="1:5">
      <c r="A68" s="83"/>
    </row>
    <row r="69" spans="1:5">
      <c r="A69" s="83"/>
    </row>
    <row r="70" spans="1:5">
      <c r="A70" s="83"/>
    </row>
    <row r="71" spans="1:5">
      <c r="A71" s="83"/>
    </row>
    <row r="72" spans="1:5">
      <c r="A72" s="83"/>
    </row>
    <row r="73" spans="1:5">
      <c r="A73" s="83"/>
    </row>
    <row r="74" spans="1:5">
      <c r="A74" s="83"/>
    </row>
    <row r="75" spans="1:5">
      <c r="A75" s="83"/>
    </row>
    <row r="76" spans="1:5">
      <c r="A76" s="83"/>
    </row>
    <row r="77" spans="1:5">
      <c r="A77" s="83"/>
    </row>
    <row r="78" spans="1:5">
      <c r="A78" s="83"/>
    </row>
    <row r="79" spans="1:5">
      <c r="A79" s="83"/>
    </row>
    <row r="80" spans="1:5">
      <c r="A80" s="83"/>
    </row>
    <row r="81" spans="1:1">
      <c r="A81" s="83"/>
    </row>
    <row r="82" spans="1:1">
      <c r="A82" s="83"/>
    </row>
    <row r="83" spans="1:1">
      <c r="A83" s="83"/>
    </row>
    <row r="84" spans="1:1">
      <c r="A84" s="83"/>
    </row>
    <row r="85" spans="1:1">
      <c r="A85" s="83"/>
    </row>
    <row r="86" spans="1:1">
      <c r="A86" s="83"/>
    </row>
    <row r="87" spans="1:1">
      <c r="A87" s="83"/>
    </row>
    <row r="88" spans="1:1">
      <c r="A88" s="83"/>
    </row>
    <row r="89" spans="1:1">
      <c r="A89" s="83"/>
    </row>
    <row r="90" spans="1:1">
      <c r="A90" s="83"/>
    </row>
    <row r="91" spans="1:1">
      <c r="A91" s="83"/>
    </row>
    <row r="92" spans="1:1">
      <c r="A92" s="83"/>
    </row>
    <row r="93" spans="1:1">
      <c r="A93" s="83"/>
    </row>
    <row r="94" spans="1:1">
      <c r="A94" s="83"/>
    </row>
    <row r="95" spans="1:1">
      <c r="A95" s="83"/>
    </row>
    <row r="96" spans="1:1">
      <c r="A96" s="83"/>
    </row>
    <row r="97" spans="1:1">
      <c r="A97" s="83"/>
    </row>
    <row r="98" spans="1:1">
      <c r="A98" s="83"/>
    </row>
    <row r="99" spans="1:1">
      <c r="A99" s="83"/>
    </row>
    <row r="100" spans="1:1">
      <c r="A100" s="83"/>
    </row>
    <row r="101" spans="1:1">
      <c r="A101" s="83"/>
    </row>
    <row r="102" spans="1:1">
      <c r="A102" s="83"/>
    </row>
    <row r="103" spans="1:1">
      <c r="A103" s="83"/>
    </row>
    <row r="104" spans="1:1">
      <c r="A104" s="8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1C2F-F410-4F93-B116-9A5FAAA41FDF}">
  <dimension ref="A1:B66"/>
  <sheetViews>
    <sheetView tabSelected="1" topLeftCell="A25" workbookViewId="0">
      <selection activeCell="A44" sqref="A44"/>
    </sheetView>
  </sheetViews>
  <sheetFormatPr defaultRowHeight="15"/>
  <cols>
    <col min="1" max="1" width="54.85546875" customWidth="1"/>
  </cols>
  <sheetData>
    <row r="1" spans="1:2">
      <c r="A1" s="85" t="s">
        <v>7</v>
      </c>
      <c r="B1" s="95" t="s">
        <v>6</v>
      </c>
    </row>
    <row r="2" spans="1:2">
      <c r="A2" s="61" t="s">
        <v>8</v>
      </c>
      <c r="B2" s="95">
        <v>0.32500000000000001</v>
      </c>
    </row>
    <row r="3" spans="1:2">
      <c r="A3" s="61" t="s">
        <v>9</v>
      </c>
      <c r="B3" s="95">
        <v>3.6235953500000001E-2</v>
      </c>
    </row>
    <row r="4" spans="1:2">
      <c r="A4" s="61" t="s">
        <v>10</v>
      </c>
      <c r="B4" s="95">
        <v>0.54857822000000001</v>
      </c>
    </row>
    <row r="5" spans="1:2">
      <c r="A5" s="61" t="s">
        <v>11</v>
      </c>
      <c r="B5" s="95">
        <v>2.7766666700000001E-2</v>
      </c>
    </row>
    <row r="6" spans="1:2">
      <c r="A6" s="61" t="s">
        <v>12</v>
      </c>
      <c r="B6" s="95">
        <v>2.5000000000000001E-2</v>
      </c>
    </row>
    <row r="7" spans="1:2">
      <c r="A7" s="61" t="s">
        <v>13</v>
      </c>
      <c r="B7" s="95">
        <v>4.9886359999999998E-2</v>
      </c>
    </row>
    <row r="8" spans="1:2">
      <c r="A8" s="61" t="s">
        <v>14</v>
      </c>
      <c r="B8" s="95">
        <v>4.9984025000000001E-2</v>
      </c>
    </row>
    <row r="9" spans="1:2">
      <c r="A9" s="61" t="s">
        <v>15</v>
      </c>
      <c r="B9" s="95">
        <v>2.5000000000000001E-2</v>
      </c>
    </row>
    <row r="10" spans="1:2">
      <c r="A10" s="61" t="s">
        <v>16</v>
      </c>
      <c r="B10" s="95">
        <v>0.17495238000000002</v>
      </c>
    </row>
    <row r="11" spans="1:2">
      <c r="A11" s="61" t="s">
        <v>17</v>
      </c>
      <c r="B11" s="95">
        <v>0.60866411500000006</v>
      </c>
    </row>
    <row r="12" spans="1:2">
      <c r="A12" s="61" t="s">
        <v>18</v>
      </c>
      <c r="B12" s="95">
        <v>0.62614502000000005</v>
      </c>
    </row>
    <row r="13" spans="1:2">
      <c r="A13" s="61" t="s">
        <v>19</v>
      </c>
      <c r="B13" s="95">
        <v>0.64822405000000005</v>
      </c>
    </row>
    <row r="14" spans="1:2">
      <c r="A14" s="61" t="s">
        <v>20</v>
      </c>
      <c r="B14" s="95">
        <v>0.15852348500000002</v>
      </c>
    </row>
    <row r="15" spans="1:2">
      <c r="A15" s="61" t="s">
        <v>21</v>
      </c>
      <c r="B15" s="95">
        <v>0.30751515000000001</v>
      </c>
    </row>
    <row r="16" spans="1:2">
      <c r="A16" s="61" t="s">
        <v>22</v>
      </c>
      <c r="B16" s="95">
        <v>0.10873912999999999</v>
      </c>
    </row>
    <row r="17" spans="1:2">
      <c r="A17" s="61" t="s">
        <v>23</v>
      </c>
      <c r="B17" s="95">
        <v>0.32500000000000001</v>
      </c>
    </row>
    <row r="18" spans="1:2">
      <c r="A18" s="61" t="s">
        <v>24</v>
      </c>
      <c r="B18" s="95">
        <v>0.62373951000000005</v>
      </c>
    </row>
    <row r="19" spans="1:2">
      <c r="A19" s="61" t="s">
        <v>25</v>
      </c>
      <c r="B19" s="95">
        <v>6.13235325E-2</v>
      </c>
    </row>
    <row r="20" spans="1:2">
      <c r="A20" s="61" t="s">
        <v>26</v>
      </c>
      <c r="B20" s="95">
        <v>0.106877395</v>
      </c>
    </row>
    <row r="21" spans="1:2">
      <c r="A21" s="61" t="s">
        <v>27</v>
      </c>
      <c r="B21" s="95">
        <v>0.51217948499999999</v>
      </c>
    </row>
    <row r="22" spans="1:2">
      <c r="A22" s="90" t="s">
        <v>61</v>
      </c>
      <c r="B22" s="95">
        <v>0.13016530000000001</v>
      </c>
    </row>
    <row r="23" spans="1:2">
      <c r="A23" s="90" t="s">
        <v>62</v>
      </c>
      <c r="B23" s="95">
        <v>0.19889502000000001</v>
      </c>
    </row>
    <row r="24" spans="1:2">
      <c r="A24" s="83"/>
      <c r="B24" s="83"/>
    </row>
    <row r="25" spans="1:2">
      <c r="A25" s="83"/>
      <c r="B25" s="83"/>
    </row>
    <row r="26" spans="1:2">
      <c r="A26" s="86" t="s">
        <v>28</v>
      </c>
      <c r="B26" s="86"/>
    </row>
    <row r="27" spans="1:2">
      <c r="A27" s="61" t="s">
        <v>29</v>
      </c>
      <c r="B27" s="95">
        <v>7.1721314999999998E-6</v>
      </c>
    </row>
    <row r="28" spans="1:2">
      <c r="A28" s="61" t="s">
        <v>30</v>
      </c>
      <c r="B28" s="95">
        <v>4.6357139499999998E-2</v>
      </c>
    </row>
    <row r="29" spans="1:2">
      <c r="A29" s="61" t="s">
        <v>31</v>
      </c>
      <c r="B29" s="95">
        <v>6.5408803500000001E-3</v>
      </c>
    </row>
    <row r="30" spans="1:2">
      <c r="A30" s="61" t="s">
        <v>32</v>
      </c>
      <c r="B30" s="95">
        <v>7.5396828499999999E-3</v>
      </c>
    </row>
    <row r="31" spans="1:2">
      <c r="A31" s="61" t="s">
        <v>33</v>
      </c>
      <c r="B31" s="95">
        <v>2.467213E-2</v>
      </c>
    </row>
    <row r="32" spans="1:2">
      <c r="A32" s="61" t="s">
        <v>34</v>
      </c>
      <c r="B32" s="95">
        <v>1.4658291E-2</v>
      </c>
    </row>
    <row r="33" spans="1:2">
      <c r="A33" s="61" t="s">
        <v>35</v>
      </c>
      <c r="B33" s="95">
        <v>8.2313829999999995E-4</v>
      </c>
    </row>
    <row r="34" spans="1:2">
      <c r="A34" s="61" t="s">
        <v>36</v>
      </c>
      <c r="B34" s="95">
        <v>9.1543027000000003E-3</v>
      </c>
    </row>
    <row r="35" spans="1:2">
      <c r="A35" s="61" t="s">
        <v>37</v>
      </c>
      <c r="B35" s="95">
        <v>2.5343174014999997E-4</v>
      </c>
    </row>
    <row r="36" spans="1:2">
      <c r="A36" s="61" t="s">
        <v>38</v>
      </c>
      <c r="B36" s="95">
        <v>5.5000000000000007E-2</v>
      </c>
    </row>
    <row r="37" spans="1:2">
      <c r="A37" s="83"/>
      <c r="B37" s="83"/>
    </row>
    <row r="38" spans="1:2">
      <c r="A38" s="83"/>
      <c r="B38" s="83"/>
    </row>
    <row r="39" spans="1:2">
      <c r="A39" s="83"/>
      <c r="B39" s="83"/>
    </row>
    <row r="40" spans="1:2">
      <c r="A40" s="86" t="s">
        <v>39</v>
      </c>
      <c r="B40" s="86"/>
    </row>
    <row r="41" spans="1:2">
      <c r="A41" s="61" t="s">
        <v>40</v>
      </c>
      <c r="B41" s="95">
        <v>1.4261260999999998</v>
      </c>
    </row>
    <row r="42" spans="1:2">
      <c r="A42" s="61" t="s">
        <v>41</v>
      </c>
      <c r="B42" s="95">
        <v>2.6000000000000001E-6</v>
      </c>
    </row>
    <row r="43" spans="1:2">
      <c r="A43" s="61" t="s">
        <v>42</v>
      </c>
      <c r="B43" s="95">
        <v>1.8564356999999998E-4</v>
      </c>
    </row>
    <row r="44" spans="1:2">
      <c r="A44" s="61" t="s">
        <v>43</v>
      </c>
      <c r="B44" s="95">
        <v>7.5000000000000002E-4</v>
      </c>
    </row>
    <row r="45" spans="1:2">
      <c r="A45" s="61" t="s">
        <v>44</v>
      </c>
      <c r="B45" s="95">
        <v>0.55757893999999997</v>
      </c>
    </row>
    <row r="46" spans="1:2">
      <c r="A46" s="61" t="s">
        <v>45</v>
      </c>
      <c r="B46" s="95">
        <v>0.20349999999999999</v>
      </c>
    </row>
    <row r="47" spans="1:2">
      <c r="A47" s="61" t="s">
        <v>46</v>
      </c>
      <c r="B47" s="95">
        <v>4.7453334500000004</v>
      </c>
    </row>
    <row r="48" spans="1:2">
      <c r="A48" s="61" t="s">
        <v>47</v>
      </c>
      <c r="B48" s="95">
        <v>27.607142500000002</v>
      </c>
    </row>
    <row r="49" spans="1:2">
      <c r="A49" s="61" t="s">
        <v>48</v>
      </c>
      <c r="B49" s="95">
        <v>86.168103000000002</v>
      </c>
    </row>
    <row r="50" spans="1:2">
      <c r="A50" s="61" t="s">
        <v>49</v>
      </c>
      <c r="B50" s="95">
        <v>0.25007042499999999</v>
      </c>
    </row>
    <row r="51" spans="1:2">
      <c r="A51" s="61" t="s">
        <v>50</v>
      </c>
      <c r="B51" s="95">
        <v>0.67934782999999999</v>
      </c>
    </row>
    <row r="52" spans="1:2">
      <c r="A52" s="61" t="s">
        <v>51</v>
      </c>
      <c r="B52" s="95">
        <v>1.0868055500000001E-3</v>
      </c>
    </row>
    <row r="53" spans="1:2">
      <c r="A53" s="61"/>
      <c r="B53" s="83"/>
    </row>
    <row r="54" spans="1:2">
      <c r="A54" s="86" t="s">
        <v>52</v>
      </c>
      <c r="B54" s="86"/>
    </row>
    <row r="55" spans="1:2">
      <c r="A55" s="61" t="s">
        <v>53</v>
      </c>
      <c r="B55" s="95">
        <v>21.252777999999999</v>
      </c>
    </row>
    <row r="56" spans="1:2">
      <c r="A56" s="61" t="s">
        <v>54</v>
      </c>
      <c r="B56" s="95">
        <v>7.5157239999999997E-3</v>
      </c>
    </row>
    <row r="57" spans="1:2">
      <c r="A57" s="61" t="s">
        <v>55</v>
      </c>
      <c r="B57" s="95">
        <v>7.4999995E-5</v>
      </c>
    </row>
    <row r="58" spans="1:2">
      <c r="A58" s="61" t="s">
        <v>56</v>
      </c>
      <c r="B58" s="95">
        <v>2.5485435000000001E-4</v>
      </c>
    </row>
    <row r="59" spans="1:2">
      <c r="A59" s="61" t="s">
        <v>57</v>
      </c>
      <c r="B59" s="95">
        <v>2.1519660999999999E-2</v>
      </c>
    </row>
    <row r="60" spans="1:2">
      <c r="A60" s="61" t="s">
        <v>58</v>
      </c>
      <c r="B60" s="95">
        <v>2.5155279999999999E-4</v>
      </c>
    </row>
    <row r="61" spans="1:2">
      <c r="A61" s="61" t="s">
        <v>59</v>
      </c>
      <c r="B61" s="95">
        <v>0.36363636500000002</v>
      </c>
    </row>
    <row r="62" spans="1:2">
      <c r="A62" s="61" t="s">
        <v>60</v>
      </c>
      <c r="B62" s="95">
        <v>7.5413225E-4</v>
      </c>
    </row>
    <row r="63" spans="1:2">
      <c r="A63" s="90" t="s">
        <v>64</v>
      </c>
      <c r="B63" s="95">
        <v>5.4621849999999998</v>
      </c>
    </row>
    <row r="64" spans="1:2">
      <c r="A64" s="90" t="s">
        <v>82</v>
      </c>
      <c r="B64" s="95">
        <v>1.0016854E-5</v>
      </c>
    </row>
    <row r="65" spans="1:2">
      <c r="A65" s="90" t="s">
        <v>89</v>
      </c>
      <c r="B65" s="95">
        <v>5.0031055000000005E-2</v>
      </c>
    </row>
    <row r="66" spans="1:2">
      <c r="A66" s="90" t="s">
        <v>90</v>
      </c>
      <c r="B66" s="95">
        <v>1.50289015E-5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Media_individualInfo</vt:lpstr>
      <vt:lpstr>Media_components_calculations</vt:lpstr>
      <vt:lpstr>Final-Media-Composition</vt:lpstr>
      <vt:lpstr>Final,mM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SARAIVA</dc:creator>
  <cp:lastModifiedBy>Thomas SAUTER</cp:lastModifiedBy>
  <dcterms:created xsi:type="dcterms:W3CDTF">2023-07-12T11:50:01Z</dcterms:created>
  <dcterms:modified xsi:type="dcterms:W3CDTF">2023-07-25T12:44:27Z</dcterms:modified>
</cp:coreProperties>
</file>