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w10" sheetId="1" state="visible" r:id="rId2"/>
    <sheet name="mw6" sheetId="2" state="visible" r:id="rId3"/>
    <sheet name="mw8" sheetId="3" state="visible" r:id="rId4"/>
    <sheet name="mw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<sst xmlns="http://schemas.openxmlformats.org/spreadsheetml/2006/main" count="121" uniqueCount="19">
  <si>
    <t xml:space="preserve">Exchange rates to system currency:</t>
  </si>
  <si>
    <t xml:space="preserve">mc1</t>
  </si>
  <si>
    <t xml:space="preserve">mc2</t>
  </si>
  <si>
    <t xml:space="preserve">mc3</t>
  </si>
  <si>
    <t xml:space="preserve">State</t>
  </si>
  <si>
    <t xml:space="preserve">Test class</t>
  </si>
  <si>
    <t xml:space="preserve">Test case</t>
  </si>
  <si>
    <t xml:space="preserve">mm2</t>
  </si>
  <si>
    <t xml:space="preserve">mm4</t>
  </si>
  <si>
    <t xml:space="preserve">mm5</t>
  </si>
  <si>
    <t xml:space="preserve">mm6</t>
  </si>
  <si>
    <t xml:space="preserve">mm7</t>
  </si>
  <si>
    <t xml:space="preserve">mm8</t>
  </si>
  <si>
    <t xml:space="preserve">Qty</t>
  </si>
  <si>
    <t xml:space="preserve">Value</t>
  </si>
  <si>
    <t xml:space="preserve">OO11_MaterialExpenseTest_record</t>
  </si>
  <si>
    <t xml:space="preserve">OO13_InventoryOperationTest_record_several_more_material_expenses_as_precondition</t>
  </si>
  <si>
    <t xml:space="preserve">OO14_InventoryOperationTest_record</t>
  </si>
  <si>
    <t xml:space="preserve">OO16_ProcessRunTest_record_several_more_material_expenses_as_precondition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</si>
</sst>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E14" activeCellId="0" sqref="E1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45.45"/>
    <col collapsed="false" customWidth="true" hidden="false" outlineLevel="0" max="4" min="4" style="0" width="20.21"/>
    <col collapsed="false" customWidth="true" hidden="false" outlineLevel="0" max="5" min="5" style="0" width="24.26"/>
    <col collapsed="false" customWidth="true" hidden="false" outlineLevel="0" max="6" min="6" style="0" width="25.26"/>
    <col collapsed="false" customWidth="true" hidden="false" outlineLevel="0" max="7" min="7" style="0" width="20.11"/>
    <col collapsed="false" customWidth="true" hidden="false" outlineLevel="0" max="8" min="8" style="0" width="12.76"/>
    <col collapsed="false" customWidth="true" hidden="false" outlineLevel="0" max="9" min="9" style="0" width="16.04"/>
    <col collapsed="false" customWidth="true" hidden="false" outlineLevel="0" max="10" min="10" style="0" width="23.23"/>
    <col collapsed="false" customWidth="true" hidden="false" outlineLevel="0" max="11" min="11" style="0" width="20.21"/>
    <col collapsed="false" customWidth="true" hidden="false" outlineLevel="0" max="12" min="12" style="0" width="16.8"/>
    <col collapsed="false" customWidth="true" hidden="false" outlineLevel="0" max="13" min="13" style="0" width="24.49"/>
    <col collapsed="false" customWidth="true" hidden="false" outlineLevel="0" max="14" min="14" style="0" width="16.17"/>
    <col collapsed="false" customWidth="true" hidden="false" outlineLevel="0" max="15" min="15" style="0" width="18.19"/>
  </cols>
  <sheetData>
    <row r="1" s="3" customFormat="true" ht="12.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4" t="s">
        <v>1</v>
      </c>
      <c r="B2" s="5" t="n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3" customFormat="true" ht="12.8" hidden="false" customHeight="false" outlineLevel="0" collapsed="false">
      <c r="A3" s="4" t="s">
        <v>2</v>
      </c>
      <c r="B3" s="5" t="n">
        <v>1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3" customFormat="true" ht="12.8" hidden="false" customHeight="false" outlineLevel="0" collapsed="false">
      <c r="A4" s="4" t="s">
        <v>3</v>
      </c>
      <c r="B4" s="5" t="n">
        <v>4.34567809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="3" customFormat="true" ht="12.8" hidden="false" customHeight="false" outlineLevel="0" collapsed="false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3" customFormat="true" ht="12.8" hidden="false" customHeight="false" outlineLevel="0" collapsed="false">
      <c r="A6" s="1" t="s">
        <v>4</v>
      </c>
      <c r="B6" s="1" t="s">
        <v>5</v>
      </c>
      <c r="C6" s="1" t="s">
        <v>6</v>
      </c>
      <c r="D6" s="2" t="s">
        <v>7</v>
      </c>
      <c r="E6" s="2"/>
      <c r="F6" s="2" t="s">
        <v>8</v>
      </c>
      <c r="G6" s="2"/>
      <c r="H6" s="2" t="s">
        <v>9</v>
      </c>
      <c r="I6" s="2"/>
      <c r="J6" s="2" t="s">
        <v>10</v>
      </c>
      <c r="K6" s="2"/>
      <c r="L6" s="2" t="s">
        <v>11</v>
      </c>
      <c r="M6" s="2"/>
      <c r="N6" s="2" t="s">
        <v>12</v>
      </c>
      <c r="O6" s="2"/>
    </row>
    <row r="7" customFormat="false" ht="12.8" hidden="false" customHeight="false" outlineLevel="0" collapsed="false">
      <c r="A7" s="6"/>
      <c r="B7" s="6"/>
      <c r="C7" s="6"/>
      <c r="D7" s="4" t="s">
        <v>13</v>
      </c>
      <c r="E7" s="4" t="s">
        <v>14</v>
      </c>
      <c r="F7" s="6" t="s">
        <v>13</v>
      </c>
      <c r="G7" s="6" t="s">
        <v>14</v>
      </c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</row>
    <row r="8" customFormat="false" ht="12.8" hidden="false" customHeight="false" outlineLevel="0" collapsed="false">
      <c r="A8" s="6" t="n">
        <v>1</v>
      </c>
      <c r="B8" s="6" t="s">
        <v>15</v>
      </c>
      <c r="C8" s="6" t="n">
        <v>15</v>
      </c>
      <c r="D8" s="7" t="n">
        <v>0</v>
      </c>
      <c r="E8" s="8" t="n">
        <v>0</v>
      </c>
      <c r="F8" s="8" t="n">
        <v>0</v>
      </c>
      <c r="G8" s="7" t="n">
        <v>0</v>
      </c>
      <c r="H8" s="8" t="n">
        <v>0</v>
      </c>
      <c r="I8" s="8" t="n">
        <v>0</v>
      </c>
      <c r="J8" s="8" t="n">
        <v>1</v>
      </c>
      <c r="K8" s="7" t="n">
        <f aca="false">0.000001*B4</f>
        <v>4.34567809E-006</v>
      </c>
      <c r="L8" s="8" t="n">
        <v>0</v>
      </c>
      <c r="M8" s="7" t="n">
        <v>0</v>
      </c>
      <c r="N8" s="8" t="n">
        <v>0</v>
      </c>
      <c r="O8" s="7" t="n">
        <v>0</v>
      </c>
    </row>
    <row r="9" customFormat="false" ht="12.8" hidden="false" customHeight="false" outlineLevel="0" collapsed="false">
      <c r="A9" s="6" t="n">
        <v>2</v>
      </c>
      <c r="B9" s="4" t="s">
        <v>15</v>
      </c>
      <c r="C9" s="6" t="n">
        <v>18</v>
      </c>
      <c r="D9" s="7" t="n">
        <v>0</v>
      </c>
      <c r="E9" s="8" t="n">
        <v>0</v>
      </c>
      <c r="F9" s="8" t="n">
        <f aca="false">3000000*453592</f>
        <v>1360776000000</v>
      </c>
      <c r="G9" s="7" t="n">
        <f aca="false">1.000001/F9</f>
        <v>7.34875541602732E-013</v>
      </c>
      <c r="H9" s="8" t="n">
        <v>0</v>
      </c>
      <c r="I9" s="8" t="n">
        <v>0</v>
      </c>
      <c r="J9" s="8" t="n">
        <v>1</v>
      </c>
      <c r="K9" s="7" t="n">
        <f aca="false">0.000001*B4</f>
        <v>4.34567809E-006</v>
      </c>
      <c r="L9" s="8" t="n">
        <v>0</v>
      </c>
      <c r="M9" s="7" t="n">
        <v>0</v>
      </c>
      <c r="N9" s="8" t="n">
        <v>0</v>
      </c>
      <c r="O9" s="7" t="n">
        <v>0</v>
      </c>
    </row>
    <row r="10" customFormat="false" ht="12.8" hidden="false" customHeight="false" outlineLevel="0" collapsed="false">
      <c r="A10" s="6" t="n">
        <v>3</v>
      </c>
      <c r="B10" s="4" t="s">
        <v>15</v>
      </c>
      <c r="C10" s="6" t="n">
        <v>22</v>
      </c>
      <c r="D10" s="7" t="n">
        <v>0</v>
      </c>
      <c r="E10" s="8" t="n">
        <v>0</v>
      </c>
      <c r="F10" s="8" t="n">
        <f aca="false">3000000*453592</f>
        <v>1360776000000</v>
      </c>
      <c r="G10" s="7" t="n">
        <f aca="false">1.000001/F10</f>
        <v>7.34875541602732E-013</v>
      </c>
      <c r="H10" s="8" t="n">
        <v>0</v>
      </c>
      <c r="I10" s="8" t="n">
        <v>0</v>
      </c>
      <c r="J10" s="8" t="n">
        <f aca="false">J9</f>
        <v>1</v>
      </c>
      <c r="K10" s="7" t="n">
        <v>4.34567809E-006</v>
      </c>
      <c r="L10" s="8" t="n">
        <v>0</v>
      </c>
      <c r="M10" s="7" t="n">
        <v>0</v>
      </c>
      <c r="N10" s="8" t="n">
        <v>0</v>
      </c>
      <c r="O10" s="7" t="n">
        <v>0</v>
      </c>
    </row>
    <row r="11" customFormat="false" ht="12.8" hidden="false" customHeight="false" outlineLevel="0" collapsed="false">
      <c r="A11" s="6" t="n">
        <v>4</v>
      </c>
      <c r="B11" s="4" t="s">
        <v>15</v>
      </c>
      <c r="C11" s="6" t="n">
        <v>24</v>
      </c>
      <c r="D11" s="7" t="n">
        <f aca="false">1/1000000</f>
        <v>1E-006</v>
      </c>
      <c r="E11" s="8" t="n">
        <f aca="false">3000000/D11</f>
        <v>3000000000000</v>
      </c>
      <c r="F11" s="8" t="n">
        <f aca="false">3000000*453592</f>
        <v>1360776000000</v>
      </c>
      <c r="G11" s="7" t="n">
        <f aca="false">1.000001/F11</f>
        <v>7.34875541602732E-013</v>
      </c>
      <c r="H11" s="8" t="n">
        <v>0</v>
      </c>
      <c r="I11" s="8" t="n">
        <v>0</v>
      </c>
      <c r="J11" s="8" t="n">
        <v>1</v>
      </c>
      <c r="K11" s="7" t="n">
        <v>4.34567809E-006</v>
      </c>
      <c r="L11" s="8" t="n">
        <v>0</v>
      </c>
      <c r="M11" s="7" t="n">
        <v>0</v>
      </c>
      <c r="N11" s="8" t="n">
        <v>0</v>
      </c>
      <c r="O11" s="7" t="n">
        <v>0</v>
      </c>
    </row>
    <row r="12" customFormat="false" ht="12.8" hidden="false" customHeight="false" outlineLevel="0" collapsed="false">
      <c r="A12" s="6" t="n">
        <v>5</v>
      </c>
      <c r="B12" s="4" t="s">
        <v>15</v>
      </c>
      <c r="C12" s="6" t="n">
        <v>27</v>
      </c>
      <c r="D12" s="7" t="n">
        <f aca="false">D11</f>
        <v>1E-006</v>
      </c>
      <c r="E12" s="8" t="n">
        <f aca="false">E11</f>
        <v>3000000000000</v>
      </c>
      <c r="F12" s="8" t="n">
        <f aca="false">3000000*453592</f>
        <v>1360776000000</v>
      </c>
      <c r="G12" s="7" t="n">
        <f aca="false">1.000001/F12</f>
        <v>7.34875541602732E-013</v>
      </c>
      <c r="H12" s="8" t="n">
        <v>0</v>
      </c>
      <c r="I12" s="8" t="n">
        <v>0</v>
      </c>
      <c r="J12" s="8" t="n">
        <v>1</v>
      </c>
      <c r="K12" s="7" t="n">
        <v>4.34567809E-006</v>
      </c>
      <c r="L12" s="8" t="n">
        <v>0</v>
      </c>
      <c r="M12" s="7" t="n">
        <v>0</v>
      </c>
      <c r="N12" s="8" t="n">
        <v>0</v>
      </c>
      <c r="O12" s="7" t="n">
        <v>0</v>
      </c>
    </row>
    <row r="13" customFormat="false" ht="12.8" hidden="false" customHeight="false" outlineLevel="0" collapsed="false">
      <c r="A13" s="6" t="n">
        <v>6</v>
      </c>
      <c r="B13" s="4" t="s">
        <v>15</v>
      </c>
      <c r="C13" s="6" t="n">
        <v>29</v>
      </c>
      <c r="D13" s="7" t="n">
        <f aca="false">D12</f>
        <v>1E-006</v>
      </c>
      <c r="E13" s="8" t="n">
        <f aca="false">(D12*E12)/D13</f>
        <v>3000000000000</v>
      </c>
      <c r="F13" s="8" t="n">
        <f aca="false">3000000*453592</f>
        <v>1360776000000</v>
      </c>
      <c r="G13" s="7" t="n">
        <f aca="false">1.000001/F13</f>
        <v>7.34875541602732E-013</v>
      </c>
      <c r="H13" s="8" t="n">
        <v>0</v>
      </c>
      <c r="I13" s="8" t="n">
        <v>0</v>
      </c>
      <c r="J13" s="8" t="n">
        <v>1</v>
      </c>
      <c r="K13" s="7" t="n">
        <v>4.34567809E-006</v>
      </c>
      <c r="L13" s="8" t="n">
        <v>0</v>
      </c>
      <c r="M13" s="7" t="n">
        <v>0</v>
      </c>
      <c r="N13" s="8" t="n">
        <v>0</v>
      </c>
      <c r="O13" s="7" t="n">
        <v>0</v>
      </c>
    </row>
    <row r="14" customFormat="false" ht="12.8" hidden="false" customHeight="false" outlineLevel="0" collapsed="false">
      <c r="A14" s="6" t="n">
        <v>7</v>
      </c>
      <c r="B14" s="4" t="s">
        <v>15</v>
      </c>
      <c r="C14" s="6" t="n">
        <v>38</v>
      </c>
      <c r="D14" s="7" t="n">
        <f aca="false">D13+0.000001/1000000</f>
        <v>1.000001E-006</v>
      </c>
      <c r="E14" s="8" t="n">
        <f aca="false">(D13*E13+1.000001)/D14</f>
        <v>2999998000003</v>
      </c>
      <c r="F14" s="8" t="n">
        <f aca="false">3000000*453592</f>
        <v>1360776000000</v>
      </c>
      <c r="G14" s="7" t="n">
        <f aca="false">1.000001/F14</f>
        <v>7.34875541602732E-013</v>
      </c>
      <c r="H14" s="8" t="n">
        <v>0</v>
      </c>
      <c r="I14" s="8" t="n">
        <v>0</v>
      </c>
      <c r="J14" s="8" t="n">
        <v>1</v>
      </c>
      <c r="K14" s="7" t="n">
        <v>4.34567809E-006</v>
      </c>
      <c r="L14" s="8" t="n">
        <v>0</v>
      </c>
      <c r="M14" s="7" t="n">
        <v>0</v>
      </c>
      <c r="N14" s="8" t="n">
        <v>0</v>
      </c>
      <c r="O14" s="7" t="n">
        <v>0</v>
      </c>
    </row>
    <row r="15" customFormat="false" ht="12.8" hidden="false" customHeight="false" outlineLevel="0" collapsed="false">
      <c r="A15" s="6" t="n">
        <v>8</v>
      </c>
      <c r="B15" s="4" t="s">
        <v>15</v>
      </c>
      <c r="C15" s="6" t="n">
        <v>47</v>
      </c>
      <c r="D15" s="7" t="n">
        <f aca="false">D14</f>
        <v>1.000001E-006</v>
      </c>
      <c r="E15" s="8" t="n">
        <f aca="false">E14</f>
        <v>2999998000003</v>
      </c>
      <c r="F15" s="8" t="n">
        <v>1360776000000</v>
      </c>
      <c r="G15" s="7" t="n">
        <v>7.34875541602732E-013</v>
      </c>
      <c r="H15" s="8" t="n">
        <v>0</v>
      </c>
      <c r="I15" s="8" t="n">
        <v>0</v>
      </c>
      <c r="J15" s="8" t="n">
        <f aca="false">J14+2000</f>
        <v>2001</v>
      </c>
      <c r="K15" s="7" t="n">
        <f aca="false">(J14*K14+0.000001*B4)/J15</f>
        <v>4.34350633683158E-009</v>
      </c>
      <c r="L15" s="8" t="n">
        <v>0</v>
      </c>
      <c r="M15" s="7" t="n">
        <v>0</v>
      </c>
      <c r="N15" s="8" t="n">
        <v>0</v>
      </c>
      <c r="O15" s="7" t="n">
        <v>0</v>
      </c>
    </row>
    <row r="16" customFormat="false" ht="12.8" hidden="false" customHeight="false" outlineLevel="0" collapsed="false">
      <c r="A16" s="6" t="n">
        <v>9</v>
      </c>
      <c r="B16" s="6" t="s">
        <v>16</v>
      </c>
      <c r="C16" s="6" t="n">
        <v>1</v>
      </c>
      <c r="D16" s="7" t="n">
        <f aca="false">D15+1000</f>
        <v>1000.000001</v>
      </c>
      <c r="E16" s="8" t="n">
        <f aca="false">(D15*E15+2000)/D16</f>
        <v>3002.000996999</v>
      </c>
      <c r="F16" s="8" t="n">
        <v>1360776000000</v>
      </c>
      <c r="G16" s="7" t="n">
        <v>7.34875541602732E-013</v>
      </c>
      <c r="H16" s="8" t="n">
        <v>0</v>
      </c>
      <c r="I16" s="8" t="n">
        <v>0</v>
      </c>
      <c r="J16" s="8" t="n">
        <v>2001</v>
      </c>
      <c r="K16" s="7" t="n">
        <v>4.34350633683158E-009</v>
      </c>
      <c r="L16" s="8" t="n">
        <v>0</v>
      </c>
      <c r="M16" s="7" t="n">
        <v>0</v>
      </c>
      <c r="N16" s="8" t="n">
        <v>0</v>
      </c>
      <c r="O16" s="7" t="n">
        <v>0</v>
      </c>
    </row>
    <row r="17" customFormat="false" ht="12.8" hidden="false" customHeight="false" outlineLevel="0" collapsed="false">
      <c r="A17" s="6" t="n">
        <v>10</v>
      </c>
      <c r="B17" s="4" t="s">
        <v>16</v>
      </c>
      <c r="C17" s="6" t="n">
        <v>2</v>
      </c>
      <c r="D17" s="7" t="n">
        <f aca="false">D16</f>
        <v>1000.000001</v>
      </c>
      <c r="E17" s="8" t="n">
        <f aca="false">E16</f>
        <v>3002.000996999</v>
      </c>
      <c r="F17" s="8" t="n">
        <f aca="false">F16+1360776000000</f>
        <v>2721552000000</v>
      </c>
      <c r="G17" s="7" t="n">
        <f aca="false">(F16*G16+300000000000000)/F17</f>
        <v>110.231221009189</v>
      </c>
      <c r="H17" s="8" t="n">
        <v>0</v>
      </c>
      <c r="I17" s="8" t="n">
        <v>0</v>
      </c>
      <c r="J17" s="8" t="n">
        <v>2001</v>
      </c>
      <c r="K17" s="7" t="n">
        <v>4.34350633683158E-009</v>
      </c>
      <c r="L17" s="8" t="n">
        <v>0</v>
      </c>
      <c r="M17" s="7" t="n">
        <v>0</v>
      </c>
      <c r="N17" s="8" t="n">
        <v>0</v>
      </c>
      <c r="O17" s="7" t="n">
        <v>0</v>
      </c>
    </row>
    <row r="18" customFormat="false" ht="12.8" hidden="false" customHeight="false" outlineLevel="0" collapsed="false">
      <c r="A18" s="6" t="n">
        <v>11</v>
      </c>
      <c r="B18" s="4" t="s">
        <v>16</v>
      </c>
      <c r="C18" s="6" t="n">
        <v>3</v>
      </c>
      <c r="D18" s="7" t="n">
        <f aca="false">D17</f>
        <v>1000.000001</v>
      </c>
      <c r="E18" s="8" t="n">
        <f aca="false">E17</f>
        <v>3002.000996999</v>
      </c>
      <c r="F18" s="8" t="n">
        <v>2721552000000</v>
      </c>
      <c r="G18" s="7" t="n">
        <v>110.231221009189</v>
      </c>
      <c r="H18" s="8" t="n">
        <v>0</v>
      </c>
      <c r="I18" s="8" t="n">
        <v>0</v>
      </c>
      <c r="J18" s="8" t="n">
        <f aca="false">J17+1360776002001</f>
        <v>1360776004002</v>
      </c>
      <c r="K18" s="7" t="n">
        <f aca="false">(J17*K17+800000000000000)/J18</f>
        <v>587.899843653345</v>
      </c>
      <c r="L18" s="8" t="n">
        <v>0</v>
      </c>
      <c r="M18" s="7" t="n">
        <v>0</v>
      </c>
      <c r="N18" s="8" t="n">
        <v>0</v>
      </c>
      <c r="O18" s="7" t="n">
        <v>0</v>
      </c>
    </row>
    <row r="19" customFormat="false" ht="12.8" hidden="false" customHeight="false" outlineLevel="0" collapsed="false">
      <c r="A19" s="6" t="n">
        <v>12</v>
      </c>
      <c r="B19" s="4" t="s">
        <v>16</v>
      </c>
      <c r="C19" s="6" t="n">
        <v>4</v>
      </c>
      <c r="D19" s="7" t="n">
        <f aca="false">D18</f>
        <v>1000.000001</v>
      </c>
      <c r="E19" s="8" t="n">
        <f aca="false">E18</f>
        <v>3002.000996999</v>
      </c>
      <c r="F19" s="8" t="n">
        <v>2721552000000</v>
      </c>
      <c r="G19" s="7" t="n">
        <v>110.231221009189</v>
      </c>
      <c r="H19" s="8" t="n">
        <v>0</v>
      </c>
      <c r="I19" s="8" t="n">
        <v>0</v>
      </c>
      <c r="J19" s="8" t="n">
        <v>1360776004002</v>
      </c>
      <c r="K19" s="7" t="n">
        <v>587.899843653345</v>
      </c>
      <c r="L19" s="8" t="n">
        <f aca="false">L18+1000.001</f>
        <v>1000.001</v>
      </c>
      <c r="M19" s="7" t="n">
        <f aca="false">(L18*M18+500000 )/L19</f>
        <v>499.9995000005</v>
      </c>
      <c r="N19" s="8" t="n">
        <v>0</v>
      </c>
      <c r="O19" s="7" t="n">
        <v>0</v>
      </c>
    </row>
    <row r="20" customFormat="false" ht="12.8" hidden="false" customHeight="false" outlineLevel="0" collapsed="false">
      <c r="A20" s="6" t="n">
        <v>13</v>
      </c>
      <c r="B20" s="4" t="s">
        <v>17</v>
      </c>
      <c r="C20" s="6" t="n">
        <v>6</v>
      </c>
      <c r="D20" s="7" t="n">
        <f aca="false">D19-1000*0.453592</f>
        <v>546.408001000001</v>
      </c>
      <c r="E20" s="8" t="n">
        <f aca="false">E19</f>
        <v>3002.000996999</v>
      </c>
      <c r="F20" s="8" t="n">
        <v>2721552000000</v>
      </c>
      <c r="G20" s="7" t="n">
        <v>110.231221009189</v>
      </c>
      <c r="H20" s="8" t="n">
        <v>0</v>
      </c>
      <c r="I20" s="8" t="n">
        <v>0</v>
      </c>
      <c r="J20" s="8" t="n">
        <v>1360776004002</v>
      </c>
      <c r="K20" s="7" t="n">
        <v>587.899843653345</v>
      </c>
      <c r="L20" s="8" t="n">
        <f aca="false">L19-1000*1000</f>
        <v>-998999.999</v>
      </c>
      <c r="M20" s="7" t="n">
        <v>0</v>
      </c>
      <c r="N20" s="8" t="n">
        <v>0</v>
      </c>
      <c r="O20" s="7" t="n">
        <v>0</v>
      </c>
    </row>
    <row r="21" customFormat="false" ht="12.8" hidden="false" customHeight="false" outlineLevel="0" collapsed="false">
      <c r="A21" s="6" t="n">
        <v>16</v>
      </c>
      <c r="B21" s="4" t="s">
        <v>17</v>
      </c>
      <c r="C21" s="6" t="n">
        <v>9</v>
      </c>
      <c r="D21" s="7" t="n">
        <f aca="false">D20</f>
        <v>546.408001000001</v>
      </c>
      <c r="E21" s="8" t="n">
        <f aca="false">E20</f>
        <v>3002.000996999</v>
      </c>
      <c r="F21" s="8" t="n">
        <v>2721552000000</v>
      </c>
      <c r="G21" s="7" t="n">
        <v>110.231221009189</v>
      </c>
      <c r="H21" s="5" t="n">
        <f aca="false">10000*0.0000022046</f>
        <v>0.022046</v>
      </c>
      <c r="I21" s="8" t="n">
        <v>0</v>
      </c>
      <c r="J21" s="8" t="n">
        <v>1360776004002</v>
      </c>
      <c r="K21" s="7" t="n">
        <v>587.899843653345</v>
      </c>
      <c r="L21" s="8" t="n">
        <v>-998999.999</v>
      </c>
      <c r="M21" s="7" t="n">
        <v>0</v>
      </c>
      <c r="N21" s="8" t="n">
        <v>0</v>
      </c>
      <c r="O21" s="7" t="n">
        <v>0</v>
      </c>
    </row>
    <row r="22" customFormat="false" ht="12.8" hidden="false" customHeight="false" outlineLevel="0" collapsed="false">
      <c r="A22" s="6" t="n">
        <v>17</v>
      </c>
      <c r="B22" s="4" t="s">
        <v>17</v>
      </c>
      <c r="C22" s="6" t="n">
        <v>10</v>
      </c>
      <c r="D22" s="7" t="n">
        <f aca="false">D21</f>
        <v>546.408001000001</v>
      </c>
      <c r="E22" s="8" t="n">
        <f aca="false">E21</f>
        <v>3002.000996999</v>
      </c>
      <c r="F22" s="8" t="n">
        <v>2721552000000</v>
      </c>
      <c r="G22" s="7" t="n">
        <v>110.231221009189</v>
      </c>
      <c r="H22" s="8" t="n">
        <f aca="false">H21-10000*0.00220462</f>
        <v>-22.024154</v>
      </c>
      <c r="I22" s="8" t="n">
        <v>0</v>
      </c>
      <c r="J22" s="8" t="n">
        <v>1360776004002</v>
      </c>
      <c r="K22" s="7" t="n">
        <v>587.899843653345</v>
      </c>
      <c r="L22" s="8" t="n">
        <v>-998999.999</v>
      </c>
      <c r="M22" s="7" t="n">
        <v>0</v>
      </c>
      <c r="N22" s="8" t="n">
        <v>0</v>
      </c>
      <c r="O22" s="7" t="n">
        <v>0</v>
      </c>
    </row>
    <row r="23" customFormat="false" ht="12.8" hidden="false" customHeight="false" outlineLevel="0" collapsed="false">
      <c r="A23" s="6" t="n">
        <v>18</v>
      </c>
      <c r="B23" s="4" t="s">
        <v>17</v>
      </c>
      <c r="C23" s="6" t="n">
        <v>11</v>
      </c>
      <c r="D23" s="7" t="n">
        <f aca="false">D22+1000*0.453592</f>
        <v>1000.000001</v>
      </c>
      <c r="E23" s="8" t="n">
        <f aca="false">(D22*E22)/D23</f>
        <v>1640.31736212992</v>
      </c>
      <c r="F23" s="8" t="n">
        <f aca="false">F22+1000000</f>
        <v>2721553000000</v>
      </c>
      <c r="G23" s="7" t="n">
        <f aca="false">(F22*G22)/F23</f>
        <v>110.23118050613</v>
      </c>
      <c r="H23" s="8" t="n">
        <v>-22.024154</v>
      </c>
      <c r="I23" s="8" t="n">
        <v>0</v>
      </c>
      <c r="J23" s="8" t="n">
        <f aca="false">J22+1000*28349.5</f>
        <v>1360804353502</v>
      </c>
      <c r="K23" s="7" t="n">
        <f aca="false">(J22*K22)/J23</f>
        <v>587.887595995132</v>
      </c>
      <c r="L23" s="8" t="n">
        <v>-998999.999</v>
      </c>
      <c r="M23" s="7" t="n">
        <v>0</v>
      </c>
      <c r="N23" s="8" t="n">
        <v>0</v>
      </c>
      <c r="O23" s="7" t="n">
        <v>0</v>
      </c>
    </row>
    <row r="24" customFormat="false" ht="12.8" hidden="false" customHeight="false" outlineLevel="0" collapsed="false">
      <c r="A24" s="6" t="n">
        <v>20</v>
      </c>
      <c r="B24" s="4" t="s">
        <v>17</v>
      </c>
      <c r="C24" s="6" t="n">
        <v>13</v>
      </c>
      <c r="D24" s="7" t="n">
        <f aca="false">D23+1000/1000000</f>
        <v>1000.001001</v>
      </c>
      <c r="E24" s="8" t="n">
        <f aca="false">(D23*E23)/D24</f>
        <v>1640.3157218142</v>
      </c>
      <c r="F24" s="8" t="n">
        <v>2721553000000</v>
      </c>
      <c r="G24" s="7" t="n">
        <v>110.23118050613</v>
      </c>
      <c r="H24" s="8" t="n">
        <v>-22.024154</v>
      </c>
      <c r="I24" s="8" t="n">
        <v>0</v>
      </c>
      <c r="J24" s="8" t="n">
        <v>1360804353502</v>
      </c>
      <c r="K24" s="7" t="n">
        <v>587.887595995132</v>
      </c>
      <c r="L24" s="8" t="n">
        <f aca="false">L23+1000000</f>
        <v>1000.00100000005</v>
      </c>
      <c r="M24" s="7" t="n">
        <v>0</v>
      </c>
      <c r="N24" s="8" t="n">
        <v>0</v>
      </c>
      <c r="O24" s="7" t="n">
        <v>0</v>
      </c>
    </row>
    <row r="25" customFormat="false" ht="12.8" hidden="false" customHeight="false" outlineLevel="0" collapsed="false">
      <c r="A25" s="6" t="n">
        <v>21</v>
      </c>
      <c r="B25" s="4" t="s">
        <v>17</v>
      </c>
      <c r="C25" s="6" t="n">
        <v>14</v>
      </c>
      <c r="D25" s="7" t="n">
        <f aca="false">D24</f>
        <v>1000.001001</v>
      </c>
      <c r="E25" s="8" t="n">
        <f aca="false">E24</f>
        <v>1640.3157218142</v>
      </c>
      <c r="F25" s="8" t="n">
        <v>2721553000000</v>
      </c>
      <c r="G25" s="7" t="n">
        <v>110.23118050613</v>
      </c>
      <c r="H25" s="8" t="n">
        <v>-22.024154</v>
      </c>
      <c r="I25" s="8" t="n">
        <v>0</v>
      </c>
      <c r="J25" s="8" t="n">
        <v>1360804353502</v>
      </c>
      <c r="K25" s="7" t="n">
        <v>587.887595995132</v>
      </c>
      <c r="L25" s="8" t="n">
        <v>1000.00100000005</v>
      </c>
      <c r="M25" s="7" t="n">
        <v>0</v>
      </c>
      <c r="N25" s="8" t="n">
        <v>0</v>
      </c>
      <c r="O25" s="7" t="n">
        <v>0</v>
      </c>
    </row>
    <row r="26" customFormat="false" ht="12.8" hidden="false" customHeight="false" outlineLevel="0" collapsed="false">
      <c r="A26" s="6" t="n">
        <v>24</v>
      </c>
      <c r="B26" s="6" t="s">
        <v>18</v>
      </c>
      <c r="C26" s="6" t="n">
        <v>1</v>
      </c>
      <c r="D26" s="7" t="n">
        <f aca="false">D25</f>
        <v>1000.001001</v>
      </c>
      <c r="E26" s="8" t="n">
        <f aca="false">E25</f>
        <v>1640.3157218142</v>
      </c>
      <c r="F26" s="8" t="n">
        <v>2721553000000</v>
      </c>
      <c r="G26" s="7" t="n">
        <v>110.23118050613</v>
      </c>
      <c r="H26" s="8" t="n">
        <v>-22.024154</v>
      </c>
      <c r="I26" s="8" t="n">
        <v>0</v>
      </c>
      <c r="J26" s="8" t="n">
        <v>1360804353502</v>
      </c>
      <c r="K26" s="7" t="n">
        <v>587.887595995132</v>
      </c>
      <c r="L26" s="8" t="n">
        <v>1000.00100000005</v>
      </c>
      <c r="M26" s="7" t="n">
        <v>0</v>
      </c>
      <c r="N26" s="8" t="n">
        <v>100000</v>
      </c>
      <c r="O26" s="7" t="n">
        <f aca="false">20000/N26</f>
        <v>0.2</v>
      </c>
    </row>
  </sheetData>
  <mergeCells count="6"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5" min="4" style="0" width="13.26"/>
    <col collapsed="false" customWidth="true" hidden="false" outlineLevel="0" max="6" min="6" style="0" width="20.21"/>
    <col collapsed="false" customWidth="true" hidden="false" outlineLevel="0" max="8" min="8" style="0" width="14.15"/>
    <col collapsed="false" customWidth="true" hidden="false" outlineLevel="0" max="9" min="9" style="0" width="16.04"/>
    <col collapsed="false" customWidth="true" hidden="false" outlineLevel="0" max="10" min="10" style="0" width="20.21"/>
    <col collapsed="false" customWidth="true" hidden="false" outlineLevel="0" max="11" min="11" style="0" width="13.51"/>
    <col collapsed="false" customWidth="true" hidden="false" outlineLevel="0" max="12" min="12" style="0" width="17.18"/>
    <col collapsed="false" customWidth="true" hidden="false" outlineLevel="0" max="13" min="13" style="0" width="16.17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0" t="s">
        <v>13</v>
      </c>
      <c r="G2" s="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13</v>
      </c>
      <c r="B3" s="10" t="s">
        <v>17</v>
      </c>
      <c r="C3" s="0" t="n">
        <v>6</v>
      </c>
      <c r="D3" s="11" t="n">
        <f aca="false">1000*0.453592</f>
        <v>453.592</v>
      </c>
      <c r="E3" s="8" t="n">
        <f aca="false">mw10!E19</f>
        <v>3002.000996999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1000000</v>
      </c>
      <c r="M3" s="11" t="n">
        <f aca="false">(mw10!L19*mw10!M19)/L3</f>
        <v>0.5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19</v>
      </c>
      <c r="B4" s="10" t="s">
        <v>17</v>
      </c>
      <c r="C4" s="0" t="n">
        <v>12</v>
      </c>
      <c r="D4" s="11" t="n">
        <f aca="false">D3+1</f>
        <v>454.592</v>
      </c>
      <c r="E4" s="11" t="n">
        <f aca="false">(D3*E3)/D4</f>
        <v>2995.39727102714</v>
      </c>
      <c r="F4" s="11" t="n">
        <f aca="false">1000*1000000</f>
        <v>1000000000</v>
      </c>
      <c r="G4" s="11" t="n">
        <v>0</v>
      </c>
      <c r="H4" s="11" t="n">
        <v>0</v>
      </c>
      <c r="I4" s="11" t="n">
        <v>0</v>
      </c>
      <c r="J4" s="11" t="n">
        <f aca="false">1000*453592</f>
        <v>453592000</v>
      </c>
      <c r="K4" s="11" t="n">
        <v>0</v>
      </c>
      <c r="L4" s="11" t="n">
        <v>1000000</v>
      </c>
      <c r="M4" s="11" t="n">
        <v>0.500000000001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22</v>
      </c>
      <c r="B5" s="10" t="s">
        <v>17</v>
      </c>
      <c r="C5" s="0" t="n">
        <v>15</v>
      </c>
      <c r="D5" s="11" t="n">
        <f aca="false">D4</f>
        <v>454.592</v>
      </c>
      <c r="E5" s="11" t="n">
        <f aca="false">E4</f>
        <v>2995.39727102714</v>
      </c>
      <c r="F5" s="11" t="n">
        <v>1000000000</v>
      </c>
      <c r="G5" s="11" t="n">
        <v>0</v>
      </c>
      <c r="H5" s="11" t="n">
        <f aca="false">1000*2.2046226218</f>
        <v>2204.6226218</v>
      </c>
      <c r="I5" s="11" t="n">
        <v>0</v>
      </c>
      <c r="J5" s="11" t="n">
        <v>453592000</v>
      </c>
      <c r="K5" s="11" t="n">
        <v>0</v>
      </c>
      <c r="L5" s="11" t="n">
        <v>1000000</v>
      </c>
      <c r="M5" s="11" t="n">
        <v>0.500000000001</v>
      </c>
      <c r="N5" s="11" t="n">
        <v>0</v>
      </c>
      <c r="O5" s="11" t="n">
        <v>0</v>
      </c>
    </row>
    <row r="6" customFormat="false" ht="12.8" hidden="false" customHeight="false" outlineLevel="0" collapsed="false">
      <c r="B6" s="10"/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4" min="4" style="0" width="14.78"/>
    <col collapsed="false" customWidth="true" hidden="false" outlineLevel="0" max="5" min="5" style="0" width="11.11"/>
    <col collapsed="false" customWidth="true" hidden="false" outlineLevel="0" max="6" min="6" style="0" width="20.84"/>
    <col collapsed="false" customWidth="true" hidden="false" outlineLevel="0" max="8" min="8" style="0" width="15.8"/>
    <col collapsed="false" customWidth="true" hidden="false" outlineLevel="0" max="10" min="10" style="0" width="18.85"/>
    <col collapsed="false" customWidth="true" hidden="false" outlineLevel="0" max="12" min="12" style="0" width="14.78"/>
    <col collapsed="false" customWidth="true" hidden="false" outlineLevel="0" max="15" min="15" style="0" width="11.1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-1000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-1000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18</v>
      </c>
      <c r="B4" s="10" t="s">
        <v>17</v>
      </c>
      <c r="C4" s="0" t="n">
        <v>11</v>
      </c>
      <c r="D4" s="11" t="n">
        <f aca="false">D3-1000*0.453592</f>
        <v>-1453.592</v>
      </c>
      <c r="E4" s="11" t="n">
        <v>0</v>
      </c>
      <c r="F4" s="11" t="n">
        <f aca="false">-1000*1000</f>
        <v>-1000000</v>
      </c>
      <c r="G4" s="11" t="n">
        <v>0</v>
      </c>
      <c r="H4" s="11" t="n">
        <v>0</v>
      </c>
      <c r="I4" s="11" t="n">
        <v>0</v>
      </c>
      <c r="J4" s="11" t="n">
        <f aca="false">-1000*28349.5</f>
        <v>-28349500</v>
      </c>
      <c r="K4" s="11" t="n">
        <v>0</v>
      </c>
      <c r="L4" s="11" t="n">
        <v>-1000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19</v>
      </c>
      <c r="B5" s="10" t="s">
        <v>17</v>
      </c>
      <c r="C5" s="0" t="n">
        <v>12</v>
      </c>
      <c r="D5" s="11" t="n">
        <f aca="false">D4-1000/1000</f>
        <v>-1454.592</v>
      </c>
      <c r="E5" s="11" t="n">
        <v>0</v>
      </c>
      <c r="F5" s="11" t="n">
        <f aca="false">F4-1000*1000000</f>
        <v>-1001000000</v>
      </c>
      <c r="G5" s="11" t="n">
        <v>0</v>
      </c>
      <c r="H5" s="11" t="n">
        <v>0</v>
      </c>
      <c r="I5" s="11" t="n">
        <v>0</v>
      </c>
      <c r="J5" s="11" t="n">
        <f aca="false">J4-1000*453592</f>
        <v>-481941500</v>
      </c>
      <c r="K5" s="11" t="n">
        <v>0</v>
      </c>
      <c r="L5" s="11" t="n">
        <v>-1000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23</v>
      </c>
      <c r="B6" s="10" t="s">
        <v>17</v>
      </c>
      <c r="C6" s="0" t="n">
        <v>16</v>
      </c>
      <c r="D6" s="11" t="n">
        <f aca="false">D5</f>
        <v>-1454.592</v>
      </c>
      <c r="E6" s="11" t="n">
        <v>0</v>
      </c>
      <c r="F6" s="11" t="n">
        <v>-1001000000</v>
      </c>
      <c r="G6" s="11" t="n">
        <v>0</v>
      </c>
      <c r="H6" s="11" t="n">
        <v>-10000</v>
      </c>
      <c r="I6" s="11" t="n">
        <v>0</v>
      </c>
      <c r="J6" s="11" t="n">
        <v>-481941500</v>
      </c>
      <c r="K6" s="11" t="n">
        <v>0</v>
      </c>
      <c r="L6" s="11" t="n">
        <v>-1000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3.22"/>
    <col collapsed="false" customWidth="true" hidden="false" outlineLevel="0" max="4" min="4" style="0" width="14.15"/>
    <col collapsed="false" customWidth="true" hidden="false" outlineLevel="0" max="7" min="5" style="0" width="11.11"/>
    <col collapsed="false" customWidth="true" hidden="false" outlineLevel="0" max="8" min="8" style="0" width="14.78"/>
    <col collapsed="false" customWidth="true" hidden="false" outlineLevel="0" max="10" min="9" style="0" width="11.11"/>
    <col collapsed="false" customWidth="true" hidden="false" outlineLevel="0" max="12" min="12" style="0" width="17.8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15</v>
      </c>
      <c r="B4" s="10" t="s">
        <v>17</v>
      </c>
      <c r="C4" s="0" t="n">
        <v>8</v>
      </c>
      <c r="D4" s="11" t="n">
        <v>1000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16</v>
      </c>
      <c r="B5" s="10" t="s">
        <v>17</v>
      </c>
      <c r="C5" s="0" t="n">
        <v>9</v>
      </c>
      <c r="D5" s="11" t="n">
        <v>1000</v>
      </c>
      <c r="E5" s="11" t="n">
        <v>0</v>
      </c>
      <c r="F5" s="11" t="n">
        <v>0</v>
      </c>
      <c r="G5" s="11" t="n">
        <v>0</v>
      </c>
      <c r="H5" s="11" t="n">
        <f aca="false">-10000*0.0000022046</f>
        <v>-0.022046</v>
      </c>
      <c r="I5" s="11" t="n">
        <v>0</v>
      </c>
      <c r="J5" s="11" t="n">
        <v>0</v>
      </c>
      <c r="K5" s="11" t="n">
        <v>0</v>
      </c>
      <c r="L5" s="11" t="n">
        <v>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17</v>
      </c>
      <c r="B6" s="10" t="s">
        <v>17</v>
      </c>
      <c r="C6" s="0" t="n">
        <v>10</v>
      </c>
      <c r="D6" s="11" t="n">
        <v>1000</v>
      </c>
      <c r="E6" s="11" t="n">
        <v>0</v>
      </c>
      <c r="F6" s="11" t="n">
        <v>0</v>
      </c>
      <c r="G6" s="11" t="n">
        <v>0</v>
      </c>
      <c r="H6" s="11" t="n">
        <f aca="false">H5+10000*0.00220462</f>
        <v>22.024154</v>
      </c>
      <c r="I6" s="11" t="n">
        <v>0</v>
      </c>
      <c r="J6" s="11" t="n">
        <v>0</v>
      </c>
      <c r="K6" s="11" t="n">
        <v>0</v>
      </c>
      <c r="L6" s="11" t="n">
        <v>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A7" s="0" t="n">
        <v>20</v>
      </c>
      <c r="B7" s="10" t="s">
        <v>17</v>
      </c>
      <c r="C7" s="0" t="n">
        <v>13</v>
      </c>
      <c r="D7" s="11" t="n">
        <f aca="false">D6-1000/1000000</f>
        <v>999.999</v>
      </c>
      <c r="E7" s="11" t="n">
        <v>0</v>
      </c>
      <c r="F7" s="11" t="n">
        <v>0</v>
      </c>
      <c r="G7" s="11" t="n">
        <v>0</v>
      </c>
      <c r="H7" s="11" t="n">
        <v>22.024154</v>
      </c>
      <c r="I7" s="11" t="n">
        <v>0</v>
      </c>
      <c r="J7" s="11" t="n">
        <v>0</v>
      </c>
      <c r="K7" s="11" t="n">
        <v>0</v>
      </c>
      <c r="L7" s="11" t="n">
        <f aca="false">L6-1000000</f>
        <v>-999000</v>
      </c>
      <c r="M7" s="11" t="n">
        <v>0</v>
      </c>
      <c r="N7" s="11" t="n">
        <v>0</v>
      </c>
      <c r="O7" s="11" t="n">
        <v>0</v>
      </c>
    </row>
    <row r="8" customFormat="false" ht="12.8" hidden="false" customHeight="false" outlineLevel="0" collapsed="false">
      <c r="A8" s="0" t="n">
        <v>22</v>
      </c>
      <c r="B8" s="10" t="s">
        <v>17</v>
      </c>
      <c r="C8" s="0" t="n">
        <v>15</v>
      </c>
      <c r="D8" s="11" t="n">
        <f aca="false">D7</f>
        <v>999.999</v>
      </c>
      <c r="E8" s="11" t="n">
        <v>0</v>
      </c>
      <c r="F8" s="11" t="n">
        <v>0</v>
      </c>
      <c r="G8" s="11" t="n">
        <v>0</v>
      </c>
      <c r="H8" s="11" t="n">
        <f aca="false">H7-1000*2.2046226218</f>
        <v>-2182.5984678</v>
      </c>
      <c r="I8" s="11" t="n">
        <v>0</v>
      </c>
      <c r="J8" s="11" t="n">
        <v>0</v>
      </c>
      <c r="K8" s="11" t="n">
        <v>0</v>
      </c>
      <c r="L8" s="11" t="n">
        <v>-999000</v>
      </c>
      <c r="M8" s="11" t="n">
        <v>0</v>
      </c>
      <c r="N8" s="11" t="n">
        <v>0</v>
      </c>
      <c r="O8" s="11" t="n">
        <v>0</v>
      </c>
    </row>
    <row r="9" customFormat="false" ht="12.8" hidden="false" customHeight="false" outlineLevel="0" collapsed="false">
      <c r="A9" s="0" t="n">
        <v>23</v>
      </c>
      <c r="B9" s="10" t="s">
        <v>17</v>
      </c>
      <c r="C9" s="0" t="n">
        <v>16</v>
      </c>
      <c r="D9" s="11" t="n">
        <f aca="false">D8</f>
        <v>999.999</v>
      </c>
      <c r="E9" s="11" t="n">
        <v>0</v>
      </c>
      <c r="F9" s="11" t="n">
        <v>0</v>
      </c>
      <c r="G9" s="11" t="n">
        <v>0</v>
      </c>
      <c r="H9" s="11" t="n">
        <f aca="false">H8+10000</f>
        <v>7817.4015322</v>
      </c>
      <c r="I9" s="11" t="n">
        <v>0</v>
      </c>
      <c r="J9" s="11" t="n">
        <v>0</v>
      </c>
      <c r="K9" s="11" t="n">
        <v>0</v>
      </c>
      <c r="L9" s="11" t="n">
        <v>-999000</v>
      </c>
      <c r="M9" s="11" t="n">
        <v>0</v>
      </c>
      <c r="N9" s="11" t="n">
        <v>0</v>
      </c>
      <c r="O9" s="11" t="n">
        <v>0</v>
      </c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2024-02-15T00:27:23Z</dcterms:modified>
  <cp:revision>53</cp:revision>
  <dc:subject/>
  <dc:title/>
</cp:coreProperties>
</file>