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ventory operation record tes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<sst xmlns="http://schemas.openxmlformats.org/spreadsheetml/2006/main" count="141" uniqueCount="56">
  <si>
    <t xml:space="preserve">Expected outcome</t>
  </si>
  <si>
    <t xml:space="preserve">TC Number</t>
  </si>
  <si>
    <t xml:space="preserve">Notes \ Field</t>
  </si>
  <si>
    <t xml:space="preserve">user</t>
  </si>
  <si>
    <t xml:space="preserve">from</t>
  </si>
  <si>
    <t xml:space="preserve">to</t>
  </si>
  <si>
    <t xml:space="preserve">worker</t>
  </si>
  <si>
    <t xml:space="preserve">items</t>
  </si>
  <si>
    <t xml:space="preserve">quantity and units</t>
  </si>
  <si>
    <t xml:space="preserve">mm2-from-qty</t>
  </si>
  <si>
    <t xml:space="preserve">mm2-from-uvalue</t>
  </si>
  <si>
    <t xml:space="preserve">mm4-from-qty</t>
  </si>
  <si>
    <t xml:space="preserve">mm4-from-uvalue</t>
  </si>
  <si>
    <t xml:space="preserve">mm5-from-qty</t>
  </si>
  <si>
    <t xml:space="preserve">mm5-from-uvalue</t>
  </si>
  <si>
    <t xml:space="preserve">mm6-from-qty</t>
  </si>
  <si>
    <t xml:space="preserve">mm6-from-uvalue</t>
  </si>
  <si>
    <t xml:space="preserve">mm7-from-qty</t>
  </si>
  <si>
    <t xml:space="preserve">mm7-from-uvalue</t>
  </si>
  <si>
    <t xml:space="preserve">mm2-to-qty</t>
  </si>
  <si>
    <t xml:space="preserve">mm2-to-uvalue</t>
  </si>
  <si>
    <t xml:space="preserve">mm4-to-qty</t>
  </si>
  <si>
    <t xml:space="preserve">mm4-to-uvalue</t>
  </si>
  <si>
    <t xml:space="preserve">mm5-to-qty</t>
  </si>
  <si>
    <t xml:space="preserve">mm5-to-uvalue</t>
  </si>
  <si>
    <t xml:space="preserve">mm6-to-qty</t>
  </si>
  <si>
    <t xml:space="preserve">mm6-to-uvalue</t>
  </si>
  <si>
    <t xml:space="preserve">mm7-to-qty</t>
  </si>
  <si>
    <t xml:space="preserve">mm7-to-uvalue</t>
  </si>
  <si>
    <t xml:space="preserve">It fails due to empty from.</t>
  </si>
  <si>
    <t xml:space="preserve">user1</t>
  </si>
  <si>
    <t xml:space="preserve">mw10</t>
  </si>
  <si>
    <t xml:space="preserve">mw6</t>
  </si>
  <si>
    <t xml:space="preserve">user2</t>
  </si>
  <si>
    <t xml:space="preserve">mm2-mm7</t>
  </si>
  <si>
    <t xml:space="preserve">mm2: 1000 lb
mm7: 1000 l</t>
  </si>
  <si>
    <t xml:space="preserve">It fails due to empty to.</t>
  </si>
  <si>
    <t xml:space="preserve">It fails due to empty worker.</t>
  </si>
  <si>
    <t xml:space="preserve">It fails due to empty item list.</t>
  </si>
  <si>
    <t xml:space="preserve">It fails due to not enough rights.</t>
  </si>
  <si>
    <t xml:space="preserve">user17</t>
  </si>
  <si>
    <t xml:space="preserve">success</t>
  </si>
  <si>
    <t xml:space="preserve">mw8</t>
  </si>
  <si>
    <t xml:space="preserve">mw9</t>
  </si>
  <si>
    <t xml:space="preserve">user3</t>
  </si>
  <si>
    <t xml:space="preserve">mm2: 1000 kg
mm7: 1000 ml</t>
  </si>
  <si>
    <t xml:space="preserve">mm2-mm4-mm6</t>
  </si>
  <si>
    <t xml:space="preserve">mm2: 1000 kg
mm4: 1000 mg
mm6: 1000 mg</t>
  </si>
  <si>
    <t xml:space="preserve">mm5</t>
  </si>
  <si>
    <t xml:space="preserve">10000 mg</t>
  </si>
  <si>
    <t xml:space="preserve">10000 g</t>
  </si>
  <si>
    <t xml:space="preserve">mm2: 1000 lb
mm4: 1000 g
mm6: 1000 oz</t>
  </si>
  <si>
    <t xml:space="preserve">mm2: 1000 g
mm4: 1000 kg
mm6: 1000 lb</t>
  </si>
  <si>
    <t xml:space="preserve">mm2: 1000 mg
mm7: 1000 l</t>
  </si>
  <si>
    <t xml:space="preserve">1000 kg</t>
  </si>
  <si>
    <t xml:space="preserve">10000 lb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</si>
</sst>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Monospace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8" activePane="bottomLeft" state="frozen"/>
      <selection pane="topLeft" activeCell="A1" activeCellId="0" sqref="A1"/>
      <selection pane="bottomLeft" activeCell="B21" activeCellId="0" sqref="B21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11.3"/>
    <col collapsed="false" customWidth="true" hidden="false" outlineLevel="0" max="2" min="2" style="0" width="27.12"/>
    <col collapsed="false" customWidth="true" hidden="false" outlineLevel="0" max="3" min="3" style="0" width="6.98"/>
    <col collapsed="false" customWidth="true" hidden="false" outlineLevel="0" max="5" min="4" style="0" width="6.29"/>
    <col collapsed="false" customWidth="true" hidden="false" outlineLevel="0" max="6" min="6" style="0" width="7.41"/>
    <col collapsed="false" customWidth="true" hidden="false" outlineLevel="0" max="7" min="7" style="0" width="14.77"/>
    <col collapsed="false" customWidth="true" hidden="false" outlineLevel="0" max="8" min="8" style="0" width="17.13"/>
    <col collapsed="false" customWidth="true" hidden="false" outlineLevel="0" max="9" min="9" style="0" width="13.65"/>
    <col collapsed="false" customWidth="true" hidden="false" outlineLevel="0" max="10" min="10" style="0" width="16.71"/>
    <col collapsed="false" customWidth="true" hidden="false" outlineLevel="0" max="11" min="11" style="0" width="22.55"/>
    <col collapsed="false" customWidth="true" hidden="false" outlineLevel="0" max="12" min="12" style="0" width="16.71"/>
    <col collapsed="false" customWidth="true" hidden="false" outlineLevel="0" max="13" min="13" style="0" width="15.34"/>
    <col collapsed="false" customWidth="true" hidden="false" outlineLevel="0" max="14" min="14" style="0" width="16.71"/>
    <col collapsed="false" customWidth="true" hidden="false" outlineLevel="0" max="15" min="15" style="0" width="22.55"/>
    <col collapsed="false" customWidth="true" hidden="false" outlineLevel="0" max="16" min="16" style="0" width="16.71"/>
    <col collapsed="false" customWidth="true" hidden="false" outlineLevel="0" max="17" min="17" style="0" width="16.3"/>
    <col collapsed="false" customWidth="true" hidden="false" outlineLevel="0" max="18" min="18" style="0" width="16.71"/>
    <col collapsed="false" customWidth="true" hidden="false" outlineLevel="0" max="19" min="19" style="0" width="13.82"/>
    <col collapsed="false" customWidth="true" hidden="false" outlineLevel="0" max="20" min="20" style="0" width="14.35"/>
    <col collapsed="false" customWidth="true" hidden="false" outlineLevel="0" max="21" min="21" style="0" width="22.55"/>
    <col collapsed="false" customWidth="true" hidden="false" outlineLevel="0" max="22" min="22" style="0" width="14.35"/>
    <col collapsed="false" customWidth="true" hidden="false" outlineLevel="0" max="23" min="23" style="0" width="15.34"/>
    <col collapsed="false" customWidth="true" hidden="false" outlineLevel="0" max="24" min="24" style="0" width="14.35"/>
    <col collapsed="false" customWidth="true" hidden="false" outlineLevel="0" max="25" min="25" style="0" width="22.55"/>
    <col collapsed="false" customWidth="true" hidden="false" outlineLevel="0" max="26" min="26" style="0" width="14.35"/>
    <col collapsed="false" customWidth="true" hidden="false" outlineLevel="0" max="27" min="27" style="0" width="16.71"/>
    <col collapsed="false" customWidth="true" hidden="false" outlineLevel="0" max="28" min="28" style="0" width="14.35"/>
    <col collapsed="false" customWidth="true" hidden="false" outlineLevel="0" max="1024" min="1019" style="0" width="11.52"/>
  </cols>
  <sheetData>
    <row r="1" s="1" customFormat="true" ht="12.8" hidden="false" customHeight="false" outlineLevel="0" collapsed="false">
      <c r="I1" s="2" t="s">
        <v>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="1" customFormat="tru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</row>
    <row r="3" s="3" customFormat="true" ht="23.85" hidden="false" customHeight="false" outlineLevel="0" collapsed="false">
      <c r="A3" s="3" t="n">
        <v>1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4" t="s">
        <v>35</v>
      </c>
      <c r="AMJ3" s="0"/>
    </row>
    <row r="4" s="3" customFormat="true" ht="23.85" hidden="false" customHeight="false" outlineLevel="0" collapsed="false">
      <c r="A4" s="3" t="n">
        <v>2</v>
      </c>
      <c r="B4" s="3" t="s">
        <v>36</v>
      </c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4" t="s">
        <v>35</v>
      </c>
      <c r="AMJ4" s="0"/>
    </row>
    <row r="5" s="3" customFormat="true" ht="23.85" hidden="false" customHeight="false" outlineLevel="0" collapsed="false">
      <c r="A5" s="3" t="n">
        <v>3</v>
      </c>
      <c r="B5" s="3" t="s">
        <v>37</v>
      </c>
      <c r="C5" s="3" t="s">
        <v>30</v>
      </c>
      <c r="D5" s="3" t="s">
        <v>31</v>
      </c>
      <c r="E5" s="3" t="s">
        <v>32</v>
      </c>
      <c r="F5" s="3" t="s">
        <v>33</v>
      </c>
      <c r="G5" s="3" t="s">
        <v>34</v>
      </c>
      <c r="H5" s="4" t="s">
        <v>35</v>
      </c>
      <c r="AMJ5" s="0"/>
    </row>
    <row r="6" s="3" customFormat="true" ht="23.85" hidden="false" customHeight="false" outlineLevel="0" collapsed="false">
      <c r="A6" s="3" t="n">
        <v>4</v>
      </c>
      <c r="B6" s="3" t="s">
        <v>38</v>
      </c>
      <c r="C6" s="3" t="s">
        <v>30</v>
      </c>
      <c r="D6" s="3" t="s">
        <v>31</v>
      </c>
      <c r="E6" s="3" t="s">
        <v>32</v>
      </c>
      <c r="F6" s="3" t="s">
        <v>33</v>
      </c>
      <c r="G6" s="3" t="s">
        <v>34</v>
      </c>
      <c r="H6" s="4" t="s">
        <v>35</v>
      </c>
      <c r="AMJ6" s="0"/>
    </row>
    <row r="7" s="3" customFormat="true" ht="23.85" hidden="false" customHeight="false" outlineLevel="0" collapsed="false">
      <c r="A7" s="3" t="n">
        <v>5</v>
      </c>
      <c r="B7" s="3" t="s">
        <v>39</v>
      </c>
      <c r="C7" s="3" t="s">
        <v>40</v>
      </c>
      <c r="D7" s="3" t="s">
        <v>31</v>
      </c>
      <c r="E7" s="3" t="s">
        <v>32</v>
      </c>
      <c r="F7" s="3" t="s">
        <v>33</v>
      </c>
      <c r="G7" s="3" t="s">
        <v>34</v>
      </c>
      <c r="H7" s="4" t="s">
        <v>35</v>
      </c>
      <c r="AMJ7" s="0"/>
    </row>
    <row r="8" customFormat="false" ht="23.85" hidden="false" customHeight="false" outlineLevel="0" collapsed="false">
      <c r="A8" s="0" t="n">
        <v>6</v>
      </c>
      <c r="B8" s="0" t="s">
        <v>41</v>
      </c>
      <c r="C8" s="0" t="s">
        <v>30</v>
      </c>
      <c r="D8" s="0" t="s">
        <v>31</v>
      </c>
      <c r="E8" s="0" t="s">
        <v>32</v>
      </c>
      <c r="F8" s="0" t="s">
        <v>33</v>
      </c>
      <c r="G8" s="0" t="s">
        <v>34</v>
      </c>
      <c r="H8" s="5" t="s">
        <v>35</v>
      </c>
      <c r="I8" s="6" t="n">
        <f aca="false">1907.184001-1000*0.453592</f>
        <v>1453.592001</v>
      </c>
      <c r="J8" s="7" t="n">
        <v>8409.79961115</v>
      </c>
      <c r="K8" s="6"/>
      <c r="L8" s="6"/>
      <c r="M8" s="6"/>
      <c r="N8" s="6"/>
      <c r="O8" s="6"/>
      <c r="P8" s="6"/>
      <c r="Q8" s="6" t="n">
        <f aca="false">2000.002-1000*1000</f>
        <v>-997999.998</v>
      </c>
      <c r="R8" s="6" t="n">
        <v>0</v>
      </c>
      <c r="S8" s="6" t="n">
        <f aca="false">1000*0.453592</f>
        <v>453.592</v>
      </c>
      <c r="T8" s="6" t="n">
        <v>8409.79961115</v>
      </c>
      <c r="U8" s="6"/>
      <c r="V8" s="6"/>
      <c r="W8" s="6"/>
      <c r="X8" s="6"/>
      <c r="Y8" s="6"/>
      <c r="Z8" s="6"/>
      <c r="AA8" s="6" t="n">
        <v>1000000</v>
      </c>
      <c r="AB8" s="6" t="n">
        <v>0.5</v>
      </c>
    </row>
    <row r="9" s="8" customFormat="true" ht="23.85" hidden="false" customHeight="false" outlineLevel="0" collapsed="false">
      <c r="A9" s="8" t="n">
        <v>7</v>
      </c>
      <c r="B9" s="8" t="s">
        <v>41</v>
      </c>
      <c r="C9" s="8" t="s">
        <v>30</v>
      </c>
      <c r="D9" s="9" t="s">
        <v>42</v>
      </c>
      <c r="E9" s="9" t="s">
        <v>43</v>
      </c>
      <c r="F9" s="9" t="s">
        <v>44</v>
      </c>
      <c r="G9" s="9" t="s">
        <v>34</v>
      </c>
      <c r="H9" s="10" t="s">
        <v>45</v>
      </c>
      <c r="I9" s="11" t="n">
        <v>-1000</v>
      </c>
      <c r="J9" s="11" t="n">
        <v>0</v>
      </c>
      <c r="K9" s="11"/>
      <c r="L9" s="11"/>
      <c r="M9" s="11"/>
      <c r="N9" s="11"/>
      <c r="O9" s="11"/>
      <c r="P9" s="11"/>
      <c r="Q9" s="11" t="n">
        <v>-1000</v>
      </c>
      <c r="R9" s="11" t="n">
        <v>0</v>
      </c>
      <c r="S9" s="11" t="n">
        <v>1000</v>
      </c>
      <c r="T9" s="11" t="n">
        <v>0</v>
      </c>
      <c r="U9" s="11"/>
      <c r="V9" s="11"/>
      <c r="W9" s="11"/>
      <c r="X9" s="11"/>
      <c r="Y9" s="11"/>
      <c r="Z9" s="11"/>
      <c r="AA9" s="11" t="n">
        <v>1000</v>
      </c>
      <c r="AB9" s="11" t="n">
        <v>0</v>
      </c>
      <c r="AME9" s="9"/>
      <c r="AMF9" s="9"/>
      <c r="AMG9" s="9"/>
      <c r="AMH9" s="9"/>
      <c r="AMI9" s="9"/>
      <c r="AMJ9" s="9"/>
    </row>
    <row r="10" customFormat="false" ht="35.05" hidden="false" customHeight="false" outlineLevel="0" collapsed="false">
      <c r="A10" s="0" t="n">
        <v>8</v>
      </c>
      <c r="B10" s="0" t="s">
        <v>41</v>
      </c>
      <c r="C10" s="0" t="s">
        <v>30</v>
      </c>
      <c r="D10" s="0" t="s">
        <v>43</v>
      </c>
      <c r="E10" s="0" t="s">
        <v>43</v>
      </c>
      <c r="F10" s="0" t="s">
        <v>33</v>
      </c>
      <c r="G10" s="0" t="s">
        <v>46</v>
      </c>
      <c r="H10" s="5" t="s">
        <v>47</v>
      </c>
      <c r="I10" s="6" t="n">
        <v>1000</v>
      </c>
      <c r="J10" s="6" t="n">
        <v>0</v>
      </c>
      <c r="K10" s="6" t="n">
        <v>0</v>
      </c>
      <c r="L10" s="6" t="n">
        <v>0</v>
      </c>
      <c r="M10" s="6"/>
      <c r="N10" s="6"/>
      <c r="O10" s="6" t="n">
        <v>0</v>
      </c>
      <c r="P10" s="6" t="n">
        <v>0</v>
      </c>
      <c r="Q10" s="6"/>
      <c r="R10" s="6"/>
      <c r="S10" s="6" t="n">
        <v>1000</v>
      </c>
      <c r="T10" s="6" t="n">
        <v>0</v>
      </c>
      <c r="U10" s="6" t="n">
        <v>0</v>
      </c>
      <c r="V10" s="6" t="n">
        <v>0</v>
      </c>
      <c r="W10" s="6"/>
      <c r="X10" s="6"/>
      <c r="Y10" s="6" t="n">
        <v>0</v>
      </c>
      <c r="Z10" s="6" t="n">
        <v>0</v>
      </c>
      <c r="AA10" s="6"/>
      <c r="AB10" s="6"/>
    </row>
    <row r="11" s="8" customFormat="true" ht="12.8" hidden="false" customHeight="false" outlineLevel="0" collapsed="false">
      <c r="A11" s="8" t="n">
        <v>9</v>
      </c>
      <c r="B11" s="8" t="s">
        <v>41</v>
      </c>
      <c r="C11" s="8" t="s">
        <v>30</v>
      </c>
      <c r="D11" s="9" t="s">
        <v>43</v>
      </c>
      <c r="E11" s="9" t="s">
        <v>31</v>
      </c>
      <c r="F11" s="9" t="s">
        <v>44</v>
      </c>
      <c r="G11" s="9" t="s">
        <v>48</v>
      </c>
      <c r="H11" s="9" t="s">
        <v>49</v>
      </c>
      <c r="I11" s="11"/>
      <c r="J11" s="11"/>
      <c r="K11" s="11"/>
      <c r="L11" s="11"/>
      <c r="M11" s="11" t="n">
        <f aca="false">-10000*0.0000022046</f>
        <v>-0.022046</v>
      </c>
      <c r="N11" s="11" t="n">
        <v>0</v>
      </c>
      <c r="O11" s="11"/>
      <c r="P11" s="11"/>
      <c r="Q11" s="11"/>
      <c r="R11" s="11"/>
      <c r="S11" s="11"/>
      <c r="T11" s="11"/>
      <c r="U11" s="11"/>
      <c r="V11" s="11"/>
      <c r="W11" s="11" t="n">
        <f aca="false">10000*0.0000022046</f>
        <v>0.022046</v>
      </c>
      <c r="X11" s="11" t="n">
        <v>0</v>
      </c>
      <c r="Y11" s="11"/>
      <c r="Z11" s="11"/>
      <c r="AA11" s="11"/>
      <c r="AB11" s="11"/>
      <c r="AME11" s="9"/>
      <c r="AMF11" s="9"/>
      <c r="AMG11" s="9"/>
      <c r="AMH11" s="9"/>
      <c r="AMI11" s="9"/>
      <c r="AMJ11" s="9"/>
    </row>
    <row r="12" customFormat="false" ht="12.8" hidden="false" customHeight="false" outlineLevel="0" collapsed="false">
      <c r="A12" s="0" t="n">
        <v>10</v>
      </c>
      <c r="B12" s="0" t="s">
        <v>41</v>
      </c>
      <c r="C12" s="0" t="s">
        <v>30</v>
      </c>
      <c r="D12" s="0" t="s">
        <v>31</v>
      </c>
      <c r="E12" s="0" t="s">
        <v>43</v>
      </c>
      <c r="F12" s="0" t="s">
        <v>33</v>
      </c>
      <c r="G12" s="0" t="s">
        <v>48</v>
      </c>
      <c r="H12" s="0" t="s">
        <v>50</v>
      </c>
      <c r="I12" s="6"/>
      <c r="J12" s="6"/>
      <c r="K12" s="6"/>
      <c r="L12" s="6"/>
      <c r="M12" s="6" t="n">
        <f aca="false">W11-10000*0.00220462</f>
        <v>-22.024154</v>
      </c>
      <c r="N12" s="6" t="n">
        <v>0</v>
      </c>
      <c r="O12" s="6"/>
      <c r="P12" s="6"/>
      <c r="Q12" s="6"/>
      <c r="R12" s="6"/>
      <c r="S12" s="6"/>
      <c r="T12" s="6"/>
      <c r="U12" s="6"/>
      <c r="V12" s="6"/>
      <c r="W12" s="6" t="n">
        <f aca="false">M11+10000*0.00220462</f>
        <v>22.024154</v>
      </c>
      <c r="X12" s="6" t="n">
        <v>0</v>
      </c>
      <c r="Y12" s="6"/>
      <c r="Z12" s="6"/>
      <c r="AA12" s="6"/>
      <c r="AB12" s="6"/>
    </row>
    <row r="13" s="9" customFormat="true" ht="35.05" hidden="false" customHeight="false" outlineLevel="0" collapsed="false">
      <c r="A13" s="8" t="n">
        <v>11</v>
      </c>
      <c r="B13" s="8" t="s">
        <v>41</v>
      </c>
      <c r="C13" s="8" t="s">
        <v>30</v>
      </c>
      <c r="D13" s="9" t="s">
        <v>42</v>
      </c>
      <c r="E13" s="9" t="s">
        <v>31</v>
      </c>
      <c r="F13" s="9" t="s">
        <v>44</v>
      </c>
      <c r="G13" s="9" t="s">
        <v>46</v>
      </c>
      <c r="H13" s="10" t="s">
        <v>51</v>
      </c>
      <c r="I13" s="11" t="n">
        <f aca="false">-1000-1000*0.453592</f>
        <v>-1453.592</v>
      </c>
      <c r="J13" s="11" t="n">
        <v>0</v>
      </c>
      <c r="K13" s="11" t="n">
        <f aca="false">-1000*1000</f>
        <v>-1000000</v>
      </c>
      <c r="L13" s="11" t="n">
        <v>0</v>
      </c>
      <c r="M13" s="11"/>
      <c r="N13" s="11"/>
      <c r="O13" s="11" t="n">
        <f aca="false">-28349.5*1000</f>
        <v>-28349500</v>
      </c>
      <c r="P13" s="11" t="n">
        <v>0</v>
      </c>
      <c r="Q13" s="11"/>
      <c r="R13" s="11"/>
      <c r="S13" s="11" t="n">
        <f aca="false">1453.592001+1000*0.453592</f>
        <v>1907.184001</v>
      </c>
      <c r="T13" s="11" t="n">
        <f aca="false">(1453.592001*8409.79961115)/(1453.592001+1000*0.453592)</f>
        <v>6409.66862052685</v>
      </c>
      <c r="U13" s="8" t="n">
        <f aca="false">2721552000000+1000*1000</f>
        <v>2721553000000</v>
      </c>
      <c r="V13" s="11" t="n">
        <f aca="false">(2721552000000*110.23122101)/(2721552000000+1000*1000)</f>
        <v>110.231180506941</v>
      </c>
      <c r="W13" s="11"/>
      <c r="X13" s="11"/>
      <c r="Y13" s="11" t="n">
        <f aca="false">2721552004002+1000*28349.5</f>
        <v>2721580353502</v>
      </c>
      <c r="Z13" s="11" t="n">
        <f aca="false">(2721552004002*293.94992226)/(2721552004002+1000*28349.5)</f>
        <v>293.946860313543</v>
      </c>
      <c r="AA13" s="11"/>
      <c r="AB13" s="11"/>
    </row>
    <row r="14" customFormat="false" ht="35.05" hidden="false" customHeight="false" outlineLevel="0" collapsed="false">
      <c r="A14" s="0" t="n">
        <v>12</v>
      </c>
      <c r="B14" s="0" t="s">
        <v>41</v>
      </c>
      <c r="C14" s="0" t="s">
        <v>30</v>
      </c>
      <c r="D14" s="0" t="s">
        <v>42</v>
      </c>
      <c r="E14" s="0" t="s">
        <v>32</v>
      </c>
      <c r="F14" s="0" t="s">
        <v>33</v>
      </c>
      <c r="G14" s="0" t="s">
        <v>46</v>
      </c>
      <c r="H14" s="5" t="s">
        <v>52</v>
      </c>
      <c r="I14" s="6" t="n">
        <f aca="false">-1453.592-1</f>
        <v>-1454.592</v>
      </c>
      <c r="J14" s="6" t="n">
        <v>0</v>
      </c>
      <c r="K14" s="6" t="n">
        <f aca="false">-1000000-1000*1000*1000</f>
        <v>-1001000000</v>
      </c>
      <c r="L14" s="6" t="n">
        <v>0</v>
      </c>
      <c r="M14" s="6"/>
      <c r="N14" s="6"/>
      <c r="O14" s="6" t="n">
        <f aca="false">-28349500-1000*453592</f>
        <v>-481941500</v>
      </c>
      <c r="P14" s="6" t="n">
        <v>0</v>
      </c>
      <c r="Q14" s="6"/>
      <c r="R14" s="6"/>
      <c r="S14" s="6" t="n">
        <f aca="false">453.592+1</f>
        <v>454.592</v>
      </c>
      <c r="T14" s="6" t="n">
        <f aca="false">(453.592*8409.79961115)/(453.592+1 )</f>
        <v>8391.29994637114</v>
      </c>
      <c r="U14" s="6" t="n">
        <f aca="false">1000*1000*1000</f>
        <v>1000000000</v>
      </c>
      <c r="V14" s="6" t="n">
        <v>0</v>
      </c>
      <c r="W14" s="6"/>
      <c r="X14" s="6"/>
      <c r="Y14" s="6" t="n">
        <f aca="false">1000*453592</f>
        <v>453592000</v>
      </c>
      <c r="Z14" s="6" t="n">
        <v>0</v>
      </c>
    </row>
    <row r="15" s="9" customFormat="true" ht="23.85" hidden="false" customHeight="false" outlineLevel="0" collapsed="false">
      <c r="A15" s="8" t="n">
        <v>13</v>
      </c>
      <c r="B15" s="8" t="s">
        <v>41</v>
      </c>
      <c r="C15" s="8" t="s">
        <v>30</v>
      </c>
      <c r="D15" s="9" t="s">
        <v>43</v>
      </c>
      <c r="E15" s="9" t="s">
        <v>31</v>
      </c>
      <c r="F15" s="9" t="s">
        <v>44</v>
      </c>
      <c r="G15" s="9" t="s">
        <v>34</v>
      </c>
      <c r="H15" s="10" t="s">
        <v>53</v>
      </c>
      <c r="I15" s="11" t="n">
        <f aca="false">1000-1000*0.000001</f>
        <v>999.999</v>
      </c>
      <c r="J15" s="11" t="n">
        <v>0</v>
      </c>
      <c r="K15" s="11"/>
      <c r="L15" s="11"/>
      <c r="M15" s="11"/>
      <c r="N15" s="11"/>
      <c r="O15" s="11"/>
      <c r="P15" s="11"/>
      <c r="Q15" s="11" t="n">
        <f aca="false">1000-1000*1000</f>
        <v>-999000</v>
      </c>
      <c r="R15" s="11" t="n">
        <v>0</v>
      </c>
      <c r="S15" s="11" t="n">
        <f aca="false">1000*0.000001+1907.184001</f>
        <v>1907.185001</v>
      </c>
      <c r="T15" s="11" t="n">
        <f aca="false">(6409.66862053*1907.184001)/(1907.184001+1000*0.000001)</f>
        <v>6409.66525972934</v>
      </c>
      <c r="U15" s="11"/>
      <c r="V15" s="11"/>
      <c r="W15" s="11"/>
      <c r="X15" s="11"/>
      <c r="Y15" s="11"/>
      <c r="Z15" s="11"/>
      <c r="AA15" s="11" t="n">
        <f aca="false">-997999.998+1000*1000</f>
        <v>2000.00199999998</v>
      </c>
      <c r="AB15" s="11" t="n">
        <v>0</v>
      </c>
    </row>
    <row r="16" customFormat="false" ht="35.05" hidden="false" customHeight="false" outlineLevel="0" collapsed="false">
      <c r="A16" s="0" t="n">
        <v>14</v>
      </c>
      <c r="B16" s="0" t="s">
        <v>41</v>
      </c>
      <c r="C16" s="0" t="s">
        <v>30</v>
      </c>
      <c r="D16" s="0" t="s">
        <v>31</v>
      </c>
      <c r="E16" s="0" t="s">
        <v>31</v>
      </c>
      <c r="F16" s="0" t="s">
        <v>33</v>
      </c>
      <c r="G16" s="0" t="s">
        <v>46</v>
      </c>
      <c r="H16" s="5" t="s">
        <v>47</v>
      </c>
      <c r="I16" s="6" t="n">
        <v>1907.185001</v>
      </c>
      <c r="J16" s="6" t="n">
        <v>6409.66525973</v>
      </c>
      <c r="K16" s="6" t="n">
        <v>2721553000000</v>
      </c>
      <c r="L16" s="6" t="n">
        <v>110.23118051</v>
      </c>
      <c r="M16" s="6"/>
      <c r="N16" s="6"/>
      <c r="O16" s="6" t="n">
        <v>2721580353502</v>
      </c>
      <c r="P16" s="6" t="n">
        <v>293.94686031</v>
      </c>
      <c r="Q16" s="6"/>
      <c r="R16" s="6"/>
      <c r="S16" s="6" t="n">
        <v>1907.185001</v>
      </c>
      <c r="T16" s="6" t="n">
        <v>6409.66525973</v>
      </c>
      <c r="U16" s="6" t="n">
        <v>2721553000000</v>
      </c>
      <c r="V16" s="6" t="n">
        <v>110.23118051</v>
      </c>
      <c r="W16" s="6"/>
      <c r="X16" s="6"/>
      <c r="Y16" s="6" t="n">
        <v>2721580353502</v>
      </c>
      <c r="Z16" s="6" t="n">
        <v>293.94686031</v>
      </c>
      <c r="AA16" s="6"/>
      <c r="AB16" s="6"/>
    </row>
    <row r="17" s="9" customFormat="true" ht="12.8" hidden="false" customHeight="false" outlineLevel="0" collapsed="false">
      <c r="A17" s="8" t="n">
        <v>15</v>
      </c>
      <c r="B17" s="8" t="s">
        <v>41</v>
      </c>
      <c r="C17" s="8" t="s">
        <v>30</v>
      </c>
      <c r="D17" s="9" t="s">
        <v>43</v>
      </c>
      <c r="E17" s="9" t="s">
        <v>32</v>
      </c>
      <c r="F17" s="9" t="s">
        <v>44</v>
      </c>
      <c r="G17" s="9" t="s">
        <v>48</v>
      </c>
      <c r="H17" s="9" t="s">
        <v>54</v>
      </c>
      <c r="I17" s="11"/>
      <c r="J17" s="11"/>
      <c r="K17" s="11"/>
      <c r="L17" s="11"/>
      <c r="M17" s="11" t="n">
        <f aca="false">22.024154-1000*2.2046226218</f>
        <v>-2182.5984678</v>
      </c>
      <c r="N17" s="11" t="n">
        <v>0</v>
      </c>
      <c r="O17" s="11"/>
      <c r="P17" s="11"/>
      <c r="Q17" s="11"/>
      <c r="R17" s="11"/>
      <c r="S17" s="11"/>
      <c r="T17" s="11"/>
      <c r="U17" s="11"/>
      <c r="V17" s="11"/>
      <c r="W17" s="11" t="n">
        <f aca="false">1000*2.2046226218</f>
        <v>2204.6226218</v>
      </c>
      <c r="X17" s="11" t="n">
        <v>0</v>
      </c>
      <c r="Y17" s="11"/>
      <c r="Z17" s="11"/>
      <c r="AA17" s="11"/>
      <c r="AB17" s="11"/>
    </row>
    <row r="18" customFormat="false" ht="12.8" hidden="false" customHeight="false" outlineLevel="0" collapsed="false">
      <c r="A18" s="0" t="n">
        <v>16</v>
      </c>
      <c r="B18" s="0" t="s">
        <v>41</v>
      </c>
      <c r="C18" s="0" t="s">
        <v>30</v>
      </c>
      <c r="D18" s="0" t="s">
        <v>42</v>
      </c>
      <c r="E18" s="0" t="s">
        <v>43</v>
      </c>
      <c r="F18" s="0" t="s">
        <v>33</v>
      </c>
      <c r="G18" s="0" t="s">
        <v>48</v>
      </c>
      <c r="H18" s="0" t="s">
        <v>55</v>
      </c>
      <c r="I18" s="6"/>
      <c r="J18" s="6"/>
      <c r="K18" s="6"/>
      <c r="L18" s="6"/>
      <c r="M18" s="6" t="n">
        <v>-10000</v>
      </c>
      <c r="N18" s="6" t="n">
        <v>0</v>
      </c>
      <c r="O18" s="6"/>
      <c r="P18" s="6"/>
      <c r="Q18" s="6"/>
      <c r="R18" s="6"/>
      <c r="S18" s="6"/>
      <c r="T18" s="6"/>
      <c r="U18" s="6"/>
      <c r="V18" s="6"/>
      <c r="W18" s="6" t="n">
        <f aca="false">-2182.5984678+10000</f>
        <v>7817.4015322</v>
      </c>
      <c r="X18" s="6" t="n">
        <v>0</v>
      </c>
      <c r="Y18" s="6"/>
      <c r="Z18" s="6"/>
      <c r="AA18" s="6"/>
      <c r="AB18" s="6"/>
    </row>
    <row r="42" customFormat="false" ht="12.8" hidden="false" customHeight="false" outlineLevel="0" collapsed="false">
      <c r="B42" s="12"/>
      <c r="C42" s="12"/>
    </row>
    <row r="46" customFormat="false" ht="12.8" hidden="false" customHeight="false" outlineLevel="0" collapsed="false">
      <c r="B46" s="12"/>
      <c r="C46" s="12"/>
    </row>
    <row r="48" customFormat="false" ht="12.8" hidden="false" customHeight="false" outlineLevel="0" collapsed="false">
      <c r="B48" s="12"/>
      <c r="C48" s="12"/>
    </row>
  </sheetData>
  <mergeCells count="1">
    <mergeCell ref="I1:AB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3643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2024-02-09T22:53:33Z</dcterms:modified>
  <cp:revision>44</cp:revision>
  <dc:subject/>
  <dc:title/>
</cp:coreProperties>
</file>