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Sheet1!$A:$A,Sheet1!$1:$2</definedName>
  </definedNames>
  <calcPr calcId="125725" iterate="1"/>
  <fileRecoveryPr repairLoad="1"/>
</workbook>
</file>

<file path=xl/calcChain.xml><?xml version="1.0" encoding="utf-8"?>
<calcChain xmlns="http://schemas.openxmlformats.org/spreadsheetml/2006/main">
  <c r="V16" i="1"/>
  <c r="U16"/>
  <c r="W14"/>
  <c r="V14"/>
  <c r="U14"/>
  <c r="T14" s="1"/>
  <c r="W13"/>
  <c r="V13"/>
  <c r="U13"/>
  <c r="T13" s="1"/>
  <c r="W12"/>
  <c r="V12"/>
  <c r="U12"/>
  <c r="T12" s="1"/>
  <c r="W11"/>
  <c r="V11"/>
  <c r="U11"/>
  <c r="T11" s="1"/>
  <c r="W10"/>
  <c r="V10"/>
  <c r="U10"/>
  <c r="T10" s="1"/>
  <c r="W9"/>
  <c r="V9"/>
  <c r="U9"/>
  <c r="T9" s="1"/>
  <c r="W8"/>
  <c r="V8"/>
  <c r="U8"/>
  <c r="T8" s="1"/>
  <c r="W7"/>
  <c r="V7"/>
  <c r="U7"/>
  <c r="T7" s="1"/>
  <c r="W6"/>
  <c r="V6"/>
  <c r="U6"/>
  <c r="T6" s="1"/>
  <c r="W5"/>
  <c r="V5"/>
  <c r="U5"/>
  <c r="T5" s="1"/>
  <c r="W4" l="1"/>
  <c r="V4"/>
  <c r="U4"/>
  <c r="T4" s="1"/>
  <c r="W3"/>
  <c r="V3"/>
  <c r="U3"/>
  <c r="T3" s="1"/>
  <c r="V2"/>
  <c r="U2"/>
  <c r="T2" s="1"/>
  <c r="T1" s="1"/>
  <c r="S14" l="1"/>
  <c r="R14"/>
  <c r="Q14"/>
  <c r="P14"/>
  <c r="S13"/>
  <c r="R13"/>
  <c r="Q13"/>
  <c r="P13"/>
  <c r="S12"/>
  <c r="R12"/>
  <c r="Q12"/>
  <c r="P12"/>
  <c r="S11"/>
  <c r="R11"/>
  <c r="Q11"/>
  <c r="P11"/>
  <c r="S10"/>
  <c r="R10"/>
  <c r="Q10"/>
  <c r="P10"/>
  <c r="S9"/>
  <c r="R9"/>
  <c r="Q9"/>
  <c r="P9"/>
  <c r="S8"/>
  <c r="R8"/>
  <c r="Q8"/>
  <c r="P8"/>
  <c r="S7"/>
  <c r="R7"/>
  <c r="Q7"/>
  <c r="P7"/>
  <c r="S6"/>
  <c r="R6"/>
  <c r="Q6"/>
  <c r="P6"/>
  <c r="S5"/>
  <c r="R5"/>
  <c r="Q5"/>
  <c r="P5"/>
  <c r="S4"/>
  <c r="R4"/>
  <c r="Q4"/>
  <c r="P4"/>
  <c r="S3"/>
  <c r="R3"/>
  <c r="Q3"/>
  <c r="P3"/>
  <c r="S2"/>
  <c r="R2"/>
  <c r="Q2"/>
  <c r="P2"/>
  <c r="S1"/>
  <c r="R1"/>
  <c r="Q1"/>
  <c r="P1" s="1"/>
  <c r="P1" a="1"/>
</calcChain>
</file>

<file path=xl/sharedStrings.xml><?xml version="1.0" encoding="utf-8"?>
<sst xmlns="http://schemas.openxmlformats.org/spreadsheetml/2006/main" count="18" uniqueCount="6">
  <si>
    <t>rocnik</t>
  </si>
  <si>
    <t>pohlavi</t>
  </si>
  <si>
    <t># Řešitelů</t>
  </si>
  <si>
    <t>Dívky</t>
  </si>
  <si>
    <t>Chlapci</t>
  </si>
  <si>
    <t>Celkem</t>
  </si>
</sst>
</file>

<file path=xl/styles.xml><?xml version="1.0" encoding="utf-8"?>
<styleSheet xmlns="http://schemas.openxmlformats.org/spreadsheetml/2006/main">
  <numFmts count="1">
    <numFmt numFmtId="164" formatCode="0.0%"/>
  </numFmts>
  <fonts count="6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808080"/>
      <name val="Verdana"/>
      <family val="2"/>
    </font>
    <font>
      <sz val="8"/>
      <color rgb="FFFFFFFF"/>
      <name val="Verdana"/>
      <family val="2"/>
    </font>
    <font>
      <sz val="8"/>
      <color theme="1"/>
      <name val="Verdan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3" fontId="4" fillId="4" borderId="6" xfId="0" applyNumberFormat="1" applyFont="1" applyFill="1" applyBorder="1" applyAlignment="1">
      <alignment horizontal="right" vertical="center"/>
    </xf>
    <xf numFmtId="3" fontId="4" fillId="4" borderId="2" xfId="0" applyNumberFormat="1" applyFont="1" applyFill="1" applyBorder="1" applyAlignment="1">
      <alignment horizontal="right" vertical="center"/>
    </xf>
    <xf numFmtId="49" fontId="2" fillId="2" borderId="7" xfId="0" applyNumberFormat="1" applyFont="1" applyFill="1" applyBorder="1" applyAlignment="1">
      <alignment horizontal="left" vertical="center"/>
    </xf>
    <xf numFmtId="3" fontId="4" fillId="2" borderId="8" xfId="0" applyNumberFormat="1" applyFont="1" applyFill="1" applyBorder="1" applyAlignment="1">
      <alignment horizontal="right" vertical="center"/>
    </xf>
    <xf numFmtId="3" fontId="4" fillId="2" borderId="9" xfId="0" applyNumberFormat="1" applyFont="1" applyFill="1" applyBorder="1" applyAlignment="1">
      <alignment horizontal="right" vertical="center"/>
    </xf>
    <xf numFmtId="164" fontId="0" fillId="0" borderId="0" xfId="1" applyNumberFormat="1" applyFont="1"/>
    <xf numFmtId="164" fontId="0" fillId="0" borderId="0" xfId="0" applyNumberFormat="1"/>
    <xf numFmtId="9" fontId="0" fillId="0" borderId="0" xfId="1" applyNumberFormat="1" applyFont="1"/>
  </cellXfs>
  <cellStyles count="2">
    <cellStyle name="normální" xfId="0" builtinId="0"/>
    <cellStyle name="procent" xfId="1" builtinId="5"/>
  </cellStyles>
  <dxfs count="0"/>
  <tableStyles count="0" defaultTableStyle="TableStyleMedium9" defaultPivotStyle="PivotStyleLight16"/>
  <colors>
    <mruColors>
      <color rgb="FFFFFFFF"/>
      <color rgb="FFFFFFFF"/>
      <color rgb="FFCCCCCC"/>
      <color rgb="FFFFFFFF"/>
      <color rgb="FFEEEEEE"/>
      <color rgb="FFFFFFFF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>
        <c:manualLayout>
          <c:layoutTarget val="inner"/>
          <c:xMode val="edge"/>
          <c:yMode val="edge"/>
          <c:x val="0.15119903762029746"/>
          <c:y val="5.4235928842228089E-2"/>
          <c:w val="0.6819759405074366"/>
          <c:h val="0.74246172353455808"/>
        </c:manualLayout>
      </c:layout>
      <c:scatterChart>
        <c:scatterStyle val="lineMarker"/>
        <c:ser>
          <c:idx val="0"/>
          <c:order val="0"/>
          <c:tx>
            <c:strRef>
              <c:f>Sheet1!$S$1</c:f>
              <c:strCache>
                <c:ptCount val="1"/>
                <c:pt idx="0">
                  <c:v>Chlapci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Sheet1!$P$2:$P$14</c:f>
              <c:numCache>
                <c:formatCode>General</c:formatCode>
                <c:ptCount val="13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</c:numCache>
            </c:numRef>
          </c:xVal>
          <c:yVal>
            <c:numRef>
              <c:f>Sheet1!$S$2:$S$14</c:f>
              <c:numCache>
                <c:formatCode>General</c:formatCode>
                <c:ptCount val="13"/>
                <c:pt idx="0">
                  <c:v>111</c:v>
                </c:pt>
                <c:pt idx="1">
                  <c:v>76</c:v>
                </c:pt>
                <c:pt idx="2">
                  <c:v>96</c:v>
                </c:pt>
                <c:pt idx="3">
                  <c:v>87</c:v>
                </c:pt>
                <c:pt idx="4">
                  <c:v>88</c:v>
                </c:pt>
                <c:pt idx="5">
                  <c:v>52</c:v>
                </c:pt>
                <c:pt idx="6">
                  <c:v>50</c:v>
                </c:pt>
                <c:pt idx="7">
                  <c:v>42</c:v>
                </c:pt>
                <c:pt idx="8">
                  <c:v>42</c:v>
                </c:pt>
                <c:pt idx="9">
                  <c:v>46</c:v>
                </c:pt>
                <c:pt idx="10">
                  <c:v>104</c:v>
                </c:pt>
                <c:pt idx="11">
                  <c:v>141</c:v>
                </c:pt>
                <c:pt idx="12">
                  <c:v>156</c:v>
                </c:pt>
              </c:numCache>
            </c:numRef>
          </c:yVal>
        </c:ser>
        <c:ser>
          <c:idx val="1"/>
          <c:order val="1"/>
          <c:tx>
            <c:strRef>
              <c:f>Sheet1!$T$1</c:f>
              <c:strCache>
                <c:ptCount val="1"/>
                <c:pt idx="0">
                  <c:v>Dívky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Sheet1!$P$2:$P$14</c:f>
              <c:numCache>
                <c:formatCode>General</c:formatCode>
                <c:ptCount val="13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</c:numCache>
            </c:numRef>
          </c:xVal>
          <c:yVal>
            <c:numRef>
              <c:f>Sheet1!$T$2:$T$14</c:f>
              <c:numCache>
                <c:formatCode>General</c:formatCode>
                <c:ptCount val="13"/>
                <c:pt idx="0">
                  <c:v>22</c:v>
                </c:pt>
                <c:pt idx="1">
                  <c:v>31</c:v>
                </c:pt>
                <c:pt idx="2">
                  <c:v>25</c:v>
                </c:pt>
                <c:pt idx="3">
                  <c:v>39</c:v>
                </c:pt>
                <c:pt idx="4">
                  <c:v>22</c:v>
                </c:pt>
                <c:pt idx="5">
                  <c:v>17</c:v>
                </c:pt>
                <c:pt idx="6">
                  <c:v>26</c:v>
                </c:pt>
                <c:pt idx="7">
                  <c:v>26</c:v>
                </c:pt>
                <c:pt idx="8">
                  <c:v>18</c:v>
                </c:pt>
                <c:pt idx="9">
                  <c:v>17</c:v>
                </c:pt>
                <c:pt idx="10">
                  <c:v>24</c:v>
                </c:pt>
                <c:pt idx="11">
                  <c:v>33</c:v>
                </c:pt>
                <c:pt idx="12">
                  <c:v>47</c:v>
                </c:pt>
              </c:numCache>
            </c:numRef>
          </c:yVal>
        </c:ser>
        <c:axId val="120630272"/>
        <c:axId val="120636928"/>
      </c:scatterChart>
      <c:valAx>
        <c:axId val="120630272"/>
        <c:scaling>
          <c:orientation val="minMax"/>
          <c:max val="27"/>
          <c:min val="15"/>
        </c:scaling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Ročník FYKOSu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100"/>
            </a:pPr>
            <a:endParaRPr lang="cs-CZ"/>
          </a:p>
        </c:txPr>
        <c:crossAx val="120636928"/>
        <c:crosses val="autoZero"/>
        <c:crossBetween val="midCat"/>
        <c:majorUnit val="1"/>
      </c:valAx>
      <c:valAx>
        <c:axId val="120636928"/>
        <c:scaling>
          <c:orientation val="minMax"/>
          <c:max val="16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Počet řešitelů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100"/>
            </a:pPr>
            <a:endParaRPr lang="cs-CZ"/>
          </a:p>
        </c:txPr>
        <c:crossAx val="1206302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588320209973755"/>
          <c:y val="0.23011264216972879"/>
          <c:w val="0.14022790901137358"/>
          <c:h val="0.17866360454943131"/>
        </c:manualLayout>
      </c:layout>
      <c:txPr>
        <a:bodyPr/>
        <a:lstStyle/>
        <a:p>
          <a:pPr>
            <a:defRPr sz="1100"/>
          </a:pPr>
          <a:endParaRPr lang="cs-CZ"/>
        </a:p>
      </c:txPr>
    </c:legend>
    <c:plotVisOnly val="1"/>
  </c:chart>
  <c:printSettings>
    <c:headerFooter/>
    <c:pageMargins b="0.78740157499999996" l="0.70000000000000018" r="0.70000000000000018" t="0.78740157499999996" header="0.3000000000000001" footer="0.3000000000000001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6</xdr:row>
      <xdr:rowOff>180975</xdr:rowOff>
    </xdr:from>
    <xdr:to>
      <xdr:col>9</xdr:col>
      <xdr:colOff>428625</xdr:colOff>
      <xdr:row>21</xdr:row>
      <xdr:rowOff>66675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zoomScaleNormal="100" workbookViewId="0">
      <selection activeCell="Y11" sqref="Y11"/>
    </sheetView>
  </sheetViews>
  <sheetFormatPr defaultColWidth="7.42578125" defaultRowHeight="15"/>
  <cols>
    <col min="15" max="15" width="2.140625" customWidth="1"/>
  </cols>
  <sheetData>
    <row r="1" spans="1:23">
      <c r="A1" s="1" t="s">
        <v>0</v>
      </c>
      <c r="B1" s="2">
        <v>15</v>
      </c>
      <c r="C1" s="3">
        <v>16</v>
      </c>
      <c r="D1" s="3">
        <v>17</v>
      </c>
      <c r="E1" s="3">
        <v>18</v>
      </c>
      <c r="F1" s="3">
        <v>19</v>
      </c>
      <c r="G1" s="3">
        <v>20</v>
      </c>
      <c r="H1" s="3">
        <v>21</v>
      </c>
      <c r="I1" s="3">
        <v>22</v>
      </c>
      <c r="J1" s="3">
        <v>23</v>
      </c>
      <c r="K1" s="3">
        <v>24</v>
      </c>
      <c r="L1" s="3">
        <v>25</v>
      </c>
      <c r="M1" s="3">
        <v>26</v>
      </c>
      <c r="N1" s="3">
        <v>27</v>
      </c>
      <c r="P1" t="str">
        <f t="array" ref="P1:S14">TRANSPOSE(A1:N4)</f>
        <v>rocnik</v>
      </c>
      <c r="Q1" t="str">
        <v>pohlavi</v>
      </c>
      <c r="R1" t="str">
        <v>Dívky</v>
      </c>
      <c r="S1" t="str">
        <v>Chlapci</v>
      </c>
      <c r="T1" t="str">
        <f>R1</f>
        <v>Dívky</v>
      </c>
      <c r="U1" t="s">
        <v>5</v>
      </c>
    </row>
    <row r="2" spans="1:23">
      <c r="A2" s="1" t="s">
        <v>1</v>
      </c>
      <c r="B2" s="4" t="s">
        <v>2</v>
      </c>
      <c r="C2" s="5" t="s">
        <v>2</v>
      </c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  <c r="N2" s="5" t="s">
        <v>2</v>
      </c>
      <c r="P2">
        <v>15</v>
      </c>
      <c r="Q2" t="str">
        <v># Řešitelů</v>
      </c>
      <c r="R2">
        <v>22</v>
      </c>
      <c r="S2">
        <v>111</v>
      </c>
      <c r="T2">
        <f t="shared" ref="T2:T14" si="0">R2</f>
        <v>22</v>
      </c>
      <c r="U2">
        <f>R2+S2</f>
        <v>133</v>
      </c>
      <c r="V2" s="14">
        <f>R2/U2</f>
        <v>0.16541353383458646</v>
      </c>
    </row>
    <row r="3" spans="1:23">
      <c r="A3" s="6" t="s">
        <v>3</v>
      </c>
      <c r="B3" s="7">
        <v>22</v>
      </c>
      <c r="C3" s="8">
        <v>31</v>
      </c>
      <c r="D3" s="8">
        <v>25</v>
      </c>
      <c r="E3" s="8">
        <v>39</v>
      </c>
      <c r="F3" s="8">
        <v>22</v>
      </c>
      <c r="G3" s="8">
        <v>17</v>
      </c>
      <c r="H3" s="8">
        <v>26</v>
      </c>
      <c r="I3" s="8">
        <v>26</v>
      </c>
      <c r="J3" s="8">
        <v>18</v>
      </c>
      <c r="K3" s="8">
        <v>17</v>
      </c>
      <c r="L3" s="8">
        <v>24</v>
      </c>
      <c r="M3" s="8">
        <v>33</v>
      </c>
      <c r="N3" s="8">
        <v>47</v>
      </c>
      <c r="P3">
        <v>16</v>
      </c>
      <c r="Q3" t="str">
        <v># Řešitelů</v>
      </c>
      <c r="R3">
        <v>31</v>
      </c>
      <c r="S3">
        <v>76</v>
      </c>
      <c r="T3">
        <f t="shared" si="0"/>
        <v>31</v>
      </c>
      <c r="U3">
        <f t="shared" ref="U3:U14" si="1">R3+S3</f>
        <v>107</v>
      </c>
      <c r="V3" s="12">
        <f t="shared" ref="V3:V14" si="2">R3/U3</f>
        <v>0.28971962616822428</v>
      </c>
      <c r="W3" s="13">
        <f>V3-V2</f>
        <v>0.12430609233363782</v>
      </c>
    </row>
    <row r="4" spans="1:23">
      <c r="A4" s="9" t="s">
        <v>4</v>
      </c>
      <c r="B4" s="10">
        <v>111</v>
      </c>
      <c r="C4" s="11">
        <v>76</v>
      </c>
      <c r="D4" s="11">
        <v>96</v>
      </c>
      <c r="E4" s="11">
        <v>87</v>
      </c>
      <c r="F4" s="11">
        <v>88</v>
      </c>
      <c r="G4" s="11">
        <v>52</v>
      </c>
      <c r="H4" s="11">
        <v>50</v>
      </c>
      <c r="I4" s="11">
        <v>42</v>
      </c>
      <c r="J4" s="11">
        <v>42</v>
      </c>
      <c r="K4" s="11">
        <v>46</v>
      </c>
      <c r="L4" s="11">
        <v>104</v>
      </c>
      <c r="M4" s="11">
        <v>141</v>
      </c>
      <c r="N4" s="11">
        <v>156</v>
      </c>
      <c r="P4">
        <v>17</v>
      </c>
      <c r="Q4" t="str">
        <v># Řešitelů</v>
      </c>
      <c r="R4">
        <v>25</v>
      </c>
      <c r="S4">
        <v>96</v>
      </c>
      <c r="T4">
        <f t="shared" si="0"/>
        <v>25</v>
      </c>
      <c r="U4">
        <f t="shared" si="1"/>
        <v>121</v>
      </c>
      <c r="V4" s="12">
        <f t="shared" si="2"/>
        <v>0.20661157024793389</v>
      </c>
      <c r="W4" s="13">
        <f t="shared" ref="W4:W14" si="3">V4-V3</f>
        <v>-8.3108055920290386E-2</v>
      </c>
    </row>
    <row r="5" spans="1:23">
      <c r="P5">
        <v>18</v>
      </c>
      <c r="Q5" t="str">
        <v># Řešitelů</v>
      </c>
      <c r="R5">
        <v>39</v>
      </c>
      <c r="S5">
        <v>87</v>
      </c>
      <c r="T5">
        <f t="shared" si="0"/>
        <v>39</v>
      </c>
      <c r="U5">
        <f t="shared" si="1"/>
        <v>126</v>
      </c>
      <c r="V5" s="12">
        <f t="shared" si="2"/>
        <v>0.30952380952380953</v>
      </c>
      <c r="W5" s="13">
        <f t="shared" si="3"/>
        <v>0.10291223927587564</v>
      </c>
    </row>
    <row r="6" spans="1:23">
      <c r="P6">
        <v>19</v>
      </c>
      <c r="Q6" t="str">
        <v># Řešitelů</v>
      </c>
      <c r="R6">
        <v>22</v>
      </c>
      <c r="S6">
        <v>88</v>
      </c>
      <c r="T6">
        <f t="shared" si="0"/>
        <v>22</v>
      </c>
      <c r="U6">
        <f t="shared" si="1"/>
        <v>110</v>
      </c>
      <c r="V6" s="12">
        <f t="shared" si="2"/>
        <v>0.2</v>
      </c>
      <c r="W6" s="13">
        <f t="shared" si="3"/>
        <v>-0.10952380952380952</v>
      </c>
    </row>
    <row r="7" spans="1:23">
      <c r="P7">
        <v>20</v>
      </c>
      <c r="Q7" t="str">
        <v># Řešitelů</v>
      </c>
      <c r="R7">
        <v>17</v>
      </c>
      <c r="S7">
        <v>52</v>
      </c>
      <c r="T7">
        <f t="shared" si="0"/>
        <v>17</v>
      </c>
      <c r="U7">
        <f t="shared" si="1"/>
        <v>69</v>
      </c>
      <c r="V7" s="12">
        <f t="shared" si="2"/>
        <v>0.24637681159420291</v>
      </c>
      <c r="W7" s="13">
        <f t="shared" si="3"/>
        <v>4.6376811594202899E-2</v>
      </c>
    </row>
    <row r="8" spans="1:23">
      <c r="P8">
        <v>21</v>
      </c>
      <c r="Q8" t="str">
        <v># Řešitelů</v>
      </c>
      <c r="R8">
        <v>26</v>
      </c>
      <c r="S8">
        <v>50</v>
      </c>
      <c r="T8">
        <f t="shared" si="0"/>
        <v>26</v>
      </c>
      <c r="U8">
        <f t="shared" si="1"/>
        <v>76</v>
      </c>
      <c r="V8" s="12">
        <f t="shared" si="2"/>
        <v>0.34210526315789475</v>
      </c>
      <c r="W8" s="13">
        <f t="shared" si="3"/>
        <v>9.5728451563691835E-2</v>
      </c>
    </row>
    <row r="9" spans="1:23">
      <c r="P9">
        <v>22</v>
      </c>
      <c r="Q9" t="str">
        <v># Řešitelů</v>
      </c>
      <c r="R9">
        <v>26</v>
      </c>
      <c r="S9">
        <v>42</v>
      </c>
      <c r="T9">
        <f t="shared" si="0"/>
        <v>26</v>
      </c>
      <c r="U9">
        <f t="shared" si="1"/>
        <v>68</v>
      </c>
      <c r="V9" s="12">
        <f t="shared" si="2"/>
        <v>0.38235294117647056</v>
      </c>
      <c r="W9" s="13">
        <f t="shared" si="3"/>
        <v>4.0247678018575817E-2</v>
      </c>
    </row>
    <row r="10" spans="1:23">
      <c r="P10">
        <v>23</v>
      </c>
      <c r="Q10" t="str">
        <v># Řešitelů</v>
      </c>
      <c r="R10">
        <v>18</v>
      </c>
      <c r="S10">
        <v>42</v>
      </c>
      <c r="T10">
        <f t="shared" si="0"/>
        <v>18</v>
      </c>
      <c r="U10">
        <f t="shared" si="1"/>
        <v>60</v>
      </c>
      <c r="V10" s="12">
        <f t="shared" si="2"/>
        <v>0.3</v>
      </c>
      <c r="W10" s="13">
        <f t="shared" si="3"/>
        <v>-8.2352941176470573E-2</v>
      </c>
    </row>
    <row r="11" spans="1:23">
      <c r="P11">
        <v>24</v>
      </c>
      <c r="Q11" t="str">
        <v># Řešitelů</v>
      </c>
      <c r="R11">
        <v>17</v>
      </c>
      <c r="S11">
        <v>46</v>
      </c>
      <c r="T11">
        <f t="shared" si="0"/>
        <v>17</v>
      </c>
      <c r="U11">
        <f t="shared" si="1"/>
        <v>63</v>
      </c>
      <c r="V11" s="12">
        <f t="shared" si="2"/>
        <v>0.26984126984126983</v>
      </c>
      <c r="W11" s="13">
        <f t="shared" si="3"/>
        <v>-3.0158730158730163E-2</v>
      </c>
    </row>
    <row r="12" spans="1:23">
      <c r="P12">
        <v>25</v>
      </c>
      <c r="Q12" t="str">
        <v># Řešitelů</v>
      </c>
      <c r="R12">
        <v>24</v>
      </c>
      <c r="S12">
        <v>104</v>
      </c>
      <c r="T12">
        <f t="shared" si="0"/>
        <v>24</v>
      </c>
      <c r="U12">
        <f t="shared" si="1"/>
        <v>128</v>
      </c>
      <c r="V12" s="12">
        <f t="shared" si="2"/>
        <v>0.1875</v>
      </c>
      <c r="W12" s="13">
        <f t="shared" si="3"/>
        <v>-8.2341269841269826E-2</v>
      </c>
    </row>
    <row r="13" spans="1:23">
      <c r="P13">
        <v>26</v>
      </c>
      <c r="Q13" t="str">
        <v># Řešitelů</v>
      </c>
      <c r="R13">
        <v>33</v>
      </c>
      <c r="S13">
        <v>141</v>
      </c>
      <c r="T13">
        <f t="shared" si="0"/>
        <v>33</v>
      </c>
      <c r="U13">
        <f t="shared" si="1"/>
        <v>174</v>
      </c>
      <c r="V13" s="12">
        <f t="shared" si="2"/>
        <v>0.18965517241379309</v>
      </c>
      <c r="W13" s="13">
        <f t="shared" si="3"/>
        <v>2.1551724137930939E-3</v>
      </c>
    </row>
    <row r="14" spans="1:23">
      <c r="P14">
        <v>27</v>
      </c>
      <c r="Q14" t="str">
        <v># Řešitelů</v>
      </c>
      <c r="R14">
        <v>47</v>
      </c>
      <c r="S14">
        <v>156</v>
      </c>
      <c r="T14">
        <f t="shared" si="0"/>
        <v>47</v>
      </c>
      <c r="U14">
        <f t="shared" si="1"/>
        <v>203</v>
      </c>
      <c r="V14" s="12">
        <f t="shared" si="2"/>
        <v>0.23152709359605911</v>
      </c>
      <c r="W14" s="13">
        <f t="shared" si="3"/>
        <v>4.1871921182266014E-2</v>
      </c>
    </row>
    <row r="16" spans="1:23">
      <c r="U16" s="12">
        <f>SUM(T2:T14)/SUM(U2:U14)</f>
        <v>0.24130737134909597</v>
      </c>
      <c r="V16" s="13">
        <f>AVERAGE(V2:V14)</f>
        <v>0.25543285319648035</v>
      </c>
    </row>
  </sheetData>
  <conditionalFormatting sqref="V2:V14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W3:W14">
    <cfRule type="colorScale" priority="1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pageMargins left="0" right="0" top="0" bottom="0" header="0" footer="0"/>
  <pageSetup paperSize="9" orientation="landscape" r:id="rId1"/>
  <headerFooter>
    <oddHeader>&amp;L&amp;20 Počty řešitelů kluků/holek v průběhu let &amp;R&amp;D</oddHeader>
    <oddFooter>&amp;RPage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Sheet1</vt:lpstr>
      <vt:lpstr>Sheet1!Názvy_tisku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Kolář</dc:creator>
  <cp:lastModifiedBy>Karel Kolář</cp:lastModifiedBy>
  <cp:lastPrinted>2014-06-14T15:49:13Z</cp:lastPrinted>
  <dcterms:created xsi:type="dcterms:W3CDTF">2014-06-14T17:01:06Z</dcterms:created>
  <dcterms:modified xsi:type="dcterms:W3CDTF">2014-06-17T13:38:29Z</dcterms:modified>
</cp:coreProperties>
</file>