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6015" windowHeight="8085" activeTab="4"/>
  </bookViews>
  <sheets>
    <sheet name="ČSÚ" sheetId="1" r:id="rId1"/>
    <sheet name="FYKOS" sheetId="5" r:id="rId2"/>
    <sheet name="Celkově obyvatel 15 - 19" sheetId="2" r:id="rId3"/>
    <sheet name="Chlapci_dívky 15 - 19" sheetId="4" r:id="rId4"/>
    <sheet name="Zprac" sheetId="3" r:id="rId5"/>
  </sheets>
  <calcPr calcId="125725"/>
</workbook>
</file>

<file path=xl/calcChain.xml><?xml version="1.0" encoding="utf-8"?>
<calcChain xmlns="http://schemas.openxmlformats.org/spreadsheetml/2006/main">
  <c r="B6" i="3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5"/>
  <c r="G23" i="5"/>
  <c r="G24"/>
  <c r="G25"/>
  <c r="G26"/>
  <c r="G9"/>
  <c r="G10"/>
  <c r="G11"/>
  <c r="G12"/>
  <c r="G13"/>
  <c r="G14"/>
  <c r="G15"/>
  <c r="G16"/>
  <c r="G17"/>
  <c r="G18"/>
  <c r="G19"/>
  <c r="G20"/>
  <c r="G21"/>
  <c r="G22"/>
  <c r="F21" l="1"/>
  <c r="A8" a="1"/>
  <c r="A8" s="1"/>
  <c r="U13" i="1"/>
  <c r="V13"/>
  <c r="U24"/>
  <c r="V24"/>
  <c r="U32"/>
  <c r="V32"/>
  <c r="T24"/>
  <c r="T32"/>
  <c r="T13"/>
  <c r="P20"/>
  <c r="Q20"/>
  <c r="R20"/>
  <c r="P21"/>
  <c r="Q21"/>
  <c r="R21"/>
  <c r="P9"/>
  <c r="Q9"/>
  <c r="R9"/>
  <c r="P10"/>
  <c r="Q10"/>
  <c r="R10"/>
  <c r="S32"/>
  <c r="O21"/>
  <c r="O20"/>
  <c r="O24"/>
  <c r="P24"/>
  <c r="Q24"/>
  <c r="R24"/>
  <c r="S24"/>
  <c r="O25"/>
  <c r="P25"/>
  <c r="Q25"/>
  <c r="R25"/>
  <c r="O26"/>
  <c r="P26"/>
  <c r="Q26"/>
  <c r="R26"/>
  <c r="O27"/>
  <c r="P27"/>
  <c r="Q27"/>
  <c r="R27"/>
  <c r="O28"/>
  <c r="P28"/>
  <c r="Q28"/>
  <c r="R28"/>
  <c r="O29"/>
  <c r="P29"/>
  <c r="Q29"/>
  <c r="R29"/>
  <c r="O30"/>
  <c r="P30"/>
  <c r="Q30"/>
  <c r="R30"/>
  <c r="O31"/>
  <c r="P31"/>
  <c r="O32"/>
  <c r="P32"/>
  <c r="Q32"/>
  <c r="R32"/>
  <c r="O13"/>
  <c r="P13"/>
  <c r="Q13"/>
  <c r="R13"/>
  <c r="S13"/>
  <c r="O10"/>
  <c r="O9"/>
  <c r="A32"/>
  <c r="A25"/>
  <c r="N21"/>
  <c r="N32" s="1"/>
  <c r="M21"/>
  <c r="M32" s="1"/>
  <c r="L21"/>
  <c r="L32" s="1"/>
  <c r="K21"/>
  <c r="K32" s="1"/>
  <c r="J21"/>
  <c r="J32" s="1"/>
  <c r="I21"/>
  <c r="I32" s="1"/>
  <c r="H21"/>
  <c r="H32" s="1"/>
  <c r="G21"/>
  <c r="G32" s="1"/>
  <c r="F21"/>
  <c r="F32" s="1"/>
  <c r="E21"/>
  <c r="E32" s="1"/>
  <c r="D21"/>
  <c r="D32" s="1"/>
  <c r="C21"/>
  <c r="C32" s="1"/>
  <c r="B21"/>
  <c r="B32" s="1"/>
  <c r="A15"/>
  <c r="A26" s="1"/>
  <c r="A16"/>
  <c r="A27" s="1"/>
  <c r="A17"/>
  <c r="A28" s="1"/>
  <c r="A18"/>
  <c r="A29" s="1"/>
  <c r="A19"/>
  <c r="A30" s="1"/>
  <c r="A20"/>
  <c r="A31" s="1"/>
  <c r="A14"/>
  <c r="C10"/>
  <c r="D10"/>
  <c r="E10"/>
  <c r="F10"/>
  <c r="G10"/>
  <c r="H10"/>
  <c r="I10"/>
  <c r="J10"/>
  <c r="K10"/>
  <c r="L10"/>
  <c r="M10"/>
  <c r="N10"/>
  <c r="B10"/>
  <c r="L25"/>
  <c r="L26"/>
  <c r="L27"/>
  <c r="L28"/>
  <c r="L31" s="1"/>
  <c r="L29"/>
  <c r="L30"/>
  <c r="L20"/>
  <c r="L24"/>
  <c r="L9"/>
  <c r="L13"/>
  <c r="K24"/>
  <c r="M24"/>
  <c r="N24"/>
  <c r="K25"/>
  <c r="M25"/>
  <c r="N25"/>
  <c r="K26"/>
  <c r="M26"/>
  <c r="N26"/>
  <c r="K27"/>
  <c r="M27"/>
  <c r="N27"/>
  <c r="K28"/>
  <c r="K31" s="1"/>
  <c r="M28"/>
  <c r="N28"/>
  <c r="K29"/>
  <c r="M29"/>
  <c r="N29"/>
  <c r="K30"/>
  <c r="M30"/>
  <c r="N30"/>
  <c r="K13"/>
  <c r="M13"/>
  <c r="N13"/>
  <c r="H9"/>
  <c r="I9"/>
  <c r="J9"/>
  <c r="K9"/>
  <c r="M9"/>
  <c r="N9"/>
  <c r="H20"/>
  <c r="I20"/>
  <c r="J20"/>
  <c r="K20"/>
  <c r="M20"/>
  <c r="N20"/>
  <c r="G20"/>
  <c r="F20"/>
  <c r="E20"/>
  <c r="D20"/>
  <c r="C20"/>
  <c r="B20"/>
  <c r="B9"/>
  <c r="C9"/>
  <c r="D9"/>
  <c r="E9"/>
  <c r="F9"/>
  <c r="G9"/>
  <c r="B26"/>
  <c r="C26"/>
  <c r="D26"/>
  <c r="E26"/>
  <c r="F26"/>
  <c r="G26"/>
  <c r="H26"/>
  <c r="I26"/>
  <c r="J26"/>
  <c r="B27"/>
  <c r="C27"/>
  <c r="D27"/>
  <c r="E27"/>
  <c r="F27"/>
  <c r="G27"/>
  <c r="H27"/>
  <c r="I27"/>
  <c r="J27"/>
  <c r="B28"/>
  <c r="C28"/>
  <c r="D28"/>
  <c r="E28"/>
  <c r="F28"/>
  <c r="G28"/>
  <c r="H28"/>
  <c r="I28"/>
  <c r="J28"/>
  <c r="B29"/>
  <c r="C29"/>
  <c r="D29"/>
  <c r="E29"/>
  <c r="F29"/>
  <c r="G29"/>
  <c r="H29"/>
  <c r="I29"/>
  <c r="J29"/>
  <c r="B30"/>
  <c r="C30"/>
  <c r="D30"/>
  <c r="E30"/>
  <c r="F30"/>
  <c r="G30"/>
  <c r="H30"/>
  <c r="I30"/>
  <c r="J30"/>
  <c r="C25"/>
  <c r="D25"/>
  <c r="E25"/>
  <c r="F25"/>
  <c r="G25"/>
  <c r="H25"/>
  <c r="I25"/>
  <c r="J25"/>
  <c r="C24"/>
  <c r="D24"/>
  <c r="E24"/>
  <c r="F24"/>
  <c r="G24"/>
  <c r="H24"/>
  <c r="I24"/>
  <c r="J24"/>
  <c r="C13"/>
  <c r="D13"/>
  <c r="E13"/>
  <c r="F13"/>
  <c r="G13"/>
  <c r="H13"/>
  <c r="I13"/>
  <c r="J13"/>
  <c r="B24"/>
  <c r="B25"/>
  <c r="B13"/>
  <c r="D20" i="5" l="1"/>
  <c r="E19"/>
  <c r="A19"/>
  <c r="B18"/>
  <c r="C17"/>
  <c r="D16"/>
  <c r="E15"/>
  <c r="A15"/>
  <c r="B14"/>
  <c r="C13"/>
  <c r="D12"/>
  <c r="E11"/>
  <c r="A11"/>
  <c r="B10"/>
  <c r="C9"/>
  <c r="D8"/>
  <c r="B20"/>
  <c r="C19"/>
  <c r="D18"/>
  <c r="E17"/>
  <c r="A17"/>
  <c r="B16"/>
  <c r="C15"/>
  <c r="D14"/>
  <c r="E13"/>
  <c r="A13"/>
  <c r="B12"/>
  <c r="C11"/>
  <c r="D10"/>
  <c r="E9"/>
  <c r="A9"/>
  <c r="B8"/>
  <c r="E20"/>
  <c r="C20"/>
  <c r="A20"/>
  <c r="D19"/>
  <c r="B19"/>
  <c r="E18"/>
  <c r="C18"/>
  <c r="A18"/>
  <c r="D17"/>
  <c r="B17"/>
  <c r="E16"/>
  <c r="C16"/>
  <c r="A16"/>
  <c r="D15"/>
  <c r="B15"/>
  <c r="E14"/>
  <c r="C14"/>
  <c r="A14"/>
  <c r="D13"/>
  <c r="B13"/>
  <c r="E12"/>
  <c r="C12"/>
  <c r="A12"/>
  <c r="D11"/>
  <c r="B11"/>
  <c r="E10"/>
  <c r="C10"/>
  <c r="A10"/>
  <c r="D9"/>
  <c r="B9"/>
  <c r="E8"/>
  <c r="C8"/>
  <c r="B31" i="1"/>
  <c r="J31"/>
  <c r="H31"/>
  <c r="F31"/>
  <c r="D31"/>
  <c r="N31"/>
  <c r="R31"/>
  <c r="Q31"/>
  <c r="M31"/>
  <c r="G31"/>
  <c r="E31"/>
  <c r="C31"/>
  <c r="I31"/>
  <c r="F9" i="5" l="1"/>
  <c r="F13"/>
  <c r="F17"/>
  <c r="F10"/>
  <c r="F18"/>
  <c r="F20"/>
  <c r="F11"/>
  <c r="F19"/>
  <c r="F12"/>
  <c r="F15"/>
  <c r="F14"/>
  <c r="F16"/>
</calcChain>
</file>

<file path=xl/sharedStrings.xml><?xml version="1.0" encoding="utf-8"?>
<sst xmlns="http://schemas.openxmlformats.org/spreadsheetml/2006/main" count="44" uniqueCount="26">
  <si>
    <t>Věk</t>
  </si>
  <si>
    <t>http://www.czso.cz/csu/2013edicniplan.nsf/publ/4003-13-r_2013</t>
  </si>
  <si>
    <t>http://www.czso.cz/csu/2012edicniplan.nsf/publ/4003-12-r_2012</t>
  </si>
  <si>
    <t>Zdroje</t>
  </si>
  <si>
    <t>http://www.czso.cz/csu/2011edicniplan.nsf/publ/4003-11-r_2011</t>
  </si>
  <si>
    <t>Věkové složení obyvatelstva v roce</t>
  </si>
  <si>
    <t>http://www.czso.cz/csu/2010edicniplan.nsf/publ/4003-10-</t>
  </si>
  <si>
    <t>http://www.czso.cz/csu/2009edicniplan.nsf/publ/4003-09-_v_roce_2008</t>
  </si>
  <si>
    <t>http://www.czso.cz/csu/2008edicniplan.nsf/publ/4003-08-v_roce_2007</t>
  </si>
  <si>
    <t>http://www.czso.cz/csu/2007edicniplan.nsf/publ/4003-07-v_roce_2006</t>
  </si>
  <si>
    <t>14 až 19</t>
  </si>
  <si>
    <t>15 až 19</t>
  </si>
  <si>
    <t>Dohromady</t>
  </si>
  <si>
    <t>Žlutě jsou data, která jsou přesně z ročenek</t>
  </si>
  <si>
    <t>Nevybarvené jsou odhady na základě skladby obyvatel.</t>
  </si>
  <si>
    <t>rocnik</t>
  </si>
  <si>
    <t>pohlavi</t>
  </si>
  <si>
    <t># Řešitelů</t>
  </si>
  <si>
    <t>dívky</t>
  </si>
  <si>
    <t>chlapci</t>
  </si>
  <si>
    <t>Dívky</t>
  </si>
  <si>
    <t>Chlapci</t>
  </si>
  <si>
    <t>Datum</t>
  </si>
  <si>
    <t>celkem</t>
  </si>
  <si>
    <t>Obyvatelé ČR ve věku 15 až 19 let v desítkách tisíc</t>
  </si>
  <si>
    <t>Počet řešitelů FYKOSu</t>
  </si>
</sst>
</file>

<file path=xl/styles.xml><?xml version="1.0" encoding="utf-8"?>
<styleSheet xmlns="http://schemas.openxmlformats.org/spreadsheetml/2006/main">
  <numFmts count="1">
    <numFmt numFmtId="164" formatCode="#,###_#"/>
  </numFmts>
  <fonts count="9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name val="Arial CE"/>
      <family val="2"/>
      <charset val="238"/>
    </font>
    <font>
      <sz val="7"/>
      <name val="Arial CE"/>
      <family val="2"/>
      <charset val="238"/>
    </font>
    <font>
      <sz val="8"/>
      <color indexed="8"/>
      <name val="Verdana"/>
      <family val="2"/>
      <charset val="238"/>
    </font>
    <font>
      <sz val="8"/>
      <color indexed="23"/>
      <name val="Verdana"/>
      <family val="2"/>
      <charset val="238"/>
    </font>
    <font>
      <sz val="8"/>
      <color indexed="9"/>
      <name val="Verdana"/>
      <family val="2"/>
      <charset val="238"/>
    </font>
    <font>
      <sz val="8"/>
      <name val="Verdana"/>
      <family val="2"/>
      <charset val="238"/>
    </font>
    <font>
      <u/>
      <sz val="11"/>
      <color theme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medium">
        <color indexed="8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4" fontId="0" fillId="0" borderId="0" xfId="0" applyNumberFormat="1"/>
    <xf numFmtId="3" fontId="0" fillId="0" borderId="0" xfId="0" applyNumberFormat="1"/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1" fontId="0" fillId="0" borderId="0" xfId="0" applyNumberFormat="1"/>
    <xf numFmtId="1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14" fontId="0" fillId="2" borderId="0" xfId="0" applyNumberFormat="1" applyFill="1"/>
    <xf numFmtId="3" fontId="2" fillId="0" borderId="0" xfId="1" applyNumberFormat="1" applyFont="1" applyBorder="1" applyAlignment="1">
      <alignment horizontal="center"/>
    </xf>
    <xf numFmtId="14" fontId="0" fillId="0" borderId="0" xfId="0" applyNumberFormat="1" applyFill="1"/>
    <xf numFmtId="3" fontId="2" fillId="0" borderId="0" xfId="1" applyNumberFormat="1" applyFont="1" applyBorder="1" applyAlignment="1">
      <alignment horizontal="center"/>
    </xf>
    <xf numFmtId="3" fontId="2" fillId="0" borderId="0" xfId="1" applyNumberFormat="1" applyFont="1" applyBorder="1" applyAlignment="1">
      <alignment horizontal="center"/>
    </xf>
    <xf numFmtId="164" fontId="3" fillId="0" borderId="1" xfId="1" quotePrefix="1" applyNumberFormat="1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 shrinkToFit="1"/>
    </xf>
    <xf numFmtId="49" fontId="5" fillId="3" borderId="3" xfId="0" applyNumberFormat="1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" fontId="7" fillId="5" borderId="7" xfId="0" applyNumberFormat="1" applyFont="1" applyFill="1" applyBorder="1" applyAlignment="1">
      <alignment horizontal="right" vertical="center"/>
    </xf>
    <xf numFmtId="4" fontId="7" fillId="5" borderId="3" xfId="0" applyNumberFormat="1" applyFon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left" vertical="center"/>
    </xf>
    <xf numFmtId="4" fontId="7" fillId="3" borderId="9" xfId="0" applyNumberFormat="1" applyFont="1" applyFill="1" applyBorder="1" applyAlignment="1">
      <alignment horizontal="right" vertical="center"/>
    </xf>
    <xf numFmtId="4" fontId="7" fillId="3" borderId="10" xfId="0" applyNumberFormat="1" applyFont="1" applyFill="1" applyBorder="1" applyAlignment="1">
      <alignment horizontal="right" vertical="center"/>
    </xf>
    <xf numFmtId="0" fontId="8" fillId="0" borderId="0" xfId="2" applyAlignment="1" applyProtection="1"/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FYKOS!$C$9:$C$20</c:f>
              <c:numCache>
                <c:formatCode>d/m/yyyy</c:formatCode>
                <c:ptCount val="12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</c:numCache>
            </c:numRef>
          </c:xVal>
          <c:yVal>
            <c:numRef>
              <c:f>FYKOS!$D$9:$D$20</c:f>
              <c:numCache>
                <c:formatCode>General</c:formatCode>
                <c:ptCount val="12"/>
                <c:pt idx="0">
                  <c:v>22</c:v>
                </c:pt>
                <c:pt idx="1">
                  <c:v>31</c:v>
                </c:pt>
                <c:pt idx="2">
                  <c:v>25</c:v>
                </c:pt>
                <c:pt idx="3">
                  <c:v>39</c:v>
                </c:pt>
                <c:pt idx="4">
                  <c:v>22</c:v>
                </c:pt>
                <c:pt idx="5">
                  <c:v>17</c:v>
                </c:pt>
                <c:pt idx="6">
                  <c:v>26</c:v>
                </c:pt>
                <c:pt idx="7">
                  <c:v>26</c:v>
                </c:pt>
                <c:pt idx="8">
                  <c:v>18</c:v>
                </c:pt>
                <c:pt idx="9">
                  <c:v>17</c:v>
                </c:pt>
                <c:pt idx="10">
                  <c:v>24</c:v>
                </c:pt>
                <c:pt idx="11">
                  <c:v>33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FYKOS!$C$9:$C$20</c:f>
              <c:numCache>
                <c:formatCode>d/m/yyyy</c:formatCode>
                <c:ptCount val="12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</c:numCache>
            </c:numRef>
          </c:xVal>
          <c:yVal>
            <c:numRef>
              <c:f>FYKOS!$E$9:$E$20</c:f>
              <c:numCache>
                <c:formatCode>0</c:formatCode>
                <c:ptCount val="12"/>
                <c:pt idx="0">
                  <c:v>111</c:v>
                </c:pt>
                <c:pt idx="1">
                  <c:v>76</c:v>
                </c:pt>
                <c:pt idx="2">
                  <c:v>96</c:v>
                </c:pt>
                <c:pt idx="3">
                  <c:v>87</c:v>
                </c:pt>
                <c:pt idx="4">
                  <c:v>88</c:v>
                </c:pt>
                <c:pt idx="5">
                  <c:v>52</c:v>
                </c:pt>
                <c:pt idx="6">
                  <c:v>50</c:v>
                </c:pt>
                <c:pt idx="7">
                  <c:v>42</c:v>
                </c:pt>
                <c:pt idx="8">
                  <c:v>42</c:v>
                </c:pt>
                <c:pt idx="9">
                  <c:v>46</c:v>
                </c:pt>
                <c:pt idx="10">
                  <c:v>104</c:v>
                </c:pt>
                <c:pt idx="11">
                  <c:v>141</c:v>
                </c:pt>
              </c:numCache>
            </c:numRef>
          </c:yVal>
        </c:ser>
        <c:axId val="139901184"/>
        <c:axId val="139914240"/>
      </c:scatterChart>
      <c:valAx>
        <c:axId val="139901184"/>
        <c:scaling>
          <c:orientation val="minMax"/>
        </c:scaling>
        <c:axPos val="b"/>
        <c:numFmt formatCode="d/m/yyyy" sourceLinked="1"/>
        <c:tickLblPos val="nextTo"/>
        <c:crossAx val="139914240"/>
        <c:crosses val="autoZero"/>
        <c:crossBetween val="midCat"/>
      </c:valAx>
      <c:valAx>
        <c:axId val="139914240"/>
        <c:scaling>
          <c:orientation val="minMax"/>
        </c:scaling>
        <c:axPos val="l"/>
        <c:majorGridlines/>
        <c:numFmt formatCode="General" sourceLinked="1"/>
        <c:tickLblPos val="nextTo"/>
        <c:crossAx val="139901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FYKOS!$C$9:$C$27</c:f>
              <c:numCache>
                <c:formatCode>d/m/yyyy</c:formatCode>
                <c:ptCount val="19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  <c:pt idx="12">
                  <c:v>41640</c:v>
                </c:pt>
                <c:pt idx="13">
                  <c:v>36892</c:v>
                </c:pt>
                <c:pt idx="14">
                  <c:v>36526</c:v>
                </c:pt>
                <c:pt idx="15">
                  <c:v>36161</c:v>
                </c:pt>
                <c:pt idx="16">
                  <c:v>35796</c:v>
                </c:pt>
                <c:pt idx="17">
                  <c:v>35431</c:v>
                </c:pt>
              </c:numCache>
            </c:numRef>
          </c:xVal>
          <c:yVal>
            <c:numRef>
              <c:f>FYKOS!$F$9:$F$28</c:f>
              <c:numCache>
                <c:formatCode>0</c:formatCode>
                <c:ptCount val="20"/>
                <c:pt idx="0">
                  <c:v>133</c:v>
                </c:pt>
                <c:pt idx="1">
                  <c:v>107</c:v>
                </c:pt>
                <c:pt idx="2">
                  <c:v>121</c:v>
                </c:pt>
                <c:pt idx="3">
                  <c:v>126</c:v>
                </c:pt>
                <c:pt idx="4">
                  <c:v>110</c:v>
                </c:pt>
                <c:pt idx="5">
                  <c:v>69</c:v>
                </c:pt>
                <c:pt idx="6">
                  <c:v>76</c:v>
                </c:pt>
                <c:pt idx="7">
                  <c:v>68</c:v>
                </c:pt>
                <c:pt idx="8">
                  <c:v>60</c:v>
                </c:pt>
                <c:pt idx="9">
                  <c:v>63</c:v>
                </c:pt>
                <c:pt idx="10">
                  <c:v>128</c:v>
                </c:pt>
                <c:pt idx="11">
                  <c:v>174</c:v>
                </c:pt>
                <c:pt idx="12">
                  <c:v>203</c:v>
                </c:pt>
                <c:pt idx="13">
                  <c:v>151</c:v>
                </c:pt>
                <c:pt idx="14" formatCode="General">
                  <c:v>187</c:v>
                </c:pt>
                <c:pt idx="15" formatCode="General">
                  <c:v>166</c:v>
                </c:pt>
                <c:pt idx="16">
                  <c:v>132</c:v>
                </c:pt>
                <c:pt idx="17">
                  <c:v>204</c:v>
                </c:pt>
              </c:numCache>
            </c:numRef>
          </c:yVal>
        </c:ser>
        <c:axId val="151234816"/>
        <c:axId val="151347200"/>
      </c:scatterChart>
      <c:valAx>
        <c:axId val="151234816"/>
        <c:scaling>
          <c:orientation val="minMax"/>
        </c:scaling>
        <c:axPos val="b"/>
        <c:numFmt formatCode="d/m/yyyy" sourceLinked="1"/>
        <c:tickLblPos val="nextTo"/>
        <c:crossAx val="151347200"/>
        <c:crosses val="autoZero"/>
        <c:crossBetween val="midCat"/>
      </c:valAx>
      <c:valAx>
        <c:axId val="151347200"/>
        <c:scaling>
          <c:orientation val="minMax"/>
        </c:scaling>
        <c:axPos val="l"/>
        <c:majorGridlines/>
        <c:numFmt formatCode="0" sourceLinked="1"/>
        <c:tickLblPos val="nextTo"/>
        <c:crossAx val="151234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ČSÚ!$A$32</c:f>
              <c:strCache>
                <c:ptCount val="1"/>
                <c:pt idx="0">
                  <c:v>15 až 19</c:v>
                </c:pt>
              </c:strCache>
            </c:strRef>
          </c:tx>
          <c:spPr>
            <a:ln w="28575">
              <a:noFill/>
            </a:ln>
          </c:spPr>
          <c:xVal>
            <c:numRef>
              <c:f>ČSÚ!$B$24:$V$24</c:f>
              <c:numCache>
                <c:formatCode>d/m/yyyy</c:formatCode>
                <c:ptCount val="21"/>
                <c:pt idx="0">
                  <c:v>41274</c:v>
                </c:pt>
                <c:pt idx="1">
                  <c:v>41091</c:v>
                </c:pt>
                <c:pt idx="2">
                  <c:v>40909</c:v>
                </c:pt>
                <c:pt idx="3">
                  <c:v>40725</c:v>
                </c:pt>
                <c:pt idx="4">
                  <c:v>40544</c:v>
                </c:pt>
                <c:pt idx="5">
                  <c:v>40360</c:v>
                </c:pt>
                <c:pt idx="6">
                  <c:v>40179</c:v>
                </c:pt>
                <c:pt idx="7">
                  <c:v>39995</c:v>
                </c:pt>
                <c:pt idx="8">
                  <c:v>39814</c:v>
                </c:pt>
                <c:pt idx="9">
                  <c:v>39630</c:v>
                </c:pt>
                <c:pt idx="10">
                  <c:v>39448</c:v>
                </c:pt>
                <c:pt idx="11">
                  <c:v>39264</c:v>
                </c:pt>
                <c:pt idx="12">
                  <c:v>39083</c:v>
                </c:pt>
                <c:pt idx="13">
                  <c:v>38899</c:v>
                </c:pt>
                <c:pt idx="14">
                  <c:v>38718</c:v>
                </c:pt>
                <c:pt idx="15">
                  <c:v>38534</c:v>
                </c:pt>
                <c:pt idx="16">
                  <c:v>38353</c:v>
                </c:pt>
                <c:pt idx="17">
                  <c:v>38169</c:v>
                </c:pt>
                <c:pt idx="18">
                  <c:v>37987</c:v>
                </c:pt>
                <c:pt idx="19">
                  <c:v>37803</c:v>
                </c:pt>
                <c:pt idx="20">
                  <c:v>37622</c:v>
                </c:pt>
              </c:numCache>
            </c:numRef>
          </c:xVal>
          <c:yVal>
            <c:numRef>
              <c:f>ČSÚ!$B$32:$V$32</c:f>
              <c:numCache>
                <c:formatCode>#,##0</c:formatCode>
                <c:ptCount val="21"/>
                <c:pt idx="0">
                  <c:v>510265</c:v>
                </c:pt>
                <c:pt idx="1">
                  <c:v>525652</c:v>
                </c:pt>
                <c:pt idx="2">
                  <c:v>541105</c:v>
                </c:pt>
                <c:pt idx="3">
                  <c:v>560122</c:v>
                </c:pt>
                <c:pt idx="4">
                  <c:v>578984</c:v>
                </c:pt>
                <c:pt idx="5">
                  <c:v>599205</c:v>
                </c:pt>
                <c:pt idx="6">
                  <c:v>615991</c:v>
                </c:pt>
                <c:pt idx="7">
                  <c:v>626876</c:v>
                </c:pt>
                <c:pt idx="8">
                  <c:v>632061</c:v>
                </c:pt>
                <c:pt idx="9">
                  <c:v>642190</c:v>
                </c:pt>
                <c:pt idx="10">
                  <c:v>646427</c:v>
                </c:pt>
                <c:pt idx="11">
                  <c:v>648090</c:v>
                </c:pt>
                <c:pt idx="12">
                  <c:v>651247</c:v>
                </c:pt>
                <c:pt idx="13">
                  <c:v>652191</c:v>
                </c:pt>
                <c:pt idx="14">
                  <c:v>653519</c:v>
                </c:pt>
                <c:pt idx="15">
                  <c:v>655132</c:v>
                </c:pt>
                <c:pt idx="16">
                  <c:v>657195</c:v>
                </c:pt>
                <c:pt idx="17">
                  <c:v>659920</c:v>
                </c:pt>
                <c:pt idx="18">
                  <c:v>664041</c:v>
                </c:pt>
                <c:pt idx="19">
                  <c:v>664214</c:v>
                </c:pt>
                <c:pt idx="20">
                  <c:v>665282</c:v>
                </c:pt>
              </c:numCache>
            </c:numRef>
          </c:yVal>
        </c:ser>
        <c:axId val="151550976"/>
        <c:axId val="151557248"/>
      </c:scatterChart>
      <c:valAx>
        <c:axId val="151550976"/>
        <c:scaling>
          <c:orientation val="minMax"/>
        </c:scaling>
        <c:axPos val="b"/>
        <c:numFmt formatCode="d/m/yyyy" sourceLinked="1"/>
        <c:tickLblPos val="nextTo"/>
        <c:crossAx val="151557248"/>
        <c:crosses val="autoZero"/>
        <c:crossBetween val="midCat"/>
      </c:valAx>
      <c:valAx>
        <c:axId val="151557248"/>
        <c:scaling>
          <c:orientation val="minMax"/>
        </c:scaling>
        <c:axPos val="l"/>
        <c:majorGridlines/>
        <c:numFmt formatCode="#,##0" sourceLinked="1"/>
        <c:tickLblPos val="nextTo"/>
        <c:crossAx val="151550976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ČSÚ!$A$1</c:f>
              <c:strCache>
                <c:ptCount val="1"/>
                <c:pt idx="0">
                  <c:v>Chlapci</c:v>
                </c:pt>
              </c:strCache>
            </c:strRef>
          </c:tx>
          <c:spPr>
            <a:ln w="28575">
              <a:noFill/>
            </a:ln>
          </c:spPr>
          <c:xVal>
            <c:numRef>
              <c:f>ČSÚ!$B$2:$V$2</c:f>
              <c:numCache>
                <c:formatCode>d/m/yyyy</c:formatCode>
                <c:ptCount val="21"/>
                <c:pt idx="0">
                  <c:v>41274</c:v>
                </c:pt>
                <c:pt idx="1">
                  <c:v>41091</c:v>
                </c:pt>
                <c:pt idx="2">
                  <c:v>40909</c:v>
                </c:pt>
                <c:pt idx="3">
                  <c:v>40725</c:v>
                </c:pt>
                <c:pt idx="4">
                  <c:v>40544</c:v>
                </c:pt>
                <c:pt idx="5">
                  <c:v>40360</c:v>
                </c:pt>
                <c:pt idx="6">
                  <c:v>40179</c:v>
                </c:pt>
                <c:pt idx="7">
                  <c:v>39995</c:v>
                </c:pt>
                <c:pt idx="8">
                  <c:v>39814</c:v>
                </c:pt>
                <c:pt idx="9">
                  <c:v>39630</c:v>
                </c:pt>
                <c:pt idx="10">
                  <c:v>39448</c:v>
                </c:pt>
                <c:pt idx="11">
                  <c:v>39264</c:v>
                </c:pt>
                <c:pt idx="12">
                  <c:v>39083</c:v>
                </c:pt>
                <c:pt idx="13">
                  <c:v>38899</c:v>
                </c:pt>
                <c:pt idx="14">
                  <c:v>38718</c:v>
                </c:pt>
                <c:pt idx="15">
                  <c:v>38534</c:v>
                </c:pt>
                <c:pt idx="16">
                  <c:v>38353</c:v>
                </c:pt>
                <c:pt idx="17">
                  <c:v>38169</c:v>
                </c:pt>
                <c:pt idx="18">
                  <c:v>37987</c:v>
                </c:pt>
                <c:pt idx="19">
                  <c:v>37803</c:v>
                </c:pt>
                <c:pt idx="20">
                  <c:v>37622</c:v>
                </c:pt>
              </c:numCache>
            </c:numRef>
          </c:xVal>
          <c:yVal>
            <c:numRef>
              <c:f>ČSÚ!$B$10:$V$10</c:f>
              <c:numCache>
                <c:formatCode>#,##0</c:formatCode>
                <c:ptCount val="21"/>
                <c:pt idx="0">
                  <c:v>261554</c:v>
                </c:pt>
                <c:pt idx="1">
                  <c:v>269545</c:v>
                </c:pt>
                <c:pt idx="2">
                  <c:v>277548</c:v>
                </c:pt>
                <c:pt idx="3">
                  <c:v>287364</c:v>
                </c:pt>
                <c:pt idx="4">
                  <c:v>297107</c:v>
                </c:pt>
                <c:pt idx="5">
                  <c:v>307301</c:v>
                </c:pt>
                <c:pt idx="6">
                  <c:v>315905</c:v>
                </c:pt>
                <c:pt idx="7">
                  <c:v>321471</c:v>
                </c:pt>
                <c:pt idx="8">
                  <c:v>321471</c:v>
                </c:pt>
                <c:pt idx="9">
                  <c:v>329067</c:v>
                </c:pt>
                <c:pt idx="10">
                  <c:v>331037</c:v>
                </c:pt>
                <c:pt idx="11">
                  <c:v>331711</c:v>
                </c:pt>
                <c:pt idx="12">
                  <c:v>333223</c:v>
                </c:pt>
                <c:pt idx="13">
                  <c:v>333611</c:v>
                </c:pt>
                <c:pt idx="14">
                  <c:v>334212</c:v>
                </c:pt>
                <c:pt idx="15">
                  <c:v>335080</c:v>
                </c:pt>
                <c:pt idx="16">
                  <c:v>336047</c:v>
                </c:pt>
                <c:pt idx="17">
                  <c:v>337439</c:v>
                </c:pt>
                <c:pt idx="18" formatCode="General">
                  <c:v>339746</c:v>
                </c:pt>
                <c:pt idx="19" formatCode="General">
                  <c:v>340074</c:v>
                </c:pt>
                <c:pt idx="20" formatCode="General">
                  <c:v>340702</c:v>
                </c:pt>
              </c:numCache>
            </c:numRef>
          </c:yVal>
        </c:ser>
        <c:ser>
          <c:idx val="1"/>
          <c:order val="1"/>
          <c:tx>
            <c:strRef>
              <c:f>ČSÚ!$A$12</c:f>
              <c:strCache>
                <c:ptCount val="1"/>
                <c:pt idx="0">
                  <c:v>Dívky</c:v>
                </c:pt>
              </c:strCache>
            </c:strRef>
          </c:tx>
          <c:spPr>
            <a:ln w="28575">
              <a:noFill/>
            </a:ln>
          </c:spPr>
          <c:xVal>
            <c:numRef>
              <c:f>ČSÚ!$B$2:$V$2</c:f>
              <c:numCache>
                <c:formatCode>d/m/yyyy</c:formatCode>
                <c:ptCount val="21"/>
                <c:pt idx="0">
                  <c:v>41274</c:v>
                </c:pt>
                <c:pt idx="1">
                  <c:v>41091</c:v>
                </c:pt>
                <c:pt idx="2">
                  <c:v>40909</c:v>
                </c:pt>
                <c:pt idx="3">
                  <c:v>40725</c:v>
                </c:pt>
                <c:pt idx="4">
                  <c:v>40544</c:v>
                </c:pt>
                <c:pt idx="5">
                  <c:v>40360</c:v>
                </c:pt>
                <c:pt idx="6">
                  <c:v>40179</c:v>
                </c:pt>
                <c:pt idx="7">
                  <c:v>39995</c:v>
                </c:pt>
                <c:pt idx="8">
                  <c:v>39814</c:v>
                </c:pt>
                <c:pt idx="9">
                  <c:v>39630</c:v>
                </c:pt>
                <c:pt idx="10">
                  <c:v>39448</c:v>
                </c:pt>
                <c:pt idx="11">
                  <c:v>39264</c:v>
                </c:pt>
                <c:pt idx="12">
                  <c:v>39083</c:v>
                </c:pt>
                <c:pt idx="13">
                  <c:v>38899</c:v>
                </c:pt>
                <c:pt idx="14">
                  <c:v>38718</c:v>
                </c:pt>
                <c:pt idx="15">
                  <c:v>38534</c:v>
                </c:pt>
                <c:pt idx="16">
                  <c:v>38353</c:v>
                </c:pt>
                <c:pt idx="17">
                  <c:v>38169</c:v>
                </c:pt>
                <c:pt idx="18">
                  <c:v>37987</c:v>
                </c:pt>
                <c:pt idx="19">
                  <c:v>37803</c:v>
                </c:pt>
                <c:pt idx="20">
                  <c:v>37622</c:v>
                </c:pt>
              </c:numCache>
            </c:numRef>
          </c:xVal>
          <c:yVal>
            <c:numRef>
              <c:f>ČSÚ!$B$21:$V$21</c:f>
              <c:numCache>
                <c:formatCode>#,##0</c:formatCode>
                <c:ptCount val="21"/>
                <c:pt idx="0">
                  <c:v>248711</c:v>
                </c:pt>
                <c:pt idx="1">
                  <c:v>256107</c:v>
                </c:pt>
                <c:pt idx="2">
                  <c:v>263557</c:v>
                </c:pt>
                <c:pt idx="3">
                  <c:v>272758</c:v>
                </c:pt>
                <c:pt idx="4">
                  <c:v>281877</c:v>
                </c:pt>
                <c:pt idx="5">
                  <c:v>291904</c:v>
                </c:pt>
                <c:pt idx="6">
                  <c:v>300086</c:v>
                </c:pt>
                <c:pt idx="7">
                  <c:v>305405</c:v>
                </c:pt>
                <c:pt idx="8">
                  <c:v>310590</c:v>
                </c:pt>
                <c:pt idx="9">
                  <c:v>313123</c:v>
                </c:pt>
                <c:pt idx="10">
                  <c:v>315390</c:v>
                </c:pt>
                <c:pt idx="11">
                  <c:v>316379</c:v>
                </c:pt>
                <c:pt idx="12">
                  <c:v>318024</c:v>
                </c:pt>
                <c:pt idx="13">
                  <c:v>318580</c:v>
                </c:pt>
                <c:pt idx="14">
                  <c:v>319307</c:v>
                </c:pt>
                <c:pt idx="15">
                  <c:v>320052</c:v>
                </c:pt>
                <c:pt idx="16">
                  <c:v>321148</c:v>
                </c:pt>
                <c:pt idx="17">
                  <c:v>322481</c:v>
                </c:pt>
                <c:pt idx="18" formatCode="General">
                  <c:v>324295</c:v>
                </c:pt>
                <c:pt idx="19" formatCode="General">
                  <c:v>324140</c:v>
                </c:pt>
                <c:pt idx="20" formatCode="General">
                  <c:v>324580</c:v>
                </c:pt>
              </c:numCache>
            </c:numRef>
          </c:yVal>
        </c:ser>
        <c:axId val="152284160"/>
        <c:axId val="152336256"/>
      </c:scatterChart>
      <c:valAx>
        <c:axId val="152284160"/>
        <c:scaling>
          <c:orientation val="minMax"/>
        </c:scaling>
        <c:axPos val="b"/>
        <c:numFmt formatCode="d/m/yyyy" sourceLinked="1"/>
        <c:tickLblPos val="nextTo"/>
        <c:crossAx val="152336256"/>
        <c:crosses val="autoZero"/>
        <c:crossBetween val="midCat"/>
      </c:valAx>
      <c:valAx>
        <c:axId val="152336256"/>
        <c:scaling>
          <c:orientation val="minMax"/>
        </c:scaling>
        <c:axPos val="l"/>
        <c:majorGridlines/>
        <c:numFmt formatCode="#,##0" sourceLinked="1"/>
        <c:tickLblPos val="nextTo"/>
        <c:crossAx val="1522841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FYKOS!$G$7</c:f>
              <c:strCache>
                <c:ptCount val="1"/>
                <c:pt idx="0">
                  <c:v>Počet řešitelů FYKOSu</c:v>
                </c:pt>
              </c:strCache>
            </c:strRef>
          </c:tx>
          <c:spPr>
            <a:ln w="28575">
              <a:noFill/>
            </a:ln>
          </c:spPr>
          <c:xVal>
            <c:numRef>
              <c:f>FYKOS!$C$9:$C$27</c:f>
              <c:numCache>
                <c:formatCode>d/m/yyyy</c:formatCode>
                <c:ptCount val="19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  <c:pt idx="12">
                  <c:v>41640</c:v>
                </c:pt>
                <c:pt idx="13">
                  <c:v>36892</c:v>
                </c:pt>
                <c:pt idx="14">
                  <c:v>36526</c:v>
                </c:pt>
                <c:pt idx="15">
                  <c:v>36161</c:v>
                </c:pt>
                <c:pt idx="16">
                  <c:v>35796</c:v>
                </c:pt>
                <c:pt idx="17">
                  <c:v>35431</c:v>
                </c:pt>
              </c:numCache>
            </c:numRef>
          </c:xVal>
          <c:yVal>
            <c:numRef>
              <c:f>FYKOS!$F$9:$F$27</c:f>
              <c:numCache>
                <c:formatCode>0</c:formatCode>
                <c:ptCount val="19"/>
                <c:pt idx="0">
                  <c:v>133</c:v>
                </c:pt>
                <c:pt idx="1">
                  <c:v>107</c:v>
                </c:pt>
                <c:pt idx="2">
                  <c:v>121</c:v>
                </c:pt>
                <c:pt idx="3">
                  <c:v>126</c:v>
                </c:pt>
                <c:pt idx="4">
                  <c:v>110</c:v>
                </c:pt>
                <c:pt idx="5">
                  <c:v>69</c:v>
                </c:pt>
                <c:pt idx="6">
                  <c:v>76</c:v>
                </c:pt>
                <c:pt idx="7">
                  <c:v>68</c:v>
                </c:pt>
                <c:pt idx="8">
                  <c:v>60</c:v>
                </c:pt>
                <c:pt idx="9">
                  <c:v>63</c:v>
                </c:pt>
                <c:pt idx="10">
                  <c:v>128</c:v>
                </c:pt>
                <c:pt idx="11">
                  <c:v>174</c:v>
                </c:pt>
                <c:pt idx="12">
                  <c:v>203</c:v>
                </c:pt>
                <c:pt idx="13">
                  <c:v>151</c:v>
                </c:pt>
                <c:pt idx="14" formatCode="General">
                  <c:v>187</c:v>
                </c:pt>
                <c:pt idx="15" formatCode="General">
                  <c:v>166</c:v>
                </c:pt>
                <c:pt idx="16">
                  <c:v>132</c:v>
                </c:pt>
                <c:pt idx="17">
                  <c:v>204</c:v>
                </c:pt>
              </c:numCache>
            </c:numRef>
          </c:yVal>
        </c:ser>
        <c:ser>
          <c:idx val="1"/>
          <c:order val="1"/>
          <c:tx>
            <c:strRef>
              <c:f>Zprac!$B$3</c:f>
              <c:strCache>
                <c:ptCount val="1"/>
                <c:pt idx="0">
                  <c:v>Obyvatelé ČR ve věku 15 až 19 let v desítkách tisíc</c:v>
                </c:pt>
              </c:strCache>
            </c:strRef>
          </c:tx>
          <c:spPr>
            <a:ln w="28575">
              <a:noFill/>
            </a:ln>
          </c:spPr>
          <c:xVal>
            <c:numRef>
              <c:f>Zprac!$A$5:$A$34</c:f>
              <c:numCache>
                <c:formatCode>d/m/yyyy</c:formatCode>
                <c:ptCount val="30"/>
                <c:pt idx="0">
                  <c:v>42736</c:v>
                </c:pt>
                <c:pt idx="1">
                  <c:v>42370</c:v>
                </c:pt>
                <c:pt idx="2">
                  <c:v>42005</c:v>
                </c:pt>
                <c:pt idx="3">
                  <c:v>41640</c:v>
                </c:pt>
                <c:pt idx="4">
                  <c:v>41275</c:v>
                </c:pt>
                <c:pt idx="5">
                  <c:v>41091</c:v>
                </c:pt>
                <c:pt idx="6">
                  <c:v>40909</c:v>
                </c:pt>
                <c:pt idx="7">
                  <c:v>40725</c:v>
                </c:pt>
                <c:pt idx="8">
                  <c:v>40544</c:v>
                </c:pt>
                <c:pt idx="9">
                  <c:v>40360</c:v>
                </c:pt>
                <c:pt idx="10">
                  <c:v>40179</c:v>
                </c:pt>
                <c:pt idx="11">
                  <c:v>39995</c:v>
                </c:pt>
                <c:pt idx="12">
                  <c:v>39814</c:v>
                </c:pt>
                <c:pt idx="13">
                  <c:v>39630</c:v>
                </c:pt>
                <c:pt idx="14">
                  <c:v>39448</c:v>
                </c:pt>
                <c:pt idx="15">
                  <c:v>39264</c:v>
                </c:pt>
                <c:pt idx="16">
                  <c:v>39083</c:v>
                </c:pt>
                <c:pt idx="17">
                  <c:v>38899</c:v>
                </c:pt>
                <c:pt idx="18">
                  <c:v>38718</c:v>
                </c:pt>
                <c:pt idx="19">
                  <c:v>38534</c:v>
                </c:pt>
                <c:pt idx="20">
                  <c:v>38353</c:v>
                </c:pt>
                <c:pt idx="21">
                  <c:v>38169</c:v>
                </c:pt>
                <c:pt idx="22">
                  <c:v>37987</c:v>
                </c:pt>
                <c:pt idx="23">
                  <c:v>37803</c:v>
                </c:pt>
                <c:pt idx="24">
                  <c:v>37622</c:v>
                </c:pt>
                <c:pt idx="25">
                  <c:v>37257</c:v>
                </c:pt>
                <c:pt idx="26">
                  <c:v>36892</c:v>
                </c:pt>
                <c:pt idx="27">
                  <c:v>36526</c:v>
                </c:pt>
                <c:pt idx="28">
                  <c:v>36161</c:v>
                </c:pt>
                <c:pt idx="29">
                  <c:v>35796</c:v>
                </c:pt>
              </c:numCache>
            </c:numRef>
          </c:xVal>
          <c:yVal>
            <c:numRef>
              <c:f>Zprac!$B$5:$B$34</c:f>
              <c:numCache>
                <c:formatCode>#,##0</c:formatCode>
                <c:ptCount val="30"/>
                <c:pt idx="0">
                  <c:v>45.315800000000003</c:v>
                </c:pt>
                <c:pt idx="1">
                  <c:v>45.265099999999997</c:v>
                </c:pt>
                <c:pt idx="2">
                  <c:v>45.8748</c:v>
                </c:pt>
                <c:pt idx="3">
                  <c:v>47.778399999999998</c:v>
                </c:pt>
                <c:pt idx="4">
                  <c:v>51.026499999999999</c:v>
                </c:pt>
                <c:pt idx="5">
                  <c:v>52.565199999999997</c:v>
                </c:pt>
                <c:pt idx="6">
                  <c:v>54.110500000000002</c:v>
                </c:pt>
                <c:pt idx="7">
                  <c:v>56.0122</c:v>
                </c:pt>
                <c:pt idx="8">
                  <c:v>57.898400000000002</c:v>
                </c:pt>
                <c:pt idx="9">
                  <c:v>59.920499999999997</c:v>
                </c:pt>
                <c:pt idx="10">
                  <c:v>61.5991</c:v>
                </c:pt>
                <c:pt idx="11">
                  <c:v>62.687600000000003</c:v>
                </c:pt>
                <c:pt idx="12">
                  <c:v>63.206099999999999</c:v>
                </c:pt>
                <c:pt idx="13">
                  <c:v>64.218999999999994</c:v>
                </c:pt>
                <c:pt idx="14">
                  <c:v>64.642700000000005</c:v>
                </c:pt>
                <c:pt idx="15">
                  <c:v>64.808999999999997</c:v>
                </c:pt>
                <c:pt idx="16">
                  <c:v>65.124700000000004</c:v>
                </c:pt>
                <c:pt idx="17">
                  <c:v>65.219099999999997</c:v>
                </c:pt>
                <c:pt idx="18">
                  <c:v>65.351900000000001</c:v>
                </c:pt>
                <c:pt idx="19">
                  <c:v>65.513199999999998</c:v>
                </c:pt>
                <c:pt idx="20">
                  <c:v>65.719499999999996</c:v>
                </c:pt>
                <c:pt idx="21">
                  <c:v>65.992000000000004</c:v>
                </c:pt>
                <c:pt idx="22">
                  <c:v>66.4041</c:v>
                </c:pt>
                <c:pt idx="23">
                  <c:v>66.421400000000006</c:v>
                </c:pt>
                <c:pt idx="24">
                  <c:v>66.528199999999998</c:v>
                </c:pt>
                <c:pt idx="25">
                  <c:v>68.154600000000002</c:v>
                </c:pt>
                <c:pt idx="26">
                  <c:v>69.206999999999994</c:v>
                </c:pt>
                <c:pt idx="27">
                  <c:v>70.878699999999995</c:v>
                </c:pt>
                <c:pt idx="28">
                  <c:v>74.176299999999998</c:v>
                </c:pt>
                <c:pt idx="29">
                  <c:v>78.0167</c:v>
                </c:pt>
              </c:numCache>
            </c:numRef>
          </c:yVal>
        </c:ser>
        <c:axId val="154890624"/>
        <c:axId val="154892160"/>
      </c:scatterChart>
      <c:valAx>
        <c:axId val="154890624"/>
        <c:scaling>
          <c:orientation val="minMax"/>
          <c:max val="41800"/>
          <c:min val="35796"/>
        </c:scaling>
        <c:axPos val="b"/>
        <c:numFmt formatCode="d/m/yyyy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54892160"/>
        <c:crosses val="autoZero"/>
        <c:crossBetween val="midCat"/>
        <c:majorUnit val="1461"/>
      </c:valAx>
      <c:valAx>
        <c:axId val="154892160"/>
        <c:scaling>
          <c:orientation val="minMax"/>
          <c:max val="210"/>
          <c:min val="0"/>
        </c:scaling>
        <c:axPos val="l"/>
        <c:majorGridlines/>
        <c:numFmt formatCode="0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54890624"/>
        <c:crosses val="autoZero"/>
        <c:crossBetween val="midCat"/>
      </c:valAx>
    </c:plotArea>
    <c:legend>
      <c:legendPos val="t"/>
      <c:layout/>
      <c:txPr>
        <a:bodyPr/>
        <a:lstStyle/>
        <a:p>
          <a:pPr>
            <a:defRPr sz="1100"/>
          </a:pPr>
          <a:endParaRPr lang="cs-CZ"/>
        </a:p>
      </c:txPr>
    </c:legend>
    <c:plotVisOnly val="1"/>
  </c:chart>
  <c:printSettings>
    <c:headerFooter/>
    <c:pageMargins b="0" l="0" r="0" t="0" header="0.31496062992126006" footer="0.31496062992126006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0</xdr:row>
      <xdr:rowOff>161925</xdr:rowOff>
    </xdr:from>
    <xdr:to>
      <xdr:col>21</xdr:col>
      <xdr:colOff>590550</xdr:colOff>
      <xdr:row>15</xdr:row>
      <xdr:rowOff>28575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6</xdr:row>
      <xdr:rowOff>133350</xdr:rowOff>
    </xdr:from>
    <xdr:to>
      <xdr:col>15</xdr:col>
      <xdr:colOff>161925</xdr:colOff>
      <xdr:row>21</xdr:row>
      <xdr:rowOff>19050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074" cy="5958191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347" cy="5974773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28574</xdr:rowOff>
    </xdr:from>
    <xdr:to>
      <xdr:col>15</xdr:col>
      <xdr:colOff>85725</xdr:colOff>
      <xdr:row>22</xdr:row>
      <xdr:rowOff>38099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zso.cz/csu/2012edicniplan.nsf/publ/4003-12-r_2012" TargetMode="External"/><Relationship Id="rId1" Type="http://schemas.openxmlformats.org/officeDocument/2006/relationships/hyperlink" Target="http://www.czso.cz/csu/2013edicniplan.nsf/publ/4003-13-r_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defaultRowHeight="15"/>
  <cols>
    <col min="2" max="2" width="10.140625" bestFit="1" customWidth="1"/>
  </cols>
  <sheetData>
    <row r="1" spans="1:22">
      <c r="A1" t="s">
        <v>21</v>
      </c>
    </row>
    <row r="2" spans="1:22" s="1" customFormat="1">
      <c r="A2" s="1" t="s">
        <v>0</v>
      </c>
      <c r="B2" s="1">
        <v>41274</v>
      </c>
      <c r="C2" s="1">
        <v>41091</v>
      </c>
      <c r="D2" s="1">
        <v>40909</v>
      </c>
      <c r="E2" s="1">
        <v>40725</v>
      </c>
      <c r="F2" s="1">
        <v>40544</v>
      </c>
      <c r="G2" s="1">
        <v>40360</v>
      </c>
      <c r="H2" s="1">
        <v>40179</v>
      </c>
      <c r="I2" s="1">
        <v>39995</v>
      </c>
      <c r="J2" s="1">
        <v>39814</v>
      </c>
      <c r="K2" s="1">
        <v>39630</v>
      </c>
      <c r="L2" s="1">
        <v>39448</v>
      </c>
      <c r="M2" s="1">
        <v>39264</v>
      </c>
      <c r="N2" s="1">
        <v>39083</v>
      </c>
      <c r="O2" s="1">
        <v>38899</v>
      </c>
      <c r="P2" s="1">
        <v>38718</v>
      </c>
      <c r="Q2" s="1">
        <v>38534</v>
      </c>
      <c r="R2" s="1">
        <v>38353</v>
      </c>
      <c r="S2" s="1">
        <v>38169</v>
      </c>
      <c r="T2" s="1">
        <v>37987</v>
      </c>
      <c r="U2" s="1">
        <v>37803</v>
      </c>
      <c r="V2" s="1">
        <v>37622</v>
      </c>
    </row>
    <row r="3" spans="1:22" s="14" customFormat="1">
      <c r="A3" s="14">
        <v>14</v>
      </c>
      <c r="B3" s="15">
        <v>46415</v>
      </c>
      <c r="C3" s="15">
        <v>46492</v>
      </c>
      <c r="D3" s="15">
        <v>46557</v>
      </c>
      <c r="E3" s="15">
        <v>46649</v>
      </c>
      <c r="F3" s="15">
        <v>46671</v>
      </c>
      <c r="G3" s="15">
        <v>48314</v>
      </c>
      <c r="H3" s="15">
        <v>49755</v>
      </c>
      <c r="I3" s="15">
        <v>52540</v>
      </c>
      <c r="J3" s="15">
        <v>52540</v>
      </c>
      <c r="K3" s="17">
        <v>58722</v>
      </c>
      <c r="L3" s="21">
        <v>62097</v>
      </c>
      <c r="M3" s="18">
        <v>62262</v>
      </c>
      <c r="N3" s="22">
        <v>62544</v>
      </c>
      <c r="O3" s="14">
        <v>64426</v>
      </c>
      <c r="P3" s="14">
        <v>66295</v>
      </c>
      <c r="Q3" s="2">
        <v>66410</v>
      </c>
      <c r="R3" s="14">
        <v>66490</v>
      </c>
    </row>
    <row r="4" spans="1:22" s="14" customFormat="1">
      <c r="A4" s="14">
        <v>15</v>
      </c>
      <c r="B4" s="15">
        <v>46593</v>
      </c>
      <c r="C4" s="15">
        <v>46664</v>
      </c>
      <c r="D4" s="15">
        <v>46732</v>
      </c>
      <c r="E4" s="15">
        <v>48166</v>
      </c>
      <c r="F4" s="15">
        <v>49605</v>
      </c>
      <c r="G4" s="15">
        <v>52536</v>
      </c>
      <c r="H4" s="15">
        <v>55309</v>
      </c>
      <c r="I4" s="15">
        <v>58815</v>
      </c>
      <c r="J4" s="15">
        <v>58815</v>
      </c>
      <c r="K4" s="17">
        <v>62526</v>
      </c>
      <c r="L4" s="21">
        <v>62709</v>
      </c>
      <c r="M4" s="18">
        <v>64423</v>
      </c>
      <c r="N4" s="22">
        <v>66322</v>
      </c>
      <c r="O4" s="14">
        <v>66414</v>
      </c>
      <c r="P4" s="14">
        <v>66577</v>
      </c>
      <c r="Q4" s="2">
        <v>65870</v>
      </c>
      <c r="R4" s="14">
        <v>65208</v>
      </c>
    </row>
    <row r="5" spans="1:22" s="14" customFormat="1">
      <c r="A5" s="14">
        <v>16</v>
      </c>
      <c r="B5" s="15">
        <v>46780</v>
      </c>
      <c r="C5" s="15">
        <v>48236</v>
      </c>
      <c r="D5" s="15">
        <v>49685</v>
      </c>
      <c r="E5" s="15">
        <v>52418</v>
      </c>
      <c r="F5" s="15">
        <v>55074</v>
      </c>
      <c r="G5" s="15">
        <v>58920</v>
      </c>
      <c r="H5" s="15">
        <v>62419</v>
      </c>
      <c r="I5" s="15">
        <v>62713</v>
      </c>
      <c r="J5" s="15">
        <v>62713</v>
      </c>
      <c r="K5" s="17">
        <v>64775</v>
      </c>
      <c r="L5" s="21">
        <v>66534</v>
      </c>
      <c r="M5" s="18">
        <v>66518</v>
      </c>
      <c r="N5" s="22">
        <v>66624</v>
      </c>
      <c r="O5" s="14">
        <v>65947</v>
      </c>
      <c r="P5" s="14">
        <v>65265</v>
      </c>
      <c r="Q5" s="2">
        <v>66247</v>
      </c>
      <c r="R5" s="14">
        <v>67208</v>
      </c>
    </row>
    <row r="6" spans="1:22" s="14" customFormat="1">
      <c r="A6" s="14">
        <v>17</v>
      </c>
      <c r="B6" s="15">
        <v>49824</v>
      </c>
      <c r="C6" s="15">
        <v>52538</v>
      </c>
      <c r="D6" s="15">
        <v>55255</v>
      </c>
      <c r="E6" s="15">
        <v>58772</v>
      </c>
      <c r="F6" s="15">
        <v>62308</v>
      </c>
      <c r="G6" s="15">
        <v>62880</v>
      </c>
      <c r="H6" s="15">
        <v>63163</v>
      </c>
      <c r="I6" s="15">
        <v>65037</v>
      </c>
      <c r="J6" s="15">
        <v>65037</v>
      </c>
      <c r="K6" s="17">
        <v>66940</v>
      </c>
      <c r="L6" s="21">
        <v>66962</v>
      </c>
      <c r="M6" s="18">
        <v>66071</v>
      </c>
      <c r="N6" s="22">
        <v>65381</v>
      </c>
      <c r="O6" s="14">
        <v>66339</v>
      </c>
      <c r="P6" s="14">
        <v>67374</v>
      </c>
      <c r="Q6" s="2">
        <v>66943</v>
      </c>
      <c r="R6" s="14">
        <v>66555</v>
      </c>
    </row>
    <row r="7" spans="1:22" s="14" customFormat="1">
      <c r="A7" s="14">
        <v>18</v>
      </c>
      <c r="B7" s="15">
        <v>55564</v>
      </c>
      <c r="C7" s="15">
        <v>59047</v>
      </c>
      <c r="D7" s="15">
        <v>62539</v>
      </c>
      <c r="E7" s="15">
        <v>62886</v>
      </c>
      <c r="F7" s="15">
        <v>63181</v>
      </c>
      <c r="G7" s="15">
        <v>65367</v>
      </c>
      <c r="H7" s="15">
        <v>67208</v>
      </c>
      <c r="I7" s="15">
        <v>67359</v>
      </c>
      <c r="J7" s="15">
        <v>67359</v>
      </c>
      <c r="K7" s="17">
        <v>66751</v>
      </c>
      <c r="L7" s="21">
        <v>65981</v>
      </c>
      <c r="M7" s="18">
        <v>66714</v>
      </c>
      <c r="N7" s="22">
        <v>67573</v>
      </c>
      <c r="O7" s="14">
        <v>67158</v>
      </c>
      <c r="P7" s="14">
        <v>66741</v>
      </c>
      <c r="Q7" s="2">
        <v>67290</v>
      </c>
      <c r="R7" s="14">
        <v>67816</v>
      </c>
    </row>
    <row r="8" spans="1:22" s="14" customFormat="1">
      <c r="A8" s="14">
        <v>19</v>
      </c>
      <c r="B8" s="15">
        <v>62793</v>
      </c>
      <c r="C8" s="15">
        <v>63060</v>
      </c>
      <c r="D8" s="15">
        <v>63337</v>
      </c>
      <c r="E8" s="15">
        <v>65122</v>
      </c>
      <c r="F8" s="15">
        <v>66939</v>
      </c>
      <c r="G8" s="15">
        <v>67598</v>
      </c>
      <c r="H8" s="15">
        <v>67806</v>
      </c>
      <c r="I8" s="15">
        <v>67547</v>
      </c>
      <c r="J8" s="15">
        <v>67547</v>
      </c>
      <c r="K8" s="17">
        <v>68075</v>
      </c>
      <c r="L8" s="21">
        <v>68851</v>
      </c>
      <c r="M8" s="18">
        <v>67985</v>
      </c>
      <c r="N8" s="22">
        <v>67323</v>
      </c>
      <c r="O8" s="14">
        <v>67753</v>
      </c>
      <c r="P8" s="14">
        <v>68255</v>
      </c>
      <c r="Q8" s="2">
        <v>68730</v>
      </c>
      <c r="R8" s="14">
        <v>69260</v>
      </c>
    </row>
    <row r="9" spans="1:22">
      <c r="A9" t="s">
        <v>10</v>
      </c>
      <c r="B9" s="9">
        <f>SUM(B3:B8)</f>
        <v>307969</v>
      </c>
      <c r="C9" s="9">
        <f t="shared" ref="C9:G9" si="0">SUM(C3:C8)</f>
        <v>316037</v>
      </c>
      <c r="D9" s="9">
        <f t="shared" si="0"/>
        <v>324105</v>
      </c>
      <c r="E9" s="9">
        <f t="shared" si="0"/>
        <v>334013</v>
      </c>
      <c r="F9" s="9">
        <f t="shared" si="0"/>
        <v>343778</v>
      </c>
      <c r="G9" s="9">
        <f t="shared" si="0"/>
        <v>355615</v>
      </c>
      <c r="H9" s="13">
        <f t="shared" ref="H9" si="1">SUM(H3:H8)</f>
        <v>365660</v>
      </c>
      <c r="I9" s="13">
        <f t="shared" ref="I9" si="2">SUM(I3:I8)</f>
        <v>374011</v>
      </c>
      <c r="J9" s="13">
        <f t="shared" ref="J9" si="3">SUM(J3:J8)</f>
        <v>374011</v>
      </c>
      <c r="K9" s="13">
        <f t="shared" ref="K9:L9" si="4">SUM(K3:K8)</f>
        <v>387789</v>
      </c>
      <c r="L9" s="19">
        <f t="shared" si="4"/>
        <v>393134</v>
      </c>
      <c r="M9" s="13">
        <f t="shared" ref="M9" si="5">SUM(M3:M8)</f>
        <v>393973</v>
      </c>
      <c r="N9" s="13">
        <f t="shared" ref="N9:O9" si="6">SUM(N3:N8)</f>
        <v>395767</v>
      </c>
      <c r="O9" s="23">
        <f t="shared" si="6"/>
        <v>398037</v>
      </c>
      <c r="P9" s="23">
        <f t="shared" ref="P9" si="7">SUM(P3:P8)</f>
        <v>400507</v>
      </c>
      <c r="Q9" s="23">
        <f t="shared" ref="Q9" si="8">SUM(Q3:Q8)</f>
        <v>401490</v>
      </c>
      <c r="R9" s="23">
        <f t="shared" ref="R9" si="9">SUM(R3:R8)</f>
        <v>402537</v>
      </c>
      <c r="S9" s="23"/>
      <c r="U9" s="14"/>
    </row>
    <row r="10" spans="1:22">
      <c r="A10" t="s">
        <v>11</v>
      </c>
      <c r="B10" s="23">
        <f>SUM(B4:B8)</f>
        <v>261554</v>
      </c>
      <c r="C10" s="23">
        <f t="shared" ref="C10:O10" si="10">SUM(C4:C8)</f>
        <v>269545</v>
      </c>
      <c r="D10" s="23">
        <f t="shared" si="10"/>
        <v>277548</v>
      </c>
      <c r="E10" s="23">
        <f t="shared" si="10"/>
        <v>287364</v>
      </c>
      <c r="F10" s="23">
        <f t="shared" si="10"/>
        <v>297107</v>
      </c>
      <c r="G10" s="23">
        <f t="shared" si="10"/>
        <v>307301</v>
      </c>
      <c r="H10" s="23">
        <f t="shared" si="10"/>
        <v>315905</v>
      </c>
      <c r="I10" s="23">
        <f t="shared" si="10"/>
        <v>321471</v>
      </c>
      <c r="J10" s="23">
        <f t="shared" si="10"/>
        <v>321471</v>
      </c>
      <c r="K10" s="23">
        <f t="shared" si="10"/>
        <v>329067</v>
      </c>
      <c r="L10" s="23">
        <f t="shared" si="10"/>
        <v>331037</v>
      </c>
      <c r="M10" s="23">
        <f t="shared" si="10"/>
        <v>331711</v>
      </c>
      <c r="N10" s="23">
        <f t="shared" si="10"/>
        <v>333223</v>
      </c>
      <c r="O10" s="23">
        <f t="shared" si="10"/>
        <v>333611</v>
      </c>
      <c r="P10" s="23">
        <f t="shared" ref="P10:R10" si="11">SUM(P4:P8)</f>
        <v>334212</v>
      </c>
      <c r="Q10" s="23">
        <f t="shared" si="11"/>
        <v>335080</v>
      </c>
      <c r="R10" s="23">
        <f t="shared" si="11"/>
        <v>336047</v>
      </c>
      <c r="S10" s="23">
        <v>337439</v>
      </c>
      <c r="T10">
        <v>339746</v>
      </c>
      <c r="U10">
        <v>340074</v>
      </c>
      <c r="V10">
        <v>340702</v>
      </c>
    </row>
    <row r="12" spans="1:22">
      <c r="A12" t="s">
        <v>20</v>
      </c>
    </row>
    <row r="13" spans="1:22">
      <c r="A13" t="s">
        <v>0</v>
      </c>
      <c r="B13" s="1">
        <f t="shared" ref="B13:K13" si="12">B2</f>
        <v>41274</v>
      </c>
      <c r="C13" s="1">
        <f t="shared" si="12"/>
        <v>41091</v>
      </c>
      <c r="D13" s="1">
        <f t="shared" si="12"/>
        <v>40909</v>
      </c>
      <c r="E13" s="1">
        <f t="shared" si="12"/>
        <v>40725</v>
      </c>
      <c r="F13" s="1">
        <f t="shared" si="12"/>
        <v>40544</v>
      </c>
      <c r="G13" s="1">
        <f t="shared" si="12"/>
        <v>40360</v>
      </c>
      <c r="H13" s="1">
        <f t="shared" si="12"/>
        <v>40179</v>
      </c>
      <c r="I13" s="1">
        <f t="shared" si="12"/>
        <v>39995</v>
      </c>
      <c r="J13" s="1">
        <f t="shared" si="12"/>
        <v>39814</v>
      </c>
      <c r="K13" s="1">
        <f t="shared" si="12"/>
        <v>39630</v>
      </c>
      <c r="L13" s="1">
        <f t="shared" ref="L13" si="13">L2</f>
        <v>39448</v>
      </c>
      <c r="M13" s="1">
        <f>M2</f>
        <v>39264</v>
      </c>
      <c r="N13" s="1">
        <f>N2</f>
        <v>39083</v>
      </c>
      <c r="O13" s="1">
        <f t="shared" ref="O13:V13" si="14">O2</f>
        <v>38899</v>
      </c>
      <c r="P13" s="1">
        <f t="shared" si="14"/>
        <v>38718</v>
      </c>
      <c r="Q13" s="1">
        <f t="shared" si="14"/>
        <v>38534</v>
      </c>
      <c r="R13" s="1">
        <f t="shared" si="14"/>
        <v>38353</v>
      </c>
      <c r="S13" s="1">
        <f t="shared" si="14"/>
        <v>38169</v>
      </c>
      <c r="T13" s="1">
        <f t="shared" si="14"/>
        <v>37987</v>
      </c>
      <c r="U13" s="1">
        <f t="shared" si="14"/>
        <v>37803</v>
      </c>
      <c r="V13" s="1">
        <f t="shared" si="14"/>
        <v>37622</v>
      </c>
    </row>
    <row r="14" spans="1:22">
      <c r="A14" s="14">
        <f>A3</f>
        <v>14</v>
      </c>
      <c r="B14" s="3">
        <v>43913</v>
      </c>
      <c r="C14" s="4">
        <v>44056</v>
      </c>
      <c r="D14" s="5">
        <v>44214</v>
      </c>
      <c r="E14" s="6">
        <v>44248</v>
      </c>
      <c r="F14" s="7">
        <v>44210</v>
      </c>
      <c r="G14" s="8">
        <v>45786</v>
      </c>
      <c r="H14" s="10">
        <v>47024</v>
      </c>
      <c r="I14" s="11">
        <v>49744</v>
      </c>
      <c r="J14" s="12">
        <v>52397</v>
      </c>
      <c r="K14" s="16">
        <v>55829</v>
      </c>
      <c r="L14" s="20">
        <v>59171</v>
      </c>
      <c r="M14" s="19">
        <v>59135</v>
      </c>
      <c r="N14" s="23">
        <v>59172</v>
      </c>
      <c r="O14" s="2">
        <v>60841</v>
      </c>
      <c r="P14" s="2">
        <v>62505</v>
      </c>
      <c r="Q14" s="14">
        <v>62971</v>
      </c>
      <c r="R14" s="2">
        <v>63456</v>
      </c>
    </row>
    <row r="15" spans="1:22">
      <c r="A15" s="14">
        <f t="shared" ref="A15:A20" si="15">A4</f>
        <v>15</v>
      </c>
      <c r="B15" s="3">
        <v>44254</v>
      </c>
      <c r="C15" s="4">
        <v>44258</v>
      </c>
      <c r="D15" s="5">
        <v>44274</v>
      </c>
      <c r="E15" s="6">
        <v>45575</v>
      </c>
      <c r="F15" s="7">
        <v>46882</v>
      </c>
      <c r="G15" s="8">
        <v>49799</v>
      </c>
      <c r="H15" s="10">
        <v>52510</v>
      </c>
      <c r="I15" s="11">
        <v>55910</v>
      </c>
      <c r="J15" s="12">
        <v>59308</v>
      </c>
      <c r="K15" s="16">
        <v>59325</v>
      </c>
      <c r="L15" s="20">
        <v>59318</v>
      </c>
      <c r="M15" s="19">
        <v>60863</v>
      </c>
      <c r="N15" s="23">
        <v>62562</v>
      </c>
      <c r="O15" s="2">
        <v>63013</v>
      </c>
      <c r="P15" s="2">
        <v>63532</v>
      </c>
      <c r="Q15" s="14">
        <v>62990</v>
      </c>
      <c r="R15" s="2">
        <v>62540</v>
      </c>
    </row>
    <row r="16" spans="1:22">
      <c r="A16" s="14">
        <f t="shared" si="15"/>
        <v>16</v>
      </c>
      <c r="B16" s="3">
        <v>44322</v>
      </c>
      <c r="C16" s="4">
        <v>45649</v>
      </c>
      <c r="D16" s="5">
        <v>46992</v>
      </c>
      <c r="E16" s="6">
        <v>49688</v>
      </c>
      <c r="F16" s="7">
        <v>52307</v>
      </c>
      <c r="G16" s="8">
        <v>56088</v>
      </c>
      <c r="H16" s="10">
        <v>59468</v>
      </c>
      <c r="I16" s="11">
        <v>59513</v>
      </c>
      <c r="J16" s="12">
        <v>59484</v>
      </c>
      <c r="K16" s="16">
        <v>61168</v>
      </c>
      <c r="L16" s="20">
        <v>62753</v>
      </c>
      <c r="M16" s="19">
        <v>63120</v>
      </c>
      <c r="N16" s="23">
        <v>63572</v>
      </c>
      <c r="O16" s="2">
        <v>63102</v>
      </c>
      <c r="P16" s="2">
        <v>62619</v>
      </c>
      <c r="Q16" s="14">
        <v>63596</v>
      </c>
      <c r="R16" s="2">
        <v>64603</v>
      </c>
    </row>
    <row r="17" spans="1:22">
      <c r="A17" s="14">
        <f t="shared" si="15"/>
        <v>17</v>
      </c>
      <c r="B17" s="3">
        <v>47161</v>
      </c>
      <c r="C17" s="4">
        <v>49825</v>
      </c>
      <c r="D17" s="5">
        <v>52497</v>
      </c>
      <c r="E17" s="6">
        <v>55949</v>
      </c>
      <c r="F17" s="7">
        <v>59415</v>
      </c>
      <c r="G17" s="8">
        <v>59800</v>
      </c>
      <c r="H17" s="10">
        <v>59772</v>
      </c>
      <c r="I17" s="11">
        <v>61464</v>
      </c>
      <c r="J17" s="12">
        <v>63158</v>
      </c>
      <c r="K17" s="16">
        <v>63551</v>
      </c>
      <c r="L17" s="20">
        <v>63919</v>
      </c>
      <c r="M17" s="19">
        <v>63281</v>
      </c>
      <c r="N17" s="23">
        <v>62812</v>
      </c>
      <c r="O17" s="2">
        <v>63781</v>
      </c>
      <c r="P17" s="2">
        <v>64813</v>
      </c>
      <c r="Q17" s="14">
        <v>64004</v>
      </c>
      <c r="R17" s="2">
        <v>63296</v>
      </c>
    </row>
    <row r="18" spans="1:22">
      <c r="A18" s="14">
        <f t="shared" si="15"/>
        <v>18</v>
      </c>
      <c r="B18" s="3">
        <v>52958</v>
      </c>
      <c r="C18" s="4">
        <v>56328</v>
      </c>
      <c r="D18" s="5">
        <v>59705</v>
      </c>
      <c r="E18" s="6">
        <v>59817</v>
      </c>
      <c r="F18" s="7">
        <v>59874</v>
      </c>
      <c r="G18" s="8">
        <v>61924</v>
      </c>
      <c r="H18" s="10">
        <v>63587</v>
      </c>
      <c r="I18" s="11">
        <v>64011</v>
      </c>
      <c r="J18" s="12">
        <v>64369</v>
      </c>
      <c r="K18" s="16">
        <v>63884</v>
      </c>
      <c r="L18" s="20">
        <v>63305</v>
      </c>
      <c r="M18" s="19">
        <v>64152</v>
      </c>
      <c r="N18" s="23">
        <v>65082</v>
      </c>
      <c r="O18" s="2">
        <v>64320</v>
      </c>
      <c r="P18" s="2">
        <v>63539</v>
      </c>
      <c r="Q18" s="14">
        <v>63992</v>
      </c>
      <c r="R18" s="2">
        <v>64469</v>
      </c>
    </row>
    <row r="19" spans="1:22">
      <c r="A19" s="14">
        <f t="shared" si="15"/>
        <v>19</v>
      </c>
      <c r="B19" s="3">
        <v>60016</v>
      </c>
      <c r="C19" s="4">
        <v>60047</v>
      </c>
      <c r="D19" s="5">
        <v>60089</v>
      </c>
      <c r="E19" s="6">
        <v>61729</v>
      </c>
      <c r="F19" s="7">
        <v>63399</v>
      </c>
      <c r="G19" s="8">
        <v>64293</v>
      </c>
      <c r="H19" s="10">
        <v>64749</v>
      </c>
      <c r="I19" s="11">
        <v>64507</v>
      </c>
      <c r="J19" s="12">
        <v>64271</v>
      </c>
      <c r="K19" s="16">
        <v>65195</v>
      </c>
      <c r="L19" s="20">
        <v>66095</v>
      </c>
      <c r="M19" s="19">
        <v>64963</v>
      </c>
      <c r="N19" s="23">
        <v>63996</v>
      </c>
      <c r="O19" s="2">
        <v>64364</v>
      </c>
      <c r="P19" s="2">
        <v>64804</v>
      </c>
      <c r="Q19" s="14">
        <v>65470</v>
      </c>
      <c r="R19" s="2">
        <v>66240</v>
      </c>
    </row>
    <row r="20" spans="1:22">
      <c r="A20" s="14" t="str">
        <f t="shared" si="15"/>
        <v>14 až 19</v>
      </c>
      <c r="B20" s="9">
        <f>SUM(B14:B19)</f>
        <v>292624</v>
      </c>
      <c r="C20" s="9">
        <f t="shared" ref="C20" si="16">SUM(C14:C19)</f>
        <v>300163</v>
      </c>
      <c r="D20" s="9">
        <f t="shared" ref="D20" si="17">SUM(D14:D19)</f>
        <v>307771</v>
      </c>
      <c r="E20" s="9">
        <f t="shared" ref="E20" si="18">SUM(E14:E19)</f>
        <v>317006</v>
      </c>
      <c r="F20" s="9">
        <f t="shared" ref="F20" si="19">SUM(F14:F19)</f>
        <v>326087</v>
      </c>
      <c r="G20" s="9">
        <f t="shared" ref="G20" si="20">SUM(G14:G19)</f>
        <v>337690</v>
      </c>
      <c r="H20" s="13">
        <f t="shared" ref="H20" si="21">SUM(H14:H19)</f>
        <v>347110</v>
      </c>
      <c r="I20" s="13">
        <f t="shared" ref="I20" si="22">SUM(I14:I19)</f>
        <v>355149</v>
      </c>
      <c r="J20" s="13">
        <f t="shared" ref="J20" si="23">SUM(J14:J19)</f>
        <v>362987</v>
      </c>
      <c r="K20" s="13">
        <f t="shared" ref="K20:L20" si="24">SUM(K14:K19)</f>
        <v>368952</v>
      </c>
      <c r="L20" s="19">
        <f t="shared" si="24"/>
        <v>374561</v>
      </c>
      <c r="M20" s="13">
        <f t="shared" ref="M20" si="25">SUM(M14:M19)</f>
        <v>375514</v>
      </c>
      <c r="N20" s="13">
        <f t="shared" ref="N20:O20" si="26">SUM(N14:N19)</f>
        <v>377196</v>
      </c>
      <c r="O20" s="23">
        <f t="shared" si="26"/>
        <v>379421</v>
      </c>
      <c r="P20" s="23">
        <f t="shared" ref="P20" si="27">SUM(P14:P19)</f>
        <v>381812</v>
      </c>
      <c r="Q20" s="23">
        <f t="shared" ref="Q20" si="28">SUM(Q14:Q19)</f>
        <v>383023</v>
      </c>
      <c r="R20" s="23">
        <f t="shared" ref="R20" si="29">SUM(R14:R19)</f>
        <v>384604</v>
      </c>
      <c r="S20" s="23"/>
    </row>
    <row r="21" spans="1:22">
      <c r="A21" t="s">
        <v>11</v>
      </c>
      <c r="B21" s="23">
        <f>SUM(B15:B19)</f>
        <v>248711</v>
      </c>
      <c r="C21" s="23">
        <f t="shared" ref="C21:O21" si="30">SUM(C15:C19)</f>
        <v>256107</v>
      </c>
      <c r="D21" s="23">
        <f t="shared" si="30"/>
        <v>263557</v>
      </c>
      <c r="E21" s="23">
        <f t="shared" si="30"/>
        <v>272758</v>
      </c>
      <c r="F21" s="23">
        <f t="shared" si="30"/>
        <v>281877</v>
      </c>
      <c r="G21" s="23">
        <f t="shared" si="30"/>
        <v>291904</v>
      </c>
      <c r="H21" s="23">
        <f t="shared" si="30"/>
        <v>300086</v>
      </c>
      <c r="I21" s="23">
        <f t="shared" si="30"/>
        <v>305405</v>
      </c>
      <c r="J21" s="23">
        <f t="shared" si="30"/>
        <v>310590</v>
      </c>
      <c r="K21" s="23">
        <f t="shared" si="30"/>
        <v>313123</v>
      </c>
      <c r="L21" s="23">
        <f t="shared" si="30"/>
        <v>315390</v>
      </c>
      <c r="M21" s="23">
        <f t="shared" si="30"/>
        <v>316379</v>
      </c>
      <c r="N21" s="23">
        <f t="shared" si="30"/>
        <v>318024</v>
      </c>
      <c r="O21" s="23">
        <f t="shared" si="30"/>
        <v>318580</v>
      </c>
      <c r="P21" s="23">
        <f t="shared" ref="P21:R21" si="31">SUM(P15:P19)</f>
        <v>319307</v>
      </c>
      <c r="Q21" s="23">
        <f t="shared" si="31"/>
        <v>320052</v>
      </c>
      <c r="R21" s="23">
        <f t="shared" si="31"/>
        <v>321148</v>
      </c>
      <c r="S21" s="23">
        <v>322481</v>
      </c>
      <c r="T21">
        <v>324295</v>
      </c>
      <c r="U21">
        <v>324140</v>
      </c>
      <c r="V21">
        <v>324580</v>
      </c>
    </row>
    <row r="22" spans="1:22">
      <c r="A22" s="14"/>
    </row>
    <row r="23" spans="1:22">
      <c r="A23" s="14" t="s">
        <v>12</v>
      </c>
    </row>
    <row r="24" spans="1:22">
      <c r="A24" t="s">
        <v>0</v>
      </c>
      <c r="B24" s="1">
        <f>B2</f>
        <v>41274</v>
      </c>
      <c r="C24" s="1">
        <f t="shared" ref="C24:J24" si="32">C2</f>
        <v>41091</v>
      </c>
      <c r="D24" s="1">
        <f t="shared" si="32"/>
        <v>40909</v>
      </c>
      <c r="E24" s="1">
        <f t="shared" si="32"/>
        <v>40725</v>
      </c>
      <c r="F24" s="1">
        <f t="shared" si="32"/>
        <v>40544</v>
      </c>
      <c r="G24" s="1">
        <f t="shared" si="32"/>
        <v>40360</v>
      </c>
      <c r="H24" s="1">
        <f t="shared" si="32"/>
        <v>40179</v>
      </c>
      <c r="I24" s="1">
        <f t="shared" si="32"/>
        <v>39995</v>
      </c>
      <c r="J24" s="1">
        <f t="shared" si="32"/>
        <v>39814</v>
      </c>
      <c r="K24" s="1">
        <f t="shared" ref="K24:N24" si="33">K2</f>
        <v>39630</v>
      </c>
      <c r="L24" s="1">
        <f t="shared" ref="L24" si="34">L2</f>
        <v>39448</v>
      </c>
      <c r="M24" s="1">
        <f t="shared" si="33"/>
        <v>39264</v>
      </c>
      <c r="N24" s="1">
        <f t="shared" si="33"/>
        <v>39083</v>
      </c>
      <c r="O24" s="1">
        <f t="shared" ref="O24:V24" si="35">O2</f>
        <v>38899</v>
      </c>
      <c r="P24" s="1">
        <f t="shared" si="35"/>
        <v>38718</v>
      </c>
      <c r="Q24" s="1">
        <f t="shared" si="35"/>
        <v>38534</v>
      </c>
      <c r="R24" s="1">
        <f t="shared" si="35"/>
        <v>38353</v>
      </c>
      <c r="S24" s="1">
        <f t="shared" si="35"/>
        <v>38169</v>
      </c>
      <c r="T24" s="1">
        <f t="shared" si="35"/>
        <v>37987</v>
      </c>
      <c r="U24" s="1">
        <f t="shared" si="35"/>
        <v>37803</v>
      </c>
      <c r="V24" s="1">
        <f t="shared" si="35"/>
        <v>37622</v>
      </c>
    </row>
    <row r="25" spans="1:22">
      <c r="A25" s="2">
        <f>A14</f>
        <v>14</v>
      </c>
      <c r="B25" s="2">
        <f>B3+B14</f>
        <v>90328</v>
      </c>
      <c r="C25" s="2">
        <f t="shared" ref="C25:J25" si="36">C3+C14</f>
        <v>90548</v>
      </c>
      <c r="D25" s="2">
        <f t="shared" si="36"/>
        <v>90771</v>
      </c>
      <c r="E25" s="2">
        <f t="shared" si="36"/>
        <v>90897</v>
      </c>
      <c r="F25" s="2">
        <f t="shared" si="36"/>
        <v>90881</v>
      </c>
      <c r="G25" s="2">
        <f t="shared" si="36"/>
        <v>94100</v>
      </c>
      <c r="H25" s="2">
        <f t="shared" si="36"/>
        <v>96779</v>
      </c>
      <c r="I25" s="2">
        <f t="shared" si="36"/>
        <v>102284</v>
      </c>
      <c r="J25" s="2">
        <f t="shared" si="36"/>
        <v>104937</v>
      </c>
      <c r="K25" s="2">
        <f t="shared" ref="K25:N25" si="37">K3+K14</f>
        <v>114551</v>
      </c>
      <c r="L25" s="2">
        <f t="shared" ref="L25" si="38">L3+L14</f>
        <v>121268</v>
      </c>
      <c r="M25" s="2">
        <f t="shared" si="37"/>
        <v>121397</v>
      </c>
      <c r="N25" s="2">
        <f t="shared" si="37"/>
        <v>121716</v>
      </c>
      <c r="O25" s="2">
        <f t="shared" ref="O25:R25" si="39">O3+O14</f>
        <v>125267</v>
      </c>
      <c r="P25" s="2">
        <f t="shared" si="39"/>
        <v>128800</v>
      </c>
      <c r="Q25" s="2">
        <f t="shared" si="39"/>
        <v>129381</v>
      </c>
      <c r="R25" s="2">
        <f t="shared" si="39"/>
        <v>129946</v>
      </c>
      <c r="S25" s="2"/>
    </row>
    <row r="26" spans="1:22">
      <c r="A26" s="2">
        <f t="shared" ref="A26:A32" si="40">A15</f>
        <v>15</v>
      </c>
      <c r="B26" s="2">
        <f t="shared" ref="B26:J26" si="41">B4+B15</f>
        <v>90847</v>
      </c>
      <c r="C26" s="2">
        <f t="shared" si="41"/>
        <v>90922</v>
      </c>
      <c r="D26" s="2">
        <f t="shared" si="41"/>
        <v>91006</v>
      </c>
      <c r="E26" s="2">
        <f t="shared" si="41"/>
        <v>93741</v>
      </c>
      <c r="F26" s="2">
        <f t="shared" si="41"/>
        <v>96487</v>
      </c>
      <c r="G26" s="2">
        <f t="shared" si="41"/>
        <v>102335</v>
      </c>
      <c r="H26" s="2">
        <f t="shared" si="41"/>
        <v>107819</v>
      </c>
      <c r="I26" s="2">
        <f t="shared" si="41"/>
        <v>114725</v>
      </c>
      <c r="J26" s="2">
        <f t="shared" si="41"/>
        <v>118123</v>
      </c>
      <c r="K26" s="2">
        <f t="shared" ref="K26:N26" si="42">K4+K15</f>
        <v>121851</v>
      </c>
      <c r="L26" s="2">
        <f t="shared" ref="L26" si="43">L4+L15</f>
        <v>122027</v>
      </c>
      <c r="M26" s="2">
        <f t="shared" si="42"/>
        <v>125286</v>
      </c>
      <c r="N26" s="2">
        <f t="shared" si="42"/>
        <v>128884</v>
      </c>
      <c r="O26" s="2">
        <f t="shared" ref="O26:R26" si="44">O4+O15</f>
        <v>129427</v>
      </c>
      <c r="P26" s="2">
        <f t="shared" si="44"/>
        <v>130109</v>
      </c>
      <c r="Q26" s="2">
        <f t="shared" si="44"/>
        <v>128860</v>
      </c>
      <c r="R26" s="2">
        <f t="shared" si="44"/>
        <v>127748</v>
      </c>
      <c r="S26" s="2"/>
    </row>
    <row r="27" spans="1:22">
      <c r="A27" s="2">
        <f t="shared" si="40"/>
        <v>16</v>
      </c>
      <c r="B27" s="2">
        <f t="shared" ref="B27:J27" si="45">B5+B16</f>
        <v>91102</v>
      </c>
      <c r="C27" s="2">
        <f t="shared" si="45"/>
        <v>93885</v>
      </c>
      <c r="D27" s="2">
        <f t="shared" si="45"/>
        <v>96677</v>
      </c>
      <c r="E27" s="2">
        <f t="shared" si="45"/>
        <v>102106</v>
      </c>
      <c r="F27" s="2">
        <f t="shared" si="45"/>
        <v>107381</v>
      </c>
      <c r="G27" s="2">
        <f t="shared" si="45"/>
        <v>115008</v>
      </c>
      <c r="H27" s="2">
        <f t="shared" si="45"/>
        <v>121887</v>
      </c>
      <c r="I27" s="2">
        <f t="shared" si="45"/>
        <v>122226</v>
      </c>
      <c r="J27" s="2">
        <f t="shared" si="45"/>
        <v>122197</v>
      </c>
      <c r="K27" s="2">
        <f t="shared" ref="K27:N27" si="46">K5+K16</f>
        <v>125943</v>
      </c>
      <c r="L27" s="2">
        <f t="shared" ref="L27" si="47">L5+L16</f>
        <v>129287</v>
      </c>
      <c r="M27" s="2">
        <f t="shared" si="46"/>
        <v>129638</v>
      </c>
      <c r="N27" s="2">
        <f t="shared" si="46"/>
        <v>130196</v>
      </c>
      <c r="O27" s="2">
        <f t="shared" ref="O27:R27" si="48">O5+O16</f>
        <v>129049</v>
      </c>
      <c r="P27" s="2">
        <f t="shared" si="48"/>
        <v>127884</v>
      </c>
      <c r="Q27" s="2">
        <f t="shared" si="48"/>
        <v>129843</v>
      </c>
      <c r="R27" s="2">
        <f t="shared" si="48"/>
        <v>131811</v>
      </c>
      <c r="S27" s="2"/>
    </row>
    <row r="28" spans="1:22">
      <c r="A28" s="2">
        <f t="shared" si="40"/>
        <v>17</v>
      </c>
      <c r="B28" s="2">
        <f t="shared" ref="B28:J28" si="49">B6+B17</f>
        <v>96985</v>
      </c>
      <c r="C28" s="2">
        <f t="shared" si="49"/>
        <v>102363</v>
      </c>
      <c r="D28" s="2">
        <f t="shared" si="49"/>
        <v>107752</v>
      </c>
      <c r="E28" s="2">
        <f t="shared" si="49"/>
        <v>114721</v>
      </c>
      <c r="F28" s="2">
        <f t="shared" si="49"/>
        <v>121723</v>
      </c>
      <c r="G28" s="2">
        <f t="shared" si="49"/>
        <v>122680</v>
      </c>
      <c r="H28" s="2">
        <f t="shared" si="49"/>
        <v>122935</v>
      </c>
      <c r="I28" s="2">
        <f t="shared" si="49"/>
        <v>126501</v>
      </c>
      <c r="J28" s="2">
        <f t="shared" si="49"/>
        <v>128195</v>
      </c>
      <c r="K28" s="2">
        <f t="shared" ref="K28:N28" si="50">K6+K17</f>
        <v>130491</v>
      </c>
      <c r="L28" s="2">
        <f t="shared" ref="L28" si="51">L6+L17</f>
        <v>130881</v>
      </c>
      <c r="M28" s="2">
        <f t="shared" si="50"/>
        <v>129352</v>
      </c>
      <c r="N28" s="2">
        <f t="shared" si="50"/>
        <v>128193</v>
      </c>
      <c r="O28" s="2">
        <f t="shared" ref="O28:R28" si="52">O6+O17</f>
        <v>130120</v>
      </c>
      <c r="P28" s="2">
        <f t="shared" si="52"/>
        <v>132187</v>
      </c>
      <c r="Q28" s="2">
        <f t="shared" si="52"/>
        <v>130947</v>
      </c>
      <c r="R28" s="2">
        <f t="shared" si="52"/>
        <v>129851</v>
      </c>
      <c r="S28" s="2"/>
    </row>
    <row r="29" spans="1:22">
      <c r="A29" s="2">
        <f t="shared" si="40"/>
        <v>18</v>
      </c>
      <c r="B29" s="2">
        <f t="shared" ref="B29:J29" si="53">B7+B18</f>
        <v>108522</v>
      </c>
      <c r="C29" s="2">
        <f t="shared" si="53"/>
        <v>115375</v>
      </c>
      <c r="D29" s="2">
        <f t="shared" si="53"/>
        <v>122244</v>
      </c>
      <c r="E29" s="2">
        <f t="shared" si="53"/>
        <v>122703</v>
      </c>
      <c r="F29" s="2">
        <f t="shared" si="53"/>
        <v>123055</v>
      </c>
      <c r="G29" s="2">
        <f t="shared" si="53"/>
        <v>127291</v>
      </c>
      <c r="H29" s="2">
        <f t="shared" si="53"/>
        <v>130795</v>
      </c>
      <c r="I29" s="2">
        <f t="shared" si="53"/>
        <v>131370</v>
      </c>
      <c r="J29" s="2">
        <f t="shared" si="53"/>
        <v>131728</v>
      </c>
      <c r="K29" s="2">
        <f t="shared" ref="K29:N29" si="54">K7+K18</f>
        <v>130635</v>
      </c>
      <c r="L29" s="2">
        <f t="shared" ref="L29" si="55">L7+L18</f>
        <v>129286</v>
      </c>
      <c r="M29" s="2">
        <f t="shared" si="54"/>
        <v>130866</v>
      </c>
      <c r="N29" s="2">
        <f t="shared" si="54"/>
        <v>132655</v>
      </c>
      <c r="O29" s="2">
        <f t="shared" ref="O29:R29" si="56">O7+O18</f>
        <v>131478</v>
      </c>
      <c r="P29" s="2">
        <f t="shared" si="56"/>
        <v>130280</v>
      </c>
      <c r="Q29" s="2">
        <f t="shared" si="56"/>
        <v>131282</v>
      </c>
      <c r="R29" s="2">
        <f t="shared" si="56"/>
        <v>132285</v>
      </c>
      <c r="S29" s="2"/>
    </row>
    <row r="30" spans="1:22">
      <c r="A30" s="2">
        <f t="shared" si="40"/>
        <v>19</v>
      </c>
      <c r="B30" s="2">
        <f t="shared" ref="B30:J30" si="57">B8+B19</f>
        <v>122809</v>
      </c>
      <c r="C30" s="2">
        <f t="shared" si="57"/>
        <v>123107</v>
      </c>
      <c r="D30" s="2">
        <f t="shared" si="57"/>
        <v>123426</v>
      </c>
      <c r="E30" s="2">
        <f t="shared" si="57"/>
        <v>126851</v>
      </c>
      <c r="F30" s="2">
        <f t="shared" si="57"/>
        <v>130338</v>
      </c>
      <c r="G30" s="2">
        <f t="shared" si="57"/>
        <v>131891</v>
      </c>
      <c r="H30" s="2">
        <f t="shared" si="57"/>
        <v>132555</v>
      </c>
      <c r="I30" s="2">
        <f t="shared" si="57"/>
        <v>132054</v>
      </c>
      <c r="J30" s="2">
        <f t="shared" si="57"/>
        <v>131818</v>
      </c>
      <c r="K30" s="2">
        <f t="shared" ref="K30:N30" si="58">K8+K19</f>
        <v>133270</v>
      </c>
      <c r="L30" s="2">
        <f t="shared" ref="L30" si="59">L8+L19</f>
        <v>134946</v>
      </c>
      <c r="M30" s="2">
        <f t="shared" si="58"/>
        <v>132948</v>
      </c>
      <c r="N30" s="2">
        <f t="shared" si="58"/>
        <v>131319</v>
      </c>
      <c r="O30" s="2">
        <f t="shared" ref="O30:R30" si="60">O8+O19</f>
        <v>132117</v>
      </c>
      <c r="P30" s="2">
        <f t="shared" si="60"/>
        <v>133059</v>
      </c>
      <c r="Q30" s="2">
        <f t="shared" si="60"/>
        <v>134200</v>
      </c>
      <c r="R30" s="2">
        <f t="shared" si="60"/>
        <v>135500</v>
      </c>
      <c r="S30" s="2"/>
    </row>
    <row r="31" spans="1:22">
      <c r="A31" s="2" t="str">
        <f t="shared" si="40"/>
        <v>14 až 19</v>
      </c>
      <c r="B31" s="9">
        <f>SUM(B25:B30)</f>
        <v>600593</v>
      </c>
      <c r="C31" s="9">
        <f t="shared" ref="C31" si="61">SUM(C25:C30)</f>
        <v>616200</v>
      </c>
      <c r="D31" s="9">
        <f t="shared" ref="D31" si="62">SUM(D25:D30)</f>
        <v>631876</v>
      </c>
      <c r="E31" s="9">
        <f t="shared" ref="E31" si="63">SUM(E25:E30)</f>
        <v>651019</v>
      </c>
      <c r="F31" s="9">
        <f t="shared" ref="F31" si="64">SUM(F25:F30)</f>
        <v>669865</v>
      </c>
      <c r="G31" s="9">
        <f t="shared" ref="G31" si="65">SUM(G25:G30)</f>
        <v>693305</v>
      </c>
      <c r="H31" s="13">
        <f t="shared" ref="H31" si="66">SUM(H25:H30)</f>
        <v>712770</v>
      </c>
      <c r="I31" s="13">
        <f t="shared" ref="I31" si="67">SUM(I25:I30)</f>
        <v>729160</v>
      </c>
      <c r="J31" s="13">
        <f t="shared" ref="J31" si="68">SUM(J25:J30)</f>
        <v>736998</v>
      </c>
      <c r="K31" s="16">
        <f t="shared" ref="K31:L31" si="69">SUM(K25:K30)</f>
        <v>756741</v>
      </c>
      <c r="L31" s="19">
        <f t="shared" si="69"/>
        <v>767695</v>
      </c>
      <c r="M31" s="16">
        <f t="shared" ref="M31" si="70">SUM(M25:M30)</f>
        <v>769487</v>
      </c>
      <c r="N31" s="16">
        <f t="shared" ref="N31" si="71">SUM(N25:N30)</f>
        <v>772963</v>
      </c>
      <c r="O31" s="23">
        <f t="shared" ref="O31" si="72">SUM(O25:O30)</f>
        <v>777458</v>
      </c>
      <c r="P31" s="23">
        <f t="shared" ref="P31" si="73">SUM(P25:P30)</f>
        <v>782319</v>
      </c>
      <c r="Q31" s="23">
        <f t="shared" ref="Q31" si="74">SUM(Q25:Q30)</f>
        <v>784513</v>
      </c>
      <c r="R31" s="23">
        <f t="shared" ref="R31" si="75">SUM(R25:R30)</f>
        <v>787141</v>
      </c>
      <c r="S31" s="23"/>
    </row>
    <row r="32" spans="1:22">
      <c r="A32" s="2" t="str">
        <f t="shared" si="40"/>
        <v>15 až 19</v>
      </c>
      <c r="B32" s="23">
        <f>B10+B21</f>
        <v>510265</v>
      </c>
      <c r="C32" s="23">
        <f t="shared" ref="C32:N32" si="76">C10+C21</f>
        <v>525652</v>
      </c>
      <c r="D32" s="23">
        <f t="shared" si="76"/>
        <v>541105</v>
      </c>
      <c r="E32" s="23">
        <f t="shared" si="76"/>
        <v>560122</v>
      </c>
      <c r="F32" s="23">
        <f t="shared" si="76"/>
        <v>578984</v>
      </c>
      <c r="G32" s="23">
        <f t="shared" si="76"/>
        <v>599205</v>
      </c>
      <c r="H32" s="23">
        <f t="shared" si="76"/>
        <v>615991</v>
      </c>
      <c r="I32" s="23">
        <f t="shared" si="76"/>
        <v>626876</v>
      </c>
      <c r="J32" s="23">
        <f t="shared" si="76"/>
        <v>632061</v>
      </c>
      <c r="K32" s="23">
        <f t="shared" si="76"/>
        <v>642190</v>
      </c>
      <c r="L32" s="23">
        <f t="shared" si="76"/>
        <v>646427</v>
      </c>
      <c r="M32" s="23">
        <f t="shared" si="76"/>
        <v>648090</v>
      </c>
      <c r="N32" s="23">
        <f t="shared" si="76"/>
        <v>651247</v>
      </c>
      <c r="O32" s="23">
        <f t="shared" ref="O32:V32" si="77">O10+O21</f>
        <v>652191</v>
      </c>
      <c r="P32" s="23">
        <f t="shared" si="77"/>
        <v>653519</v>
      </c>
      <c r="Q32" s="23">
        <f t="shared" si="77"/>
        <v>655132</v>
      </c>
      <c r="R32" s="23">
        <f t="shared" si="77"/>
        <v>657195</v>
      </c>
      <c r="S32" s="23">
        <f t="shared" si="77"/>
        <v>659920</v>
      </c>
      <c r="T32" s="23">
        <f t="shared" si="77"/>
        <v>664041</v>
      </c>
      <c r="U32" s="23">
        <f t="shared" si="77"/>
        <v>664214</v>
      </c>
      <c r="V32" s="23">
        <f t="shared" si="77"/>
        <v>665282</v>
      </c>
    </row>
    <row r="34" spans="1:15">
      <c r="B34" t="s">
        <v>5</v>
      </c>
    </row>
    <row r="35" spans="1:15">
      <c r="A35" t="s">
        <v>3</v>
      </c>
      <c r="B35" s="41" t="s">
        <v>1</v>
      </c>
      <c r="E35" s="41" t="s">
        <v>2</v>
      </c>
      <c r="G35" t="s">
        <v>4</v>
      </c>
      <c r="I35" t="s">
        <v>6</v>
      </c>
      <c r="K35" t="s">
        <v>7</v>
      </c>
      <c r="M35" t="s">
        <v>8</v>
      </c>
      <c r="O35" t="s">
        <v>9</v>
      </c>
    </row>
  </sheetData>
  <hyperlinks>
    <hyperlink ref="B35" r:id="rId1"/>
    <hyperlink ref="E35" r:id="rId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opLeftCell="A7" workbookViewId="0">
      <selection activeCell="G8" sqref="G8"/>
    </sheetView>
  </sheetViews>
  <sheetFormatPr defaultRowHeight="15"/>
  <sheetData>
    <row r="1" spans="1:14">
      <c r="A1" s="30" t="s">
        <v>15</v>
      </c>
      <c r="B1" s="31">
        <v>15</v>
      </c>
      <c r="C1" s="32">
        <v>16</v>
      </c>
      <c r="D1" s="32">
        <v>17</v>
      </c>
      <c r="E1" s="32">
        <v>18</v>
      </c>
      <c r="F1" s="32">
        <v>19</v>
      </c>
      <c r="G1" s="32">
        <v>20</v>
      </c>
      <c r="H1" s="32">
        <v>21</v>
      </c>
      <c r="I1" s="32">
        <v>22</v>
      </c>
      <c r="J1" s="32">
        <v>23</v>
      </c>
      <c r="K1" s="32">
        <v>24</v>
      </c>
      <c r="L1" s="32">
        <v>25</v>
      </c>
      <c r="M1" s="32">
        <v>26</v>
      </c>
      <c r="N1" s="32">
        <v>27</v>
      </c>
    </row>
    <row r="2" spans="1:14" ht="15.75" thickBot="1">
      <c r="A2" s="30" t="s">
        <v>16</v>
      </c>
      <c r="B2" s="33" t="s">
        <v>17</v>
      </c>
      <c r="C2" s="34" t="s">
        <v>17</v>
      </c>
      <c r="D2" s="34" t="s">
        <v>17</v>
      </c>
      <c r="E2" s="34" t="s">
        <v>17</v>
      </c>
      <c r="F2" s="34" t="s">
        <v>17</v>
      </c>
      <c r="G2" s="34" t="s">
        <v>17</v>
      </c>
      <c r="H2" s="34" t="s">
        <v>17</v>
      </c>
      <c r="I2" s="34" t="s">
        <v>17</v>
      </c>
      <c r="J2" s="34" t="s">
        <v>17</v>
      </c>
      <c r="K2" s="34" t="s">
        <v>17</v>
      </c>
      <c r="L2" s="34" t="s">
        <v>17</v>
      </c>
      <c r="M2" s="34" t="s">
        <v>17</v>
      </c>
      <c r="N2" s="34" t="s">
        <v>17</v>
      </c>
    </row>
    <row r="3" spans="1:14" ht="15.75" thickBot="1">
      <c r="A3" t="s">
        <v>22</v>
      </c>
      <c r="B3" s="1">
        <v>37257</v>
      </c>
      <c r="C3" s="1">
        <v>37622</v>
      </c>
      <c r="D3" s="1">
        <v>37987</v>
      </c>
      <c r="E3" s="1">
        <v>38353</v>
      </c>
      <c r="F3" s="1">
        <v>38718</v>
      </c>
      <c r="G3" s="1">
        <v>39083</v>
      </c>
      <c r="H3" s="1">
        <v>39448</v>
      </c>
      <c r="I3" s="1">
        <v>39814</v>
      </c>
      <c r="J3" s="1">
        <v>40179</v>
      </c>
      <c r="K3" s="1">
        <v>40544</v>
      </c>
      <c r="L3" s="1">
        <v>40909</v>
      </c>
      <c r="M3" s="1">
        <v>41275</v>
      </c>
      <c r="N3" s="1">
        <v>41640</v>
      </c>
    </row>
    <row r="4" spans="1:14">
      <c r="A4" s="35" t="s">
        <v>18</v>
      </c>
      <c r="B4" s="36">
        <v>22</v>
      </c>
      <c r="C4" s="37">
        <v>31</v>
      </c>
      <c r="D4" s="37">
        <v>25</v>
      </c>
      <c r="E4" s="37">
        <v>39</v>
      </c>
      <c r="F4" s="37">
        <v>22</v>
      </c>
      <c r="G4" s="37">
        <v>17</v>
      </c>
      <c r="H4" s="37">
        <v>26</v>
      </c>
      <c r="I4" s="37">
        <v>26</v>
      </c>
      <c r="J4" s="37">
        <v>18</v>
      </c>
      <c r="K4" s="37">
        <v>17</v>
      </c>
      <c r="L4" s="37">
        <v>24</v>
      </c>
      <c r="M4" s="37">
        <v>33</v>
      </c>
      <c r="N4" s="37">
        <v>47</v>
      </c>
    </row>
    <row r="5" spans="1:14">
      <c r="A5" s="38" t="s">
        <v>19</v>
      </c>
      <c r="B5" s="39">
        <v>111</v>
      </c>
      <c r="C5" s="40">
        <v>76</v>
      </c>
      <c r="D5" s="40">
        <v>96</v>
      </c>
      <c r="E5" s="40">
        <v>87</v>
      </c>
      <c r="F5" s="40">
        <v>88</v>
      </c>
      <c r="G5" s="40">
        <v>52</v>
      </c>
      <c r="H5" s="40">
        <v>50</v>
      </c>
      <c r="I5" s="40">
        <v>42</v>
      </c>
      <c r="J5" s="40">
        <v>42</v>
      </c>
      <c r="K5" s="40">
        <v>46</v>
      </c>
      <c r="L5" s="40">
        <v>104</v>
      </c>
      <c r="M5" s="40">
        <v>141</v>
      </c>
      <c r="N5" s="40">
        <v>156</v>
      </c>
    </row>
    <row r="7" spans="1:14">
      <c r="G7" t="s">
        <v>25</v>
      </c>
    </row>
    <row r="8" spans="1:14">
      <c r="A8" t="str">
        <f t="array" ref="A8:E20">TRANSPOSE(A1:N5)</f>
        <v>rocnik</v>
      </c>
      <c r="B8" t="str">
        <v>pohlavi</v>
      </c>
      <c r="C8" t="str">
        <v>Datum</v>
      </c>
      <c r="D8" t="str">
        <v>dívky</v>
      </c>
      <c r="E8" s="1" t="str">
        <v>chlapci</v>
      </c>
      <c r="F8" s="1" t="s">
        <v>23</v>
      </c>
      <c r="G8" t="s">
        <v>23</v>
      </c>
    </row>
    <row r="9" spans="1:14">
      <c r="A9">
        <v>15</v>
      </c>
      <c r="B9" t="str">
        <v># Řešitelů</v>
      </c>
      <c r="C9" s="1">
        <v>37257</v>
      </c>
      <c r="D9">
        <v>22</v>
      </c>
      <c r="E9" s="14">
        <v>111</v>
      </c>
      <c r="F9" s="14">
        <f>D9+E9</f>
        <v>133</v>
      </c>
      <c r="G9" s="14">
        <f t="shared" ref="G9:G26" si="0">(F9)*5000</f>
        <v>665000</v>
      </c>
    </row>
    <row r="10" spans="1:14">
      <c r="A10">
        <v>16</v>
      </c>
      <c r="B10" t="str">
        <v># Řešitelů</v>
      </c>
      <c r="C10" s="1">
        <v>37622</v>
      </c>
      <c r="D10">
        <v>31</v>
      </c>
      <c r="E10" s="14">
        <v>76</v>
      </c>
      <c r="F10" s="14">
        <f t="shared" ref="F10:F21" si="1">D10+E10</f>
        <v>107</v>
      </c>
      <c r="G10" s="14">
        <f t="shared" si="0"/>
        <v>535000</v>
      </c>
    </row>
    <row r="11" spans="1:14">
      <c r="A11">
        <v>17</v>
      </c>
      <c r="B11" t="str">
        <v># Řešitelů</v>
      </c>
      <c r="C11" s="1">
        <v>37987</v>
      </c>
      <c r="D11">
        <v>25</v>
      </c>
      <c r="E11" s="14">
        <v>96</v>
      </c>
      <c r="F11" s="14">
        <f t="shared" si="1"/>
        <v>121</v>
      </c>
      <c r="G11" s="14">
        <f t="shared" si="0"/>
        <v>605000</v>
      </c>
    </row>
    <row r="12" spans="1:14">
      <c r="A12">
        <v>18</v>
      </c>
      <c r="B12" t="str">
        <v># Řešitelů</v>
      </c>
      <c r="C12" s="1">
        <v>38353</v>
      </c>
      <c r="D12">
        <v>39</v>
      </c>
      <c r="E12" s="14">
        <v>87</v>
      </c>
      <c r="F12" s="14">
        <f t="shared" si="1"/>
        <v>126</v>
      </c>
      <c r="G12" s="14">
        <f t="shared" si="0"/>
        <v>630000</v>
      </c>
    </row>
    <row r="13" spans="1:14">
      <c r="A13">
        <v>19</v>
      </c>
      <c r="B13" t="str">
        <v># Řešitelů</v>
      </c>
      <c r="C13" s="1">
        <v>38718</v>
      </c>
      <c r="D13">
        <v>22</v>
      </c>
      <c r="E13" s="14">
        <v>88</v>
      </c>
      <c r="F13" s="14">
        <f t="shared" si="1"/>
        <v>110</v>
      </c>
      <c r="G13" s="14">
        <f t="shared" si="0"/>
        <v>550000</v>
      </c>
    </row>
    <row r="14" spans="1:14">
      <c r="A14">
        <v>20</v>
      </c>
      <c r="B14" t="str">
        <v># Řešitelů</v>
      </c>
      <c r="C14" s="1">
        <v>39083</v>
      </c>
      <c r="D14">
        <v>17</v>
      </c>
      <c r="E14" s="14">
        <v>52</v>
      </c>
      <c r="F14" s="14">
        <f t="shared" si="1"/>
        <v>69</v>
      </c>
      <c r="G14" s="14">
        <f t="shared" si="0"/>
        <v>345000</v>
      </c>
    </row>
    <row r="15" spans="1:14">
      <c r="A15">
        <v>21</v>
      </c>
      <c r="B15" t="str">
        <v># Řešitelů</v>
      </c>
      <c r="C15" s="1">
        <v>39448</v>
      </c>
      <c r="D15">
        <v>26</v>
      </c>
      <c r="E15" s="14">
        <v>50</v>
      </c>
      <c r="F15" s="14">
        <f t="shared" si="1"/>
        <v>76</v>
      </c>
      <c r="G15" s="14">
        <f t="shared" si="0"/>
        <v>380000</v>
      </c>
    </row>
    <row r="16" spans="1:14">
      <c r="A16">
        <v>22</v>
      </c>
      <c r="B16" t="str">
        <v># Řešitelů</v>
      </c>
      <c r="C16" s="1">
        <v>39814</v>
      </c>
      <c r="D16">
        <v>26</v>
      </c>
      <c r="E16" s="14">
        <v>42</v>
      </c>
      <c r="F16" s="14">
        <f t="shared" si="1"/>
        <v>68</v>
      </c>
      <c r="G16" s="14">
        <f t="shared" si="0"/>
        <v>340000</v>
      </c>
    </row>
    <row r="17" spans="1:7">
      <c r="A17">
        <v>23</v>
      </c>
      <c r="B17" t="str">
        <v># Řešitelů</v>
      </c>
      <c r="C17" s="1">
        <v>40179</v>
      </c>
      <c r="D17">
        <v>18</v>
      </c>
      <c r="E17" s="14">
        <v>42</v>
      </c>
      <c r="F17" s="14">
        <f t="shared" si="1"/>
        <v>60</v>
      </c>
      <c r="G17" s="14">
        <f t="shared" si="0"/>
        <v>300000</v>
      </c>
    </row>
    <row r="18" spans="1:7">
      <c r="A18">
        <v>24</v>
      </c>
      <c r="B18" t="str">
        <v># Řešitelů</v>
      </c>
      <c r="C18" s="1">
        <v>40544</v>
      </c>
      <c r="D18">
        <v>17</v>
      </c>
      <c r="E18" s="14">
        <v>46</v>
      </c>
      <c r="F18" s="14">
        <f t="shared" si="1"/>
        <v>63</v>
      </c>
      <c r="G18" s="14">
        <f t="shared" si="0"/>
        <v>315000</v>
      </c>
    </row>
    <row r="19" spans="1:7">
      <c r="A19">
        <v>25</v>
      </c>
      <c r="B19" t="str">
        <v># Řešitelů</v>
      </c>
      <c r="C19" s="1">
        <v>40909</v>
      </c>
      <c r="D19">
        <v>24</v>
      </c>
      <c r="E19" s="14">
        <v>104</v>
      </c>
      <c r="F19" s="14">
        <f t="shared" si="1"/>
        <v>128</v>
      </c>
      <c r="G19" s="14">
        <f t="shared" si="0"/>
        <v>640000</v>
      </c>
    </row>
    <row r="20" spans="1:7">
      <c r="A20">
        <v>26</v>
      </c>
      <c r="B20" t="str">
        <v># Řešitelů</v>
      </c>
      <c r="C20" s="1">
        <v>41275</v>
      </c>
      <c r="D20">
        <v>33</v>
      </c>
      <c r="E20" s="14">
        <v>141</v>
      </c>
      <c r="F20" s="14">
        <f t="shared" si="1"/>
        <v>174</v>
      </c>
      <c r="G20" s="14">
        <f t="shared" si="0"/>
        <v>870000</v>
      </c>
    </row>
    <row r="21" spans="1:7">
      <c r="A21">
        <v>27</v>
      </c>
      <c r="C21" s="1">
        <v>41640</v>
      </c>
      <c r="D21">
        <v>47</v>
      </c>
      <c r="E21">
        <v>156</v>
      </c>
      <c r="F21" s="14">
        <f t="shared" si="1"/>
        <v>203</v>
      </c>
      <c r="G21" s="14">
        <f t="shared" si="0"/>
        <v>1015000</v>
      </c>
    </row>
    <row r="22" spans="1:7">
      <c r="A22">
        <v>14</v>
      </c>
      <c r="C22" s="1">
        <v>36892</v>
      </c>
      <c r="F22" s="14">
        <v>151</v>
      </c>
      <c r="G22" s="14">
        <f>(F22)*5000</f>
        <v>755000</v>
      </c>
    </row>
    <row r="23" spans="1:7">
      <c r="A23">
        <v>13</v>
      </c>
      <c r="C23" s="1">
        <v>36526</v>
      </c>
      <c r="F23">
        <v>187</v>
      </c>
      <c r="G23" s="14">
        <f t="shared" si="0"/>
        <v>935000</v>
      </c>
    </row>
    <row r="24" spans="1:7">
      <c r="A24">
        <v>12</v>
      </c>
      <c r="C24" s="1">
        <v>36161</v>
      </c>
      <c r="F24">
        <v>166</v>
      </c>
      <c r="G24" s="14">
        <f t="shared" si="0"/>
        <v>830000</v>
      </c>
    </row>
    <row r="25" spans="1:7">
      <c r="A25">
        <v>11</v>
      </c>
      <c r="C25" s="1">
        <v>35796</v>
      </c>
      <c r="F25" s="14">
        <v>132</v>
      </c>
      <c r="G25" s="14">
        <f t="shared" si="0"/>
        <v>660000</v>
      </c>
    </row>
    <row r="26" spans="1:7">
      <c r="A26">
        <v>10</v>
      </c>
      <c r="C26" s="1">
        <v>35431</v>
      </c>
      <c r="F26" s="14">
        <v>204</v>
      </c>
      <c r="G26" s="14">
        <f t="shared" si="0"/>
        <v>1020000</v>
      </c>
    </row>
    <row r="27" spans="1:7">
      <c r="C27" s="1"/>
      <c r="F27" s="14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workbookViewId="0">
      <selection activeCell="F5" sqref="F5"/>
    </sheetView>
  </sheetViews>
  <sheetFormatPr defaultRowHeight="15"/>
  <cols>
    <col min="1" max="1" width="10.140625" style="1" bestFit="1" customWidth="1"/>
    <col min="2" max="2" width="9.5703125" style="2" bestFit="1" customWidth="1"/>
    <col min="3" max="4" width="9.28515625" bestFit="1" customWidth="1"/>
  </cols>
  <sheetData>
    <row r="1" spans="1:5">
      <c r="A1" s="24" t="s">
        <v>13</v>
      </c>
    </row>
    <row r="2" spans="1:5">
      <c r="A2" s="1" t="s">
        <v>14</v>
      </c>
    </row>
    <row r="3" spans="1:5">
      <c r="B3" s="2" t="s">
        <v>24</v>
      </c>
    </row>
    <row r="4" spans="1:5">
      <c r="A4" s="1" t="s">
        <v>0</v>
      </c>
      <c r="B4" s="2" t="s">
        <v>11</v>
      </c>
    </row>
    <row r="5" spans="1:5">
      <c r="A5" s="26">
        <v>42736</v>
      </c>
      <c r="B5" s="2">
        <f>E5/10000</f>
        <v>45.315800000000003</v>
      </c>
      <c r="C5" s="28">
        <v>232987</v>
      </c>
      <c r="D5" s="28">
        <v>220171</v>
      </c>
      <c r="E5">
        <v>453158</v>
      </c>
    </row>
    <row r="6" spans="1:5">
      <c r="A6" s="1">
        <v>42370</v>
      </c>
      <c r="B6" s="2">
        <f t="shared" ref="B6:B34" si="0">E6/10000</f>
        <v>45.265099999999997</v>
      </c>
      <c r="C6" s="27">
        <v>232703</v>
      </c>
      <c r="D6" s="27">
        <v>219948</v>
      </c>
      <c r="E6">
        <v>452651</v>
      </c>
    </row>
    <row r="7" spans="1:5">
      <c r="A7" s="26">
        <v>42005</v>
      </c>
      <c r="B7" s="2">
        <f t="shared" si="0"/>
        <v>45.8748</v>
      </c>
      <c r="C7" s="25">
        <v>235464</v>
      </c>
      <c r="D7" s="25">
        <v>223284</v>
      </c>
      <c r="E7">
        <v>458748</v>
      </c>
    </row>
    <row r="8" spans="1:5">
      <c r="A8" s="1">
        <v>41640</v>
      </c>
      <c r="B8" s="2">
        <f t="shared" si="0"/>
        <v>47.778399999999998</v>
      </c>
      <c r="C8" s="25">
        <v>245176</v>
      </c>
      <c r="D8" s="25">
        <v>232608</v>
      </c>
      <c r="E8">
        <v>477784</v>
      </c>
    </row>
    <row r="9" spans="1:5">
      <c r="A9" s="24">
        <v>41275</v>
      </c>
      <c r="B9" s="2">
        <f t="shared" si="0"/>
        <v>51.026499999999999</v>
      </c>
      <c r="C9" s="25">
        <v>261554</v>
      </c>
      <c r="D9" s="25">
        <v>248711</v>
      </c>
      <c r="E9">
        <v>510265</v>
      </c>
    </row>
    <row r="10" spans="1:5">
      <c r="A10" s="24">
        <v>41091</v>
      </c>
      <c r="B10" s="2">
        <f t="shared" si="0"/>
        <v>52.565199999999997</v>
      </c>
      <c r="E10">
        <v>525652</v>
      </c>
    </row>
    <row r="11" spans="1:5">
      <c r="A11" s="24">
        <v>40909</v>
      </c>
      <c r="B11" s="2">
        <f t="shared" si="0"/>
        <v>54.110500000000002</v>
      </c>
      <c r="E11">
        <v>541105</v>
      </c>
    </row>
    <row r="12" spans="1:5">
      <c r="A12" s="24">
        <v>40725</v>
      </c>
      <c r="B12" s="2">
        <f t="shared" si="0"/>
        <v>56.0122</v>
      </c>
      <c r="E12">
        <v>560122</v>
      </c>
    </row>
    <row r="13" spans="1:5">
      <c r="A13" s="24">
        <v>40544</v>
      </c>
      <c r="B13" s="2">
        <f t="shared" si="0"/>
        <v>57.898400000000002</v>
      </c>
      <c r="E13">
        <v>578984</v>
      </c>
    </row>
    <row r="14" spans="1:5">
      <c r="A14" s="24">
        <v>40360</v>
      </c>
      <c r="B14" s="2">
        <f t="shared" si="0"/>
        <v>59.920499999999997</v>
      </c>
      <c r="E14">
        <v>599205</v>
      </c>
    </row>
    <row r="15" spans="1:5">
      <c r="A15" s="24">
        <v>40179</v>
      </c>
      <c r="B15" s="2">
        <f t="shared" si="0"/>
        <v>61.5991</v>
      </c>
      <c r="E15">
        <v>615991</v>
      </c>
    </row>
    <row r="16" spans="1:5">
      <c r="A16" s="24">
        <v>39995</v>
      </c>
      <c r="B16" s="2">
        <f t="shared" si="0"/>
        <v>62.687600000000003</v>
      </c>
      <c r="E16">
        <v>626876</v>
      </c>
    </row>
    <row r="17" spans="1:5">
      <c r="A17" s="24">
        <v>39814</v>
      </c>
      <c r="B17" s="2">
        <f t="shared" si="0"/>
        <v>63.206099999999999</v>
      </c>
      <c r="E17">
        <v>632061</v>
      </c>
    </row>
    <row r="18" spans="1:5">
      <c r="A18" s="24">
        <v>39630</v>
      </c>
      <c r="B18" s="2">
        <f t="shared" si="0"/>
        <v>64.218999999999994</v>
      </c>
      <c r="E18">
        <v>642190</v>
      </c>
    </row>
    <row r="19" spans="1:5">
      <c r="A19" s="24">
        <v>39448</v>
      </c>
      <c r="B19" s="2">
        <f t="shared" si="0"/>
        <v>64.642700000000005</v>
      </c>
      <c r="E19">
        <v>646427</v>
      </c>
    </row>
    <row r="20" spans="1:5">
      <c r="A20" s="24">
        <v>39264</v>
      </c>
      <c r="B20" s="2">
        <f t="shared" si="0"/>
        <v>64.808999999999997</v>
      </c>
      <c r="E20">
        <v>648090</v>
      </c>
    </row>
    <row r="21" spans="1:5">
      <c r="A21" s="24">
        <v>39083</v>
      </c>
      <c r="B21" s="2">
        <f t="shared" si="0"/>
        <v>65.124700000000004</v>
      </c>
      <c r="E21">
        <v>651247</v>
      </c>
    </row>
    <row r="22" spans="1:5">
      <c r="A22" s="24">
        <v>38899</v>
      </c>
      <c r="B22" s="2">
        <f t="shared" si="0"/>
        <v>65.219099999999997</v>
      </c>
      <c r="E22">
        <v>652191</v>
      </c>
    </row>
    <row r="23" spans="1:5">
      <c r="A23" s="24">
        <v>38718</v>
      </c>
      <c r="B23" s="2">
        <f t="shared" si="0"/>
        <v>65.351900000000001</v>
      </c>
      <c r="E23">
        <v>653519</v>
      </c>
    </row>
    <row r="24" spans="1:5">
      <c r="A24" s="24">
        <v>38534</v>
      </c>
      <c r="B24" s="2">
        <f t="shared" si="0"/>
        <v>65.513199999999998</v>
      </c>
      <c r="E24">
        <v>655132</v>
      </c>
    </row>
    <row r="25" spans="1:5">
      <c r="A25" s="24">
        <v>38353</v>
      </c>
      <c r="B25" s="2">
        <f t="shared" si="0"/>
        <v>65.719499999999996</v>
      </c>
      <c r="E25">
        <v>657195</v>
      </c>
    </row>
    <row r="26" spans="1:5">
      <c r="A26" s="24">
        <v>38169</v>
      </c>
      <c r="B26" s="2">
        <f t="shared" si="0"/>
        <v>65.992000000000004</v>
      </c>
      <c r="E26">
        <v>659920</v>
      </c>
    </row>
    <row r="27" spans="1:5">
      <c r="A27" s="24">
        <v>37987</v>
      </c>
      <c r="B27" s="2">
        <f t="shared" si="0"/>
        <v>66.4041</v>
      </c>
      <c r="E27">
        <v>664041</v>
      </c>
    </row>
    <row r="28" spans="1:5">
      <c r="A28" s="24">
        <v>37803</v>
      </c>
      <c r="B28" s="2">
        <f t="shared" si="0"/>
        <v>66.421400000000006</v>
      </c>
      <c r="E28">
        <v>664214</v>
      </c>
    </row>
    <row r="29" spans="1:5">
      <c r="A29" s="24">
        <v>37622</v>
      </c>
      <c r="B29" s="2">
        <f t="shared" si="0"/>
        <v>66.528199999999998</v>
      </c>
      <c r="E29">
        <v>665282</v>
      </c>
    </row>
    <row r="30" spans="1:5">
      <c r="A30" s="1">
        <v>37257</v>
      </c>
      <c r="B30" s="2">
        <f t="shared" si="0"/>
        <v>68.154600000000002</v>
      </c>
      <c r="C30" s="29">
        <v>348646</v>
      </c>
      <c r="D30" s="29">
        <v>332900</v>
      </c>
      <c r="E30">
        <v>681546</v>
      </c>
    </row>
    <row r="31" spans="1:5">
      <c r="A31" s="1">
        <v>36892</v>
      </c>
      <c r="B31" s="2">
        <f t="shared" si="0"/>
        <v>69.206999999999994</v>
      </c>
      <c r="C31" s="29">
        <v>353853</v>
      </c>
      <c r="D31" s="29">
        <v>338217</v>
      </c>
      <c r="E31">
        <v>692070</v>
      </c>
    </row>
    <row r="32" spans="1:5">
      <c r="A32" s="1">
        <v>36526</v>
      </c>
      <c r="B32" s="2">
        <f t="shared" si="0"/>
        <v>70.878699999999995</v>
      </c>
      <c r="C32" s="29">
        <v>362635</v>
      </c>
      <c r="D32" s="29">
        <v>346152</v>
      </c>
      <c r="E32">
        <v>708787</v>
      </c>
    </row>
    <row r="33" spans="1:5">
      <c r="A33" s="1">
        <v>36161</v>
      </c>
      <c r="B33" s="2">
        <f t="shared" si="0"/>
        <v>74.176299999999998</v>
      </c>
      <c r="C33" s="29">
        <v>379392</v>
      </c>
      <c r="D33" s="29">
        <v>362371</v>
      </c>
      <c r="E33">
        <v>741763</v>
      </c>
    </row>
    <row r="34" spans="1:5">
      <c r="A34" s="1">
        <v>35796</v>
      </c>
      <c r="B34" s="2">
        <f t="shared" si="0"/>
        <v>78.0167</v>
      </c>
      <c r="C34" s="29">
        <v>398481</v>
      </c>
      <c r="D34" s="29">
        <v>381686</v>
      </c>
      <c r="E34">
        <v>780167</v>
      </c>
    </row>
  </sheetData>
  <printOptions horizontalCentered="1" verticalCentered="1"/>
  <pageMargins left="0" right="0" top="0" bottom="0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grafy</vt:lpstr>
      </vt:variant>
      <vt:variant>
        <vt:i4>2</vt:i4>
      </vt:variant>
    </vt:vector>
  </HeadingPairs>
  <TitlesOfParts>
    <vt:vector size="5" baseType="lpstr">
      <vt:lpstr>ČSÚ</vt:lpstr>
      <vt:lpstr>FYKOS</vt:lpstr>
      <vt:lpstr>Zprac</vt:lpstr>
      <vt:lpstr>Celkově obyvatel 15 - 19</vt:lpstr>
      <vt:lpstr>Chlapci_dívky 15 - 19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Kolář</dc:creator>
  <cp:lastModifiedBy>Karel Kolář</cp:lastModifiedBy>
  <cp:lastPrinted>2014-06-09T19:57:07Z</cp:lastPrinted>
  <dcterms:created xsi:type="dcterms:W3CDTF">2014-04-22T08:14:50Z</dcterms:created>
  <dcterms:modified xsi:type="dcterms:W3CDTF">2014-06-14T14:18:10Z</dcterms:modified>
</cp:coreProperties>
</file>