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mc:AlternateContent xmlns:mc="http://schemas.openxmlformats.org/markup-compatibility/2006">
    <mc:Choice Requires="x15">
      <x15ac:absPath xmlns:x15ac="http://schemas.microsoft.com/office/spreadsheetml/2010/11/ac" url="C:\Users\colin\Documents\Una\DataSkills\Projects\Datasets\EnergyPrices\"/>
    </mc:Choice>
  </mc:AlternateContent>
  <xr:revisionPtr revIDLastSave="0" documentId="13_ncr:1_{EE6FAA6E-8E80-4B2C-B17E-ECDC05BDF95F}" xr6:coauthVersionLast="47" xr6:coauthVersionMax="47" xr10:uidLastSave="{00000000-0000-0000-0000-000000000000}"/>
  <bookViews>
    <workbookView xWindow="-120" yWindow="-120" windowWidth="29040" windowHeight="15840" tabRatio="776" activeTab="2" xr2:uid="{00000000-000D-0000-FFFF-FFFF00000000}"/>
  </bookViews>
  <sheets>
    <sheet name="Cover sheet" sheetId="28" r:id="rId1"/>
    <sheet name="Contents" sheetId="31" r:id="rId2"/>
    <sheet name="3.2.1" sheetId="27" r:id="rId3"/>
    <sheet name="3.2.1 (Real)" sheetId="19" r:id="rId4"/>
    <sheet name="3.2.1 (Annual)" sheetId="3" r:id="rId5"/>
    <sheet name="3.2.1 (Annual real)" sheetId="20" r:id="rId6"/>
    <sheet name="Methodology" sheetId="30" r:id="rId7"/>
    <sheet name="Charts" sheetId="25" r:id="rId8"/>
  </sheets>
  <externalReferences>
    <externalReference r:id="rId9"/>
  </externalReferences>
  <definedNames>
    <definedName name="_xlnm._FilterDatabase" localSheetId="3" hidden="1">'3.2.1 (Real)'!$J$14:$J$128</definedName>
    <definedName name="Formerly_Table_26">#REF!</definedName>
    <definedName name="INPUT_BOX" localSheetId="6">[1]Calculation!$C$1</definedName>
    <definedName name="INPUT_BOX">#REF!</definedName>
    <definedName name="_xlnm.Print_Area" localSheetId="4">'3.2.1 (Annual)'!$A$1:$H$23</definedName>
    <definedName name="_xlnm.Print_Area" localSheetId="0">'Cover sheet'!#REF!</definedName>
    <definedName name="t25Q2" localSheetId="0">#REF!</definedName>
    <definedName name="t25Q2" localSheetId="6">#REF!</definedName>
    <definedName name="t25Q2">#REF!</definedName>
    <definedName name="t26full">#REF!</definedName>
    <definedName name="table_25_Q2">#REF!</definedName>
    <definedName name="table_26_full">#REF!</definedName>
    <definedName name="TABLE_6.3_no_footnot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6" i="19" l="1"/>
  <c r="I25" i="19"/>
  <c r="I24" i="19"/>
  <c r="I23" i="19"/>
  <c r="I22" i="19"/>
  <c r="I21" i="19"/>
  <c r="I20" i="19"/>
  <c r="I19" i="19"/>
  <c r="I18" i="19"/>
  <c r="I17" i="19"/>
  <c r="I16" i="19"/>
  <c r="I15" i="19"/>
  <c r="H26" i="19"/>
  <c r="H25" i="19"/>
  <c r="H24" i="19"/>
  <c r="H23" i="19"/>
  <c r="H22" i="19"/>
  <c r="H21" i="19"/>
  <c r="H20" i="19"/>
  <c r="H19" i="19"/>
  <c r="H18" i="19"/>
  <c r="H17" i="19"/>
  <c r="H16" i="19"/>
  <c r="H15" i="19"/>
  <c r="I43" i="3" l="1"/>
  <c r="I42" i="3"/>
  <c r="I41" i="3"/>
  <c r="I40" i="3"/>
  <c r="I39" i="3"/>
  <c r="I38" i="3"/>
  <c r="I37" i="3"/>
  <c r="I36" i="3"/>
  <c r="I35" i="3"/>
  <c r="I34" i="3"/>
  <c r="B45" i="20" l="1"/>
  <c r="C45" i="20"/>
  <c r="D45" i="20"/>
  <c r="E45" i="20"/>
  <c r="F45" i="20"/>
  <c r="C142" i="19"/>
  <c r="D142" i="19"/>
  <c r="E142" i="19"/>
  <c r="F142" i="19"/>
  <c r="G142" i="19"/>
  <c r="J139" i="27"/>
  <c r="A141" i="19" l="1"/>
  <c r="C141" i="19"/>
  <c r="D141" i="19"/>
  <c r="E141" i="19"/>
  <c r="F141" i="19"/>
  <c r="G141" i="19"/>
  <c r="J138" i="27"/>
  <c r="B44" i="20"/>
  <c r="D140" i="19"/>
  <c r="G140" i="19"/>
  <c r="F140" i="19"/>
  <c r="E140" i="19"/>
  <c r="C140" i="19"/>
  <c r="J137" i="27"/>
  <c r="J136" i="27"/>
  <c r="I12" i="3" l="1"/>
  <c r="C139" i="19"/>
  <c r="D139" i="19"/>
  <c r="E139" i="19"/>
  <c r="F139" i="19"/>
  <c r="G139" i="19"/>
  <c r="C44" i="20" l="1"/>
  <c r="D44" i="20"/>
  <c r="E44" i="20"/>
  <c r="F44" i="20"/>
  <c r="C138" i="19"/>
  <c r="D138" i="19"/>
  <c r="E138" i="19"/>
  <c r="F138" i="19"/>
  <c r="G138" i="19"/>
  <c r="J135" i="27"/>
  <c r="C137" i="19" l="1"/>
  <c r="D137" i="19" l="1"/>
  <c r="E137" i="19"/>
  <c r="F137" i="19"/>
  <c r="G137" i="19"/>
  <c r="J134" i="27"/>
  <c r="C72" i="19" l="1"/>
  <c r="D72" i="19"/>
  <c r="E72" i="19"/>
  <c r="F72" i="19"/>
  <c r="G72" i="19"/>
  <c r="C73" i="19"/>
  <c r="D73" i="19"/>
  <c r="E73" i="19"/>
  <c r="F73" i="19"/>
  <c r="G73" i="19"/>
  <c r="C74" i="19"/>
  <c r="D74" i="19"/>
  <c r="E74" i="19"/>
  <c r="F74" i="19"/>
  <c r="G74" i="19"/>
  <c r="C75" i="19"/>
  <c r="D75" i="19"/>
  <c r="E75" i="19"/>
  <c r="F75" i="19"/>
  <c r="G75" i="19"/>
  <c r="C76" i="19"/>
  <c r="D76" i="19"/>
  <c r="E76" i="19"/>
  <c r="F76" i="19"/>
  <c r="G76" i="19"/>
  <c r="C77" i="19"/>
  <c r="D77" i="19"/>
  <c r="E77" i="19"/>
  <c r="F77" i="19"/>
  <c r="G77" i="19"/>
  <c r="C78" i="19"/>
  <c r="D78" i="19"/>
  <c r="E78" i="19"/>
  <c r="F78" i="19"/>
  <c r="G78" i="19"/>
  <c r="C79" i="19"/>
  <c r="D79" i="19"/>
  <c r="E79" i="19"/>
  <c r="F79" i="19"/>
  <c r="G79" i="19"/>
  <c r="C80" i="19"/>
  <c r="D80" i="19"/>
  <c r="E80" i="19"/>
  <c r="F80" i="19"/>
  <c r="G80" i="19"/>
  <c r="C81" i="19"/>
  <c r="D81" i="19"/>
  <c r="E81" i="19"/>
  <c r="F81" i="19"/>
  <c r="G81" i="19"/>
  <c r="C82" i="19"/>
  <c r="D82" i="19"/>
  <c r="E82" i="19"/>
  <c r="F82" i="19"/>
  <c r="G82" i="19"/>
  <c r="C83" i="19"/>
  <c r="D83" i="19"/>
  <c r="E83" i="19"/>
  <c r="F83" i="19"/>
  <c r="G83" i="19"/>
  <c r="C84" i="19"/>
  <c r="D84" i="19"/>
  <c r="E84" i="19"/>
  <c r="F84" i="19"/>
  <c r="G84" i="19"/>
  <c r="C85" i="19"/>
  <c r="D85" i="19"/>
  <c r="E85" i="19"/>
  <c r="F85" i="19"/>
  <c r="G85" i="19"/>
  <c r="C86" i="19"/>
  <c r="D86" i="19"/>
  <c r="E86" i="19"/>
  <c r="F86" i="19"/>
  <c r="G86" i="19"/>
  <c r="C87" i="19"/>
  <c r="D87" i="19"/>
  <c r="E87" i="19"/>
  <c r="F87" i="19"/>
  <c r="G87" i="19"/>
  <c r="C88" i="19"/>
  <c r="D88" i="19"/>
  <c r="E88" i="19"/>
  <c r="F88" i="19"/>
  <c r="G88" i="19"/>
  <c r="C89" i="19"/>
  <c r="D89" i="19"/>
  <c r="E89" i="19"/>
  <c r="F89" i="19"/>
  <c r="G89" i="19"/>
  <c r="C90" i="19"/>
  <c r="D90" i="19"/>
  <c r="E90" i="19"/>
  <c r="F90" i="19"/>
  <c r="G90" i="19"/>
  <c r="C91" i="19"/>
  <c r="D91" i="19"/>
  <c r="E91" i="19"/>
  <c r="F91" i="19"/>
  <c r="G91" i="19"/>
  <c r="C92" i="19"/>
  <c r="D92" i="19"/>
  <c r="E92" i="19"/>
  <c r="F92" i="19"/>
  <c r="G92" i="19"/>
  <c r="C93" i="19"/>
  <c r="D93" i="19"/>
  <c r="E93" i="19"/>
  <c r="F93" i="19"/>
  <c r="G93" i="19"/>
  <c r="C94" i="19"/>
  <c r="D94" i="19"/>
  <c r="E94" i="19"/>
  <c r="F94" i="19"/>
  <c r="G94" i="19"/>
  <c r="C95" i="19"/>
  <c r="D95" i="19"/>
  <c r="E95" i="19"/>
  <c r="F95" i="19"/>
  <c r="G95" i="19"/>
  <c r="C96" i="19"/>
  <c r="D96" i="19"/>
  <c r="E96" i="19"/>
  <c r="F96" i="19"/>
  <c r="G96" i="19"/>
  <c r="C97" i="19"/>
  <c r="D97" i="19"/>
  <c r="E97" i="19"/>
  <c r="F97" i="19"/>
  <c r="G97" i="19"/>
  <c r="C98" i="19"/>
  <c r="D98" i="19"/>
  <c r="E98" i="19"/>
  <c r="F98" i="19"/>
  <c r="G98" i="19"/>
  <c r="C99" i="19"/>
  <c r="D99" i="19"/>
  <c r="E99" i="19"/>
  <c r="F99" i="19"/>
  <c r="G99" i="19"/>
  <c r="C100" i="19"/>
  <c r="D100" i="19"/>
  <c r="E100" i="19"/>
  <c r="F100" i="19"/>
  <c r="G100" i="19"/>
  <c r="C101" i="19"/>
  <c r="D101" i="19"/>
  <c r="E101" i="19"/>
  <c r="F101" i="19"/>
  <c r="G101" i="19"/>
  <c r="C102" i="19"/>
  <c r="D102" i="19"/>
  <c r="E102" i="19"/>
  <c r="F102" i="19"/>
  <c r="G102" i="19"/>
  <c r="C103" i="19"/>
  <c r="D103" i="19"/>
  <c r="E103" i="19"/>
  <c r="F103" i="19"/>
  <c r="G103" i="19"/>
  <c r="C104" i="19"/>
  <c r="D104" i="19"/>
  <c r="E104" i="19"/>
  <c r="F104" i="19"/>
  <c r="G104" i="19"/>
  <c r="C105" i="19"/>
  <c r="D105" i="19"/>
  <c r="E105" i="19"/>
  <c r="F105" i="19"/>
  <c r="G105" i="19"/>
  <c r="C106" i="19"/>
  <c r="D106" i="19"/>
  <c r="E106" i="19"/>
  <c r="F106" i="19"/>
  <c r="G106" i="19"/>
  <c r="C107" i="19"/>
  <c r="D107" i="19"/>
  <c r="E107" i="19"/>
  <c r="F107" i="19"/>
  <c r="G107" i="19"/>
  <c r="C108" i="19"/>
  <c r="D108" i="19"/>
  <c r="E108" i="19"/>
  <c r="F108" i="19"/>
  <c r="G108" i="19"/>
  <c r="C109" i="19"/>
  <c r="D109" i="19"/>
  <c r="E109" i="19"/>
  <c r="F109" i="19"/>
  <c r="G109" i="19"/>
  <c r="C110" i="19"/>
  <c r="D110" i="19"/>
  <c r="E110" i="19"/>
  <c r="F110" i="19"/>
  <c r="G110" i="19"/>
  <c r="C111" i="19"/>
  <c r="D111" i="19"/>
  <c r="E111" i="19"/>
  <c r="F111" i="19"/>
  <c r="G111" i="19"/>
  <c r="C112" i="19"/>
  <c r="D112" i="19"/>
  <c r="E112" i="19"/>
  <c r="F112" i="19"/>
  <c r="G112" i="19"/>
  <c r="C113" i="19"/>
  <c r="D113" i="19"/>
  <c r="E113" i="19"/>
  <c r="F113" i="19"/>
  <c r="G113" i="19"/>
  <c r="C114" i="19"/>
  <c r="D114" i="19"/>
  <c r="E114" i="19"/>
  <c r="F114" i="19"/>
  <c r="G114" i="19"/>
  <c r="C115" i="19"/>
  <c r="D115" i="19"/>
  <c r="E115" i="19"/>
  <c r="F115" i="19"/>
  <c r="G115" i="19"/>
  <c r="C116" i="19"/>
  <c r="D116" i="19"/>
  <c r="E116" i="19"/>
  <c r="F116" i="19"/>
  <c r="G116" i="19"/>
  <c r="C117" i="19"/>
  <c r="D117" i="19"/>
  <c r="E117" i="19"/>
  <c r="F117" i="19"/>
  <c r="G117" i="19"/>
  <c r="C118" i="19"/>
  <c r="D118" i="19"/>
  <c r="E118" i="19"/>
  <c r="F118" i="19"/>
  <c r="G118" i="19"/>
  <c r="C119" i="19"/>
  <c r="D119" i="19"/>
  <c r="E119" i="19"/>
  <c r="F119" i="19"/>
  <c r="G119" i="19"/>
  <c r="C120" i="19"/>
  <c r="D120" i="19"/>
  <c r="E120" i="19"/>
  <c r="F120" i="19"/>
  <c r="G120" i="19"/>
  <c r="C121" i="19"/>
  <c r="D121" i="19"/>
  <c r="E121" i="19"/>
  <c r="F121" i="19"/>
  <c r="G121" i="19"/>
  <c r="C122" i="19"/>
  <c r="D122" i="19"/>
  <c r="E122" i="19"/>
  <c r="F122" i="19"/>
  <c r="G122" i="19"/>
  <c r="C123" i="19"/>
  <c r="D123" i="19"/>
  <c r="E123" i="19"/>
  <c r="F123" i="19"/>
  <c r="G123" i="19"/>
  <c r="C124" i="19"/>
  <c r="D124" i="19"/>
  <c r="E124" i="19"/>
  <c r="F124" i="19"/>
  <c r="G124" i="19"/>
  <c r="C125" i="19"/>
  <c r="D125" i="19"/>
  <c r="E125" i="19"/>
  <c r="F125" i="19"/>
  <c r="G125" i="19"/>
  <c r="C126" i="19"/>
  <c r="D126" i="19"/>
  <c r="E126" i="19"/>
  <c r="F126" i="19"/>
  <c r="G126" i="19"/>
  <c r="C127" i="19"/>
  <c r="D127" i="19"/>
  <c r="E127" i="19"/>
  <c r="F127" i="19"/>
  <c r="G127" i="19"/>
  <c r="C128" i="19"/>
  <c r="D128" i="19"/>
  <c r="E128" i="19"/>
  <c r="F128" i="19"/>
  <c r="G128" i="19"/>
  <c r="C129" i="19"/>
  <c r="D129" i="19"/>
  <c r="E129" i="19"/>
  <c r="F129" i="19"/>
  <c r="G129" i="19"/>
  <c r="C130" i="19"/>
  <c r="D130" i="19"/>
  <c r="E130" i="19"/>
  <c r="F130" i="19"/>
  <c r="G130" i="19"/>
  <c r="C131" i="19"/>
  <c r="D131" i="19"/>
  <c r="E131" i="19"/>
  <c r="F131" i="19"/>
  <c r="G131" i="19"/>
  <c r="C132" i="19"/>
  <c r="D132" i="19"/>
  <c r="E132" i="19"/>
  <c r="F132" i="19"/>
  <c r="G132" i="19"/>
  <c r="C133" i="19"/>
  <c r="D133" i="19"/>
  <c r="E133" i="19"/>
  <c r="F133" i="19"/>
  <c r="G133" i="19"/>
  <c r="C134" i="19"/>
  <c r="D134" i="19"/>
  <c r="E134" i="19"/>
  <c r="F134" i="19"/>
  <c r="G134" i="19"/>
  <c r="C135" i="19"/>
  <c r="D135" i="19"/>
  <c r="E135" i="19"/>
  <c r="F135" i="19"/>
  <c r="G135" i="19"/>
  <c r="C136" i="19"/>
  <c r="D136" i="19"/>
  <c r="E136" i="19"/>
  <c r="F136" i="19"/>
  <c r="G136" i="19"/>
  <c r="C28" i="19"/>
  <c r="D28" i="19"/>
  <c r="E28" i="19"/>
  <c r="F28" i="19"/>
  <c r="G28" i="19"/>
  <c r="H28" i="19"/>
  <c r="I28" i="19"/>
  <c r="C29" i="19"/>
  <c r="D29" i="19"/>
  <c r="E29" i="19"/>
  <c r="F29" i="19"/>
  <c r="G29" i="19"/>
  <c r="H29" i="19"/>
  <c r="I29" i="19"/>
  <c r="C30" i="19"/>
  <c r="D30" i="19"/>
  <c r="E30" i="19"/>
  <c r="F30" i="19"/>
  <c r="G30" i="19"/>
  <c r="H30" i="19"/>
  <c r="I30" i="19"/>
  <c r="C31" i="19"/>
  <c r="D31" i="19"/>
  <c r="E31" i="19"/>
  <c r="F31" i="19"/>
  <c r="G31" i="19"/>
  <c r="H31" i="19"/>
  <c r="I31" i="19"/>
  <c r="C32" i="19"/>
  <c r="D32" i="19"/>
  <c r="E32" i="19"/>
  <c r="F32" i="19"/>
  <c r="G32" i="19"/>
  <c r="H32" i="19"/>
  <c r="I32" i="19"/>
  <c r="C33" i="19"/>
  <c r="D33" i="19"/>
  <c r="E33" i="19"/>
  <c r="F33" i="19"/>
  <c r="G33" i="19"/>
  <c r="H33" i="19"/>
  <c r="I33" i="19"/>
  <c r="C34" i="19"/>
  <c r="D34" i="19"/>
  <c r="E34" i="19"/>
  <c r="F34" i="19"/>
  <c r="G34" i="19"/>
  <c r="H34" i="19"/>
  <c r="I34" i="19"/>
  <c r="C35" i="19"/>
  <c r="D35" i="19"/>
  <c r="E35" i="19"/>
  <c r="F35" i="19"/>
  <c r="G35" i="19"/>
  <c r="H35" i="19"/>
  <c r="I35" i="19"/>
  <c r="C36" i="19"/>
  <c r="D36" i="19"/>
  <c r="E36" i="19"/>
  <c r="F36" i="19"/>
  <c r="G36" i="19"/>
  <c r="H36" i="19"/>
  <c r="I36" i="19"/>
  <c r="C37" i="19"/>
  <c r="D37" i="19"/>
  <c r="E37" i="19"/>
  <c r="F37" i="19"/>
  <c r="G37" i="19"/>
  <c r="H37" i="19"/>
  <c r="I37" i="19"/>
  <c r="C38" i="19"/>
  <c r="D38" i="19"/>
  <c r="E38" i="19"/>
  <c r="F38" i="19"/>
  <c r="G38" i="19"/>
  <c r="H38" i="19"/>
  <c r="I38" i="19"/>
  <c r="C39" i="19"/>
  <c r="D39" i="19"/>
  <c r="E39" i="19"/>
  <c r="F39" i="19"/>
  <c r="G39" i="19"/>
  <c r="H39" i="19"/>
  <c r="I39" i="19"/>
  <c r="C40" i="19"/>
  <c r="D40" i="19"/>
  <c r="E40" i="19"/>
  <c r="F40" i="19"/>
  <c r="G40" i="19"/>
  <c r="H40" i="19"/>
  <c r="I40" i="19"/>
  <c r="C41" i="19"/>
  <c r="D41" i="19"/>
  <c r="E41" i="19"/>
  <c r="F41" i="19"/>
  <c r="G41" i="19"/>
  <c r="H41" i="19"/>
  <c r="I41" i="19"/>
  <c r="C42" i="19"/>
  <c r="D42" i="19"/>
  <c r="E42" i="19"/>
  <c r="F42" i="19"/>
  <c r="G42" i="19"/>
  <c r="H42" i="19"/>
  <c r="I42" i="19"/>
  <c r="C43" i="19"/>
  <c r="D43" i="19"/>
  <c r="E43" i="19"/>
  <c r="F43" i="19"/>
  <c r="G43" i="19"/>
  <c r="H43" i="19"/>
  <c r="I43" i="19"/>
  <c r="C44" i="19"/>
  <c r="D44" i="19"/>
  <c r="E44" i="19"/>
  <c r="F44" i="19"/>
  <c r="G44" i="19"/>
  <c r="H44" i="19"/>
  <c r="I44" i="19"/>
  <c r="C45" i="19"/>
  <c r="D45" i="19"/>
  <c r="E45" i="19"/>
  <c r="F45" i="19"/>
  <c r="G45" i="19"/>
  <c r="H45" i="19"/>
  <c r="I45" i="19"/>
  <c r="C46" i="19"/>
  <c r="D46" i="19"/>
  <c r="E46" i="19"/>
  <c r="F46" i="19"/>
  <c r="G46" i="19"/>
  <c r="H46" i="19"/>
  <c r="I46" i="19"/>
  <c r="C47" i="19"/>
  <c r="D47" i="19"/>
  <c r="E47" i="19"/>
  <c r="F47" i="19"/>
  <c r="G47" i="19"/>
  <c r="H47" i="19"/>
  <c r="I47" i="19"/>
  <c r="C48" i="19"/>
  <c r="D48" i="19"/>
  <c r="E48" i="19"/>
  <c r="F48" i="19"/>
  <c r="G48" i="19"/>
  <c r="H48" i="19"/>
  <c r="I48" i="19"/>
  <c r="C49" i="19"/>
  <c r="D49" i="19"/>
  <c r="E49" i="19"/>
  <c r="F49" i="19"/>
  <c r="G49" i="19"/>
  <c r="H49" i="19"/>
  <c r="I49" i="19"/>
  <c r="C50" i="19"/>
  <c r="D50" i="19"/>
  <c r="E50" i="19"/>
  <c r="F50" i="19"/>
  <c r="G50" i="19"/>
  <c r="H50" i="19"/>
  <c r="I50" i="19"/>
  <c r="C51" i="19"/>
  <c r="D51" i="19"/>
  <c r="E51" i="19"/>
  <c r="F51" i="19"/>
  <c r="G51" i="19"/>
  <c r="H51" i="19"/>
  <c r="I51" i="19"/>
  <c r="C52" i="19"/>
  <c r="D52" i="19"/>
  <c r="E52" i="19"/>
  <c r="F52" i="19"/>
  <c r="G52" i="19"/>
  <c r="H52" i="19"/>
  <c r="I52" i="19"/>
  <c r="C53" i="19"/>
  <c r="D53" i="19"/>
  <c r="E53" i="19"/>
  <c r="F53" i="19"/>
  <c r="G53" i="19"/>
  <c r="H53" i="19"/>
  <c r="I53" i="19"/>
  <c r="C54" i="19"/>
  <c r="D54" i="19"/>
  <c r="E54" i="19"/>
  <c r="F54" i="19"/>
  <c r="G54" i="19"/>
  <c r="H54" i="19"/>
  <c r="I54" i="19"/>
  <c r="C55" i="19"/>
  <c r="D55" i="19"/>
  <c r="E55" i="19"/>
  <c r="F55" i="19"/>
  <c r="G55" i="19"/>
  <c r="H55" i="19"/>
  <c r="I55" i="19"/>
  <c r="C56" i="19"/>
  <c r="D56" i="19"/>
  <c r="E56" i="19"/>
  <c r="F56" i="19"/>
  <c r="G56" i="19"/>
  <c r="H56" i="19"/>
  <c r="I56" i="19"/>
  <c r="C57" i="19"/>
  <c r="D57" i="19"/>
  <c r="E57" i="19"/>
  <c r="F57" i="19"/>
  <c r="G57" i="19"/>
  <c r="H57" i="19"/>
  <c r="I57" i="19"/>
  <c r="C58" i="19"/>
  <c r="D58" i="19"/>
  <c r="E58" i="19"/>
  <c r="F58" i="19"/>
  <c r="G58" i="19"/>
  <c r="H58" i="19"/>
  <c r="I58" i="19"/>
  <c r="C59" i="19"/>
  <c r="D59" i="19"/>
  <c r="E59" i="19"/>
  <c r="F59" i="19"/>
  <c r="G59" i="19"/>
  <c r="H59" i="19"/>
  <c r="I59" i="19"/>
  <c r="C60" i="19"/>
  <c r="D60" i="19"/>
  <c r="E60" i="19"/>
  <c r="F60" i="19"/>
  <c r="G60" i="19"/>
  <c r="H60" i="19"/>
  <c r="I60" i="19"/>
  <c r="C61" i="19"/>
  <c r="D61" i="19"/>
  <c r="E61" i="19"/>
  <c r="F61" i="19"/>
  <c r="G61" i="19"/>
  <c r="H61" i="19"/>
  <c r="I61" i="19"/>
  <c r="C62" i="19"/>
  <c r="D62" i="19"/>
  <c r="E62" i="19"/>
  <c r="F62" i="19"/>
  <c r="G62" i="19"/>
  <c r="H62" i="19"/>
  <c r="I62" i="19"/>
  <c r="C63" i="19"/>
  <c r="D63" i="19"/>
  <c r="E63" i="19"/>
  <c r="F63" i="19"/>
  <c r="G63" i="19"/>
  <c r="H63" i="19"/>
  <c r="I63" i="19"/>
  <c r="C64" i="19"/>
  <c r="D64" i="19"/>
  <c r="E64" i="19"/>
  <c r="F64" i="19"/>
  <c r="G64" i="19"/>
  <c r="H64" i="19"/>
  <c r="I64" i="19"/>
  <c r="C65" i="19"/>
  <c r="D65" i="19"/>
  <c r="E65" i="19"/>
  <c r="F65" i="19"/>
  <c r="G65" i="19"/>
  <c r="H65" i="19"/>
  <c r="I65" i="19"/>
  <c r="C66" i="19"/>
  <c r="D66" i="19"/>
  <c r="E66" i="19"/>
  <c r="F66" i="19"/>
  <c r="G66" i="19"/>
  <c r="H66" i="19"/>
  <c r="I66" i="19"/>
  <c r="C67" i="19"/>
  <c r="D67" i="19"/>
  <c r="E67" i="19"/>
  <c r="F67" i="19"/>
  <c r="G67" i="19"/>
  <c r="H67" i="19"/>
  <c r="I67" i="19"/>
  <c r="C68" i="19"/>
  <c r="D68" i="19"/>
  <c r="E68" i="19"/>
  <c r="F68" i="19"/>
  <c r="G68" i="19"/>
  <c r="H68" i="19"/>
  <c r="I68" i="19"/>
  <c r="C69" i="19"/>
  <c r="D69" i="19"/>
  <c r="E69" i="19"/>
  <c r="F69" i="19"/>
  <c r="G69" i="19"/>
  <c r="H69" i="19"/>
  <c r="I69" i="19"/>
  <c r="C70" i="19"/>
  <c r="D70" i="19"/>
  <c r="E70" i="19"/>
  <c r="F70" i="19"/>
  <c r="G70" i="19"/>
  <c r="H70" i="19"/>
  <c r="I70" i="19"/>
  <c r="C71" i="19"/>
  <c r="D71" i="19"/>
  <c r="E71" i="19"/>
  <c r="F71" i="19"/>
  <c r="G71" i="19"/>
  <c r="H71" i="19"/>
  <c r="I71" i="19"/>
  <c r="H27" i="19"/>
  <c r="I27" i="19"/>
  <c r="G27" i="19"/>
  <c r="F27" i="19"/>
  <c r="E27" i="19"/>
  <c r="C19" i="19"/>
  <c r="D19" i="19"/>
  <c r="C20" i="19"/>
  <c r="D20" i="19"/>
  <c r="C21" i="19"/>
  <c r="D21" i="19"/>
  <c r="C22" i="19"/>
  <c r="D22" i="19"/>
  <c r="C23" i="19"/>
  <c r="D23" i="19"/>
  <c r="C24" i="19"/>
  <c r="D24" i="19"/>
  <c r="C25" i="19"/>
  <c r="D25" i="19"/>
  <c r="C26" i="19"/>
  <c r="D26" i="19"/>
  <c r="C27" i="19"/>
  <c r="D27" i="19"/>
  <c r="C16" i="19"/>
  <c r="D16" i="19"/>
  <c r="C17" i="19"/>
  <c r="D17" i="19"/>
  <c r="C18" i="19"/>
  <c r="D18" i="19"/>
  <c r="D15" i="19"/>
  <c r="C15" i="19"/>
  <c r="J133" i="27"/>
  <c r="J132" i="27"/>
  <c r="J131" i="27"/>
  <c r="J130" i="27"/>
  <c r="J129" i="27"/>
  <c r="J128" i="27"/>
  <c r="J127" i="27"/>
  <c r="J126" i="27"/>
  <c r="J125" i="27"/>
  <c r="J124" i="27"/>
  <c r="J123" i="27"/>
  <c r="J122" i="27"/>
  <c r="J121" i="27"/>
  <c r="J120" i="27"/>
  <c r="J119" i="27"/>
  <c r="J118" i="27"/>
  <c r="J117" i="27"/>
  <c r="J116" i="27"/>
  <c r="J115" i="27"/>
  <c r="J114" i="27"/>
  <c r="J113" i="27"/>
  <c r="J112" i="27"/>
  <c r="J111" i="27"/>
  <c r="J110" i="27"/>
  <c r="J109" i="27"/>
  <c r="J108" i="27"/>
  <c r="J107" i="27"/>
  <c r="J106" i="27"/>
  <c r="J105" i="27"/>
  <c r="J104" i="27"/>
  <c r="J103" i="27"/>
  <c r="J102" i="27"/>
  <c r="J101" i="27"/>
  <c r="J100" i="27"/>
  <c r="J99" i="27"/>
  <c r="J98" i="27"/>
  <c r="J97" i="27"/>
  <c r="J96" i="27"/>
  <c r="J95" i="27"/>
  <c r="J94" i="27"/>
  <c r="J93" i="27"/>
  <c r="J92" i="27"/>
  <c r="J91" i="27"/>
  <c r="J90" i="27"/>
  <c r="J89" i="27"/>
  <c r="J88" i="27"/>
  <c r="J87" i="27"/>
  <c r="J86" i="27"/>
  <c r="J85" i="27"/>
  <c r="J84" i="27"/>
  <c r="J83" i="27"/>
  <c r="J82" i="27"/>
  <c r="J81" i="27"/>
  <c r="J80" i="27"/>
  <c r="J79" i="27"/>
  <c r="J78" i="27"/>
  <c r="J77" i="27"/>
  <c r="J76" i="27"/>
  <c r="J75" i="27"/>
  <c r="J74" i="27"/>
  <c r="J73" i="27"/>
  <c r="J72" i="27"/>
  <c r="J71" i="27"/>
  <c r="J70" i="27"/>
  <c r="J69" i="27"/>
  <c r="J68" i="27"/>
  <c r="J67" i="27"/>
  <c r="J66" i="27"/>
  <c r="J65" i="27"/>
  <c r="J64" i="27"/>
  <c r="J63" i="27"/>
  <c r="J62" i="27"/>
  <c r="J61" i="27"/>
  <c r="J60" i="27"/>
  <c r="J59" i="27"/>
  <c r="J58" i="27"/>
  <c r="J57" i="27"/>
  <c r="J56" i="27"/>
  <c r="J55" i="27"/>
  <c r="J54" i="27"/>
  <c r="J53" i="27"/>
  <c r="J52" i="27"/>
  <c r="J51" i="27"/>
  <c r="J50" i="27"/>
  <c r="J49" i="27"/>
  <c r="J48" i="27"/>
  <c r="J47" i="27"/>
  <c r="J46" i="27"/>
  <c r="J45" i="27"/>
  <c r="J44" i="27"/>
  <c r="J43" i="27"/>
  <c r="J42" i="27"/>
  <c r="J41" i="27"/>
  <c r="J40" i="27"/>
  <c r="J39" i="27"/>
  <c r="J38" i="27"/>
  <c r="J37" i="27"/>
  <c r="J36" i="27"/>
  <c r="J35" i="27"/>
  <c r="J34" i="27"/>
  <c r="J33" i="27"/>
  <c r="J32" i="27"/>
  <c r="J31" i="27"/>
  <c r="J30" i="27"/>
  <c r="J29" i="27"/>
  <c r="J28" i="27"/>
  <c r="J27" i="27"/>
  <c r="J26" i="27"/>
  <c r="J25" i="27"/>
  <c r="J24" i="27"/>
  <c r="B43" i="20" l="1"/>
  <c r="C43" i="20"/>
  <c r="D43" i="20"/>
  <c r="E43" i="20"/>
  <c r="F43" i="20"/>
  <c r="I21" i="3" l="1"/>
  <c r="A22" i="19"/>
  <c r="A21" i="19"/>
  <c r="A20" i="19"/>
  <c r="A19" i="19"/>
  <c r="A23" i="19" l="1"/>
  <c r="A24" i="19"/>
  <c r="A25" i="19"/>
  <c r="A26" i="19"/>
  <c r="B42" i="20"/>
  <c r="C42" i="20"/>
  <c r="D42" i="20"/>
  <c r="E42" i="20"/>
  <c r="F42" i="20"/>
  <c r="A30" i="19" l="1"/>
  <c r="A29" i="19"/>
  <c r="A28" i="19"/>
  <c r="A27" i="19"/>
  <c r="B41" i="20"/>
  <c r="C41" i="20"/>
  <c r="D41" i="20"/>
  <c r="E41" i="20"/>
  <c r="F41" i="20"/>
  <c r="B40" i="20"/>
  <c r="C40" i="20"/>
  <c r="D40" i="20"/>
  <c r="E40" i="20"/>
  <c r="F40" i="20"/>
  <c r="B39" i="20"/>
  <c r="C39" i="20"/>
  <c r="D39" i="20"/>
  <c r="E39" i="20"/>
  <c r="F39" i="20"/>
  <c r="F38" i="20"/>
  <c r="E38" i="20"/>
  <c r="D38" i="20"/>
  <c r="C38" i="20"/>
  <c r="B38" i="20"/>
  <c r="I13" i="3"/>
  <c r="I14" i="3"/>
  <c r="I15" i="3"/>
  <c r="I16" i="3"/>
  <c r="I17" i="3"/>
  <c r="I18" i="3"/>
  <c r="I19" i="3"/>
  <c r="I20" i="3"/>
  <c r="I22" i="3"/>
  <c r="I23" i="3"/>
  <c r="I24" i="3"/>
  <c r="I25" i="3"/>
  <c r="I26" i="3"/>
  <c r="I27" i="3"/>
  <c r="I28" i="3"/>
  <c r="I29" i="3"/>
  <c r="I30" i="3"/>
  <c r="I31" i="3"/>
  <c r="I32" i="3"/>
  <c r="I33" i="3"/>
  <c r="F37" i="20"/>
  <c r="E37" i="20"/>
  <c r="D37" i="20"/>
  <c r="C37" i="20"/>
  <c r="B37" i="20"/>
  <c r="F36" i="20"/>
  <c r="E36" i="20"/>
  <c r="D36" i="20"/>
  <c r="C36" i="20"/>
  <c r="B36" i="20"/>
  <c r="C35" i="20"/>
  <c r="B35" i="20"/>
  <c r="H32" i="3"/>
  <c r="J33" i="3" s="1"/>
  <c r="J35" i="20" s="1"/>
  <c r="H33" i="3"/>
  <c r="H35" i="20" s="1"/>
  <c r="H31" i="3"/>
  <c r="H33" i="20" s="1"/>
  <c r="G35" i="20"/>
  <c r="F35" i="20"/>
  <c r="E35" i="20"/>
  <c r="D35" i="20"/>
  <c r="G34" i="20"/>
  <c r="F34" i="20"/>
  <c r="E34" i="20"/>
  <c r="D34" i="20"/>
  <c r="C34" i="20"/>
  <c r="B34" i="20"/>
  <c r="B14" i="20"/>
  <c r="C14" i="20"/>
  <c r="D14" i="20"/>
  <c r="E14" i="20"/>
  <c r="G14" i="20"/>
  <c r="H14" i="20"/>
  <c r="B15" i="20"/>
  <c r="C15" i="20"/>
  <c r="D15" i="20"/>
  <c r="E15" i="20"/>
  <c r="G15" i="20"/>
  <c r="H15" i="20"/>
  <c r="B16" i="20"/>
  <c r="C16" i="20"/>
  <c r="D16" i="20"/>
  <c r="E16" i="20"/>
  <c r="G16" i="20"/>
  <c r="H16" i="20"/>
  <c r="B17" i="20"/>
  <c r="C17" i="20"/>
  <c r="D17" i="20"/>
  <c r="E17" i="20"/>
  <c r="F17" i="20"/>
  <c r="G17" i="20"/>
  <c r="H17" i="20"/>
  <c r="B18" i="20"/>
  <c r="C18" i="20"/>
  <c r="D18" i="20"/>
  <c r="E18" i="20"/>
  <c r="F18" i="20"/>
  <c r="G18" i="20"/>
  <c r="H18" i="20"/>
  <c r="B19" i="20"/>
  <c r="C19" i="20"/>
  <c r="D19" i="20"/>
  <c r="E19" i="20"/>
  <c r="F19" i="20"/>
  <c r="G19" i="20"/>
  <c r="H19" i="20"/>
  <c r="B20" i="20"/>
  <c r="C20" i="20"/>
  <c r="D20" i="20"/>
  <c r="E20" i="20"/>
  <c r="F20" i="20"/>
  <c r="G20" i="20"/>
  <c r="H20" i="20"/>
  <c r="B21" i="20"/>
  <c r="C21" i="20"/>
  <c r="D21" i="20"/>
  <c r="E21" i="20"/>
  <c r="F21" i="20"/>
  <c r="G21" i="20"/>
  <c r="H21" i="20"/>
  <c r="B22" i="20"/>
  <c r="C22" i="20"/>
  <c r="D22" i="20"/>
  <c r="E22" i="20"/>
  <c r="F22" i="20"/>
  <c r="G22" i="20"/>
  <c r="H22" i="20"/>
  <c r="B23" i="20"/>
  <c r="C23" i="20"/>
  <c r="D23" i="20"/>
  <c r="E23" i="20"/>
  <c r="F23" i="20"/>
  <c r="G23" i="20"/>
  <c r="H23" i="20"/>
  <c r="B24" i="20"/>
  <c r="C24" i="20"/>
  <c r="D24" i="20"/>
  <c r="E24" i="20"/>
  <c r="F24" i="20"/>
  <c r="G24" i="20"/>
  <c r="H24" i="20"/>
  <c r="B25" i="20"/>
  <c r="C25" i="20"/>
  <c r="D25" i="20"/>
  <c r="E25" i="20"/>
  <c r="F25" i="20"/>
  <c r="G25" i="20"/>
  <c r="H25" i="20"/>
  <c r="B26" i="20"/>
  <c r="C26" i="20"/>
  <c r="D26" i="20"/>
  <c r="E26" i="20"/>
  <c r="F26" i="20"/>
  <c r="G26" i="20"/>
  <c r="H26" i="20"/>
  <c r="B27" i="20"/>
  <c r="C27" i="20"/>
  <c r="D27" i="20"/>
  <c r="E27" i="20"/>
  <c r="F27" i="20"/>
  <c r="G27" i="20"/>
  <c r="H27" i="20"/>
  <c r="B28" i="20"/>
  <c r="C28" i="20"/>
  <c r="D28" i="20"/>
  <c r="E28" i="20"/>
  <c r="F28" i="20"/>
  <c r="G28" i="20"/>
  <c r="H28" i="20"/>
  <c r="B29" i="20"/>
  <c r="C29" i="20"/>
  <c r="D29" i="20"/>
  <c r="E29" i="20"/>
  <c r="F29" i="20"/>
  <c r="G29" i="20"/>
  <c r="H29" i="20"/>
  <c r="B30" i="20"/>
  <c r="C30" i="20"/>
  <c r="D30" i="20"/>
  <c r="E30" i="20"/>
  <c r="F30" i="20"/>
  <c r="G30" i="20"/>
  <c r="H30" i="20"/>
  <c r="B31" i="20"/>
  <c r="C31" i="20"/>
  <c r="D31" i="20"/>
  <c r="E31" i="20"/>
  <c r="F31" i="20"/>
  <c r="G31" i="20"/>
  <c r="H31" i="20"/>
  <c r="B32" i="20"/>
  <c r="C32" i="20"/>
  <c r="D32" i="20"/>
  <c r="E32" i="20"/>
  <c r="F32" i="20"/>
  <c r="G32" i="20"/>
  <c r="H32" i="20"/>
  <c r="B33" i="20"/>
  <c r="C33" i="20"/>
  <c r="D33" i="20"/>
  <c r="E33" i="20"/>
  <c r="F33" i="20"/>
  <c r="G33" i="20"/>
  <c r="A31" i="19" l="1"/>
  <c r="A33" i="19"/>
  <c r="A32" i="19"/>
  <c r="A34" i="19"/>
  <c r="K27" i="3"/>
  <c r="K29" i="20" s="1"/>
  <c r="J32" i="3"/>
  <c r="K23" i="3"/>
  <c r="K25" i="20" s="1"/>
  <c r="H34" i="20"/>
  <c r="J21" i="3"/>
  <c r="J23" i="20" s="1"/>
  <c r="K32" i="3"/>
  <c r="K34" i="20" s="1"/>
  <c r="K26" i="3"/>
  <c r="K28" i="20" s="1"/>
  <c r="K14" i="3"/>
  <c r="K16" i="20" s="1"/>
  <c r="J31" i="3"/>
  <c r="J33" i="20" s="1"/>
  <c r="J26" i="3"/>
  <c r="J28" i="20" s="1"/>
  <c r="J16" i="3"/>
  <c r="J18" i="20" s="1"/>
  <c r="K16" i="3"/>
  <c r="K18" i="20" s="1"/>
  <c r="J27" i="3"/>
  <c r="K15" i="3"/>
  <c r="K17" i="20" s="1"/>
  <c r="J14" i="3"/>
  <c r="J16" i="20" s="1"/>
  <c r="J22" i="3"/>
  <c r="J13" i="3"/>
  <c r="K21" i="3"/>
  <c r="K23" i="20" s="1"/>
  <c r="K18" i="3"/>
  <c r="K20" i="20" s="1"/>
  <c r="K13" i="3"/>
  <c r="K15" i="20" s="1"/>
  <c r="J18" i="3"/>
  <c r="K17" i="3"/>
  <c r="K19" i="20" s="1"/>
  <c r="K22" i="3"/>
  <c r="K24" i="20" s="1"/>
  <c r="K28" i="3"/>
  <c r="K30" i="20" s="1"/>
  <c r="K20" i="3"/>
  <c r="K22" i="20" s="1"/>
  <c r="J23" i="3"/>
  <c r="K19" i="3"/>
  <c r="K21" i="20" s="1"/>
  <c r="J20" i="3"/>
  <c r="J12" i="3"/>
  <c r="J14" i="20" s="1"/>
  <c r="K25" i="3"/>
  <c r="K27" i="20" s="1"/>
  <c r="J24" i="3"/>
  <c r="J30" i="3"/>
  <c r="J32" i="20" s="1"/>
  <c r="J29" i="3"/>
  <c r="J31" i="20" s="1"/>
  <c r="K29" i="3"/>
  <c r="K31" i="20" s="1"/>
  <c r="J15" i="3"/>
  <c r="J17" i="20" s="1"/>
  <c r="J28" i="3"/>
  <c r="J30" i="20" s="1"/>
  <c r="J25" i="3"/>
  <c r="K24" i="3"/>
  <c r="K26" i="20" s="1"/>
  <c r="J19" i="3"/>
  <c r="J21" i="20" s="1"/>
  <c r="K12" i="3"/>
  <c r="K14" i="20" s="1"/>
  <c r="J17" i="3"/>
  <c r="K30" i="3"/>
  <c r="K32" i="20" s="1"/>
  <c r="K33" i="3"/>
  <c r="K35" i="20" s="1"/>
  <c r="K31" i="3"/>
  <c r="K33" i="20" s="1"/>
  <c r="A38" i="19" l="1"/>
  <c r="A37" i="19"/>
  <c r="A36" i="19"/>
  <c r="A35" i="19"/>
  <c r="J26" i="20"/>
  <c r="J20" i="20"/>
  <c r="J29" i="20"/>
  <c r="J27" i="20"/>
  <c r="J25" i="20"/>
  <c r="J15" i="20"/>
  <c r="J34" i="20"/>
  <c r="J19" i="20"/>
  <c r="J24" i="20"/>
  <c r="J22" i="20"/>
  <c r="A41" i="19" l="1"/>
  <c r="A39" i="19"/>
  <c r="A40" i="19"/>
  <c r="A42" i="19"/>
  <c r="A45" i="19" l="1"/>
  <c r="A44" i="19"/>
  <c r="A46" i="19"/>
  <c r="A43" i="19"/>
  <c r="A49" i="19" l="1"/>
  <c r="A48" i="19"/>
  <c r="A47" i="19"/>
  <c r="A50" i="19"/>
  <c r="A54" i="19" l="1"/>
  <c r="A51" i="19"/>
  <c r="A52" i="19"/>
  <c r="A53" i="19"/>
  <c r="A57" i="19" l="1"/>
  <c r="A55" i="19"/>
  <c r="A56" i="19"/>
  <c r="A58" i="19"/>
  <c r="A62" i="19" l="1"/>
  <c r="A61" i="19"/>
  <c r="A60" i="19"/>
  <c r="A59" i="19"/>
  <c r="A63" i="19" l="1"/>
  <c r="A64" i="19"/>
  <c r="A65" i="19"/>
  <c r="A66" i="19"/>
  <c r="A68" i="19" l="1"/>
  <c r="A69" i="19"/>
  <c r="A70" i="19"/>
  <c r="A67" i="19"/>
  <c r="A73" i="19" l="1"/>
  <c r="A71" i="19"/>
  <c r="A72" i="19"/>
  <c r="A74" i="19"/>
  <c r="A78" i="19" l="1"/>
  <c r="A76" i="19"/>
  <c r="A75" i="19"/>
  <c r="A77" i="19"/>
  <c r="A81" i="19" l="1"/>
  <c r="A79" i="19"/>
  <c r="A80" i="19"/>
  <c r="A82" i="19"/>
  <c r="A86" i="19" l="1"/>
  <c r="A83" i="19"/>
  <c r="A85" i="19"/>
  <c r="A84" i="19"/>
  <c r="A87" i="19" l="1"/>
  <c r="A88" i="19"/>
  <c r="A90" i="19"/>
  <c r="A89" i="19"/>
  <c r="A92" i="19" l="1"/>
  <c r="A93" i="19"/>
  <c r="A94" i="19"/>
  <c r="A91" i="19"/>
  <c r="A95" i="19" l="1"/>
  <c r="A97" i="19"/>
  <c r="A98" i="19"/>
  <c r="A96" i="19"/>
  <c r="A100" i="19" l="1"/>
  <c r="A99" i="19"/>
  <c r="A102" i="19"/>
  <c r="A101" i="19"/>
  <c r="A103" i="19" l="1"/>
  <c r="A105" i="19"/>
  <c r="A104" i="19"/>
  <c r="A106" i="19"/>
  <c r="A110" i="19" l="1"/>
  <c r="A108" i="19"/>
  <c r="A107" i="19"/>
  <c r="A109" i="19"/>
  <c r="A113" i="19" l="1"/>
  <c r="A111" i="19"/>
  <c r="A114" i="19"/>
  <c r="A112" i="19"/>
  <c r="A118" i="19" l="1"/>
  <c r="A116" i="19"/>
  <c r="A117" i="19"/>
  <c r="A115" i="19"/>
  <c r="A120" i="19" l="1"/>
  <c r="A119" i="19"/>
  <c r="A121" i="19"/>
  <c r="A122" i="19"/>
  <c r="A126" i="19" l="1"/>
  <c r="A123" i="19"/>
  <c r="A125" i="19"/>
  <c r="A124" i="19"/>
  <c r="A128" i="19" l="1"/>
  <c r="A127" i="19"/>
  <c r="A130" i="19"/>
  <c r="A129" i="19"/>
  <c r="A133" i="19" l="1"/>
  <c r="A137" i="19" s="1"/>
  <c r="A131" i="19"/>
  <c r="A134" i="19"/>
  <c r="A138" i="19" s="1"/>
  <c r="A132" i="19"/>
  <c r="A136" i="19" l="1"/>
  <c r="A140" i="19" s="1"/>
  <c r="A135" i="19"/>
  <c r="A139" i="19" s="1"/>
</calcChain>
</file>

<file path=xl/sharedStrings.xml><?xml version="1.0" encoding="utf-8"?>
<sst xmlns="http://schemas.openxmlformats.org/spreadsheetml/2006/main" count="833" uniqueCount="74">
  <si>
    <t>..</t>
  </si>
  <si>
    <t>Return to Contents Page</t>
  </si>
  <si>
    <t>Contents</t>
  </si>
  <si>
    <t>Charts</t>
  </si>
  <si>
    <t>Methodology</t>
  </si>
  <si>
    <t>Methodology notes</t>
  </si>
  <si>
    <t>Further information</t>
  </si>
  <si>
    <t>Contacts</t>
  </si>
  <si>
    <t>Average prices of fuels purchased by the major UK power producers</t>
  </si>
  <si>
    <t xml:space="preserve">Data in these tables shows quarterly and annual prices for fuels purchased by UK electricity generators. </t>
  </si>
  <si>
    <t>Data is available in current (cash) and real terms.  Real terms data has been deflated using the GDP deflator.</t>
  </si>
  <si>
    <t>Data is available quarterly and annually back to 1990 in current and real terms on the historic data sheets.</t>
  </si>
  <si>
    <t>Data may have changed due to ONS now using 2016=100, BEIS rebase to 2010=100</t>
  </si>
  <si>
    <t>newsdesk@beis.gov.uk</t>
  </si>
  <si>
    <t>energyprices.stats@beis.gov.uk</t>
  </si>
  <si>
    <t>Quarter</t>
  </si>
  <si>
    <t>Charts 3.2.1 - 3.2.3: Average prices of fuels purchased by the major UK power producers and of gas at UK delivery points</t>
  </si>
  <si>
    <t>Quarterly average prices of fuels purchased by the major UK power producers and of gas at UK delivery points, from 1990 (in current terms)</t>
  </si>
  <si>
    <t>Quarterly average prices of fuels purchased by the major UK power producers and of gas at UK delivery points, from 1990 (in real terms)</t>
  </si>
  <si>
    <t>Annual average prices of fuels purchased by the major UK power producers and of gas at UK delivery points, from 1990 (in current terms)</t>
  </si>
  <si>
    <t>Annual average prices of fuels purchased by the major UK power producers and of gas at UK delivery points, from 1990 (in real terms)</t>
  </si>
  <si>
    <t>About this data</t>
  </si>
  <si>
    <t>Table 3.2.1 Methodology Notes</t>
  </si>
  <si>
    <t>GDP updated on 12 May 2021</t>
  </si>
  <si>
    <t>Price of gas to coal (%)</t>
  </si>
  <si>
    <t>Year</t>
  </si>
  <si>
    <t>GDP 2010=100</t>
  </si>
  <si>
    <t xml:space="preserve"> Price of Oil to Coal (%)</t>
  </si>
  <si>
    <t>Beach Gas Index (2010=100): Excluding levy</t>
  </si>
  <si>
    <t>Beach Gas Index (2010=100): Including levy</t>
  </si>
  <si>
    <t xml:space="preserve">Companies that produce electricity from nuclear sources plus all companies whose prime purpose is the generation of electricity are included under the heading “Major Power Producers”.  A list of these companies is given in the methodology. </t>
  </si>
  <si>
    <t>Major power producers: Coal (£ per tonne)[Note 1]</t>
  </si>
  <si>
    <t>Major power producers: Coal (pence per kWh)[Note 1]</t>
  </si>
  <si>
    <t>Note 1.  Includes slurry. Price excludes CPS (Carbon Price Support) levy.</t>
  </si>
  <si>
    <t>Note 3.  Includes hydrocarbon oil duty.</t>
  </si>
  <si>
    <t>Major power producers: Oil (£ per tonne)[Note 2, 3]</t>
  </si>
  <si>
    <t>Major power producers: Oil (pence per kWh)[Note 2, 3]</t>
  </si>
  <si>
    <t xml:space="preserve">Note 2.  Includes oil for burning, for gas turbines and for internal combustion engines (other than for use in road vehicles).  Excludes any natural gas liquids burnt at Peterhead power station. </t>
  </si>
  <si>
    <t>Note 4.  Includes sour gas. Price excludes CPS (Carbon Price Support) levy.</t>
  </si>
  <si>
    <t>Major power producers: Natural gas (pence per kWh)[Note 4]</t>
  </si>
  <si>
    <t>Note 5. Prices of natural gas at UK delivery points have been removed since April 2004 due to unavailability of data.</t>
  </si>
  <si>
    <t>Natural gas at UK delivery points: Excluding levy (pence per kWh)[Note 5]</t>
  </si>
  <si>
    <t>Natural gas at UK delivery points: Including levy (pence per kWh)[Note 5]</t>
  </si>
  <si>
    <t>Source: Department of Business, Energy and Industrial Strategy (BEIS)</t>
  </si>
  <si>
    <t>Figures in cash terms</t>
  </si>
  <si>
    <t>Figures in real terms</t>
  </si>
  <si>
    <t>Table 3.2.1 Average prices of fuels purchased in real terms by the major UK power producers and of gas at UK delivery points (Annual)</t>
  </si>
  <si>
    <t>Table 3.2.1 Average prices of fuels purchased in cash terms by the major UK power producers and of gas at UK delivery points (Annual)</t>
  </si>
  <si>
    <t>Table 3.2.1 Average prices of fuels in real terms purchased by the major UK power producers and of gas at UK delivery points (Quarterly)</t>
  </si>
  <si>
    <t>Table 3.2.1 Average prices of fuels in cash terms purchased by the major UK power producers and of gas at UK delivery points (Quarterly)</t>
  </si>
  <si>
    <t>GDP updated on 12 August 2021</t>
  </si>
  <si>
    <t>In the table r indicates revised data. An r in the date column indicates all data in the row has been revised.</t>
  </si>
  <si>
    <t>Oct to Dec</t>
  </si>
  <si>
    <t>Jan to Mar</t>
  </si>
  <si>
    <t>Apr to June</t>
  </si>
  <si>
    <t>July to Sept</t>
  </si>
  <si>
    <t>Freeze panes are turned on. To turn off freeze panes select the 'View' ribbon then 'Freeze Panes' then 'Unfreeze Panes' or use [Alt,W,F]</t>
  </si>
  <si>
    <t>Quarterly Energy Prices Publication (opens in a new window)</t>
  </si>
  <si>
    <t>Industrial price statistics data sources and methodologies (opens in a new window)</t>
  </si>
  <si>
    <t>Revision policy BEIS standards for official statistics (opens in a new window)</t>
  </si>
  <si>
    <t>Digest of United Kingdom Energy Statistics (DUKES): glossary and acronyms (opens in a new window)</t>
  </si>
  <si>
    <t>Energy Prices Statistics Team</t>
  </si>
  <si>
    <t>020 7215 5073</t>
  </si>
  <si>
    <t xml:space="preserve">BEIS Press Office (media enquiries)                </t>
  </si>
  <si>
    <t>0207 215 1000</t>
  </si>
  <si>
    <r>
      <t>Energy Prices</t>
    </r>
    <r>
      <rPr>
        <sz val="18"/>
        <rFont val="Arial"/>
        <family val="2"/>
      </rPr>
      <t xml:space="preserve"> Non-Domestic Prices</t>
    </r>
  </si>
  <si>
    <t>Prices of fuels purchased by major power producers (opens in a new window)</t>
  </si>
  <si>
    <t>Tables</t>
  </si>
  <si>
    <r>
      <t xml:space="preserve">Next update: </t>
    </r>
    <r>
      <rPr>
        <sz val="11"/>
        <rFont val="Arial"/>
        <family val="2"/>
      </rPr>
      <t>30/06/2022</t>
    </r>
  </si>
  <si>
    <r>
      <t xml:space="preserve">Publication date: </t>
    </r>
    <r>
      <rPr>
        <sz val="11"/>
        <rFont val="Arial"/>
        <family val="2"/>
      </rPr>
      <t>31/03/2022</t>
    </r>
  </si>
  <si>
    <t>Chart 3.2.2 Chart of annual average prices of fuels purchased by major UK power producers</t>
  </si>
  <si>
    <t>Chart 3.2.1 Average Price of Fuels Paid by UK Power Producers Q4 2019 to Q4 2021</t>
  </si>
  <si>
    <t>Charts 3.2.1 - 3.2.2 Average nominal prices of fuels purchased by the major UK power producers</t>
  </si>
  <si>
    <r>
      <t xml:space="preserve">Data period: </t>
    </r>
    <r>
      <rPr>
        <sz val="11"/>
        <rFont val="Arial"/>
        <family val="2"/>
      </rPr>
      <t>New data for Q3 2021 and 2021 annual data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</si>
</sst>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3">
    <numFmt numFmtId="43" formatCode="_-* #,##0.00_-;\-* #,##0.00_-;_-* &quot;-&quot;??_-;_-@_-"/>
    <numFmt numFmtId="164" formatCode="#,##0.000\ "/>
    <numFmt numFmtId="165" formatCode="0.000"/>
    <numFmt numFmtId="166" formatCode="0.0"/>
    <numFmt numFmtId="167" formatCode="0.00\ "/>
    <numFmt numFmtId="168" formatCode="0.000\ "/>
    <numFmt numFmtId="169" formatCode="0.0\ "/>
    <numFmt numFmtId="170" formatCode="0.0%"/>
    <numFmt numFmtId="171" formatCode="@\ \ "/>
    <numFmt numFmtId="172" formatCode="_-* #,##0.000_-;\-* #,##0.000_-;_-* &quot;-&quot;??_-;_-@_-"/>
    <numFmt numFmtId="173" formatCode="dd\-mmm\-yyyy"/>
    <numFmt numFmtId="174" formatCode="#,##0.000"/>
    <numFmt numFmtId="175" formatCode="0.000000000000"/>
  </numFmts>
  <fonts count="25" x14ac:knownFonts="1">
    <font>
      <sz val="10"/>
      <name val="Arial"/>
    </font>
    <font>
      <sz val="10"/>
      <name val="Arial"/>
      <family val="2"/>
    </font>
    <font>
      <sz val="8"/>
      <name val="Arial"/>
      <family val="2"/>
    </font>
    <font>
      <b/>
      <sz val="10"/>
      <name val="Arial"/>
      <family val="2"/>
    </font>
    <font>
      <b/>
      <sz val="12"/>
      <name val="Arial"/>
      <family val="2"/>
    </font>
    <font>
      <sz val="12"/>
      <name val="Arial"/>
      <family val="2"/>
    </font>
    <font>
      <i/>
      <sz val="12"/>
      <name val="Arial"/>
      <family val="2"/>
    </font>
    <font>
      <sz val="9"/>
      <name val="Arial"/>
      <family val="2"/>
    </font>
    <font>
      <sz val="9"/>
      <name val="MS Sans Serif"/>
      <family val="2"/>
    </font>
    <font>
      <sz val="10"/>
      <name val="Times New Roman"/>
      <family val="1"/>
    </font>
    <font>
      <u/>
      <sz val="10"/>
      <color indexed="12"/>
      <name val="Arial"/>
      <family val="2"/>
    </font>
    <font>
      <sz val="11"/>
      <name val="Arial"/>
      <family val="2"/>
    </font>
    <font>
      <b/>
      <sz val="14"/>
      <name val="Arial"/>
      <family val="2"/>
    </font>
    <font>
      <sz val="12"/>
      <name val="MS Sans Serif"/>
      <family val="2"/>
    </font>
    <font>
      <u/>
      <sz val="12"/>
      <color indexed="12"/>
      <name val="Arial"/>
      <family val="2"/>
    </font>
    <font>
      <b/>
      <sz val="11"/>
      <name val="Arial"/>
      <family val="2"/>
    </font>
    <font>
      <sz val="12"/>
      <color theme="3"/>
      <name val="Arial"/>
      <family val="2"/>
    </font>
    <font>
      <b/>
      <sz val="11"/>
      <color theme="3"/>
      <name val="Arial"/>
      <family val="2"/>
    </font>
    <font>
      <sz val="12"/>
      <color theme="1"/>
      <name val="Arial"/>
      <family val="2"/>
    </font>
    <font>
      <sz val="8"/>
      <name val="Arial"/>
      <family val="2"/>
    </font>
    <font>
      <sz val="12"/>
      <color rgb="FF000000"/>
      <name val="Arial"/>
      <family val="2"/>
    </font>
    <font>
      <b/>
      <sz val="18"/>
      <name val="Arial"/>
      <family val="2"/>
    </font>
    <font>
      <sz val="18"/>
      <name val="Arial"/>
      <family val="2"/>
    </font>
    <font>
      <u/>
      <sz val="10"/>
      <color indexed="12"/>
      <name val="MS Sans Serif"/>
      <family val="2"/>
    </font>
    <font>
      <sz val="11"/>
      <color theme="3"/>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2">
    <border>
      <left/>
      <right/>
      <top/>
      <bottom/>
      <diagonal/>
    </border>
    <border>
      <left/>
      <right/>
      <top/>
      <bottom style="thick">
        <color theme="4"/>
      </bottom>
      <diagonal/>
    </border>
  </borders>
  <cellStyleXfs count="9">
    <xf numFmtId="0" fontId="0" fillId="0" borderId="0"/>
    <xf numFmtId="43" fontId="1" fillId="0" borderId="0" applyFont="0" applyFill="0" applyBorder="0" applyAlignment="0" applyProtection="0"/>
    <xf numFmtId="0" fontId="10" fillId="0" borderId="0" applyNumberFormat="0" applyFill="0" applyBorder="0" applyAlignment="0" applyProtection="0">
      <alignment vertical="top"/>
      <protection locked="0"/>
    </xf>
    <xf numFmtId="0" fontId="1" fillId="0" borderId="0"/>
    <xf numFmtId="9" fontId="1" fillId="0" borderId="0" applyFont="0" applyFill="0" applyBorder="0" applyAlignment="0" applyProtection="0"/>
    <xf numFmtId="0" fontId="1" fillId="0" borderId="0"/>
    <xf numFmtId="0" fontId="4" fillId="0" borderId="1" applyNumberFormat="0" applyFill="0" applyAlignment="0" applyProtection="0"/>
    <xf numFmtId="0" fontId="23" fillId="0" borderId="0" applyNumberFormat="0" applyFill="0" applyBorder="0" applyAlignment="0" applyProtection="0">
      <alignment vertical="top"/>
      <protection locked="0"/>
    </xf>
    <xf numFmtId="0" fontId="1" fillId="0" borderId="0"/>
  </cellStyleXfs>
  <cellXfs count="109">
    <xf numFmtId="0" fontId="0" fillId="0" borderId="0" xfId="0"/>
    <xf numFmtId="0" fontId="4" fillId="2" borderId="0" xfId="0" applyFont="1" applyFill="1" applyAlignment="1">
      <alignment vertical="top"/>
    </xf>
    <xf numFmtId="0" fontId="1" fillId="3" borderId="0" xfId="3" applyFill="1"/>
    <xf numFmtId="0" fontId="11" fillId="3" borderId="0" xfId="3" applyFont="1" applyFill="1"/>
    <xf numFmtId="0" fontId="0" fillId="3" borderId="0" xfId="0" applyFill="1"/>
    <xf numFmtId="0" fontId="3" fillId="3" borderId="0" xfId="0" applyFont="1" applyFill="1"/>
    <xf numFmtId="0" fontId="1" fillId="0" borderId="0" xfId="0" applyFont="1" applyAlignment="1">
      <alignment vertical="center"/>
    </xf>
    <xf numFmtId="0" fontId="0" fillId="3" borderId="0" xfId="0" applyFill="1" applyAlignment="1">
      <alignment vertical="center"/>
    </xf>
    <xf numFmtId="0" fontId="4" fillId="3" borderId="0" xfId="0" applyFont="1" applyFill="1" applyAlignment="1">
      <alignment vertical="center"/>
    </xf>
    <xf numFmtId="0" fontId="13" fillId="3" borderId="0" xfId="0" applyFont="1" applyFill="1" applyAlignment="1">
      <alignment vertical="center"/>
    </xf>
    <xf numFmtId="0" fontId="5" fillId="3" borderId="0" xfId="0" applyFont="1" applyFill="1" applyAlignment="1">
      <alignment vertical="center"/>
    </xf>
    <xf numFmtId="0" fontId="5" fillId="3" borderId="0" xfId="0" applyFont="1" applyFill="1" applyAlignment="1">
      <alignment horizontal="left" vertical="center"/>
    </xf>
    <xf numFmtId="0" fontId="16" fillId="3" borderId="0" xfId="2" applyFont="1" applyFill="1" applyAlignment="1" applyProtection="1">
      <alignment horizontal="left" vertical="center"/>
    </xf>
    <xf numFmtId="0" fontId="0" fillId="0" borderId="0" xfId="0" applyAlignment="1">
      <alignment vertical="center"/>
    </xf>
    <xf numFmtId="0" fontId="15" fillId="3" borderId="0" xfId="0" applyFont="1" applyFill="1" applyAlignment="1">
      <alignment vertical="center"/>
    </xf>
    <xf numFmtId="0" fontId="14" fillId="3" borderId="0" xfId="2" applyFont="1" applyFill="1" applyAlignment="1" applyProtection="1">
      <alignment vertical="center"/>
    </xf>
    <xf numFmtId="0" fontId="5" fillId="0" borderId="0" xfId="0" applyFont="1" applyAlignment="1">
      <alignment vertical="center"/>
    </xf>
    <xf numFmtId="0" fontId="5" fillId="0" borderId="0" xfId="5" applyFont="1"/>
    <xf numFmtId="0" fontId="17" fillId="0" borderId="0" xfId="2" applyFont="1" applyAlignment="1" applyProtection="1"/>
    <xf numFmtId="0" fontId="15" fillId="0" borderId="0" xfId="0" applyFont="1" applyAlignment="1">
      <alignment vertical="center"/>
    </xf>
    <xf numFmtId="0" fontId="4" fillId="3" borderId="0" xfId="3" applyFont="1" applyFill="1"/>
    <xf numFmtId="0" fontId="1" fillId="0" borderId="0" xfId="3"/>
    <xf numFmtId="0" fontId="7" fillId="0" borderId="0" xfId="0" applyFont="1" applyFill="1" applyAlignment="1">
      <alignment vertical="center"/>
    </xf>
    <xf numFmtId="167" fontId="7" fillId="0" borderId="0" xfId="0" applyNumberFormat="1" applyFont="1" applyFill="1" applyBorder="1" applyAlignment="1">
      <alignment horizontal="right" vertical="center"/>
    </xf>
    <xf numFmtId="0" fontId="0" fillId="0" borderId="0" xfId="0" applyFill="1"/>
    <xf numFmtId="0" fontId="1" fillId="0" borderId="0" xfId="0" applyFont="1" applyFill="1"/>
    <xf numFmtId="0" fontId="20" fillId="0" borderId="0" xfId="0" applyFont="1" applyFill="1" applyAlignment="1">
      <alignment horizontal="left" vertical="center" readingOrder="1"/>
    </xf>
    <xf numFmtId="0" fontId="1" fillId="0" borderId="0" xfId="0" applyFont="1" applyFill="1" applyAlignment="1">
      <alignment vertical="center"/>
    </xf>
    <xf numFmtId="0" fontId="7" fillId="0" borderId="0" xfId="0" applyFont="1" applyFill="1" applyBorder="1" applyAlignment="1">
      <alignment vertical="center"/>
    </xf>
    <xf numFmtId="168" fontId="7" fillId="0" borderId="0" xfId="4" applyNumberFormat="1" applyFont="1" applyFill="1" applyBorder="1" applyAlignment="1">
      <alignment horizontal="right" vertical="center"/>
    </xf>
    <xf numFmtId="167" fontId="7" fillId="0" borderId="0" xfId="4" applyNumberFormat="1" applyFont="1" applyFill="1" applyBorder="1" applyAlignment="1">
      <alignment horizontal="right" vertical="center"/>
    </xf>
    <xf numFmtId="168" fontId="7" fillId="0" borderId="0" xfId="0" applyNumberFormat="1" applyFont="1" applyFill="1" applyBorder="1" applyAlignment="1">
      <alignment horizontal="right" vertical="center"/>
    </xf>
    <xf numFmtId="167" fontId="8" fillId="0" borderId="0" xfId="0" applyNumberFormat="1" applyFont="1" applyFill="1"/>
    <xf numFmtId="0" fontId="7" fillId="0" borderId="0" xfId="0" applyFont="1" applyFill="1" applyBorder="1"/>
    <xf numFmtId="164" fontId="7" fillId="0" borderId="0" xfId="0" applyNumberFormat="1" applyFont="1" applyFill="1" applyBorder="1" applyAlignment="1">
      <alignment horizontal="right" vertical="center"/>
    </xf>
    <xf numFmtId="164" fontId="7" fillId="0" borderId="0" xfId="4" applyNumberFormat="1" applyFont="1" applyFill="1" applyBorder="1" applyAlignment="1">
      <alignment horizontal="right" vertical="center"/>
    </xf>
    <xf numFmtId="171" fontId="7" fillId="0" borderId="0" xfId="4" applyNumberFormat="1" applyFont="1" applyFill="1" applyBorder="1" applyAlignment="1">
      <alignment horizontal="right" vertical="center"/>
    </xf>
    <xf numFmtId="175" fontId="1" fillId="0" borderId="0" xfId="0" applyNumberFormat="1" applyFont="1" applyFill="1"/>
    <xf numFmtId="0" fontId="7" fillId="0" borderId="0" xfId="0" applyFont="1" applyFill="1"/>
    <xf numFmtId="0" fontId="7" fillId="0" borderId="0" xfId="0" applyFont="1" applyFill="1" applyAlignment="1">
      <alignment horizontal="right"/>
    </xf>
    <xf numFmtId="0" fontId="5" fillId="0" borderId="0" xfId="0" applyFont="1" applyFill="1" applyAlignment="1">
      <alignment horizontal="left" vertical="center" readingOrder="1"/>
    </xf>
    <xf numFmtId="170" fontId="7" fillId="0" borderId="0" xfId="4" applyNumberFormat="1" applyFont="1" applyFill="1" applyAlignment="1">
      <alignment horizontal="right" vertical="center"/>
    </xf>
    <xf numFmtId="166" fontId="7" fillId="0" borderId="0" xfId="0" applyNumberFormat="1" applyFont="1" applyFill="1"/>
    <xf numFmtId="0" fontId="3" fillId="0" borderId="0" xfId="0" applyFont="1" applyFill="1" applyBorder="1" applyAlignment="1">
      <alignment vertical="center" wrapText="1"/>
    </xf>
    <xf numFmtId="2" fontId="3" fillId="0" borderId="0" xfId="0" applyNumberFormat="1" applyFont="1" applyFill="1" applyBorder="1" applyAlignment="1">
      <alignment horizontal="right" vertical="center" wrapText="1"/>
    </xf>
    <xf numFmtId="165" fontId="3" fillId="0" borderId="0" xfId="0" applyNumberFormat="1" applyFont="1" applyFill="1" applyBorder="1" applyAlignment="1">
      <alignment horizontal="right" vertical="center" wrapText="1"/>
    </xf>
    <xf numFmtId="0" fontId="7" fillId="0" borderId="0" xfId="0" applyFont="1" applyFill="1" applyBorder="1" applyAlignment="1">
      <alignment horizontal="right" vertical="center"/>
    </xf>
    <xf numFmtId="2" fontId="7" fillId="0" borderId="0" xfId="0" applyNumberFormat="1" applyFont="1" applyFill="1" applyBorder="1" applyAlignment="1">
      <alignment horizontal="right" vertical="center"/>
    </xf>
    <xf numFmtId="165" fontId="7" fillId="0" borderId="0" xfId="0" applyNumberFormat="1" applyFont="1" applyFill="1" applyBorder="1" applyAlignment="1">
      <alignment horizontal="right" vertical="center"/>
    </xf>
    <xf numFmtId="170" fontId="7" fillId="0" borderId="0" xfId="4" applyNumberFormat="1" applyFont="1" applyFill="1" applyBorder="1" applyAlignment="1">
      <alignment horizontal="right" vertical="center"/>
    </xf>
    <xf numFmtId="167" fontId="9" fillId="0" borderId="0" xfId="0" applyNumberFormat="1" applyFont="1" applyFill="1"/>
    <xf numFmtId="166" fontId="9" fillId="0" borderId="0" xfId="0" applyNumberFormat="1" applyFont="1" applyFill="1" applyAlignment="1">
      <alignment horizontal="right"/>
    </xf>
    <xf numFmtId="2" fontId="9" fillId="0" borderId="0" xfId="0" applyNumberFormat="1" applyFont="1" applyFill="1" applyAlignment="1">
      <alignment horizontal="right"/>
    </xf>
    <xf numFmtId="165" fontId="7" fillId="0" borderId="0" xfId="4" applyNumberFormat="1" applyFont="1" applyFill="1" applyBorder="1" applyAlignment="1">
      <alignment horizontal="right" vertical="center"/>
    </xf>
    <xf numFmtId="2" fontId="7" fillId="0" borderId="0" xfId="4" applyNumberFormat="1" applyFont="1" applyFill="1" applyBorder="1" applyAlignment="1">
      <alignment horizontal="right" vertical="center"/>
    </xf>
    <xf numFmtId="0" fontId="7" fillId="0" borderId="0" xfId="0" applyFont="1" applyFill="1" applyBorder="1" applyAlignment="1">
      <alignment horizontal="right"/>
    </xf>
    <xf numFmtId="2" fontId="1" fillId="0" borderId="0" xfId="0" applyNumberFormat="1" applyFont="1" applyFill="1"/>
    <xf numFmtId="167" fontId="7" fillId="0" borderId="0" xfId="0" applyNumberFormat="1" applyFont="1" applyFill="1" applyAlignment="1">
      <alignment horizontal="right" vertical="center"/>
    </xf>
    <xf numFmtId="165" fontId="7" fillId="0" borderId="0" xfId="0" applyNumberFormat="1" applyFont="1" applyFill="1" applyAlignment="1">
      <alignment horizontal="right" vertical="center"/>
    </xf>
    <xf numFmtId="169" fontId="7" fillId="0" borderId="0" xfId="0" applyNumberFormat="1" applyFont="1" applyFill="1" applyAlignment="1">
      <alignment horizontal="right" vertical="center"/>
    </xf>
    <xf numFmtId="170" fontId="7" fillId="0" borderId="0" xfId="0" applyNumberFormat="1" applyFont="1" applyFill="1" applyBorder="1" applyAlignment="1">
      <alignment horizontal="right" vertical="center"/>
    </xf>
    <xf numFmtId="0" fontId="6" fillId="0" borderId="0" xfId="0" applyFont="1" applyFill="1" applyAlignment="1">
      <alignment horizontal="right" vertical="center"/>
    </xf>
    <xf numFmtId="0" fontId="3" fillId="0" borderId="0" xfId="0" applyFont="1" applyFill="1" applyBorder="1" applyAlignment="1">
      <alignment horizontal="right" vertical="center" wrapText="1"/>
    </xf>
    <xf numFmtId="0" fontId="1" fillId="0" borderId="0" xfId="0" applyFont="1" applyFill="1" applyBorder="1" applyAlignment="1">
      <alignment vertical="center"/>
    </xf>
    <xf numFmtId="174" fontId="7" fillId="0" borderId="0" xfId="0" applyNumberFormat="1" applyFont="1" applyFill="1" applyBorder="1" applyAlignment="1">
      <alignment horizontal="right" vertical="center"/>
    </xf>
    <xf numFmtId="10" fontId="7" fillId="0" borderId="0" xfId="0" applyNumberFormat="1" applyFont="1" applyFill="1" applyBorder="1" applyAlignment="1">
      <alignment horizontal="right" vertical="center"/>
    </xf>
    <xf numFmtId="2" fontId="1" fillId="0" borderId="0" xfId="0" applyNumberFormat="1" applyFont="1" applyFill="1" applyBorder="1" applyAlignment="1">
      <alignment horizontal="right" vertical="center"/>
    </xf>
    <xf numFmtId="0" fontId="1" fillId="0" borderId="0" xfId="0" applyFont="1" applyFill="1" applyBorder="1"/>
    <xf numFmtId="174" fontId="7" fillId="0" borderId="0" xfId="4" applyNumberFormat="1" applyFont="1" applyFill="1" applyBorder="1" applyAlignment="1">
      <alignment horizontal="right" vertical="center"/>
    </xf>
    <xf numFmtId="172" fontId="7" fillId="0" borderId="0" xfId="1" applyNumberFormat="1" applyFont="1" applyFill="1"/>
    <xf numFmtId="167" fontId="7" fillId="0" borderId="0" xfId="0" applyNumberFormat="1" applyFont="1" applyFill="1"/>
    <xf numFmtId="168" fontId="7" fillId="0" borderId="0" xfId="4" applyNumberFormat="1" applyFont="1" applyFill="1"/>
    <xf numFmtId="167" fontId="7" fillId="0" borderId="0" xfId="4" applyNumberFormat="1" applyFont="1" applyFill="1"/>
    <xf numFmtId="0" fontId="1" fillId="0" borderId="0" xfId="0" applyFont="1" applyFill="1" applyBorder="1" applyAlignment="1">
      <alignment horizontal="right" vertical="center"/>
    </xf>
    <xf numFmtId="0" fontId="5" fillId="0" borderId="0" xfId="0" applyFont="1" applyFill="1" applyAlignment="1">
      <alignment vertical="center"/>
    </xf>
    <xf numFmtId="0" fontId="4" fillId="3" borderId="0" xfId="0" applyFont="1" applyFill="1"/>
    <xf numFmtId="0" fontId="21" fillId="0" borderId="0" xfId="0" applyFont="1" applyAlignment="1">
      <alignment vertical="center"/>
    </xf>
    <xf numFmtId="0" fontId="12" fillId="0" borderId="0" xfId="0" applyFont="1" applyAlignment="1">
      <alignment vertical="center"/>
    </xf>
    <xf numFmtId="0" fontId="13" fillId="0" borderId="0" xfId="0" applyFont="1" applyAlignment="1">
      <alignment vertical="center"/>
    </xf>
    <xf numFmtId="173" fontId="5" fillId="0" borderId="0" xfId="8" applyNumberFormat="1" applyFont="1" applyAlignment="1">
      <alignment horizontal="left" vertical="center"/>
    </xf>
    <xf numFmtId="0" fontId="5" fillId="0" borderId="0" xfId="8" applyFont="1" applyAlignment="1">
      <alignment vertical="center"/>
    </xf>
    <xf numFmtId="0" fontId="4" fillId="0" borderId="0" xfId="0" applyFont="1"/>
    <xf numFmtId="0" fontId="11" fillId="0" borderId="0" xfId="0" applyFont="1" applyAlignment="1">
      <alignment vertical="center"/>
    </xf>
    <xf numFmtId="0" fontId="5" fillId="0" borderId="0" xfId="0" applyFont="1"/>
    <xf numFmtId="0" fontId="24" fillId="0" borderId="0" xfId="2" applyFont="1" applyFill="1" applyAlignment="1" applyProtection="1">
      <alignment horizontal="left" vertical="center"/>
    </xf>
    <xf numFmtId="0" fontId="24" fillId="0" borderId="0" xfId="2" applyFont="1" applyFill="1" applyAlignment="1" applyProtection="1">
      <alignment vertical="center"/>
    </xf>
    <xf numFmtId="0" fontId="11" fillId="3" borderId="0" xfId="0" applyFont="1" applyFill="1"/>
    <xf numFmtId="0" fontId="11" fillId="3" borderId="0" xfId="0" applyFont="1" applyFill="1" applyAlignment="1">
      <alignment vertical="center"/>
    </xf>
    <xf numFmtId="0" fontId="24" fillId="0" borderId="0" xfId="7" applyFont="1" applyAlignment="1" applyProtection="1">
      <alignment horizontal="left" vertical="center"/>
    </xf>
    <xf numFmtId="0" fontId="11" fillId="0" borderId="0" xfId="0" applyFont="1"/>
    <xf numFmtId="0" fontId="4" fillId="0" borderId="0" xfId="6" applyFill="1" applyBorder="1" applyAlignment="1">
      <alignment vertical="center"/>
    </xf>
    <xf numFmtId="0" fontId="3" fillId="0" borderId="0" xfId="0" applyFont="1" applyFill="1" applyAlignment="1">
      <alignment vertical="center"/>
    </xf>
    <xf numFmtId="169" fontId="9" fillId="0" borderId="0" xfId="0" applyNumberFormat="1" applyFont="1" applyFill="1" applyAlignment="1">
      <alignment vertical="center"/>
    </xf>
    <xf numFmtId="0" fontId="0" fillId="0" borderId="0" xfId="0" applyFill="1" applyAlignment="1">
      <alignment vertical="center"/>
    </xf>
    <xf numFmtId="0" fontId="18" fillId="0" borderId="0" xfId="0" applyFont="1" applyFill="1" applyAlignment="1">
      <alignment horizontal="left" vertical="center"/>
    </xf>
    <xf numFmtId="2" fontId="5" fillId="0" borderId="0" xfId="0" applyNumberFormat="1" applyFont="1" applyFill="1" applyAlignment="1">
      <alignment horizontal="left" vertical="center"/>
    </xf>
    <xf numFmtId="0" fontId="5" fillId="0" borderId="0" xfId="0" applyFont="1" applyAlignment="1">
      <alignment horizontal="left" vertical="center"/>
    </xf>
    <xf numFmtId="0" fontId="4" fillId="0" borderId="0" xfId="6" applyFill="1" applyBorder="1" applyAlignment="1">
      <alignment horizontal="left" vertical="center"/>
    </xf>
    <xf numFmtId="0" fontId="4" fillId="0" borderId="0" xfId="0" applyFont="1" applyFill="1" applyAlignment="1">
      <alignment vertical="center"/>
    </xf>
    <xf numFmtId="165" fontId="4" fillId="0" borderId="0" xfId="0" applyNumberFormat="1" applyFont="1" applyFill="1" applyAlignment="1">
      <alignment vertical="center"/>
    </xf>
    <xf numFmtId="165" fontId="4" fillId="0" borderId="0" xfId="0" applyNumberFormat="1" applyFont="1" applyFill="1" applyAlignment="1">
      <alignment horizontal="center" vertical="center"/>
    </xf>
    <xf numFmtId="0" fontId="5" fillId="0" borderId="0" xfId="0" applyFont="1" applyFill="1" applyAlignment="1">
      <alignment horizontal="left" vertical="center"/>
    </xf>
    <xf numFmtId="168" fontId="7" fillId="0" borderId="0" xfId="4" applyNumberFormat="1" applyFont="1" applyFill="1" applyAlignment="1">
      <alignment horizontal="right" vertical="center"/>
    </xf>
    <xf numFmtId="167" fontId="7" fillId="0" borderId="0" xfId="4" applyNumberFormat="1" applyFont="1" applyFill="1" applyAlignment="1">
      <alignment horizontal="right" vertical="center"/>
    </xf>
    <xf numFmtId="171" fontId="7" fillId="0" borderId="0" xfId="4" applyNumberFormat="1" applyFont="1" applyFill="1" applyAlignment="1">
      <alignment horizontal="right" vertical="center"/>
    </xf>
    <xf numFmtId="2" fontId="7" fillId="0" borderId="0" xfId="0" applyNumberFormat="1" applyFont="1" applyFill="1" applyAlignment="1">
      <alignment horizontal="right" vertical="center"/>
    </xf>
    <xf numFmtId="2" fontId="7" fillId="0" borderId="0" xfId="4" applyNumberFormat="1" applyFont="1" applyFill="1" applyAlignment="1">
      <alignment horizontal="right" vertical="center"/>
    </xf>
    <xf numFmtId="165" fontId="7" fillId="0" borderId="0" xfId="4" applyNumberFormat="1" applyFont="1" applyFill="1" applyAlignment="1">
      <alignment horizontal="right" vertical="center"/>
    </xf>
    <xf numFmtId="10" fontId="7" fillId="0" borderId="0" xfId="4" applyNumberFormat="1" applyFont="1" applyFill="1" applyBorder="1" applyAlignment="1">
      <alignment horizontal="right" vertical="center"/>
    </xf>
  </cellXfs>
  <cellStyles count="9">
    <cellStyle name="Comma" xfId="1" builtinId="3"/>
    <cellStyle name="Heading 1" xfId="6" builtinId="16" customBuiltin="1"/>
    <cellStyle name="Hyperlink" xfId="2" builtinId="8"/>
    <cellStyle name="Hyperlink 2" xfId="7" xr:uid="{2EBA2A2D-EC1D-4A3D-B9DF-7F3CEE883179}"/>
    <cellStyle name="Normal" xfId="0" builtinId="0"/>
    <cellStyle name="Normal 2" xfId="3" xr:uid="{00000000-0005-0000-0000-000003000000}"/>
    <cellStyle name="Normal 2 2" xfId="8" xr:uid="{EF1EBFA8-894E-4CF2-8EC5-868972B834D5}"/>
    <cellStyle name="Normal 3" xfId="5" xr:uid="{5CDFC5BE-6033-4C5B-BD4A-D34576A404E0}"/>
    <cellStyle name="Percent" xfId="4" builtinId="5"/>
  </cellStyles>
  <dxfs count="50">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000"/>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0"/>
        <color auto="1"/>
        <name val="Arial"/>
        <scheme val="none"/>
      </font>
      <numFmt numFmtId="165" formatCode="0.000"/>
      <fill>
        <patternFill patternType="none">
          <fgColor indexed="64"/>
          <bgColor auto="1"/>
        </patternFill>
      </fill>
      <alignment horizontal="righ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71" formatCode="@\ \ "/>
      <fill>
        <patternFill patternType="none">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74" formatCode="#,##0.000"/>
      <fill>
        <patternFill patternType="none">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74" formatCode="#,##0.000"/>
      <fill>
        <patternFill patternType="none">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74" formatCode="#,##0.000"/>
      <fill>
        <patternFill patternType="none">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74" formatCode="#,##0.000"/>
      <fill>
        <patternFill patternType="none">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74" formatCode="#,##0.000"/>
      <fill>
        <patternFill patternType="none">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000"/>
      <fill>
        <patternFill patternType="none">
          <bgColor auto="1"/>
        </patternFill>
      </fill>
      <alignment horizontal="right"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65" formatCode="0.000"/>
      <fill>
        <patternFill patternType="none">
          <bgColor auto="1"/>
        </patternFill>
      </fill>
      <alignment horizontal="right" vertical="center"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000"/>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65" formatCode="0.000"/>
      <fill>
        <patternFill patternType="none">
          <fgColor indexed="64"/>
          <bgColor auto="1"/>
        </patternFill>
      </fill>
      <alignment horizontal="right" vertical="center"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7" formatCode="0.0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71" formatCode="@\ \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71" formatCode="@\ \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8" formatCode="0.00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8" formatCode="0.00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0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8" formatCode="0.00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0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dxf>
    <dxf>
      <font>
        <b val="0"/>
        <i val="0"/>
        <strike val="0"/>
        <condense val="0"/>
        <extend val="0"/>
        <outline val="0"/>
        <shadow val="0"/>
        <u val="none"/>
        <vertAlign val="baseline"/>
        <sz val="9"/>
        <color auto="1"/>
        <name val="Arial"/>
        <family val="2"/>
        <scheme val="none"/>
      </font>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165" formatCode="0.000"/>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65" formatCode="0.000"/>
      <fill>
        <patternFill patternType="none">
          <fgColor indexed="64"/>
          <bgColor auto="1"/>
        </patternFill>
      </fill>
      <alignment horizontal="right" vertical="center" textRotation="0" wrapText="1" indent="0" justifyLastLine="0" shrinkToFit="0" readingOrder="0"/>
    </dxf>
  </dxfs>
  <tableStyles count="1" defaultTableStyle="TableStyleMedium9" defaultPivotStyle="PivotStyleLight16">
    <tableStyle name="Invisible" pivot="0" table="0" count="0" xr9:uid="{3456193E-A920-47BB-82E3-772007C6CCFC}"/>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8989FF"/>
      <color rgb="FF0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887425199245142E-2"/>
          <c:y val="6.5493859312883859E-2"/>
          <c:w val="0.87957124757612726"/>
          <c:h val="0.71623361111111106"/>
        </c:manualLayout>
      </c:layout>
      <c:lineChart>
        <c:grouping val="standard"/>
        <c:varyColors val="0"/>
        <c:ser>
          <c:idx val="3"/>
          <c:order val="0"/>
          <c:tx>
            <c:v>Oil</c:v>
          </c:tx>
          <c:spPr>
            <a:ln w="25400">
              <a:solidFill>
                <a:schemeClr val="accent4">
                  <a:lumMod val="40000"/>
                  <a:lumOff val="60000"/>
                </a:schemeClr>
              </a:solidFill>
              <a:prstDash val="solid"/>
            </a:ln>
          </c:spPr>
          <c:marker>
            <c:symbol val="none"/>
          </c:marker>
          <c:cat>
            <c:multiLvlStrRef>
              <c:f>'3.2.1'!$A$131:$B$139</c:f>
              <c:multiLvlStrCache>
                <c:ptCount val="9"/>
                <c:lvl>
                  <c:pt idx="0">
                    <c:v>Oct to Dec</c:v>
                  </c:pt>
                  <c:pt idx="1">
                    <c:v>Jan to Mar</c:v>
                  </c:pt>
                  <c:pt idx="2">
                    <c:v>Apr to June</c:v>
                  </c:pt>
                  <c:pt idx="3">
                    <c:v>July to Sept</c:v>
                  </c:pt>
                  <c:pt idx="4">
                    <c:v>Oct to Dec</c:v>
                  </c:pt>
                  <c:pt idx="5">
                    <c:v>Jan to Mar</c:v>
                  </c:pt>
                  <c:pt idx="6">
                    <c:v>Apr to June</c:v>
                  </c:pt>
                  <c:pt idx="7">
                    <c:v>July to Sept</c:v>
                  </c:pt>
                  <c:pt idx="8">
                    <c:v>Oct to Dec</c:v>
                  </c:pt>
                </c:lvl>
                <c:lvl>
                  <c:pt idx="0">
                    <c:v>2019</c:v>
                  </c:pt>
                  <c:pt idx="1">
                    <c:v>2020</c:v>
                  </c:pt>
                  <c:pt idx="2">
                    <c:v>2020</c:v>
                  </c:pt>
                  <c:pt idx="3">
                    <c:v>2020</c:v>
                  </c:pt>
                  <c:pt idx="4">
                    <c:v>2020</c:v>
                  </c:pt>
                  <c:pt idx="5">
                    <c:v>2021</c:v>
                  </c:pt>
                  <c:pt idx="6">
                    <c:v>2021</c:v>
                  </c:pt>
                  <c:pt idx="7">
                    <c:v>2021</c:v>
                  </c:pt>
                  <c:pt idx="8">
                    <c:v>2021</c:v>
                  </c:pt>
                </c:lvl>
              </c:multiLvlStrCache>
            </c:multiLvlStrRef>
          </c:cat>
          <c:val>
            <c:numRef>
              <c:f>'3.2.1'!$F$131:$F$139</c:f>
              <c:numCache>
                <c:formatCode>0.000\ </c:formatCode>
                <c:ptCount val="9"/>
                <c:pt idx="0">
                  <c:v>3.976</c:v>
                </c:pt>
                <c:pt idx="1">
                  <c:v>4.2629999999999999</c:v>
                </c:pt>
                <c:pt idx="2">
                  <c:v>2.42</c:v>
                </c:pt>
                <c:pt idx="3">
                  <c:v>3.238</c:v>
                </c:pt>
                <c:pt idx="4">
                  <c:v>3.5390000000000001</c:v>
                </c:pt>
                <c:pt idx="5">
                  <c:v>3.9630000000000001</c:v>
                </c:pt>
                <c:pt idx="6">
                  <c:v>4.47</c:v>
                </c:pt>
                <c:pt idx="7">
                  <c:v>4.78</c:v>
                </c:pt>
                <c:pt idx="8">
                  <c:v>5.1689999999999996</c:v>
                </c:pt>
              </c:numCache>
            </c:numRef>
          </c:val>
          <c:smooth val="0"/>
          <c:extLst>
            <c:ext xmlns:c16="http://schemas.microsoft.com/office/drawing/2014/chart" uri="{C3380CC4-5D6E-409C-BE32-E72D297353CC}">
              <c16:uniqueId val="{00000000-E6C0-4267-811D-8FE3867636FD}"/>
            </c:ext>
          </c:extLst>
        </c:ser>
        <c:ser>
          <c:idx val="4"/>
          <c:order val="1"/>
          <c:tx>
            <c:v>Gas</c:v>
          </c:tx>
          <c:spPr>
            <a:ln w="25400">
              <a:solidFill>
                <a:schemeClr val="accent1">
                  <a:lumMod val="60000"/>
                  <a:lumOff val="40000"/>
                </a:schemeClr>
              </a:solidFill>
              <a:prstDash val="solid"/>
            </a:ln>
          </c:spPr>
          <c:marker>
            <c:symbol val="none"/>
          </c:marker>
          <c:cat>
            <c:multiLvlStrRef>
              <c:f>'3.2.1'!$A$131:$B$139</c:f>
              <c:multiLvlStrCache>
                <c:ptCount val="9"/>
                <c:lvl>
                  <c:pt idx="0">
                    <c:v>Oct to Dec</c:v>
                  </c:pt>
                  <c:pt idx="1">
                    <c:v>Jan to Mar</c:v>
                  </c:pt>
                  <c:pt idx="2">
                    <c:v>Apr to June</c:v>
                  </c:pt>
                  <c:pt idx="3">
                    <c:v>July to Sept</c:v>
                  </c:pt>
                  <c:pt idx="4">
                    <c:v>Oct to Dec</c:v>
                  </c:pt>
                  <c:pt idx="5">
                    <c:v>Jan to Mar</c:v>
                  </c:pt>
                  <c:pt idx="6">
                    <c:v>Apr to June</c:v>
                  </c:pt>
                  <c:pt idx="7">
                    <c:v>July to Sept</c:v>
                  </c:pt>
                  <c:pt idx="8">
                    <c:v>Oct to Dec</c:v>
                  </c:pt>
                </c:lvl>
                <c:lvl>
                  <c:pt idx="0">
                    <c:v>2019</c:v>
                  </c:pt>
                  <c:pt idx="1">
                    <c:v>2020</c:v>
                  </c:pt>
                  <c:pt idx="2">
                    <c:v>2020</c:v>
                  </c:pt>
                  <c:pt idx="3">
                    <c:v>2020</c:v>
                  </c:pt>
                  <c:pt idx="4">
                    <c:v>2020</c:v>
                  </c:pt>
                  <c:pt idx="5">
                    <c:v>2021</c:v>
                  </c:pt>
                  <c:pt idx="6">
                    <c:v>2021</c:v>
                  </c:pt>
                  <c:pt idx="7">
                    <c:v>2021</c:v>
                  </c:pt>
                  <c:pt idx="8">
                    <c:v>2021</c:v>
                  </c:pt>
                </c:lvl>
              </c:multiLvlStrCache>
            </c:multiLvlStrRef>
          </c:cat>
          <c:val>
            <c:numRef>
              <c:f>'3.2.1'!$G$131:$G$139</c:f>
              <c:numCache>
                <c:formatCode>0.000\ </c:formatCode>
                <c:ptCount val="9"/>
                <c:pt idx="0">
                  <c:v>1.4411019962233935</c:v>
                </c:pt>
                <c:pt idx="1">
                  <c:v>1.3906786046721675</c:v>
                </c:pt>
                <c:pt idx="2">
                  <c:v>0.91624481686502324</c:v>
                </c:pt>
                <c:pt idx="3">
                  <c:v>0.99713755416094718</c:v>
                </c:pt>
                <c:pt idx="4">
                  <c:v>1.4648898945929185</c:v>
                </c:pt>
                <c:pt idx="5">
                  <c:v>1.629188518806</c:v>
                </c:pt>
                <c:pt idx="6">
                  <c:v>1.8645028409500688</c:v>
                </c:pt>
                <c:pt idx="7">
                  <c:v>3.1160211341690132</c:v>
                </c:pt>
                <c:pt idx="8">
                  <c:v>5.7771788735302518</c:v>
                </c:pt>
              </c:numCache>
            </c:numRef>
          </c:val>
          <c:smooth val="0"/>
          <c:extLst>
            <c:ext xmlns:c16="http://schemas.microsoft.com/office/drawing/2014/chart" uri="{C3380CC4-5D6E-409C-BE32-E72D297353CC}">
              <c16:uniqueId val="{00000001-E6C0-4267-811D-8FE3867636FD}"/>
            </c:ext>
          </c:extLst>
        </c:ser>
        <c:ser>
          <c:idx val="1"/>
          <c:order val="2"/>
          <c:tx>
            <c:v>Coal</c:v>
          </c:tx>
          <c:spPr>
            <a:ln w="25400">
              <a:solidFill>
                <a:schemeClr val="tx1">
                  <a:lumMod val="65000"/>
                  <a:lumOff val="35000"/>
                </a:schemeClr>
              </a:solidFill>
              <a:prstDash val="solid"/>
            </a:ln>
          </c:spPr>
          <c:marker>
            <c:symbol val="none"/>
          </c:marker>
          <c:cat>
            <c:multiLvlStrRef>
              <c:f>'3.2.1'!$A$131:$B$139</c:f>
              <c:multiLvlStrCache>
                <c:ptCount val="9"/>
                <c:lvl>
                  <c:pt idx="0">
                    <c:v>Oct to Dec</c:v>
                  </c:pt>
                  <c:pt idx="1">
                    <c:v>Jan to Mar</c:v>
                  </c:pt>
                  <c:pt idx="2">
                    <c:v>Apr to June</c:v>
                  </c:pt>
                  <c:pt idx="3">
                    <c:v>July to Sept</c:v>
                  </c:pt>
                  <c:pt idx="4">
                    <c:v>Oct to Dec</c:v>
                  </c:pt>
                  <c:pt idx="5">
                    <c:v>Jan to Mar</c:v>
                  </c:pt>
                  <c:pt idx="6">
                    <c:v>Apr to June</c:v>
                  </c:pt>
                  <c:pt idx="7">
                    <c:v>July to Sept</c:v>
                  </c:pt>
                  <c:pt idx="8">
                    <c:v>Oct to Dec</c:v>
                  </c:pt>
                </c:lvl>
                <c:lvl>
                  <c:pt idx="0">
                    <c:v>2019</c:v>
                  </c:pt>
                  <c:pt idx="1">
                    <c:v>2020</c:v>
                  </c:pt>
                  <c:pt idx="2">
                    <c:v>2020</c:v>
                  </c:pt>
                  <c:pt idx="3">
                    <c:v>2020</c:v>
                  </c:pt>
                  <c:pt idx="4">
                    <c:v>2020</c:v>
                  </c:pt>
                  <c:pt idx="5">
                    <c:v>2021</c:v>
                  </c:pt>
                  <c:pt idx="6">
                    <c:v>2021</c:v>
                  </c:pt>
                  <c:pt idx="7">
                    <c:v>2021</c:v>
                  </c:pt>
                  <c:pt idx="8">
                    <c:v>2021</c:v>
                  </c:pt>
                </c:lvl>
              </c:multiLvlStrCache>
            </c:multiLvlStrRef>
          </c:cat>
          <c:val>
            <c:numRef>
              <c:f>'3.2.1'!$D$131:$D$139</c:f>
              <c:numCache>
                <c:formatCode>0.000\ </c:formatCode>
                <c:ptCount val="9"/>
                <c:pt idx="0">
                  <c:v>0.79614240000000003</c:v>
                </c:pt>
                <c:pt idx="1">
                  <c:v>0.73843729999999996</c:v>
                </c:pt>
                <c:pt idx="2">
                  <c:v>0.73417679999999996</c:v>
                </c:pt>
                <c:pt idx="3">
                  <c:v>0.80228630000000001</c:v>
                </c:pt>
                <c:pt idx="4">
                  <c:v>0.94350440000000002</c:v>
                </c:pt>
                <c:pt idx="5">
                  <c:v>0.84719049999999996</c:v>
                </c:pt>
                <c:pt idx="6">
                  <c:v>1.1085148</c:v>
                </c:pt>
                <c:pt idx="7">
                  <c:v>1.6916567</c:v>
                </c:pt>
                <c:pt idx="8">
                  <c:v>2.1605658000000001</c:v>
                </c:pt>
              </c:numCache>
            </c:numRef>
          </c:val>
          <c:smooth val="0"/>
          <c:extLst>
            <c:ext xmlns:c16="http://schemas.microsoft.com/office/drawing/2014/chart" uri="{C3380CC4-5D6E-409C-BE32-E72D297353CC}">
              <c16:uniqueId val="{00000002-E6C0-4267-811D-8FE3867636FD}"/>
            </c:ext>
          </c:extLst>
        </c:ser>
        <c:dLbls>
          <c:showLegendKey val="0"/>
          <c:showVal val="0"/>
          <c:showCatName val="0"/>
          <c:showSerName val="0"/>
          <c:showPercent val="0"/>
          <c:showBubbleSize val="0"/>
        </c:dLbls>
        <c:smooth val="0"/>
        <c:axId val="815803088"/>
        <c:axId val="1"/>
      </c:lineChart>
      <c:catAx>
        <c:axId val="81580308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6"/>
        </c:scaling>
        <c:delete val="0"/>
        <c:axPos val="l"/>
        <c:title>
          <c:tx>
            <c:rich>
              <a:bodyPr/>
              <a:lstStyle/>
              <a:p>
                <a:pPr>
                  <a:defRPr sz="1000" b="1" i="0" u="none" strike="noStrike" baseline="0">
                    <a:solidFill>
                      <a:srgbClr val="000000"/>
                    </a:solidFill>
                    <a:latin typeface="Arial"/>
                    <a:ea typeface="Arial"/>
                    <a:cs typeface="Arial"/>
                  </a:defRPr>
                </a:pPr>
                <a:r>
                  <a:rPr lang="en-GB"/>
                  <a:t>Pence per kWh</a:t>
                </a:r>
              </a:p>
            </c:rich>
          </c:tx>
          <c:layout>
            <c:manualLayout>
              <c:xMode val="edge"/>
              <c:yMode val="edge"/>
              <c:x val="0"/>
              <c:y val="0.37351483977124211"/>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15803088"/>
        <c:crosses val="autoZero"/>
        <c:crossBetween val="midCat"/>
        <c:majorUnit val="1"/>
      </c:valAx>
      <c:spPr>
        <a:noFill/>
        <a:ln w="25400">
          <a:noFill/>
        </a:ln>
      </c:spPr>
    </c:plotArea>
    <c:legend>
      <c:legendPos val="r"/>
      <c:layout>
        <c:manualLayout>
          <c:xMode val="edge"/>
          <c:yMode val="edge"/>
          <c:x val="0.10644166666666666"/>
          <c:y val="0.13773027777777777"/>
          <c:w val="0.42630744421728767"/>
          <c:h val="8.044382801664357E-2"/>
        </c:manualLayout>
      </c:layout>
      <c:overlay val="0"/>
      <c:spPr>
        <a:solidFill>
          <a:srgbClr val="FFFFFF"/>
        </a:solidFill>
        <a:ln w="25400">
          <a:noFill/>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35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242225963751965E-2"/>
          <c:y val="0.11754136459814769"/>
          <c:w val="0.87324764309764313"/>
          <c:h val="0.73401245048104136"/>
        </c:manualLayout>
      </c:layout>
      <c:lineChart>
        <c:grouping val="standard"/>
        <c:varyColors val="0"/>
        <c:ser>
          <c:idx val="1"/>
          <c:order val="0"/>
          <c:tx>
            <c:v>Oil</c:v>
          </c:tx>
          <c:spPr>
            <a:ln w="25400">
              <a:solidFill>
                <a:schemeClr val="accent4">
                  <a:lumMod val="40000"/>
                  <a:lumOff val="60000"/>
                </a:schemeClr>
              </a:solidFill>
              <a:prstDash val="solid"/>
            </a:ln>
          </c:spPr>
          <c:marker>
            <c:symbol val="none"/>
          </c:marker>
          <c:cat>
            <c:numRef>
              <c:f>'3.2.1 (Annual)'!$A$23:$A$43</c:f>
              <c:numCache>
                <c:formatCode>General</c:formatCod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numCache>
            </c:numRef>
          </c:cat>
          <c:val>
            <c:numRef>
              <c:f>'3.2.1 (Annual)'!$E$23:$E$43</c:f>
              <c:numCache>
                <c:formatCode>#,##0.000</c:formatCode>
                <c:ptCount val="21"/>
                <c:pt idx="0">
                  <c:v>0.98099999999999998</c:v>
                </c:pt>
                <c:pt idx="1">
                  <c:v>1.0609999999999999</c:v>
                </c:pt>
                <c:pt idx="2">
                  <c:v>1.3080000000000001</c:v>
                </c:pt>
                <c:pt idx="3">
                  <c:v>1.2048683001911569</c:v>
                </c:pt>
                <c:pt idx="4">
                  <c:v>1.9319999999999999</c:v>
                </c:pt>
                <c:pt idx="5">
                  <c:v>2.117</c:v>
                </c:pt>
                <c:pt idx="6">
                  <c:v>1.98373152398497</c:v>
                </c:pt>
                <c:pt idx="7">
                  <c:v>2.3725438260578935</c:v>
                </c:pt>
                <c:pt idx="8">
                  <c:v>2.2203986023633715</c:v>
                </c:pt>
                <c:pt idx="9">
                  <c:v>3.4872843678699752</c:v>
                </c:pt>
                <c:pt idx="10">
                  <c:v>4.4176614960655227</c:v>
                </c:pt>
                <c:pt idx="11">
                  <c:v>4.7985028720632306</c:v>
                </c:pt>
                <c:pt idx="12">
                  <c:v>4.4886615838830499</c:v>
                </c:pt>
                <c:pt idx="13">
                  <c:v>4.0530181889615919</c:v>
                </c:pt>
                <c:pt idx="14">
                  <c:v>2.7026373931502889</c:v>
                </c:pt>
                <c:pt idx="15">
                  <c:v>2.3931039315832825</c:v>
                </c:pt>
                <c:pt idx="16">
                  <c:v>3.0828351107421721</c:v>
                </c:pt>
                <c:pt idx="17">
                  <c:v>3.8559846561964308</c:v>
                </c:pt>
                <c:pt idx="18">
                  <c:v>4.0065715370844437</c:v>
                </c:pt>
                <c:pt idx="19">
                  <c:v>3.4010882915966407</c:v>
                </c:pt>
                <c:pt idx="20">
                  <c:v>4.5357905533137046</c:v>
                </c:pt>
              </c:numCache>
            </c:numRef>
          </c:val>
          <c:smooth val="0"/>
          <c:extLst>
            <c:ext xmlns:c16="http://schemas.microsoft.com/office/drawing/2014/chart" uri="{C3380CC4-5D6E-409C-BE32-E72D297353CC}">
              <c16:uniqueId val="{00000000-90BF-4070-91A7-7558BFF67755}"/>
            </c:ext>
          </c:extLst>
        </c:ser>
        <c:ser>
          <c:idx val="2"/>
          <c:order val="1"/>
          <c:tx>
            <c:v>Natural Gas</c:v>
          </c:tx>
          <c:spPr>
            <a:ln w="25400">
              <a:solidFill>
                <a:schemeClr val="accent1">
                  <a:lumMod val="60000"/>
                  <a:lumOff val="40000"/>
                </a:schemeClr>
              </a:solidFill>
              <a:prstDash val="solid"/>
            </a:ln>
          </c:spPr>
          <c:marker>
            <c:symbol val="none"/>
          </c:marker>
          <c:cat>
            <c:numRef>
              <c:f>'3.2.1 (Annual)'!$A$23:$A$43</c:f>
              <c:numCache>
                <c:formatCode>General</c:formatCod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numCache>
            </c:numRef>
          </c:cat>
          <c:val>
            <c:numRef>
              <c:f>'3.2.1 (Annual)'!$F$23:$F$43</c:f>
              <c:numCache>
                <c:formatCode>#,##0.000</c:formatCode>
                <c:ptCount val="21"/>
                <c:pt idx="0">
                  <c:v>0.66400000000000003</c:v>
                </c:pt>
                <c:pt idx="1">
                  <c:v>0.60899999999999999</c:v>
                </c:pt>
                <c:pt idx="2">
                  <c:v>0.68200000000000005</c:v>
                </c:pt>
                <c:pt idx="3">
                  <c:v>0.76100000000000001</c:v>
                </c:pt>
                <c:pt idx="4">
                  <c:v>1.0149999999999999</c:v>
                </c:pt>
                <c:pt idx="5">
                  <c:v>1.2839</c:v>
                </c:pt>
                <c:pt idx="6">
                  <c:v>1.2358</c:v>
                </c:pt>
                <c:pt idx="7">
                  <c:v>1.6437095226559455</c:v>
                </c:pt>
                <c:pt idx="8">
                  <c:v>1.4031</c:v>
                </c:pt>
                <c:pt idx="9">
                  <c:v>1.4611343605103526</c:v>
                </c:pt>
                <c:pt idx="10">
                  <c:v>1.9142360606316786</c:v>
                </c:pt>
                <c:pt idx="11">
                  <c:v>2.1354878997515834</c:v>
                </c:pt>
                <c:pt idx="12">
                  <c:v>2.2992855009575046</c:v>
                </c:pt>
                <c:pt idx="13">
                  <c:v>1.8897356135974541</c:v>
                </c:pt>
                <c:pt idx="14">
                  <c:v>1.5855202007177081</c:v>
                </c:pt>
                <c:pt idx="15">
                  <c:v>1.2758731599011224</c:v>
                </c:pt>
                <c:pt idx="16">
                  <c:v>1.5241494507076345</c:v>
                </c:pt>
                <c:pt idx="17">
                  <c:v>1.925200583274177</c:v>
                </c:pt>
                <c:pt idx="18">
                  <c:v>1.4195129662615138</c:v>
                </c:pt>
                <c:pt idx="19">
                  <c:v>1.1897826137557157</c:v>
                </c:pt>
                <c:pt idx="20">
                  <c:v>2.915914548363272</c:v>
                </c:pt>
              </c:numCache>
            </c:numRef>
          </c:val>
          <c:smooth val="0"/>
          <c:extLst>
            <c:ext xmlns:c16="http://schemas.microsoft.com/office/drawing/2014/chart" uri="{C3380CC4-5D6E-409C-BE32-E72D297353CC}">
              <c16:uniqueId val="{00000001-90BF-4070-91A7-7558BFF67755}"/>
            </c:ext>
          </c:extLst>
        </c:ser>
        <c:ser>
          <c:idx val="0"/>
          <c:order val="2"/>
          <c:tx>
            <c:v>Coal</c:v>
          </c:tx>
          <c:spPr>
            <a:ln w="25400">
              <a:solidFill>
                <a:schemeClr val="tx1">
                  <a:lumMod val="65000"/>
                  <a:lumOff val="35000"/>
                </a:schemeClr>
              </a:solidFill>
              <a:prstDash val="solid"/>
            </a:ln>
          </c:spPr>
          <c:marker>
            <c:symbol val="none"/>
          </c:marker>
          <c:cat>
            <c:numRef>
              <c:f>'3.2.1 (Annual)'!$A$23:$A$43</c:f>
              <c:numCache>
                <c:formatCode>General</c:formatCod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numCache>
            </c:numRef>
          </c:cat>
          <c:val>
            <c:numRef>
              <c:f>'3.2.1 (Annual)'!$C$23:$C$43</c:f>
              <c:numCache>
                <c:formatCode>#,##0.000</c:formatCode>
                <c:ptCount val="21"/>
                <c:pt idx="0">
                  <c:v>0.44400000000000001</c:v>
                </c:pt>
                <c:pt idx="1">
                  <c:v>0.40899999999999997</c:v>
                </c:pt>
                <c:pt idx="2">
                  <c:v>0.38900000000000001</c:v>
                </c:pt>
                <c:pt idx="3">
                  <c:v>0.45</c:v>
                </c:pt>
                <c:pt idx="4">
                  <c:v>0.497</c:v>
                </c:pt>
                <c:pt idx="5">
                  <c:v>0.52291999846119186</c:v>
                </c:pt>
                <c:pt idx="6">
                  <c:v>0.56551201094752113</c:v>
                </c:pt>
                <c:pt idx="7">
                  <c:v>0.90088108202230244</c:v>
                </c:pt>
                <c:pt idx="8">
                  <c:v>0.75340542443876279</c:v>
                </c:pt>
                <c:pt idx="9">
                  <c:v>0.86927499092947436</c:v>
                </c:pt>
                <c:pt idx="10">
                  <c:v>1.109589770162851</c:v>
                </c:pt>
                <c:pt idx="11">
                  <c:v>0.9113672800854985</c:v>
                </c:pt>
                <c:pt idx="12">
                  <c:v>0.84237573235936314</c:v>
                </c:pt>
                <c:pt idx="13">
                  <c:v>0.77907569537661847</c:v>
                </c:pt>
                <c:pt idx="14">
                  <c:v>0.6692637904109443</c:v>
                </c:pt>
                <c:pt idx="15">
                  <c:v>0.73745834691540335</c:v>
                </c:pt>
                <c:pt idx="16">
                  <c:v>1.0044424135965828</c:v>
                </c:pt>
                <c:pt idx="17">
                  <c:v>1.0443594207689939</c:v>
                </c:pt>
                <c:pt idx="18">
                  <c:v>0.82572745284179228</c:v>
                </c:pt>
                <c:pt idx="19">
                  <c:v>0.84190807462184936</c:v>
                </c:pt>
                <c:pt idx="20">
                  <c:v>1.8092375208976539</c:v>
                </c:pt>
              </c:numCache>
            </c:numRef>
          </c:val>
          <c:smooth val="0"/>
          <c:extLst>
            <c:ext xmlns:c16="http://schemas.microsoft.com/office/drawing/2014/chart" uri="{C3380CC4-5D6E-409C-BE32-E72D297353CC}">
              <c16:uniqueId val="{00000002-90BF-4070-91A7-7558BFF67755}"/>
            </c:ext>
          </c:extLst>
        </c:ser>
        <c:dLbls>
          <c:showLegendKey val="0"/>
          <c:showVal val="0"/>
          <c:showCatName val="0"/>
          <c:showSerName val="0"/>
          <c:showPercent val="0"/>
          <c:showBubbleSize val="0"/>
        </c:dLbls>
        <c:smooth val="0"/>
        <c:axId val="815795872"/>
        <c:axId val="1"/>
      </c:lineChart>
      <c:catAx>
        <c:axId val="81579587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en-GB"/>
                  <a:t>pence per kWh</a:t>
                </a:r>
              </a:p>
            </c:rich>
          </c:tx>
          <c:layout>
            <c:manualLayout>
              <c:xMode val="edge"/>
              <c:yMode val="edge"/>
              <c:x val="0"/>
              <c:y val="0.29527751762307242"/>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15795872"/>
        <c:crosses val="autoZero"/>
        <c:crossBetween val="between"/>
      </c:valAx>
      <c:spPr>
        <a:noFill/>
        <a:ln w="25400">
          <a:noFill/>
        </a:ln>
      </c:spPr>
    </c:plotArea>
    <c:legend>
      <c:legendPos val="r"/>
      <c:layout>
        <c:manualLayout>
          <c:xMode val="edge"/>
          <c:yMode val="edge"/>
          <c:x val="0.10729267676767676"/>
          <c:y val="0.13758555555555557"/>
          <c:w val="0.35424686030763441"/>
          <c:h val="0.19110771946458233"/>
        </c:manualLayout>
      </c:layout>
      <c:overlay val="0"/>
      <c:spPr>
        <a:solidFill>
          <a:srgbClr val="FFFFFF"/>
        </a:solidFill>
        <a:ln w="25400">
          <a:noFill/>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35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0</xdr:colOff>
      <xdr:row>0</xdr:row>
      <xdr:rowOff>0</xdr:rowOff>
    </xdr:from>
    <xdr:to>
      <xdr:col>15</xdr:col>
      <xdr:colOff>75962</xdr:colOff>
      <xdr:row>3</xdr:row>
      <xdr:rowOff>23406</xdr:rowOff>
    </xdr:to>
    <xdr:pic>
      <xdr:nvPicPr>
        <xdr:cNvPr id="4" name="Picture 3">
          <a:extLst>
            <a:ext uri="{FF2B5EF4-FFF2-40B4-BE49-F238E27FC236}">
              <a16:creationId xmlns:a16="http://schemas.microsoft.com/office/drawing/2014/main" id="{AF582C6D-73AD-4573-A041-326C1ECFE25A}"/>
            </a:ext>
            <a:ext uri="{C183D7F6-B498-43B3-948B-1728B52AA6E4}">
              <adec:decorative xmlns:adec="http://schemas.microsoft.com/office/drawing/2017/decorative" val="1"/>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15200" y="0"/>
          <a:ext cx="1904762" cy="10140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1</xdr:colOff>
      <xdr:row>0</xdr:row>
      <xdr:rowOff>0</xdr:rowOff>
    </xdr:from>
    <xdr:to>
      <xdr:col>16</xdr:col>
      <xdr:colOff>77920</xdr:colOff>
      <xdr:row>1</xdr:row>
      <xdr:rowOff>179951</xdr:rowOff>
    </xdr:to>
    <xdr:pic>
      <xdr:nvPicPr>
        <xdr:cNvPr id="5" name="Picture 2">
          <a:extLst>
            <a:ext uri="{FF2B5EF4-FFF2-40B4-BE49-F238E27FC236}">
              <a16:creationId xmlns:a16="http://schemas.microsoft.com/office/drawing/2014/main" id="{3B5DB41C-83BB-4E40-8B12-CEC093AF475A}"/>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4001" y="0"/>
          <a:ext cx="687519" cy="637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73659</xdr:rowOff>
    </xdr:from>
    <xdr:to>
      <xdr:col>19</xdr:col>
      <xdr:colOff>160039</xdr:colOff>
      <xdr:row>30</xdr:row>
      <xdr:rowOff>0</xdr:rowOff>
    </xdr:to>
    <xdr:sp macro="" textlink="">
      <xdr:nvSpPr>
        <xdr:cNvPr id="2" name="TextBox 1">
          <a:extLst>
            <a:ext uri="{FF2B5EF4-FFF2-40B4-BE49-F238E27FC236}">
              <a16:creationId xmlns:a16="http://schemas.microsoft.com/office/drawing/2014/main" id="{F37F7DEF-CC67-4D10-967B-38E5AA47268E}"/>
            </a:ext>
          </a:extLst>
        </xdr:cNvPr>
        <xdr:cNvSpPr txBox="1"/>
      </xdr:nvSpPr>
      <xdr:spPr>
        <a:xfrm>
          <a:off x="0" y="302259"/>
          <a:ext cx="12466339" cy="554609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GB" sz="1100">
              <a:solidFill>
                <a:schemeClr val="dk1"/>
              </a:solidFill>
              <a:latin typeface="Arial" pitchFamily="34" charset="0"/>
              <a:ea typeface="+mn-ea"/>
              <a:cs typeface="Arial" pitchFamily="34" charset="0"/>
            </a:rPr>
            <a:t>The prices for fuels used in electricity generation are collected via a quarterly inquiry of electricity generators in the United Kingdom.  This covers companies that produce electricity from nuclear sources plus all companies whose prime purpose is the generation of electricity. The companies are: </a:t>
          </a:r>
        </a:p>
        <a:p>
          <a:r>
            <a:rPr lang="en-GB" sz="1100">
              <a:solidFill>
                <a:schemeClr val="dk1"/>
              </a:solidFill>
              <a:latin typeface="Arial" pitchFamily="34" charset="0"/>
              <a:ea typeface="+mn-ea"/>
              <a:cs typeface="Arial" pitchFamily="34" charset="0"/>
            </a:rPr>
            <a:t>AES Electric Ltd., Centrica plc., Coryton Energy Company Ltd., Eggborough Power Ltd., E.On UK plc., Fellside Heat and Power Ltd., Fibrogen Ltd., Fibropower Ltd., Fibrothetford Ltd., International Power, Premier Power Ltd., Rocksavage Power Company Ltd., RWE Npower plc., Scottish Power plc., Scottish and Southern Energy plc., SELCHP Ltd., Spalding Energy Company Ltd.</a:t>
          </a:r>
        </a:p>
        <a:p>
          <a:r>
            <a:rPr lang="en-GB" sz="1100">
              <a:solidFill>
                <a:schemeClr val="dk1"/>
              </a:solidFill>
              <a:latin typeface="Arial" pitchFamily="34" charset="0"/>
              <a:ea typeface="+mn-ea"/>
              <a:cs typeface="Arial" pitchFamily="34" charset="0"/>
            </a:rPr>
            <a:t> </a:t>
          </a:r>
        </a:p>
        <a:p>
          <a:r>
            <a:rPr lang="en-GB" sz="1100">
              <a:solidFill>
                <a:schemeClr val="dk1"/>
              </a:solidFill>
              <a:latin typeface="Arial" pitchFamily="34" charset="0"/>
              <a:ea typeface="+mn-ea"/>
              <a:cs typeface="Arial" pitchFamily="34" charset="0"/>
            </a:rPr>
            <a:t>The data reported are the value and volume of fuel purchased during the quarter and may not always reflect the fuel actually used (i.e. there can be stocking and destocking, especially of coal).  The prices reported are typically for long-term contracts, with price escalator factors, some of which may have been entered into some time ago.  As such, the prices can be higher than those paid by large industrial users who typically negotiate contracts each year.  Generation costs are also affected by non-fuel costs, and by the efficiency with which fuel is converted into electricity in different types of power station, therefore comparing the fuel input costs in common units does not necessarily provide a picture of full costs.</a:t>
          </a:r>
        </a:p>
        <a:p>
          <a:r>
            <a:rPr lang="en-GB" sz="1100">
              <a:solidFill>
                <a:schemeClr val="dk1"/>
              </a:solidFill>
              <a:latin typeface="Arial" pitchFamily="34" charset="0"/>
              <a:ea typeface="+mn-ea"/>
              <a:cs typeface="Arial" pitchFamily="34" charset="0"/>
            </a:rPr>
            <a:t> </a:t>
          </a:r>
        </a:p>
        <a:p>
          <a:r>
            <a:rPr lang="en-GB" sz="1100">
              <a:solidFill>
                <a:schemeClr val="dk1"/>
              </a:solidFill>
              <a:latin typeface="Arial" pitchFamily="34" charset="0"/>
              <a:ea typeface="+mn-ea"/>
              <a:cs typeface="Arial" pitchFamily="34" charset="0"/>
            </a:rPr>
            <a:t>Provisional quarterly data is published three months in arrears, with final data being published six months in arrears.  Any revised data is marked with an “r”.  Provisional annual data is published in the March edition of QEP, with final data being published in June.  </a:t>
          </a:r>
        </a:p>
        <a:p>
          <a:r>
            <a:rPr lang="en-GB" sz="1100">
              <a:solidFill>
                <a:schemeClr val="dk1"/>
              </a:solidFill>
              <a:latin typeface="Arial" pitchFamily="34" charset="0"/>
              <a:ea typeface="+mn-ea"/>
              <a:cs typeface="Arial" pitchFamily="34" charset="0"/>
            </a:rPr>
            <a:t> </a:t>
          </a:r>
        </a:p>
        <a:p>
          <a:endParaRPr lang="en-GB" sz="1100">
            <a:solidFill>
              <a:schemeClr val="dk1"/>
            </a:solidFill>
            <a:latin typeface="Arial" pitchFamily="34" charset="0"/>
            <a:ea typeface="+mn-ea"/>
            <a:cs typeface="Arial" pitchFamily="34" charset="0"/>
          </a:endParaRPr>
        </a:p>
        <a:p>
          <a:endParaRPr lang="en-GB" sz="1100">
            <a:solidFill>
              <a:schemeClr val="dk1"/>
            </a:solidFill>
            <a:latin typeface="Arial" pitchFamily="34" charset="0"/>
            <a:ea typeface="+mn-ea"/>
            <a:cs typeface="Arial" pitchFamily="34" charset="0"/>
          </a:endParaRPr>
        </a:p>
        <a:p>
          <a:r>
            <a:rPr lang="en-GB" sz="1100">
              <a:solidFill>
                <a:schemeClr val="dk1"/>
              </a:solidFill>
              <a:latin typeface="Arial" pitchFamily="34" charset="0"/>
              <a:ea typeface="+mn-ea"/>
              <a:cs typeface="Arial" pitchFamily="34" charset="0"/>
            </a:rPr>
            <a:t>The gas beach price series, published until 2011, is derived from gas sales by licensees in the UKCS to delivery points in the UK.  It excludes exported gas and is adjusted to include imported gas.  It is calculated as follows:</a:t>
          </a:r>
        </a:p>
        <a:p>
          <a:r>
            <a:rPr lang="en-GB" sz="1100">
              <a:solidFill>
                <a:schemeClr val="dk1"/>
              </a:solidFill>
              <a:latin typeface="Arial" pitchFamily="34" charset="0"/>
              <a:ea typeface="+mn-ea"/>
              <a:cs typeface="Arial" pitchFamily="34" charset="0"/>
            </a:rPr>
            <a:t> </a:t>
          </a:r>
        </a:p>
        <a:p>
          <a:r>
            <a:rPr lang="en-GB" sz="1100">
              <a:solidFill>
                <a:schemeClr val="dk1"/>
              </a:solidFill>
              <a:latin typeface="Arial" pitchFamily="34" charset="0"/>
              <a:ea typeface="+mn-ea"/>
              <a:cs typeface="Arial" pitchFamily="34" charset="0"/>
            </a:rPr>
            <a:t>	</a:t>
          </a:r>
          <a:r>
            <a:rPr lang="en-GB" sz="1100" u="sng">
              <a:solidFill>
                <a:schemeClr val="dk1"/>
              </a:solidFill>
              <a:latin typeface="Arial" pitchFamily="34" charset="0"/>
              <a:ea typeface="+mn-ea"/>
              <a:cs typeface="Arial" pitchFamily="34" charset="0"/>
            </a:rPr>
            <a:t> Value of (UKCS gas sales + gas imports - gas exports) </a:t>
          </a:r>
        </a:p>
        <a:p>
          <a:pPr>
            <a:lnSpc>
              <a:spcPts val="1200"/>
            </a:lnSpc>
          </a:pPr>
          <a:r>
            <a:rPr lang="en-GB" sz="1100">
              <a:solidFill>
                <a:schemeClr val="dk1"/>
              </a:solidFill>
              <a:latin typeface="Arial" pitchFamily="34" charset="0"/>
              <a:ea typeface="+mn-ea"/>
              <a:cs typeface="Arial" pitchFamily="34" charset="0"/>
            </a:rPr>
            <a:t> 	Volume of (UKCS gas sales + gas imports - gas exports)</a:t>
          </a:r>
        </a:p>
        <a:p>
          <a:r>
            <a:rPr lang="en-GB" sz="1100">
              <a:solidFill>
                <a:schemeClr val="dk1"/>
              </a:solidFill>
              <a:latin typeface="Arial" pitchFamily="34" charset="0"/>
              <a:ea typeface="+mn-ea"/>
              <a:cs typeface="Arial" pitchFamily="34" charset="0"/>
            </a:rPr>
            <a:t> </a:t>
          </a:r>
        </a:p>
        <a:p>
          <a:r>
            <a:rPr lang="en-GB" sz="1100">
              <a:solidFill>
                <a:schemeClr val="dk1"/>
              </a:solidFill>
              <a:latin typeface="Arial" pitchFamily="34" charset="0"/>
              <a:ea typeface="+mn-ea"/>
              <a:cs typeface="Arial" pitchFamily="34" charset="0"/>
            </a:rPr>
            <a:t>where the UKCS sales value and volume data are derived from DECC’s statistical inquiry into oil and gas extraction (PQ1100).  Returns from the inquiry give the value and volume of gas sold by each licensee from a particular field (or group of fields).  Data from the inquiry on sales and expenditure by licensees are covered and further explained in Annex G of the internet version of the Digest of UK Energy Statistics (DUKES).</a:t>
          </a:r>
          <a:r>
            <a:rPr lang="en-GB" sz="1100" baseline="0">
              <a:solidFill>
                <a:schemeClr val="dk1"/>
              </a:solidFill>
              <a:latin typeface="Arial" pitchFamily="34" charset="0"/>
              <a:ea typeface="+mn-ea"/>
              <a:cs typeface="Arial" pitchFamily="34" charset="0"/>
            </a:rPr>
            <a:t> </a:t>
          </a:r>
          <a:r>
            <a:rPr lang="en-GB" sz="1100">
              <a:solidFill>
                <a:schemeClr val="dk1"/>
              </a:solidFill>
              <a:latin typeface="Arial" pitchFamily="34" charset="0"/>
              <a:ea typeface="+mn-ea"/>
              <a:cs typeface="Arial" pitchFamily="34" charset="0"/>
            </a:rPr>
            <a:t>  Trade data are supplied by Revenue and Customs and published in the internet version of the Digest in Annex G, Chart G1.0.</a:t>
          </a:r>
        </a:p>
        <a:p>
          <a:pPr>
            <a:lnSpc>
              <a:spcPts val="1200"/>
            </a:lnSpc>
          </a:pPr>
          <a:r>
            <a:rPr lang="en-GB" sz="1100">
              <a:solidFill>
                <a:schemeClr val="dk1"/>
              </a:solidFill>
              <a:latin typeface="Arial" pitchFamily="34" charset="0"/>
              <a:ea typeface="+mn-ea"/>
              <a:cs typeface="Arial" pitchFamily="34" charset="0"/>
            </a:rPr>
            <a:t> </a:t>
          </a:r>
        </a:p>
        <a:p>
          <a:r>
            <a:rPr lang="en-GB" sz="1100">
              <a:solidFill>
                <a:schemeClr val="dk1"/>
              </a:solidFill>
              <a:latin typeface="Arial" pitchFamily="34" charset="0"/>
              <a:ea typeface="+mn-ea"/>
              <a:cs typeface="Arial" pitchFamily="34" charset="0"/>
            </a:rPr>
            <a:t>The gas levy applied to gas purchased under certain contracts originally entered into before July 1975.  The cost of gas under these pre-July 1975 contracts had historically been substantially less than the prevailing market price.  Gas sold under these contracts was not subject to Petroleum Revenue Tax (PRT) because the contracts were classified as "tax-exempt" when PRT was introduced in 1975.  Instead, under the Gas Levy Act 1981, the purchaser of gas subject to the relevant contracts had to pay a levy on every therm of such gas that they purchased.  The purpose of the gas levy was to capture for the Exchequer the bulk of the economic rent which would otherwise accrue to the purchaser from purchasing this gas at below market prices.  However, current and expected future gas market prices are now below the average cost of this gas (even before adding the cost of the levy).  The gas levy was abolished from 1 April 1998.</a:t>
          </a:r>
        </a:p>
        <a:p>
          <a:pPr>
            <a:lnSpc>
              <a:spcPts val="1200"/>
            </a:lnSpc>
          </a:pPr>
          <a:r>
            <a:rPr lang="en-GB" sz="1100" b="1">
              <a:solidFill>
                <a:schemeClr val="dk1"/>
              </a:solidFill>
              <a:latin typeface="Arial" pitchFamily="34" charset="0"/>
              <a:ea typeface="+mn-ea"/>
              <a:cs typeface="Arial" pitchFamily="34" charset="0"/>
            </a:rPr>
            <a:t> </a:t>
          </a:r>
          <a:endParaRPr lang="en-GB" sz="1100">
            <a:solidFill>
              <a:schemeClr val="dk1"/>
            </a:solidFill>
            <a:latin typeface="Arial" pitchFamily="34" charset="0"/>
            <a:ea typeface="+mn-ea"/>
            <a:cs typeface="Arial" pitchFamily="34" charset="0"/>
          </a:endParaRPr>
        </a:p>
        <a:p>
          <a:pPr>
            <a:lnSpc>
              <a:spcPts val="1100"/>
            </a:lnSpc>
          </a:pPr>
          <a:endParaRPr lang="en-GB" sz="1100">
            <a:latin typeface="Arial" pitchFamily="34" charset="0"/>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xdr:row>
      <xdr:rowOff>0</xdr:rowOff>
    </xdr:from>
    <xdr:to>
      <xdr:col>13</xdr:col>
      <xdr:colOff>242850</xdr:colOff>
      <xdr:row>25</xdr:row>
      <xdr:rowOff>37650</xdr:rowOff>
    </xdr:to>
    <xdr:graphicFrame macro="">
      <xdr:nvGraphicFramePr>
        <xdr:cNvPr id="5" name="Chart 1" descr="Chart showing average prices of fuels paid by UK power producers from Q2 2018 to Q2 2020">
          <a:extLst>
            <a:ext uri="{FF2B5EF4-FFF2-40B4-BE49-F238E27FC236}">
              <a16:creationId xmlns:a16="http://schemas.microsoft.com/office/drawing/2014/main" id="{5387926E-89E7-4D67-97E9-3B4C44DEA7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30</xdr:row>
      <xdr:rowOff>0</xdr:rowOff>
    </xdr:from>
    <xdr:to>
      <xdr:col>13</xdr:col>
      <xdr:colOff>242850</xdr:colOff>
      <xdr:row>52</xdr:row>
      <xdr:rowOff>9075</xdr:rowOff>
    </xdr:to>
    <xdr:graphicFrame macro="">
      <xdr:nvGraphicFramePr>
        <xdr:cNvPr id="6" name="Chart 1" descr="Chart showing average prices of fuels paid by UK power producers from 2000 to 2019">
          <a:extLst>
            <a:ext uri="{FF2B5EF4-FFF2-40B4-BE49-F238E27FC236}">
              <a16:creationId xmlns:a16="http://schemas.microsoft.com/office/drawing/2014/main" id="{CF589D3B-F270-43E1-AE4D-18FAB0ECC7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U:\Statistics\Prices%20Team\Quarterly%20Prices%20Publication%20QEP\Tables\methodology%20pages\new%20tables\table_311%20inc%20methodology%20pag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osals for QEP"/>
      <sheetName val="Highlights"/>
      <sheetName val="Main Table Q1"/>
      <sheetName val="Main Table Q3"/>
      <sheetName val="Main Table Q4"/>
      <sheetName val="Main Table Q2"/>
      <sheetName val="Notes"/>
      <sheetName val="Chart 3.1.1"/>
      <sheetName val="Quarter"/>
      <sheetName val="To Hide - pdf copy"/>
      <sheetName val="Calculation"/>
      <sheetName val="Hide me please"/>
      <sheetName val="quarter real terms (hide)"/>
      <sheetName val="Methodology"/>
    </sheetNames>
    <sheetDataSet>
      <sheetData sheetId="0"/>
      <sheetData sheetId="1"/>
      <sheetData sheetId="2"/>
      <sheetData sheetId="3"/>
      <sheetData sheetId="4"/>
      <sheetData sheetId="5"/>
      <sheetData sheetId="6"/>
      <sheetData sheetId="7" refreshError="1"/>
      <sheetData sheetId="8"/>
      <sheetData sheetId="9"/>
      <sheetData sheetId="10">
        <row r="1">
          <cell r="C1">
            <v>2009</v>
          </cell>
        </row>
      </sheetData>
      <sheetData sheetId="11"/>
      <sheetData sheetId="12"/>
      <sheetData sheetId="1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815F0D-100D-455B-94A1-2CCE3C6C6FE3}" name="Average_prices_of_fuels_in_cash_terms_purchased_by_the_major_UK_power_producers_and_of_gas_at_UK_delivery_points_quarterly" displayName="Average_prices_of_fuels_in_cash_terms_purchased_by_the_major_UK_power_producers_and_of_gas_at_UK_delivery_points_quarterly" ref="A11:J139" totalsRowShown="0" headerRowDxfId="49" dataDxfId="48" dataCellStyle="Percent">
  <autoFilter ref="A11:J139" xr:uid="{21815F0D-100D-455B-94A1-2CCE3C6C6FE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C4C4E6B4-0D91-4FCA-AF6D-76BCC8A83CC5}" name="Year" dataDxfId="47"/>
    <tableColumn id="2" xr3:uid="{49C07B40-C348-42FB-943F-09CA6072D65F}" name="Quarter" dataDxfId="46"/>
    <tableColumn id="3" xr3:uid="{2D4CB331-1656-46BF-B843-CDAB706528BF}" name="Major power producers: Coal (£ per tonne)[Note 1]" dataDxfId="45"/>
    <tableColumn id="4" xr3:uid="{C956C11A-BAEE-4865-97B2-ED9FCA200515}" name="Major power producers: Coal (pence per kWh)[Note 1]" dataDxfId="44" dataCellStyle="Percent"/>
    <tableColumn id="5" xr3:uid="{3EF5D9B2-4D8D-4A56-A378-59906DEAA3B3}" name="Major power producers: Oil (£ per tonne)[Note 2, 3]" dataDxfId="43" dataCellStyle="Percent"/>
    <tableColumn id="6" xr3:uid="{23497197-EFB5-4469-9ABF-7047E0E14E89}" name="Major power producers: Oil (pence per kWh)[Note 2, 3]" dataDxfId="42" dataCellStyle="Percent"/>
    <tableColumn id="7" xr3:uid="{880AB0B4-6231-452D-98DB-D9595FF1A8B9}" name="Major power producers: Natural gas (pence per kWh)[Note 4]" dataDxfId="41" dataCellStyle="Percent"/>
    <tableColumn id="8" xr3:uid="{0923E448-FD30-4B2D-AB52-BD34B16A4041}" name="Natural gas at UK delivery points: Excluding levy (pence per kWh)[Note 5]" dataDxfId="40" dataCellStyle="Percent"/>
    <tableColumn id="9" xr3:uid="{1B193C4C-0D14-4C63-9700-F082AECB303F}" name="Natural gas at UK delivery points: Including levy (pence per kWh)[Note 5]" dataDxfId="39" dataCellStyle="Percent"/>
    <tableColumn id="10" xr3:uid="{FDE6988D-871C-45B5-ADD9-C9E6E3414F7B}" name="Price of gas to coal (%)" dataDxfId="38">
      <calculatedColumnFormula>G12/D12-1</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3DB6C88-50B3-43E6-BA59-AFFC2F2D3FD7}" name="Average_prices_of_fuels_in_real_terms_purchased_by_the_major_UK_power_producers_and_of_gas_at_UK_delivery_points_quarterly" displayName="Average_prices_of_fuels_in_real_terms_purchased_by_the_major_UK_power_producers_and_of_gas_at_UK_delivery_points_quarterly" ref="A14:J142" totalsRowShown="0" headerRowDxfId="37" dataDxfId="36" dataCellStyle="Percent">
  <autoFilter ref="A14:J142" xr:uid="{73DB6C88-50B3-43E6-BA59-AFFC2F2D3FD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C4C65750-1B2F-45B1-92BC-C0DA9F5B78A0}" name="Year" dataDxfId="35"/>
    <tableColumn id="2" xr3:uid="{347E15DF-218D-48A3-98C9-C1AB43DF61B7}" name="Quarter" dataDxfId="34"/>
    <tableColumn id="3" xr3:uid="{75932F8C-A257-41AB-A3AD-E7C0ED04E3B4}" name="Major power producers: Coal (£ per tonne)[Note 1]" dataDxfId="33">
      <calculatedColumnFormula>'3.2.1'!C12/'3.2.1 (Real)'!$J15*100</calculatedColumnFormula>
    </tableColumn>
    <tableColumn id="4" xr3:uid="{88D714AE-45A5-4558-BC5E-12D9C44AEAC7}" name="Major power producers: Coal (pence per kWh)[Note 1]" dataDxfId="32">
      <calculatedColumnFormula>'3.2.1'!D12/'3.2.1 (Real)'!$J15*100</calculatedColumnFormula>
    </tableColumn>
    <tableColumn id="5" xr3:uid="{68C880AB-01CB-4A3B-8043-FCCE54FAFF22}" name="Major power producers: Oil (£ per tonne)[Note 2, 3]" dataDxfId="31" dataCellStyle="Percent">
      <calculatedColumnFormula>'3.2.1'!E12/'3.2.1 (Real)'!$J15*100</calculatedColumnFormula>
    </tableColumn>
    <tableColumn id="6" xr3:uid="{CE1BBD77-3F57-4A8A-8F5D-99A22B5B89D5}" name="Major power producers: Oil (pence per kWh)[Note 2, 3]" dataDxfId="30" dataCellStyle="Percent">
      <calculatedColumnFormula>'3.2.1'!F12/'3.2.1 (Real)'!$J15*100</calculatedColumnFormula>
    </tableColumn>
    <tableColumn id="7" xr3:uid="{799B53DD-2676-43B8-9ED8-27C641020C18}" name="Major power producers: Natural gas (pence per kWh)[Note 4]" dataDxfId="29" dataCellStyle="Percent">
      <calculatedColumnFormula>'3.2.1'!G12/'3.2.1 (Real)'!$J15*100</calculatedColumnFormula>
    </tableColumn>
    <tableColumn id="8" xr3:uid="{90B4EFE1-875D-4B1C-A940-E47F9D9558ED}" name="Natural gas at UK delivery points: Excluding levy (pence per kWh)[Note 5]" dataDxfId="28" dataCellStyle="Percent"/>
    <tableColumn id="9" xr3:uid="{C70F33B8-D8D9-4A32-A3DB-A08182EC7D91}" name="Natural gas at UK delivery points: Including levy (pence per kWh)[Note 5]" dataDxfId="27"/>
    <tableColumn id="10" xr3:uid="{574E137F-8180-4048-8EB6-7EF926A5A9DA}" name="GDP 2010=100" dataDxfId="26"/>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1C5E0E6-E839-4D6B-A5B9-4E3A6BB89311}" name="Average_prices_of_fuels_purchased_in_cash_terms_by_the_major_UK_power_producers_and_of_gas_at_UK_delivery_points_annual" displayName="Average_prices_of_fuels_purchased_in_cash_terms_by_the_major_UK_power_producers_and_of_gas_at_UK_delivery_points_annual" ref="A11:K43" totalsRowShown="0" headerRowDxfId="25" dataDxfId="24" dataCellStyle="Percent">
  <autoFilter ref="A11:K43" xr:uid="{91C5E0E6-E839-4D6B-A5B9-4E3A6BB8931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AA92AA07-AFFB-41B2-88C0-1467D9280E06}" name="Year" dataDxfId="23"/>
    <tableColumn id="2" xr3:uid="{CA5524A9-611E-4D6C-90A9-FE359A7DF317}" name="Major power producers: Coal (£ per tonne)[Note 1]" dataDxfId="22"/>
    <tableColumn id="3" xr3:uid="{C1F57EF6-01BD-4185-A16F-9DE7BF062C03}" name="Major power producers: Coal (pence per kWh)[Note 1]" dataDxfId="21" dataCellStyle="Percent"/>
    <tableColumn id="4" xr3:uid="{D6B2FE45-476B-43A8-9C20-25AAFE263729}" name="Major power producers: Oil (£ per tonne)[Note 2, 3]" dataDxfId="20" dataCellStyle="Percent"/>
    <tableColumn id="5" xr3:uid="{A2E5D7FF-29D0-4326-AB82-AB243FBBA6C2}" name="Major power producers: Oil (pence per kWh)[Note 2, 3]" dataDxfId="19" dataCellStyle="Percent"/>
    <tableColumn id="6" xr3:uid="{FAC9CDAE-F2BF-4CBD-9D8C-F64744F14E1F}" name="Major power producers: Natural gas (pence per kWh)[Note 4]" dataDxfId="18" dataCellStyle="Percent"/>
    <tableColumn id="7" xr3:uid="{9012C135-2000-4FE8-918F-22309EDE4C53}" name="Natural gas at UK delivery points: Excluding levy (pence per kWh)[Note 5]" dataDxfId="17" dataCellStyle="Percent"/>
    <tableColumn id="8" xr3:uid="{E00BF172-CEB5-400D-ABBB-CC4A9AE76636}" name="Natural gas at UK delivery points: Including levy (pence per kWh)[Note 5]" dataDxfId="16" dataCellStyle="Percent"/>
    <tableColumn id="9" xr3:uid="{65F4FEA8-EF45-45AB-AD0E-D9E188D141DC}" name=" Price of Oil to Coal (%)" dataDxfId="15" dataCellStyle="Percent"/>
    <tableColumn id="10" xr3:uid="{9B13B81C-F267-479A-B063-4BB90039F2F6}" name="Beach Gas Index (2010=100): Excluding levy" dataDxfId="14"/>
    <tableColumn id="11" xr3:uid="{E9EA206D-C7D4-43FA-9C16-15BAAFB93941}" name="Beach Gas Index (2010=100): Including levy" dataDxfId="13"/>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D407BCF-F4BD-404D-94EF-929726404EBD}" name="Average_prices_of_fuels_purchased_in_real_terms_by_the_major_UK_power_producers_and_of_gas_at_UK_delivery_points_annual" displayName="Average_prices_of_fuels_purchased_in_real_terms_by_the_major_UK_power_producers_and_of_gas_at_UK_delivery_points_annual" ref="A13:K45" totalsRowShown="0" headerRowDxfId="12" dataDxfId="11">
  <autoFilter ref="A13:K45" xr:uid="{6D407BCF-F4BD-404D-94EF-929726404EB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2" xr3:uid="{F5CEF77E-5AF7-48C6-8D9A-A2E6DEAB5DF2}" name="Year" dataDxfId="10"/>
    <tableColumn id="3" xr3:uid="{68D92B3E-6F40-4150-8A7A-ABCAA7E0B2D4}" name="Major power producers: Coal (£ per tonne)[Note 1]" dataDxfId="9">
      <calculatedColumnFormula>'3.2.1 (Annual)'!B12/'3.2.1 (Annual real)'!$I14*100</calculatedColumnFormula>
    </tableColumn>
    <tableColumn id="4" xr3:uid="{EE9A3114-A9A7-4F42-B008-E1736594EBB9}" name="Major power producers: Coal (pence per kWh)[Note 1]" dataDxfId="8">
      <calculatedColumnFormula>'3.2.1 (Annual)'!C12/'3.2.1 (Annual real)'!$I14*100</calculatedColumnFormula>
    </tableColumn>
    <tableColumn id="5" xr3:uid="{004751DE-9564-41C2-A91D-4426A2E785E7}" name="Major power producers: Oil (£ per tonne)[Note 2, 3]" dataDxfId="7">
      <calculatedColumnFormula>'3.2.1 (Annual)'!D12/'3.2.1 (Annual real)'!$I14*100</calculatedColumnFormula>
    </tableColumn>
    <tableColumn id="6" xr3:uid="{8D7F3892-8C3F-468A-B39E-60B10B7DBEA5}" name="Major power producers: Oil (pence per kWh)[Note 2, 3]" dataDxfId="6">
      <calculatedColumnFormula>'3.2.1 (Annual)'!E12/'3.2.1 (Annual real)'!$I14*100</calculatedColumnFormula>
    </tableColumn>
    <tableColumn id="7" xr3:uid="{2D8AD7D5-1E58-43E5-B45B-020F97719632}" name="Major power producers: Natural gas (pence per kWh)[Note 4]" dataDxfId="5">
      <calculatedColumnFormula>'3.2.1 (Annual)'!F12/'3.2.1 (Annual real)'!$I14*100</calculatedColumnFormula>
    </tableColumn>
    <tableColumn id="8" xr3:uid="{446B90DF-9D17-4CEC-B284-395AF85C2A72}" name="Natural gas at UK delivery points: Excluding levy (pence per kWh)[Note 5]" dataDxfId="4" dataCellStyle="Percent"/>
    <tableColumn id="9" xr3:uid="{C02E63C6-000A-4329-9CE5-AAD70178685B}" name="Natural gas at UK delivery points: Including levy (pence per kWh)[Note 5]" dataDxfId="3" dataCellStyle="Percent"/>
    <tableColumn id="10" xr3:uid="{4573DB0D-929B-43D3-B7D1-BDA9EDADCEA7}" name="GDP 2010=100" dataDxfId="2"/>
    <tableColumn id="11" xr3:uid="{53944073-8063-4569-8A85-B32A59B6D2D6}" name="Beach Gas Index (2010=100): Excluding levy" dataDxfId="1"/>
    <tableColumn id="12" xr3:uid="{CF2F1E28-7F37-413F-94E0-C520F92A1E9D}" name="Beach Gas Index (2010=100): Including levy"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publications/industrial-price-statistics-data-sources-and-methodologies" TargetMode="External"/><Relationship Id="rId7" Type="http://schemas.openxmlformats.org/officeDocument/2006/relationships/hyperlink" Target="mailto:newsdesk@beis.gov.uk" TargetMode="External"/><Relationship Id="rId2" Type="http://schemas.openxmlformats.org/officeDocument/2006/relationships/hyperlink" Target="https://www.gov.uk/government/statistical-data-sets/prices-of-fuels-purchased-by-major-power-producers" TargetMode="External"/><Relationship Id="rId1" Type="http://schemas.openxmlformats.org/officeDocument/2006/relationships/hyperlink" Target="https://www.gov.uk/government/collections/quarterly-energy-prices" TargetMode="External"/><Relationship Id="rId6" Type="http://schemas.openxmlformats.org/officeDocument/2006/relationships/hyperlink" Target="mailto:energyprices.stats@beis.gov.uk" TargetMode="External"/><Relationship Id="rId5" Type="http://schemas.openxmlformats.org/officeDocument/2006/relationships/hyperlink" Target="https://www.gov.uk/government/uploads/system/uploads/attachment_data/file/338757/Annex_B.pdf" TargetMode="External"/><Relationship Id="rId4" Type="http://schemas.openxmlformats.org/officeDocument/2006/relationships/hyperlink" Target="https://www.gov.uk/government/publications/beis-standards-for-official-statistics" TargetMode="Externa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A72BC-2440-4129-8F62-C409FC734AC7}">
  <sheetPr>
    <tabColor theme="3"/>
    <pageSetUpPr fitToPage="1"/>
  </sheetPr>
  <dimension ref="A1:Y22"/>
  <sheetViews>
    <sheetView showGridLines="0" zoomScaleNormal="100" workbookViewId="0"/>
  </sheetViews>
  <sheetFormatPr defaultColWidth="8.85546875" defaultRowHeight="12.75" x14ac:dyDescent="0.2"/>
  <cols>
    <col min="1" max="26" width="8.7109375" customWidth="1"/>
  </cols>
  <sheetData>
    <row r="1" spans="1:25" ht="36" customHeight="1" x14ac:dyDescent="0.2">
      <c r="A1" s="76" t="s">
        <v>65</v>
      </c>
      <c r="B1" s="16"/>
      <c r="C1" s="16"/>
      <c r="D1" s="16"/>
      <c r="E1" s="16"/>
      <c r="F1" s="16"/>
      <c r="G1" s="16"/>
      <c r="H1" s="16"/>
      <c r="I1" s="16"/>
      <c r="J1" s="16"/>
      <c r="K1" s="16"/>
      <c r="L1" s="16"/>
      <c r="M1" s="6"/>
      <c r="N1" s="6"/>
      <c r="O1" s="6"/>
      <c r="P1" s="13"/>
      <c r="Q1" s="13"/>
      <c r="R1" s="13"/>
      <c r="S1" s="13"/>
      <c r="T1" s="13"/>
      <c r="U1" s="13"/>
      <c r="V1" s="13"/>
      <c r="W1" s="13"/>
      <c r="X1" s="13"/>
      <c r="Y1" s="13"/>
    </row>
    <row r="2" spans="1:25" ht="24" customHeight="1" x14ac:dyDescent="0.2">
      <c r="A2" s="77" t="s">
        <v>8</v>
      </c>
      <c r="B2" s="16"/>
      <c r="C2" s="16"/>
      <c r="D2" s="16"/>
      <c r="E2" s="16"/>
      <c r="F2" s="16"/>
      <c r="G2" s="16"/>
      <c r="H2" s="16"/>
      <c r="I2" s="16"/>
      <c r="J2" s="16"/>
      <c r="K2" s="16"/>
      <c r="L2" s="16"/>
      <c r="M2" s="13"/>
      <c r="N2" s="13"/>
      <c r="O2" s="13"/>
      <c r="P2" s="13"/>
      <c r="Q2" s="13"/>
      <c r="R2" s="13"/>
      <c r="S2" s="13"/>
      <c r="T2" s="13"/>
      <c r="U2" s="13"/>
      <c r="V2" s="13"/>
      <c r="W2" s="13"/>
      <c r="X2" s="13"/>
      <c r="Y2" s="13"/>
    </row>
    <row r="3" spans="1:25" s="13" customFormat="1" ht="18" customHeight="1" x14ac:dyDescent="0.2">
      <c r="A3" s="19" t="s">
        <v>69</v>
      </c>
      <c r="B3" s="78"/>
      <c r="C3" s="78"/>
      <c r="D3" s="79"/>
      <c r="E3" s="16"/>
      <c r="F3" s="16"/>
      <c r="G3" s="16"/>
      <c r="H3" s="16"/>
      <c r="I3" s="16"/>
      <c r="J3" s="16"/>
      <c r="K3" s="16"/>
      <c r="L3" s="16"/>
      <c r="M3" s="16"/>
    </row>
    <row r="4" spans="1:25" s="13" customFormat="1" ht="18" customHeight="1" x14ac:dyDescent="0.2">
      <c r="A4" s="19" t="s">
        <v>73</v>
      </c>
      <c r="B4" s="78"/>
      <c r="C4" s="78"/>
      <c r="D4" s="80"/>
      <c r="E4" s="16"/>
      <c r="F4" s="16"/>
      <c r="G4" s="16"/>
      <c r="H4" s="16"/>
      <c r="I4" s="16"/>
      <c r="J4" s="16"/>
      <c r="K4" s="16"/>
      <c r="L4" s="16"/>
      <c r="M4" s="16"/>
    </row>
    <row r="5" spans="1:25" s="13" customFormat="1" ht="18" customHeight="1" x14ac:dyDescent="0.2">
      <c r="A5" s="19" t="s">
        <v>68</v>
      </c>
      <c r="B5" s="78"/>
      <c r="C5" s="78"/>
      <c r="D5" s="79"/>
      <c r="E5" s="16"/>
      <c r="F5" s="16"/>
      <c r="G5" s="16"/>
      <c r="H5" s="16"/>
      <c r="I5" s="16"/>
      <c r="J5" s="16"/>
      <c r="K5" s="16"/>
      <c r="L5" s="16"/>
      <c r="M5" s="16"/>
    </row>
    <row r="6" spans="1:25" s="13" customFormat="1" ht="36" customHeight="1" x14ac:dyDescent="0.25">
      <c r="A6" s="81" t="s">
        <v>21</v>
      </c>
      <c r="B6" s="16"/>
      <c r="C6" s="16"/>
      <c r="D6" s="16"/>
      <c r="E6" s="16"/>
      <c r="F6" s="16"/>
      <c r="G6" s="16"/>
      <c r="H6" s="16"/>
      <c r="I6" s="16"/>
      <c r="J6" s="16"/>
      <c r="K6" s="16"/>
      <c r="L6" s="16"/>
      <c r="M6" s="16"/>
    </row>
    <row r="7" spans="1:25" s="13" customFormat="1" ht="15.95" customHeight="1" x14ac:dyDescent="0.2">
      <c r="A7" s="82" t="s">
        <v>9</v>
      </c>
      <c r="B7" s="16"/>
      <c r="C7" s="16"/>
      <c r="D7" s="16"/>
      <c r="E7" s="16"/>
      <c r="F7" s="16"/>
      <c r="G7" s="16"/>
      <c r="H7" s="16"/>
      <c r="I7" s="16"/>
      <c r="J7" s="16"/>
      <c r="K7" s="16"/>
      <c r="L7" s="16"/>
      <c r="M7" s="16"/>
    </row>
    <row r="8" spans="1:25" s="13" customFormat="1" ht="15.95" customHeight="1" x14ac:dyDescent="0.2">
      <c r="A8" s="82" t="s">
        <v>10</v>
      </c>
      <c r="B8" s="16"/>
      <c r="C8" s="16"/>
      <c r="D8" s="16"/>
      <c r="E8" s="16"/>
      <c r="F8" s="16"/>
      <c r="G8" s="16"/>
      <c r="H8" s="16"/>
      <c r="I8" s="16"/>
      <c r="J8" s="16"/>
      <c r="K8" s="16"/>
      <c r="L8" s="16"/>
      <c r="M8" s="16"/>
    </row>
    <row r="9" spans="1:25" s="13" customFormat="1" ht="15.95" customHeight="1" x14ac:dyDescent="0.2">
      <c r="A9" s="82" t="s">
        <v>11</v>
      </c>
      <c r="B9" s="16"/>
      <c r="C9" s="16"/>
      <c r="D9" s="16"/>
      <c r="E9" s="16"/>
      <c r="F9" s="16"/>
      <c r="G9" s="16"/>
      <c r="H9" s="16"/>
      <c r="I9" s="16"/>
      <c r="J9" s="16"/>
      <c r="K9" s="16"/>
      <c r="L9" s="16"/>
      <c r="M9" s="16"/>
    </row>
    <row r="10" spans="1:25" ht="36" customHeight="1" x14ac:dyDescent="0.25">
      <c r="A10" s="81" t="s">
        <v>6</v>
      </c>
      <c r="B10" s="83"/>
      <c r="C10" s="83"/>
      <c r="D10" s="83"/>
      <c r="E10" s="83"/>
      <c r="F10" s="83"/>
      <c r="G10" s="83"/>
      <c r="H10" s="83"/>
      <c r="I10" s="83"/>
      <c r="J10" s="83"/>
      <c r="K10" s="83"/>
      <c r="L10" s="83"/>
      <c r="M10" s="83"/>
    </row>
    <row r="11" spans="1:25" s="13" customFormat="1" ht="15.95" customHeight="1" x14ac:dyDescent="0.2">
      <c r="A11" s="84" t="s">
        <v>57</v>
      </c>
      <c r="B11" s="16"/>
      <c r="C11" s="16"/>
      <c r="D11" s="16"/>
      <c r="E11" s="16"/>
      <c r="F11" s="16"/>
      <c r="G11" s="16"/>
      <c r="H11" s="16"/>
      <c r="I11" s="16"/>
      <c r="J11" s="16"/>
    </row>
    <row r="12" spans="1:25" s="13" customFormat="1" ht="15.95" customHeight="1" x14ac:dyDescent="0.2">
      <c r="A12" s="84" t="s">
        <v>66</v>
      </c>
      <c r="B12" s="16"/>
      <c r="C12" s="16"/>
      <c r="D12" s="16"/>
      <c r="E12" s="16"/>
      <c r="F12" s="16"/>
      <c r="G12" s="16"/>
      <c r="H12" s="16"/>
      <c r="I12" s="16"/>
      <c r="J12" s="16"/>
    </row>
    <row r="13" spans="1:25" s="13" customFormat="1" ht="15.95" customHeight="1" x14ac:dyDescent="0.2">
      <c r="A13" s="84" t="s">
        <v>58</v>
      </c>
      <c r="B13" s="16"/>
      <c r="C13" s="16"/>
      <c r="D13" s="16"/>
      <c r="E13" s="16"/>
      <c r="F13" s="16"/>
      <c r="G13" s="16"/>
      <c r="H13" s="16"/>
      <c r="I13" s="16"/>
      <c r="J13" s="16"/>
    </row>
    <row r="14" spans="1:25" s="13" customFormat="1" ht="15.95" customHeight="1" x14ac:dyDescent="0.2">
      <c r="A14" s="84" t="s">
        <v>59</v>
      </c>
      <c r="B14" s="16"/>
      <c r="C14" s="16"/>
      <c r="D14" s="16"/>
      <c r="E14" s="16"/>
      <c r="F14" s="16"/>
      <c r="G14" s="16"/>
      <c r="H14" s="16"/>
      <c r="I14" s="16"/>
      <c r="J14" s="16"/>
    </row>
    <row r="15" spans="1:25" s="13" customFormat="1" ht="15.95" customHeight="1" x14ac:dyDescent="0.2">
      <c r="A15" s="85" t="s">
        <v>60</v>
      </c>
      <c r="B15" s="16"/>
      <c r="C15" s="16"/>
      <c r="D15" s="16"/>
    </row>
    <row r="16" spans="1:25" s="13" customFormat="1" ht="36" customHeight="1" x14ac:dyDescent="0.25">
      <c r="A16" s="75" t="s">
        <v>7</v>
      </c>
      <c r="B16"/>
      <c r="C16"/>
      <c r="D16"/>
      <c r="E16"/>
      <c r="F16"/>
      <c r="G16"/>
      <c r="H16"/>
      <c r="I16"/>
      <c r="J16"/>
      <c r="K16"/>
      <c r="L16"/>
      <c r="M16"/>
      <c r="N16"/>
      <c r="O16"/>
      <c r="P16"/>
    </row>
    <row r="17" spans="1:16" s="13" customFormat="1" ht="15.95" customHeight="1" x14ac:dyDescent="0.2">
      <c r="A17" s="86" t="s">
        <v>61</v>
      </c>
      <c r="B17"/>
      <c r="C17"/>
      <c r="D17"/>
      <c r="E17"/>
      <c r="F17"/>
      <c r="G17"/>
      <c r="H17"/>
      <c r="I17"/>
      <c r="J17"/>
      <c r="K17"/>
      <c r="L17"/>
      <c r="M17"/>
      <c r="N17"/>
      <c r="O17"/>
      <c r="P17"/>
    </row>
    <row r="18" spans="1:16" s="13" customFormat="1" ht="15.95" customHeight="1" x14ac:dyDescent="0.2">
      <c r="A18" s="87" t="s">
        <v>62</v>
      </c>
      <c r="B18"/>
      <c r="C18"/>
      <c r="D18"/>
      <c r="E18"/>
      <c r="F18"/>
      <c r="G18"/>
      <c r="H18"/>
      <c r="I18"/>
      <c r="J18"/>
      <c r="K18"/>
      <c r="L18"/>
      <c r="M18"/>
      <c r="N18"/>
      <c r="O18"/>
      <c r="P18"/>
    </row>
    <row r="19" spans="1:16" s="13" customFormat="1" ht="15.95" customHeight="1" x14ac:dyDescent="0.2">
      <c r="A19" s="88" t="s">
        <v>14</v>
      </c>
      <c r="B19"/>
      <c r="C19"/>
      <c r="D19"/>
      <c r="E19"/>
      <c r="F19"/>
      <c r="G19"/>
      <c r="H19"/>
      <c r="I19"/>
      <c r="J19"/>
      <c r="K19"/>
      <c r="L19"/>
      <c r="M19"/>
      <c r="N19"/>
      <c r="O19"/>
      <c r="P19"/>
    </row>
    <row r="20" spans="1:16" ht="36" customHeight="1" x14ac:dyDescent="0.2">
      <c r="A20" s="89" t="s">
        <v>63</v>
      </c>
    </row>
    <row r="21" spans="1:16" s="13" customFormat="1" ht="15.95" customHeight="1" x14ac:dyDescent="0.2">
      <c r="A21" s="87" t="s">
        <v>64</v>
      </c>
      <c r="B21"/>
      <c r="C21"/>
      <c r="D21"/>
      <c r="E21"/>
      <c r="F21"/>
      <c r="G21"/>
      <c r="H21"/>
      <c r="I21"/>
      <c r="J21"/>
      <c r="K21"/>
      <c r="L21"/>
      <c r="M21"/>
      <c r="N21"/>
      <c r="O21"/>
      <c r="P21"/>
    </row>
    <row r="22" spans="1:16" s="13" customFormat="1" ht="15.95" customHeight="1" x14ac:dyDescent="0.2">
      <c r="A22" s="88" t="s">
        <v>13</v>
      </c>
    </row>
  </sheetData>
  <hyperlinks>
    <hyperlink ref="A11" r:id="rId1" xr:uid="{6C41DBEC-37F9-452F-B716-987D8DE1F612}"/>
    <hyperlink ref="A12" r:id="rId2" display="Prices of fuels purchased by manufacturing industry website (opens in a new window)" xr:uid="{D4B8D36A-E299-4E25-9CA2-07E0F2098444}"/>
    <hyperlink ref="A13" r:id="rId3" xr:uid="{BFBA1B9D-2E8A-45D7-B71F-6263F5A5DFF8}"/>
    <hyperlink ref="A14" r:id="rId4" xr:uid="{3BC30F95-FB5B-43F1-92BD-51DB13EC5267}"/>
    <hyperlink ref="A15" r:id="rId5" xr:uid="{A15A2EB2-4D04-403B-B414-3D6B35D2C7E3}"/>
    <hyperlink ref="A19" r:id="rId6" xr:uid="{268D3E1D-971F-4C4B-9AAF-B7814EA74A4B}"/>
    <hyperlink ref="A22" r:id="rId7" xr:uid="{BF59B39D-0801-4305-ABAE-AE50FFA6DF89}"/>
  </hyperlinks>
  <pageMargins left="0.70866141732283472" right="0.70866141732283472" top="0.74803149606299213" bottom="0.74803149606299213" header="0.31496062992125984" footer="0.31496062992125984"/>
  <pageSetup paperSize="9" scale="63" orientation="portrait" r:id="rId8"/>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4D528-6A3E-41BE-8D05-88A7158C6419}">
  <sheetPr>
    <tabColor theme="3"/>
  </sheetPr>
  <dimension ref="A1:S11"/>
  <sheetViews>
    <sheetView showGridLines="0" workbookViewId="0"/>
  </sheetViews>
  <sheetFormatPr defaultRowHeight="12.75" x14ac:dyDescent="0.2"/>
  <sheetData>
    <row r="1" spans="1:19" ht="15.75" x14ac:dyDescent="0.2">
      <c r="A1" s="8" t="s">
        <v>2</v>
      </c>
      <c r="B1" s="9"/>
      <c r="C1" s="9"/>
      <c r="D1" s="11"/>
      <c r="E1" s="10"/>
      <c r="F1" s="10"/>
      <c r="G1" s="10"/>
      <c r="H1" s="10"/>
      <c r="I1" s="10"/>
      <c r="J1" s="10"/>
      <c r="K1" s="10"/>
      <c r="L1" s="10"/>
      <c r="M1" s="10"/>
      <c r="N1" s="7"/>
      <c r="O1" s="7"/>
      <c r="P1" s="7"/>
      <c r="Q1" s="7"/>
      <c r="R1" s="7"/>
      <c r="S1" s="7"/>
    </row>
    <row r="2" spans="1:19" ht="15" x14ac:dyDescent="0.2">
      <c r="A2" s="14" t="s">
        <v>67</v>
      </c>
      <c r="B2" s="10"/>
      <c r="C2" s="10"/>
      <c r="D2" s="12"/>
      <c r="E2" s="10"/>
      <c r="F2" s="10"/>
      <c r="G2" s="10"/>
      <c r="H2" s="10"/>
      <c r="I2" s="10"/>
      <c r="J2" s="10"/>
      <c r="K2" s="10"/>
      <c r="L2" s="10"/>
      <c r="M2" s="13"/>
      <c r="N2" s="13"/>
      <c r="O2" s="13"/>
      <c r="P2" s="13"/>
      <c r="Q2" s="13"/>
      <c r="R2" s="13"/>
      <c r="S2" s="13"/>
    </row>
    <row r="3" spans="1:19" ht="15" x14ac:dyDescent="0.2">
      <c r="A3" s="12" t="s">
        <v>17</v>
      </c>
      <c r="B3" s="10"/>
      <c r="C3" s="10"/>
      <c r="E3" s="10"/>
      <c r="F3" s="10"/>
      <c r="G3" s="10"/>
      <c r="H3" s="10"/>
      <c r="I3" s="10"/>
      <c r="J3" s="10"/>
      <c r="K3" s="10"/>
      <c r="L3" s="10"/>
      <c r="M3" s="10"/>
      <c r="N3" s="7"/>
      <c r="O3" s="7"/>
      <c r="P3" s="7"/>
      <c r="Q3" s="7"/>
      <c r="R3" s="7"/>
      <c r="S3" s="7"/>
    </row>
    <row r="4" spans="1:19" ht="15" x14ac:dyDescent="0.2">
      <c r="A4" s="12" t="s">
        <v>18</v>
      </c>
      <c r="B4" s="10"/>
      <c r="C4" s="10"/>
      <c r="E4" s="10"/>
      <c r="F4" s="10"/>
      <c r="G4" s="10"/>
      <c r="H4" s="10"/>
      <c r="I4" s="10"/>
      <c r="J4" s="10"/>
      <c r="K4" s="10"/>
      <c r="L4" s="10"/>
      <c r="M4" s="10"/>
      <c r="N4" s="7"/>
      <c r="O4" s="7"/>
      <c r="P4" s="7"/>
      <c r="Q4" s="7"/>
      <c r="R4" s="7"/>
      <c r="S4" s="7"/>
    </row>
    <row r="5" spans="1:19" ht="15" x14ac:dyDescent="0.2">
      <c r="A5" s="12" t="s">
        <v>19</v>
      </c>
      <c r="B5" s="10"/>
      <c r="C5" s="10"/>
      <c r="E5" s="10"/>
      <c r="F5" s="10"/>
      <c r="G5" s="10"/>
      <c r="H5" s="10"/>
      <c r="I5" s="10"/>
      <c r="J5" s="10"/>
      <c r="K5" s="10"/>
      <c r="L5" s="10"/>
      <c r="M5" s="10"/>
      <c r="N5" s="7"/>
      <c r="O5" s="7"/>
      <c r="P5" s="7"/>
      <c r="Q5" s="7"/>
      <c r="R5" s="7"/>
      <c r="S5" s="7"/>
    </row>
    <row r="6" spans="1:19" ht="15" x14ac:dyDescent="0.2">
      <c r="A6" s="12" t="s">
        <v>20</v>
      </c>
      <c r="B6" s="10"/>
      <c r="C6" s="10"/>
      <c r="E6" s="10"/>
      <c r="F6" s="10"/>
      <c r="G6" s="10"/>
      <c r="H6" s="10"/>
      <c r="I6" s="10"/>
      <c r="J6" s="10"/>
      <c r="K6" s="10"/>
      <c r="L6" s="10"/>
      <c r="M6" s="10"/>
      <c r="N6" s="7"/>
      <c r="O6" s="7"/>
      <c r="P6" s="7"/>
      <c r="Q6" s="7"/>
      <c r="R6" s="7"/>
      <c r="S6" s="7"/>
    </row>
    <row r="7" spans="1:19" ht="15" x14ac:dyDescent="0.2">
      <c r="A7" s="10" t="s">
        <v>3</v>
      </c>
      <c r="B7" s="10"/>
      <c r="C7" s="10"/>
      <c r="E7" s="10"/>
      <c r="F7" s="10"/>
      <c r="G7" s="10"/>
      <c r="H7" s="10"/>
      <c r="I7" s="10"/>
      <c r="J7" s="10"/>
      <c r="K7" s="10"/>
      <c r="L7" s="10"/>
      <c r="M7" s="10"/>
      <c r="N7" s="7"/>
      <c r="O7" s="7"/>
      <c r="P7" s="7"/>
      <c r="Q7" s="7"/>
      <c r="R7" s="7"/>
      <c r="S7" s="7"/>
    </row>
    <row r="8" spans="1:19" ht="15" x14ac:dyDescent="0.2">
      <c r="A8" s="12" t="s">
        <v>16</v>
      </c>
      <c r="B8" s="10"/>
      <c r="C8" s="10"/>
      <c r="D8" s="12"/>
      <c r="E8" s="10"/>
      <c r="F8" s="10"/>
      <c r="G8" s="10"/>
      <c r="H8" s="10"/>
      <c r="I8" s="10"/>
      <c r="J8" s="10"/>
      <c r="K8" s="10"/>
      <c r="L8" s="10"/>
      <c r="M8" s="10"/>
      <c r="N8" s="7"/>
      <c r="O8" s="7"/>
      <c r="P8" s="7"/>
      <c r="Q8" s="7"/>
      <c r="R8" s="7"/>
      <c r="S8" s="7"/>
    </row>
    <row r="9" spans="1:19" ht="15" x14ac:dyDescent="0.2">
      <c r="A9" s="10" t="s">
        <v>4</v>
      </c>
      <c r="B9" s="10"/>
      <c r="C9" s="10"/>
      <c r="E9" s="10"/>
      <c r="F9" s="10"/>
      <c r="G9" s="10"/>
      <c r="H9" s="10"/>
      <c r="I9" s="10"/>
      <c r="J9" s="10"/>
      <c r="K9" s="10"/>
      <c r="L9" s="10"/>
      <c r="M9" s="10"/>
      <c r="N9" s="7"/>
      <c r="O9" s="7"/>
      <c r="P9" s="7"/>
      <c r="Q9" s="7"/>
      <c r="R9" s="7"/>
      <c r="S9" s="7"/>
    </row>
    <row r="10" spans="1:19" ht="15" x14ac:dyDescent="0.2">
      <c r="A10" s="12" t="s">
        <v>5</v>
      </c>
      <c r="B10" s="10"/>
      <c r="C10" s="10"/>
      <c r="D10" s="12"/>
      <c r="E10" s="10"/>
      <c r="F10" s="10"/>
      <c r="G10" s="10"/>
      <c r="H10" s="10"/>
      <c r="I10" s="10"/>
      <c r="J10" s="10"/>
      <c r="K10" s="10"/>
      <c r="L10" s="10"/>
      <c r="M10" s="13"/>
      <c r="N10" s="13"/>
      <c r="O10" s="13"/>
      <c r="P10" s="13"/>
      <c r="Q10" s="13"/>
      <c r="R10" s="13"/>
      <c r="S10" s="13"/>
    </row>
    <row r="11" spans="1:19" ht="15" x14ac:dyDescent="0.2">
      <c r="A11" s="15"/>
      <c r="B11" s="10"/>
      <c r="C11" s="10"/>
      <c r="E11" s="10"/>
      <c r="F11" s="10"/>
      <c r="G11" s="10"/>
      <c r="H11" s="10"/>
      <c r="I11" s="10"/>
      <c r="J11" s="10"/>
      <c r="K11" s="10"/>
      <c r="L11" s="10"/>
      <c r="M11" s="10"/>
      <c r="N11" s="7"/>
      <c r="O11" s="7"/>
      <c r="P11" s="7"/>
      <c r="Q11" s="7"/>
      <c r="R11" s="7"/>
      <c r="S11" s="7"/>
    </row>
  </sheetData>
  <hyperlinks>
    <hyperlink ref="A10" location="Methodology!A1" display="Methodology notes" xr:uid="{F58E5531-EA09-4940-88C1-2D84815A4299}"/>
    <hyperlink ref="A5" location="Annual!A1" display="Annual data from 1990 in current terms" xr:uid="{92270E32-A350-49A3-8E56-46421FFB4EF0}"/>
    <hyperlink ref="A3" location="Quarterly!A1" display="Quarterly data from 1990 in current terms" xr:uid="{12D2AF6F-32C3-4EA1-A071-EBDDA2002367}"/>
    <hyperlink ref="A4" location="'Quarterly (real)'!A1" display="Quarterly data from1990 in real terms" xr:uid="{B52E280B-8CCA-410A-8013-63444824400D}"/>
    <hyperlink ref="A8" location="Charts!A1" display="Charts - showing price trends" xr:uid="{865EC717-1868-4B47-8C62-35056F5FA7B7}"/>
    <hyperlink ref="A6" location="'Annual (real)'!A1" display="Annual data from 1990 in real terms" xr:uid="{DE59FD28-1A7A-4BFC-906A-9CEBD6DCF802}"/>
  </hyperlink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50229-7CF3-423C-8BB0-78DA348CC3F5}">
  <sheetPr>
    <tabColor theme="4"/>
  </sheetPr>
  <dimension ref="A1:K139"/>
  <sheetViews>
    <sheetView showGridLines="0" tabSelected="1" zoomScaleNormal="100" workbookViewId="0">
      <pane ySplit="11" topLeftCell="A128" activePane="bottomLeft" state="frozen"/>
      <selection activeCell="A15" sqref="A15"/>
      <selection pane="bottomLeft"/>
    </sheetView>
  </sheetViews>
  <sheetFormatPr defaultColWidth="15" defaultRowHeight="12.75" x14ac:dyDescent="0.2"/>
  <cols>
    <col min="1" max="10" width="14.5703125" style="24" customWidth="1"/>
    <col min="11" max="16384" width="15" style="24"/>
  </cols>
  <sheetData>
    <row r="1" spans="1:11" s="93" customFormat="1" ht="18" customHeight="1" x14ac:dyDescent="0.2">
      <c r="A1" s="90" t="s">
        <v>49</v>
      </c>
      <c r="B1" s="91"/>
      <c r="C1" s="91"/>
      <c r="D1" s="91"/>
      <c r="E1" s="91"/>
      <c r="F1" s="91"/>
      <c r="G1" s="91"/>
      <c r="H1" s="91"/>
      <c r="I1" s="91"/>
      <c r="J1" s="91"/>
      <c r="K1" s="91"/>
    </row>
    <row r="2" spans="1:11" s="27" customFormat="1" ht="18" customHeight="1" x14ac:dyDescent="0.2">
      <c r="A2" s="74" t="s">
        <v>44</v>
      </c>
    </row>
    <row r="3" spans="1:11" s="93" customFormat="1" ht="18" customHeight="1" x14ac:dyDescent="0.2">
      <c r="A3" s="26" t="s">
        <v>30</v>
      </c>
      <c r="B3" s="91"/>
      <c r="C3" s="91"/>
      <c r="D3" s="91"/>
      <c r="E3" s="91"/>
      <c r="F3" s="91"/>
      <c r="G3" s="91"/>
      <c r="H3" s="91"/>
      <c r="I3" s="91"/>
      <c r="J3" s="91"/>
      <c r="K3" s="91"/>
    </row>
    <row r="4" spans="1:11" s="93" customFormat="1" ht="18" customHeight="1" x14ac:dyDescent="0.2">
      <c r="A4" s="26" t="s">
        <v>33</v>
      </c>
      <c r="B4" s="91"/>
      <c r="C4" s="91"/>
      <c r="D4" s="91"/>
      <c r="E4" s="91"/>
      <c r="F4" s="91"/>
      <c r="G4" s="91"/>
      <c r="H4" s="91"/>
      <c r="I4" s="91"/>
      <c r="J4" s="91"/>
      <c r="K4" s="91"/>
    </row>
    <row r="5" spans="1:11" s="93" customFormat="1" ht="18" customHeight="1" x14ac:dyDescent="0.2">
      <c r="A5" s="26" t="s">
        <v>37</v>
      </c>
      <c r="B5" s="91"/>
      <c r="C5" s="91"/>
      <c r="D5" s="91"/>
      <c r="E5" s="91"/>
      <c r="F5" s="91"/>
      <c r="G5" s="91"/>
      <c r="H5" s="91"/>
      <c r="I5" s="91"/>
      <c r="J5" s="91"/>
      <c r="K5" s="91"/>
    </row>
    <row r="6" spans="1:11" s="93" customFormat="1" ht="18" customHeight="1" x14ac:dyDescent="0.2">
      <c r="A6" s="26" t="s">
        <v>34</v>
      </c>
      <c r="B6" s="91"/>
      <c r="C6" s="91"/>
      <c r="D6" s="91"/>
      <c r="E6" s="91"/>
      <c r="F6" s="91"/>
      <c r="G6" s="91"/>
      <c r="H6" s="91"/>
      <c r="I6" s="91"/>
      <c r="J6" s="91"/>
      <c r="K6" s="91"/>
    </row>
    <row r="7" spans="1:11" s="93" customFormat="1" ht="18" customHeight="1" x14ac:dyDescent="0.2">
      <c r="A7" s="26" t="s">
        <v>38</v>
      </c>
      <c r="B7" s="91"/>
      <c r="C7" s="91"/>
      <c r="D7" s="91"/>
      <c r="E7" s="91"/>
      <c r="F7" s="91"/>
      <c r="G7" s="91"/>
      <c r="H7" s="91"/>
      <c r="I7" s="91"/>
      <c r="J7" s="91"/>
      <c r="K7" s="91"/>
    </row>
    <row r="8" spans="1:11" s="93" customFormat="1" ht="18" customHeight="1" x14ac:dyDescent="0.2">
      <c r="A8" s="26" t="s">
        <v>40</v>
      </c>
      <c r="B8" s="91"/>
      <c r="C8" s="91"/>
      <c r="D8" s="91"/>
      <c r="E8" s="91"/>
      <c r="F8" s="91"/>
      <c r="G8" s="91"/>
      <c r="H8" s="91"/>
      <c r="I8" s="91"/>
      <c r="J8" s="91"/>
      <c r="K8" s="91"/>
    </row>
    <row r="9" spans="1:11" s="93" customFormat="1" ht="18" customHeight="1" x14ac:dyDescent="0.2">
      <c r="A9" s="26" t="s">
        <v>56</v>
      </c>
      <c r="B9" s="91"/>
      <c r="C9" s="91"/>
      <c r="D9" s="91"/>
      <c r="E9" s="91"/>
      <c r="F9" s="91"/>
      <c r="G9" s="91"/>
      <c r="H9" s="91"/>
      <c r="I9" s="91"/>
      <c r="J9" s="91"/>
      <c r="K9" s="91"/>
    </row>
    <row r="10" spans="1:11" s="93" customFormat="1" ht="18" customHeight="1" x14ac:dyDescent="0.2">
      <c r="A10" s="74" t="s">
        <v>43</v>
      </c>
      <c r="B10" s="91"/>
      <c r="C10" s="91"/>
      <c r="D10" s="91"/>
      <c r="E10" s="91"/>
      <c r="F10" s="91"/>
      <c r="G10" s="91"/>
      <c r="H10" s="91"/>
      <c r="I10" s="91"/>
      <c r="J10" s="91"/>
      <c r="K10" s="91"/>
    </row>
    <row r="11" spans="1:11" ht="63.95" customHeight="1" x14ac:dyDescent="0.2">
      <c r="A11" s="43" t="s">
        <v>25</v>
      </c>
      <c r="B11" s="43" t="s">
        <v>15</v>
      </c>
      <c r="C11" s="44" t="s">
        <v>31</v>
      </c>
      <c r="D11" s="45" t="s">
        <v>32</v>
      </c>
      <c r="E11" s="44" t="s">
        <v>35</v>
      </c>
      <c r="F11" s="45" t="s">
        <v>36</v>
      </c>
      <c r="G11" s="45" t="s">
        <v>39</v>
      </c>
      <c r="H11" s="45" t="s">
        <v>41</v>
      </c>
      <c r="I11" s="45" t="s">
        <v>42</v>
      </c>
      <c r="J11" s="45" t="s">
        <v>24</v>
      </c>
      <c r="K11" s="27"/>
    </row>
    <row r="12" spans="1:11" x14ac:dyDescent="0.2">
      <c r="A12" s="28">
        <v>1990</v>
      </c>
      <c r="B12" s="28" t="s">
        <v>53</v>
      </c>
      <c r="C12" s="23">
        <v>44.6</v>
      </c>
      <c r="D12" s="29">
        <v>0.64700000000000002</v>
      </c>
      <c r="E12" s="30" t="s">
        <v>0</v>
      </c>
      <c r="F12" s="29" t="s">
        <v>0</v>
      </c>
      <c r="G12" s="29" t="s">
        <v>0</v>
      </c>
      <c r="H12" s="31">
        <v>0.48899999999999999</v>
      </c>
      <c r="I12" s="31">
        <v>0.55200000000000005</v>
      </c>
      <c r="J12" s="23" t="s">
        <v>0</v>
      </c>
      <c r="K12" s="25"/>
    </row>
    <row r="13" spans="1:11" x14ac:dyDescent="0.2">
      <c r="A13" s="28">
        <v>1990</v>
      </c>
      <c r="B13" s="28" t="s">
        <v>54</v>
      </c>
      <c r="C13" s="23">
        <v>42.72</v>
      </c>
      <c r="D13" s="29">
        <v>0.62</v>
      </c>
      <c r="E13" s="30" t="s">
        <v>0</v>
      </c>
      <c r="F13" s="29" t="s">
        <v>0</v>
      </c>
      <c r="G13" s="29" t="s">
        <v>0</v>
      </c>
      <c r="H13" s="31">
        <v>0.51500000000000001</v>
      </c>
      <c r="I13" s="31">
        <v>0.56200000000000006</v>
      </c>
      <c r="J13" s="23" t="s">
        <v>0</v>
      </c>
      <c r="K13" s="25"/>
    </row>
    <row r="14" spans="1:11" x14ac:dyDescent="0.2">
      <c r="A14" s="28">
        <v>1990</v>
      </c>
      <c r="B14" s="28" t="s">
        <v>55</v>
      </c>
      <c r="C14" s="23">
        <v>43.55</v>
      </c>
      <c r="D14" s="29">
        <v>0.63200000000000001</v>
      </c>
      <c r="E14" s="30" t="s">
        <v>0</v>
      </c>
      <c r="F14" s="29" t="s">
        <v>0</v>
      </c>
      <c r="G14" s="29" t="s">
        <v>0</v>
      </c>
      <c r="H14" s="31">
        <v>0.55200000000000005</v>
      </c>
      <c r="I14" s="31">
        <v>0.58099999999999996</v>
      </c>
      <c r="J14" s="23" t="s">
        <v>0</v>
      </c>
      <c r="K14" s="25"/>
    </row>
    <row r="15" spans="1:11" x14ac:dyDescent="0.2">
      <c r="A15" s="28">
        <v>1990</v>
      </c>
      <c r="B15" s="28" t="s">
        <v>52</v>
      </c>
      <c r="C15" s="23">
        <v>44.21</v>
      </c>
      <c r="D15" s="29">
        <v>0.64200000000000002</v>
      </c>
      <c r="E15" s="30" t="s">
        <v>0</v>
      </c>
      <c r="F15" s="29" t="s">
        <v>0</v>
      </c>
      <c r="G15" s="29" t="s">
        <v>0</v>
      </c>
      <c r="H15" s="31">
        <v>0.51400000000000001</v>
      </c>
      <c r="I15" s="31">
        <v>0.56599999999999995</v>
      </c>
      <c r="J15" s="23" t="s">
        <v>0</v>
      </c>
      <c r="K15" s="32"/>
    </row>
    <row r="16" spans="1:11" x14ac:dyDescent="0.2">
      <c r="A16" s="28">
        <v>1991</v>
      </c>
      <c r="B16" s="28" t="s">
        <v>53</v>
      </c>
      <c r="C16" s="23">
        <v>42.18</v>
      </c>
      <c r="D16" s="29">
        <v>0.60699999999999998</v>
      </c>
      <c r="E16" s="30" t="s">
        <v>0</v>
      </c>
      <c r="F16" s="29" t="s">
        <v>0</v>
      </c>
      <c r="G16" s="29" t="s">
        <v>0</v>
      </c>
      <c r="H16" s="31">
        <v>0.52500000000000002</v>
      </c>
      <c r="I16" s="31">
        <v>0.57199999999999995</v>
      </c>
      <c r="J16" s="23" t="s">
        <v>0</v>
      </c>
      <c r="K16" s="25"/>
    </row>
    <row r="17" spans="1:11" x14ac:dyDescent="0.2">
      <c r="A17" s="28">
        <v>1991</v>
      </c>
      <c r="B17" s="28" t="s">
        <v>54</v>
      </c>
      <c r="C17" s="23">
        <v>43.12</v>
      </c>
      <c r="D17" s="29">
        <v>0.621</v>
      </c>
      <c r="E17" s="30" t="s">
        <v>0</v>
      </c>
      <c r="F17" s="29" t="s">
        <v>0</v>
      </c>
      <c r="G17" s="29" t="s">
        <v>0</v>
      </c>
      <c r="H17" s="31">
        <v>0.55500000000000005</v>
      </c>
      <c r="I17" s="31">
        <v>0.60199999999999998</v>
      </c>
      <c r="J17" s="23" t="s">
        <v>0</v>
      </c>
      <c r="K17" s="25"/>
    </row>
    <row r="18" spans="1:11" x14ac:dyDescent="0.2">
      <c r="A18" s="28">
        <v>1991</v>
      </c>
      <c r="B18" s="28" t="s">
        <v>55</v>
      </c>
      <c r="C18" s="23">
        <v>44.45</v>
      </c>
      <c r="D18" s="29">
        <v>0.64</v>
      </c>
      <c r="E18" s="30" t="s">
        <v>0</v>
      </c>
      <c r="F18" s="29" t="s">
        <v>0</v>
      </c>
      <c r="G18" s="29" t="s">
        <v>0</v>
      </c>
      <c r="H18" s="31">
        <v>0.59099999999999997</v>
      </c>
      <c r="I18" s="31">
        <v>0.63400000000000001</v>
      </c>
      <c r="J18" s="23" t="s">
        <v>0</v>
      </c>
      <c r="K18" s="25"/>
    </row>
    <row r="19" spans="1:11" x14ac:dyDescent="0.2">
      <c r="A19" s="28">
        <v>1991</v>
      </c>
      <c r="B19" s="28" t="s">
        <v>52</v>
      </c>
      <c r="C19" s="23">
        <v>44.28</v>
      </c>
      <c r="D19" s="29">
        <v>0.63800000000000001</v>
      </c>
      <c r="E19" s="30" t="s">
        <v>0</v>
      </c>
      <c r="F19" s="29" t="s">
        <v>0</v>
      </c>
      <c r="G19" s="29" t="s">
        <v>0</v>
      </c>
      <c r="H19" s="31">
        <v>0.59599999999999997</v>
      </c>
      <c r="I19" s="31">
        <v>0.64</v>
      </c>
      <c r="J19" s="23" t="s">
        <v>0</v>
      </c>
      <c r="K19" s="32"/>
    </row>
    <row r="20" spans="1:11" x14ac:dyDescent="0.2">
      <c r="A20" s="28">
        <v>1992</v>
      </c>
      <c r="B20" s="28" t="s">
        <v>53</v>
      </c>
      <c r="C20" s="23">
        <v>44.28</v>
      </c>
      <c r="D20" s="29">
        <v>0.63800000000000001</v>
      </c>
      <c r="E20" s="30" t="s">
        <v>0</v>
      </c>
      <c r="F20" s="29" t="s">
        <v>0</v>
      </c>
      <c r="G20" s="29" t="s">
        <v>0</v>
      </c>
      <c r="H20" s="31">
        <v>0.57799999999999996</v>
      </c>
      <c r="I20" s="31">
        <v>0.62</v>
      </c>
      <c r="J20" s="23" t="s">
        <v>0</v>
      </c>
      <c r="K20" s="25"/>
    </row>
    <row r="21" spans="1:11" x14ac:dyDescent="0.2">
      <c r="A21" s="28">
        <v>1992</v>
      </c>
      <c r="B21" s="28" t="s">
        <v>54</v>
      </c>
      <c r="C21" s="23">
        <v>45.14</v>
      </c>
      <c r="D21" s="29">
        <v>0.65</v>
      </c>
      <c r="E21" s="30" t="s">
        <v>0</v>
      </c>
      <c r="F21" s="29" t="s">
        <v>0</v>
      </c>
      <c r="G21" s="29" t="s">
        <v>0</v>
      </c>
      <c r="H21" s="31">
        <v>0.54500000000000004</v>
      </c>
      <c r="I21" s="31">
        <v>0.6</v>
      </c>
      <c r="J21" s="23" t="s">
        <v>0</v>
      </c>
      <c r="K21" s="25"/>
    </row>
    <row r="22" spans="1:11" x14ac:dyDescent="0.2">
      <c r="A22" s="28">
        <v>1992</v>
      </c>
      <c r="B22" s="28" t="s">
        <v>55</v>
      </c>
      <c r="C22" s="23">
        <v>46.32</v>
      </c>
      <c r="D22" s="29">
        <v>0.66700000000000004</v>
      </c>
      <c r="E22" s="30" t="s">
        <v>0</v>
      </c>
      <c r="F22" s="29" t="s">
        <v>0</v>
      </c>
      <c r="G22" s="29" t="s">
        <v>0</v>
      </c>
      <c r="H22" s="31">
        <v>0.53600000000000003</v>
      </c>
      <c r="I22" s="31">
        <v>0.58899999999999997</v>
      </c>
      <c r="J22" s="23" t="s">
        <v>0</v>
      </c>
      <c r="K22" s="25"/>
    </row>
    <row r="23" spans="1:11" x14ac:dyDescent="0.2">
      <c r="A23" s="28">
        <v>1992</v>
      </c>
      <c r="B23" s="28" t="s">
        <v>52</v>
      </c>
      <c r="C23" s="23">
        <v>46.05</v>
      </c>
      <c r="D23" s="29">
        <v>0.66300000000000003</v>
      </c>
      <c r="E23" s="30" t="s">
        <v>0</v>
      </c>
      <c r="F23" s="29" t="s">
        <v>0</v>
      </c>
      <c r="G23" s="29" t="s">
        <v>0</v>
      </c>
      <c r="H23" s="31">
        <v>0.52700000000000002</v>
      </c>
      <c r="I23" s="31">
        <v>0.56899999999999995</v>
      </c>
      <c r="J23" s="23" t="s">
        <v>0</v>
      </c>
      <c r="K23" s="32"/>
    </row>
    <row r="24" spans="1:11" x14ac:dyDescent="0.2">
      <c r="A24" s="28">
        <v>1993</v>
      </c>
      <c r="B24" s="28" t="s">
        <v>53</v>
      </c>
      <c r="C24" s="23">
        <v>45.97</v>
      </c>
      <c r="D24" s="29">
        <v>0.66200000000000003</v>
      </c>
      <c r="E24" s="30">
        <v>62.33</v>
      </c>
      <c r="F24" s="29">
        <v>0.51900000000000002</v>
      </c>
      <c r="G24" s="29">
        <v>0.76400000000000001</v>
      </c>
      <c r="H24" s="31">
        <v>0.51700000000000002</v>
      </c>
      <c r="I24" s="31">
        <v>0.55700000000000005</v>
      </c>
      <c r="J24" s="23">
        <f t="shared" ref="J24:J55" si="0">G24/D24-1</f>
        <v>0.15407854984894254</v>
      </c>
      <c r="K24" s="25"/>
    </row>
    <row r="25" spans="1:11" x14ac:dyDescent="0.2">
      <c r="A25" s="28">
        <v>1993</v>
      </c>
      <c r="B25" s="28" t="s">
        <v>54</v>
      </c>
      <c r="C25" s="23">
        <v>40.94</v>
      </c>
      <c r="D25" s="29">
        <v>0.58899999999999997</v>
      </c>
      <c r="E25" s="30">
        <v>57.15</v>
      </c>
      <c r="F25" s="29">
        <v>0.47599999999999998</v>
      </c>
      <c r="G25" s="29">
        <v>0.63200000000000001</v>
      </c>
      <c r="H25" s="31">
        <v>0.54400000000000004</v>
      </c>
      <c r="I25" s="31">
        <v>0.57699999999999996</v>
      </c>
      <c r="J25" s="23">
        <f t="shared" si="0"/>
        <v>7.3005093378607944E-2</v>
      </c>
      <c r="K25" s="25"/>
    </row>
    <row r="26" spans="1:11" x14ac:dyDescent="0.2">
      <c r="A26" s="28">
        <v>1993</v>
      </c>
      <c r="B26" s="28" t="s">
        <v>55</v>
      </c>
      <c r="C26" s="23">
        <v>40.46</v>
      </c>
      <c r="D26" s="29">
        <v>0.58299999999999996</v>
      </c>
      <c r="E26" s="30">
        <v>52.9</v>
      </c>
      <c r="F26" s="29">
        <v>0.441</v>
      </c>
      <c r="G26" s="29">
        <v>0.63100000000000001</v>
      </c>
      <c r="H26" s="31">
        <v>0.55400000000000005</v>
      </c>
      <c r="I26" s="31">
        <v>0.58499999999999996</v>
      </c>
      <c r="J26" s="23">
        <f t="shared" si="0"/>
        <v>8.23327615780447E-2</v>
      </c>
      <c r="K26" s="25"/>
    </row>
    <row r="27" spans="1:11" x14ac:dyDescent="0.2">
      <c r="A27" s="28">
        <v>1993</v>
      </c>
      <c r="B27" s="28" t="s">
        <v>52</v>
      </c>
      <c r="C27" s="23">
        <v>39.53</v>
      </c>
      <c r="D27" s="29">
        <v>0.56899999999999995</v>
      </c>
      <c r="E27" s="30">
        <v>52.08</v>
      </c>
      <c r="F27" s="29">
        <v>0.434</v>
      </c>
      <c r="G27" s="29">
        <v>0.70699999999999996</v>
      </c>
      <c r="H27" s="31">
        <v>0.50600000000000001</v>
      </c>
      <c r="I27" s="31">
        <v>0.53200000000000003</v>
      </c>
      <c r="J27" s="23">
        <f t="shared" si="0"/>
        <v>0.24253075571177507</v>
      </c>
      <c r="K27" s="32"/>
    </row>
    <row r="28" spans="1:11" x14ac:dyDescent="0.2">
      <c r="A28" s="28">
        <v>1994</v>
      </c>
      <c r="B28" s="28" t="s">
        <v>53</v>
      </c>
      <c r="C28" s="23">
        <v>33.979999999999997</v>
      </c>
      <c r="D28" s="29">
        <v>0.49299999999999999</v>
      </c>
      <c r="E28" s="30">
        <v>62.62</v>
      </c>
      <c r="F28" s="29">
        <v>0.52200000000000002</v>
      </c>
      <c r="G28" s="29">
        <v>0.67900000000000005</v>
      </c>
      <c r="H28" s="31">
        <v>0.55000000000000004</v>
      </c>
      <c r="I28" s="31">
        <v>0.57699999999999996</v>
      </c>
      <c r="J28" s="23">
        <f t="shared" si="0"/>
        <v>0.37728194726166331</v>
      </c>
      <c r="K28" s="25"/>
    </row>
    <row r="29" spans="1:11" x14ac:dyDescent="0.2">
      <c r="A29" s="28">
        <v>1994</v>
      </c>
      <c r="B29" s="28" t="s">
        <v>54</v>
      </c>
      <c r="C29" s="23">
        <v>38.92</v>
      </c>
      <c r="D29" s="29">
        <v>0.56499999999999995</v>
      </c>
      <c r="E29" s="30">
        <v>66.13</v>
      </c>
      <c r="F29" s="29">
        <v>0.55100000000000005</v>
      </c>
      <c r="G29" s="29">
        <v>0.64200000000000002</v>
      </c>
      <c r="H29" s="31">
        <v>0.58499999999999996</v>
      </c>
      <c r="I29" s="31">
        <v>0.61099999999999999</v>
      </c>
      <c r="J29" s="23">
        <f t="shared" si="0"/>
        <v>0.13628318584070809</v>
      </c>
      <c r="K29" s="25"/>
    </row>
    <row r="30" spans="1:11" x14ac:dyDescent="0.2">
      <c r="A30" s="28">
        <v>1994</v>
      </c>
      <c r="B30" s="28" t="s">
        <v>55</v>
      </c>
      <c r="C30" s="23">
        <v>38.1</v>
      </c>
      <c r="D30" s="29">
        <v>0.55300000000000005</v>
      </c>
      <c r="E30" s="30">
        <v>72.16</v>
      </c>
      <c r="F30" s="29">
        <v>0.60099999999999998</v>
      </c>
      <c r="G30" s="29">
        <v>0.67800000000000005</v>
      </c>
      <c r="H30" s="31">
        <v>0.52400000000000002</v>
      </c>
      <c r="I30" s="31">
        <v>0.54400000000000004</v>
      </c>
      <c r="J30" s="23">
        <f t="shared" si="0"/>
        <v>0.22603978300180838</v>
      </c>
      <c r="K30" s="25"/>
    </row>
    <row r="31" spans="1:11" x14ac:dyDescent="0.2">
      <c r="A31" s="28">
        <v>1994</v>
      </c>
      <c r="B31" s="28" t="s">
        <v>52</v>
      </c>
      <c r="C31" s="23">
        <v>34.29</v>
      </c>
      <c r="D31" s="29">
        <v>0.498</v>
      </c>
      <c r="E31" s="30">
        <v>71.34</v>
      </c>
      <c r="F31" s="29">
        <v>0.59399999999999997</v>
      </c>
      <c r="G31" s="29">
        <v>0.66600000000000004</v>
      </c>
      <c r="H31" s="31">
        <v>0.58799999999999997</v>
      </c>
      <c r="I31" s="31">
        <v>0.61</v>
      </c>
      <c r="J31" s="23">
        <f t="shared" si="0"/>
        <v>0.33734939759036142</v>
      </c>
      <c r="K31" s="32"/>
    </row>
    <row r="32" spans="1:11" x14ac:dyDescent="0.2">
      <c r="A32" s="28">
        <v>1995</v>
      </c>
      <c r="B32" s="28" t="s">
        <v>53</v>
      </c>
      <c r="C32" s="23">
        <v>32.94</v>
      </c>
      <c r="D32" s="29">
        <v>0.46700000000000003</v>
      </c>
      <c r="E32" s="30">
        <v>86.7</v>
      </c>
      <c r="F32" s="29">
        <v>0.72199999999999998</v>
      </c>
      <c r="G32" s="29">
        <v>0.67</v>
      </c>
      <c r="H32" s="31">
        <v>0.53300000000000003</v>
      </c>
      <c r="I32" s="31">
        <v>0.55400000000000005</v>
      </c>
      <c r="J32" s="23">
        <f t="shared" si="0"/>
        <v>0.43468950749464663</v>
      </c>
      <c r="K32" s="25"/>
    </row>
    <row r="33" spans="1:11" x14ac:dyDescent="0.2">
      <c r="A33" s="28">
        <v>1995</v>
      </c>
      <c r="B33" s="28" t="s">
        <v>54</v>
      </c>
      <c r="C33" s="23">
        <v>37.119999999999997</v>
      </c>
      <c r="D33" s="29">
        <v>0.52600000000000002</v>
      </c>
      <c r="E33" s="30">
        <v>79.89</v>
      </c>
      <c r="F33" s="29">
        <v>0.66600000000000004</v>
      </c>
      <c r="G33" s="29">
        <v>0.66500000000000004</v>
      </c>
      <c r="H33" s="31">
        <v>0.57699999999999996</v>
      </c>
      <c r="I33" s="31">
        <v>0.60299999999999998</v>
      </c>
      <c r="J33" s="23">
        <f t="shared" si="0"/>
        <v>0.26425855513307983</v>
      </c>
      <c r="K33" s="25"/>
    </row>
    <row r="34" spans="1:11" x14ac:dyDescent="0.2">
      <c r="A34" s="28">
        <v>1995</v>
      </c>
      <c r="B34" s="28" t="s">
        <v>55</v>
      </c>
      <c r="C34" s="23">
        <v>35.409999999999997</v>
      </c>
      <c r="D34" s="29">
        <v>0.502</v>
      </c>
      <c r="E34" s="30">
        <v>77.75</v>
      </c>
      <c r="F34" s="29">
        <v>0.64800000000000002</v>
      </c>
      <c r="G34" s="29">
        <v>0.60599999999999998</v>
      </c>
      <c r="H34" s="31">
        <v>0.59</v>
      </c>
      <c r="I34" s="31">
        <v>0.61799999999999999</v>
      </c>
      <c r="J34" s="23">
        <f t="shared" si="0"/>
        <v>0.20717131474103589</v>
      </c>
      <c r="K34" s="25"/>
    </row>
    <row r="35" spans="1:11" x14ac:dyDescent="0.2">
      <c r="A35" s="28">
        <v>1995</v>
      </c>
      <c r="B35" s="28" t="s">
        <v>52</v>
      </c>
      <c r="C35" s="23">
        <v>35.14</v>
      </c>
      <c r="D35" s="29">
        <v>0.498</v>
      </c>
      <c r="E35" s="30">
        <v>77.45</v>
      </c>
      <c r="F35" s="29">
        <v>0.64500000000000002</v>
      </c>
      <c r="G35" s="29">
        <v>0.63600000000000001</v>
      </c>
      <c r="H35" s="31">
        <v>0.57099999999999995</v>
      </c>
      <c r="I35" s="31">
        <v>0.59299999999999997</v>
      </c>
      <c r="J35" s="23">
        <f t="shared" si="0"/>
        <v>0.27710843373493987</v>
      </c>
      <c r="K35" s="32"/>
    </row>
    <row r="36" spans="1:11" x14ac:dyDescent="0.2">
      <c r="A36" s="28">
        <v>1996</v>
      </c>
      <c r="B36" s="28" t="s">
        <v>53</v>
      </c>
      <c r="C36" s="23">
        <v>35.450000000000003</v>
      </c>
      <c r="D36" s="29">
        <v>0.502</v>
      </c>
      <c r="E36" s="30">
        <v>85.12</v>
      </c>
      <c r="F36" s="29">
        <v>0.70899999999999996</v>
      </c>
      <c r="G36" s="29">
        <v>0.68600000000000005</v>
      </c>
      <c r="H36" s="31">
        <v>0.55900000000000005</v>
      </c>
      <c r="I36" s="31">
        <v>0.58199999999999996</v>
      </c>
      <c r="J36" s="23">
        <f t="shared" si="0"/>
        <v>0.36653386454183279</v>
      </c>
      <c r="K36" s="25"/>
    </row>
    <row r="37" spans="1:11" x14ac:dyDescent="0.2">
      <c r="A37" s="28">
        <v>1996</v>
      </c>
      <c r="B37" s="28" t="s">
        <v>54</v>
      </c>
      <c r="C37" s="23">
        <v>36.020000000000003</v>
      </c>
      <c r="D37" s="29">
        <v>0.51</v>
      </c>
      <c r="E37" s="30">
        <v>79.69</v>
      </c>
      <c r="F37" s="29">
        <v>0.66400000000000003</v>
      </c>
      <c r="G37" s="29">
        <v>0.57799999999999996</v>
      </c>
      <c r="H37" s="31">
        <v>0.54800000000000004</v>
      </c>
      <c r="I37" s="31">
        <v>0.56699999999999995</v>
      </c>
      <c r="J37" s="23">
        <f t="shared" si="0"/>
        <v>0.1333333333333333</v>
      </c>
      <c r="K37" s="25"/>
    </row>
    <row r="38" spans="1:11" x14ac:dyDescent="0.2">
      <c r="A38" s="28">
        <v>1996</v>
      </c>
      <c r="B38" s="28" t="s">
        <v>55</v>
      </c>
      <c r="C38" s="23">
        <v>35.25</v>
      </c>
      <c r="D38" s="29">
        <v>0.5</v>
      </c>
      <c r="E38" s="30">
        <v>80.05</v>
      </c>
      <c r="F38" s="29">
        <v>0.66700000000000004</v>
      </c>
      <c r="G38" s="29">
        <v>0.56799999999999995</v>
      </c>
      <c r="H38" s="31">
        <v>0.57299999999999995</v>
      </c>
      <c r="I38" s="31">
        <v>0.59099999999999997</v>
      </c>
      <c r="J38" s="23">
        <f t="shared" si="0"/>
        <v>0.1359999999999999</v>
      </c>
      <c r="K38" s="25"/>
    </row>
    <row r="39" spans="1:11" x14ac:dyDescent="0.2">
      <c r="A39" s="28">
        <v>1996</v>
      </c>
      <c r="B39" s="28" t="s">
        <v>52</v>
      </c>
      <c r="C39" s="23">
        <v>34.409999999999997</v>
      </c>
      <c r="D39" s="29">
        <v>0.48799999999999999</v>
      </c>
      <c r="E39" s="30">
        <v>88.98</v>
      </c>
      <c r="F39" s="29">
        <v>0.74099999999999999</v>
      </c>
      <c r="G39" s="29">
        <v>0.66500000000000004</v>
      </c>
      <c r="H39" s="31">
        <v>0.59699999999999998</v>
      </c>
      <c r="I39" s="31">
        <v>0.62</v>
      </c>
      <c r="J39" s="23">
        <f t="shared" si="0"/>
        <v>0.36270491803278704</v>
      </c>
      <c r="K39" s="32"/>
    </row>
    <row r="40" spans="1:11" x14ac:dyDescent="0.2">
      <c r="A40" s="33">
        <v>1997</v>
      </c>
      <c r="B40" s="33" t="s">
        <v>53</v>
      </c>
      <c r="C40" s="23">
        <v>33.479999999999997</v>
      </c>
      <c r="D40" s="29">
        <v>0.47099999999999997</v>
      </c>
      <c r="E40" s="30">
        <v>90.86</v>
      </c>
      <c r="F40" s="29">
        <v>0.755</v>
      </c>
      <c r="G40" s="29">
        <v>0.70699999999999996</v>
      </c>
      <c r="H40" s="31">
        <v>0.59299999999999997</v>
      </c>
      <c r="I40" s="31">
        <v>0.61799999999999999</v>
      </c>
      <c r="J40" s="23">
        <f t="shared" si="0"/>
        <v>0.5010615711252655</v>
      </c>
      <c r="K40" s="25"/>
    </row>
    <row r="41" spans="1:11" x14ac:dyDescent="0.2">
      <c r="A41" s="33">
        <v>1997</v>
      </c>
      <c r="B41" s="33" t="s">
        <v>54</v>
      </c>
      <c r="C41" s="23">
        <v>33.200000000000003</v>
      </c>
      <c r="D41" s="29">
        <v>0.46700000000000003</v>
      </c>
      <c r="E41" s="30">
        <v>79.989999999999995</v>
      </c>
      <c r="F41" s="29">
        <v>0.66500000000000004</v>
      </c>
      <c r="G41" s="29">
        <v>0.61</v>
      </c>
      <c r="H41" s="31">
        <v>0.54</v>
      </c>
      <c r="I41" s="31">
        <v>0.55400000000000005</v>
      </c>
      <c r="J41" s="23">
        <f t="shared" si="0"/>
        <v>0.30620985010706625</v>
      </c>
      <c r="K41" s="25"/>
    </row>
    <row r="42" spans="1:11" x14ac:dyDescent="0.2">
      <c r="A42" s="33">
        <v>1997</v>
      </c>
      <c r="B42" s="33" t="s">
        <v>55</v>
      </c>
      <c r="C42" s="23">
        <v>34.619999999999997</v>
      </c>
      <c r="D42" s="29">
        <v>0.48699999999999999</v>
      </c>
      <c r="E42" s="30">
        <v>94.2</v>
      </c>
      <c r="F42" s="29">
        <v>0.78300000000000003</v>
      </c>
      <c r="G42" s="29">
        <v>0.56399999999999995</v>
      </c>
      <c r="H42" s="31">
        <v>0.54700000000000004</v>
      </c>
      <c r="I42" s="31">
        <v>0.56000000000000005</v>
      </c>
      <c r="J42" s="23">
        <f t="shared" si="0"/>
        <v>0.1581108829568787</v>
      </c>
      <c r="K42" s="25"/>
    </row>
    <row r="43" spans="1:11" x14ac:dyDescent="0.2">
      <c r="A43" s="33">
        <v>1997</v>
      </c>
      <c r="B43" s="33" t="s">
        <v>52</v>
      </c>
      <c r="C43" s="23">
        <v>33.799999999999997</v>
      </c>
      <c r="D43" s="29">
        <v>0.47499999999999998</v>
      </c>
      <c r="E43" s="30">
        <v>93.82</v>
      </c>
      <c r="F43" s="29">
        <v>0.78</v>
      </c>
      <c r="G43" s="29">
        <v>0.70499999999999996</v>
      </c>
      <c r="H43" s="31">
        <v>0.6</v>
      </c>
      <c r="I43" s="31">
        <v>0.61399999999999999</v>
      </c>
      <c r="J43" s="23">
        <f t="shared" si="0"/>
        <v>0.48421052631578942</v>
      </c>
      <c r="K43" s="32"/>
    </row>
    <row r="44" spans="1:11" x14ac:dyDescent="0.2">
      <c r="A44" s="33">
        <v>1998</v>
      </c>
      <c r="B44" s="33" t="s">
        <v>53</v>
      </c>
      <c r="C44" s="23">
        <v>32.92</v>
      </c>
      <c r="D44" s="29">
        <v>0.45900000000000002</v>
      </c>
      <c r="E44" s="30">
        <v>78.98</v>
      </c>
      <c r="F44" s="29">
        <v>0.65800000000000003</v>
      </c>
      <c r="G44" s="29">
        <v>0.69599999999999995</v>
      </c>
      <c r="H44" s="31">
        <v>0.58899999999999997</v>
      </c>
      <c r="I44" s="31">
        <v>0.60599999999999998</v>
      </c>
      <c r="J44" s="23">
        <f t="shared" si="0"/>
        <v>0.51633986928104569</v>
      </c>
      <c r="K44" s="25"/>
    </row>
    <row r="45" spans="1:11" x14ac:dyDescent="0.2">
      <c r="A45" s="33">
        <v>1998</v>
      </c>
      <c r="B45" s="33" t="s">
        <v>54</v>
      </c>
      <c r="C45" s="23">
        <v>29.98</v>
      </c>
      <c r="D45" s="29">
        <v>0.41799999999999998</v>
      </c>
      <c r="E45" s="30">
        <v>68.95</v>
      </c>
      <c r="F45" s="29">
        <v>0.57499999999999996</v>
      </c>
      <c r="G45" s="29">
        <v>0.627</v>
      </c>
      <c r="H45" s="31">
        <v>0.56000000000000005</v>
      </c>
      <c r="I45" s="31">
        <v>0.56000000000000005</v>
      </c>
      <c r="J45" s="23">
        <f t="shared" si="0"/>
        <v>0.5</v>
      </c>
      <c r="K45" s="25"/>
    </row>
    <row r="46" spans="1:11" x14ac:dyDescent="0.2">
      <c r="A46" s="33">
        <v>1998</v>
      </c>
      <c r="B46" s="33" t="s">
        <v>55</v>
      </c>
      <c r="C46" s="23">
        <v>28.09</v>
      </c>
      <c r="D46" s="29">
        <v>0.39200000000000002</v>
      </c>
      <c r="E46" s="30">
        <v>68.53</v>
      </c>
      <c r="F46" s="29">
        <v>0.57099999999999995</v>
      </c>
      <c r="G46" s="29">
        <v>0.60199999999999998</v>
      </c>
      <c r="H46" s="31">
        <v>0.51100000000000001</v>
      </c>
      <c r="I46" s="31">
        <v>0.51100000000000001</v>
      </c>
      <c r="J46" s="23">
        <f t="shared" si="0"/>
        <v>0.53571428571428559</v>
      </c>
      <c r="K46" s="25"/>
    </row>
    <row r="47" spans="1:11" x14ac:dyDescent="0.2">
      <c r="A47" s="33">
        <v>1998</v>
      </c>
      <c r="B47" s="33" t="s">
        <v>52</v>
      </c>
      <c r="C47" s="23">
        <v>29.24</v>
      </c>
      <c r="D47" s="29">
        <v>0.40799999999999997</v>
      </c>
      <c r="E47" s="30">
        <v>70.31</v>
      </c>
      <c r="F47" s="29">
        <v>0.58599999999999997</v>
      </c>
      <c r="G47" s="29">
        <v>0.67500000000000004</v>
      </c>
      <c r="H47" s="31">
        <v>0.55900000000000005</v>
      </c>
      <c r="I47" s="31">
        <v>0.55900000000000005</v>
      </c>
      <c r="J47" s="23">
        <f t="shared" si="0"/>
        <v>0.65441176470588247</v>
      </c>
      <c r="K47" s="32"/>
    </row>
    <row r="48" spans="1:11" x14ac:dyDescent="0.2">
      <c r="A48" s="33">
        <v>1999</v>
      </c>
      <c r="B48" s="33" t="s">
        <v>53</v>
      </c>
      <c r="C48" s="23">
        <v>28.58</v>
      </c>
      <c r="D48" s="29">
        <v>0.39700000000000002</v>
      </c>
      <c r="E48" s="30">
        <v>73.97</v>
      </c>
      <c r="F48" s="29">
        <v>0.61599999999999999</v>
      </c>
      <c r="G48" s="29">
        <v>0.65900000000000003</v>
      </c>
      <c r="H48" s="31">
        <v>0.52300000000000002</v>
      </c>
      <c r="I48" s="31">
        <v>0.52300000000000002</v>
      </c>
      <c r="J48" s="23">
        <f t="shared" si="0"/>
        <v>0.65994962216624686</v>
      </c>
      <c r="K48" s="25"/>
    </row>
    <row r="49" spans="1:11" x14ac:dyDescent="0.2">
      <c r="A49" s="33">
        <v>1999</v>
      </c>
      <c r="B49" s="33" t="s">
        <v>54</v>
      </c>
      <c r="C49" s="23">
        <v>29.22</v>
      </c>
      <c r="D49" s="29">
        <v>0.40600000000000003</v>
      </c>
      <c r="E49" s="30">
        <v>81.37</v>
      </c>
      <c r="F49" s="29">
        <v>0.67800000000000005</v>
      </c>
      <c r="G49" s="29">
        <v>0.57499999999999996</v>
      </c>
      <c r="H49" s="31">
        <v>0.45</v>
      </c>
      <c r="I49" s="31">
        <v>0.45</v>
      </c>
      <c r="J49" s="23">
        <f t="shared" si="0"/>
        <v>0.41625615763546775</v>
      </c>
      <c r="K49" s="25"/>
    </row>
    <row r="50" spans="1:11" x14ac:dyDescent="0.2">
      <c r="A50" s="33">
        <v>1999</v>
      </c>
      <c r="B50" s="33" t="s">
        <v>55</v>
      </c>
      <c r="C50" s="23">
        <v>29.42</v>
      </c>
      <c r="D50" s="29">
        <v>0.40899999999999997</v>
      </c>
      <c r="E50" s="30">
        <v>91.88</v>
      </c>
      <c r="F50" s="29">
        <v>0.76600000000000001</v>
      </c>
      <c r="G50" s="29">
        <v>0.56299999999999994</v>
      </c>
      <c r="H50" s="31">
        <v>0.42799999999999999</v>
      </c>
      <c r="I50" s="31">
        <v>0.42799999999999999</v>
      </c>
      <c r="J50" s="23">
        <f t="shared" si="0"/>
        <v>0.37652811735941305</v>
      </c>
      <c r="K50" s="25"/>
    </row>
    <row r="51" spans="1:11" x14ac:dyDescent="0.2">
      <c r="A51" s="33">
        <v>1999</v>
      </c>
      <c r="B51" s="33" t="s">
        <v>52</v>
      </c>
      <c r="C51" s="23">
        <v>28.96</v>
      </c>
      <c r="D51" s="29">
        <v>0.40300000000000002</v>
      </c>
      <c r="E51" s="30">
        <v>95.57</v>
      </c>
      <c r="F51" s="29">
        <v>0.79600000000000004</v>
      </c>
      <c r="G51" s="29">
        <v>0.64200000000000002</v>
      </c>
      <c r="H51" s="31">
        <v>0.46100000000000002</v>
      </c>
      <c r="I51" s="31">
        <v>0.46100000000000002</v>
      </c>
      <c r="J51" s="23">
        <f t="shared" si="0"/>
        <v>0.59305210918114137</v>
      </c>
      <c r="K51" s="32"/>
    </row>
    <row r="52" spans="1:11" x14ac:dyDescent="0.2">
      <c r="A52" s="28">
        <v>2000</v>
      </c>
      <c r="B52" s="28" t="s">
        <v>53</v>
      </c>
      <c r="C52" s="23">
        <v>29.71</v>
      </c>
      <c r="D52" s="29">
        <v>0.41099999999999998</v>
      </c>
      <c r="E52" s="30">
        <v>119.41</v>
      </c>
      <c r="F52" s="29">
        <v>0.997</v>
      </c>
      <c r="G52" s="29">
        <v>0.63100000000000001</v>
      </c>
      <c r="H52" s="34">
        <v>0.48199999999999998</v>
      </c>
      <c r="I52" s="34">
        <v>0.48199999999999998</v>
      </c>
      <c r="J52" s="23">
        <f t="shared" si="0"/>
        <v>0.53527980535279807</v>
      </c>
      <c r="K52" s="25"/>
    </row>
    <row r="53" spans="1:11" x14ac:dyDescent="0.2">
      <c r="A53" s="33">
        <v>2000</v>
      </c>
      <c r="B53" s="33" t="s">
        <v>54</v>
      </c>
      <c r="C53" s="23">
        <v>28.87</v>
      </c>
      <c r="D53" s="29">
        <v>0.4</v>
      </c>
      <c r="E53" s="30">
        <v>113.15</v>
      </c>
      <c r="F53" s="29">
        <v>0.94499999999999995</v>
      </c>
      <c r="G53" s="29">
        <v>0.53500000000000003</v>
      </c>
      <c r="H53" s="34">
        <v>0.46100000000000002</v>
      </c>
      <c r="I53" s="34">
        <v>0.46100000000000002</v>
      </c>
      <c r="J53" s="23">
        <f t="shared" si="0"/>
        <v>0.33749999999999991</v>
      </c>
      <c r="K53" s="25"/>
    </row>
    <row r="54" spans="1:11" x14ac:dyDescent="0.2">
      <c r="A54" s="33">
        <v>2000</v>
      </c>
      <c r="B54" s="33" t="s">
        <v>55</v>
      </c>
      <c r="C54" s="23">
        <v>29.25</v>
      </c>
      <c r="D54" s="29">
        <v>0.40500000000000003</v>
      </c>
      <c r="E54" s="30">
        <v>110.48</v>
      </c>
      <c r="F54" s="29">
        <v>0.92300000000000004</v>
      </c>
      <c r="G54" s="29">
        <v>0.53600000000000003</v>
      </c>
      <c r="H54" s="34">
        <v>0.46800000000000003</v>
      </c>
      <c r="I54" s="34">
        <v>0.46800000000000003</v>
      </c>
      <c r="J54" s="23">
        <f t="shared" si="0"/>
        <v>0.32345679012345685</v>
      </c>
      <c r="K54" s="25"/>
    </row>
    <row r="55" spans="1:11" x14ac:dyDescent="0.2">
      <c r="A55" s="33">
        <v>2000</v>
      </c>
      <c r="B55" s="33" t="s">
        <v>52</v>
      </c>
      <c r="C55" s="23">
        <v>29.55</v>
      </c>
      <c r="D55" s="29">
        <v>0.40899999999999997</v>
      </c>
      <c r="E55" s="30">
        <v>141.58000000000001</v>
      </c>
      <c r="F55" s="29">
        <v>1.1819999999999999</v>
      </c>
      <c r="G55" s="29">
        <v>0.66200000000000003</v>
      </c>
      <c r="H55" s="34">
        <v>0.69799999999999995</v>
      </c>
      <c r="I55" s="34">
        <v>0.69799999999999995</v>
      </c>
      <c r="J55" s="23">
        <f t="shared" si="0"/>
        <v>0.61858190709046479</v>
      </c>
      <c r="K55" s="32"/>
    </row>
    <row r="56" spans="1:11" x14ac:dyDescent="0.2">
      <c r="A56" s="33">
        <v>2001</v>
      </c>
      <c r="B56" s="33" t="s">
        <v>53</v>
      </c>
      <c r="C56" s="23">
        <v>31.05</v>
      </c>
      <c r="D56" s="29">
        <v>0.42799999999999999</v>
      </c>
      <c r="E56" s="30">
        <v>123.66</v>
      </c>
      <c r="F56" s="29">
        <v>1.0229999999999999</v>
      </c>
      <c r="G56" s="29">
        <v>0.65400000000000003</v>
      </c>
      <c r="H56" s="31">
        <v>0.71899999999999997</v>
      </c>
      <c r="I56" s="31">
        <v>0.71899999999999997</v>
      </c>
      <c r="J56" s="23">
        <f t="shared" ref="J56:J87" si="1">G56/D56-1</f>
        <v>0.52803738317757021</v>
      </c>
      <c r="K56" s="25"/>
    </row>
    <row r="57" spans="1:11" x14ac:dyDescent="0.2">
      <c r="A57" s="33">
        <v>2001</v>
      </c>
      <c r="B57" s="33" t="s">
        <v>54</v>
      </c>
      <c r="C57" s="23">
        <v>31.51</v>
      </c>
      <c r="D57" s="29">
        <v>0.435</v>
      </c>
      <c r="E57" s="30">
        <v>116.09</v>
      </c>
      <c r="F57" s="29">
        <v>0.96099999999999997</v>
      </c>
      <c r="G57" s="29">
        <v>0.65600000000000003</v>
      </c>
      <c r="H57" s="31">
        <v>0.59799999999999998</v>
      </c>
      <c r="I57" s="31">
        <v>0.59799999999999998</v>
      </c>
      <c r="J57" s="23">
        <f t="shared" si="1"/>
        <v>0.50804597701149423</v>
      </c>
      <c r="K57" s="25"/>
    </row>
    <row r="58" spans="1:11" x14ac:dyDescent="0.2">
      <c r="A58" s="33">
        <v>2001</v>
      </c>
      <c r="B58" s="33" t="s">
        <v>55</v>
      </c>
      <c r="C58" s="23">
        <v>33.6</v>
      </c>
      <c r="D58" s="29">
        <v>0.46300000000000002</v>
      </c>
      <c r="E58" s="30">
        <v>121.53</v>
      </c>
      <c r="F58" s="29">
        <v>1.006</v>
      </c>
      <c r="G58" s="29">
        <v>0.62</v>
      </c>
      <c r="H58" s="29">
        <v>0.55400000000000005</v>
      </c>
      <c r="I58" s="29">
        <v>0.55400000000000005</v>
      </c>
      <c r="J58" s="23">
        <f t="shared" si="1"/>
        <v>0.33909287257019427</v>
      </c>
      <c r="K58" s="25"/>
    </row>
    <row r="59" spans="1:11" x14ac:dyDescent="0.2">
      <c r="A59" s="33">
        <v>2001</v>
      </c>
      <c r="B59" s="33" t="s">
        <v>52</v>
      </c>
      <c r="C59" s="23">
        <v>32.81</v>
      </c>
      <c r="D59" s="29">
        <v>0.45300000000000001</v>
      </c>
      <c r="E59" s="30">
        <v>108.77</v>
      </c>
      <c r="F59" s="29">
        <v>0.9</v>
      </c>
      <c r="G59" s="29">
        <v>0.72199999999999998</v>
      </c>
      <c r="H59" s="35">
        <v>0.67900000000000005</v>
      </c>
      <c r="I59" s="35">
        <v>0.67900000000000005</v>
      </c>
      <c r="J59" s="23">
        <f t="shared" si="1"/>
        <v>0.59381898454746129</v>
      </c>
      <c r="K59" s="32"/>
    </row>
    <row r="60" spans="1:11" x14ac:dyDescent="0.2">
      <c r="A60" s="33">
        <v>2002</v>
      </c>
      <c r="B60" s="33" t="s">
        <v>53</v>
      </c>
      <c r="C60" s="23">
        <v>34</v>
      </c>
      <c r="D60" s="29">
        <v>0.46899999999999997</v>
      </c>
      <c r="E60" s="30">
        <v>121.17</v>
      </c>
      <c r="F60" s="29">
        <v>1.0049999999999999</v>
      </c>
      <c r="G60" s="29">
        <v>0.71499999999999997</v>
      </c>
      <c r="H60" s="35">
        <v>0.69699999999999995</v>
      </c>
      <c r="I60" s="35">
        <v>0.69699999999999995</v>
      </c>
      <c r="J60" s="23">
        <f t="shared" si="1"/>
        <v>0.52452025586353956</v>
      </c>
      <c r="K60" s="25"/>
    </row>
    <row r="61" spans="1:11" x14ac:dyDescent="0.2">
      <c r="A61" s="33">
        <v>2002</v>
      </c>
      <c r="B61" s="33" t="s">
        <v>54</v>
      </c>
      <c r="C61" s="23">
        <v>29.9</v>
      </c>
      <c r="D61" s="29">
        <v>0.41199999999999998</v>
      </c>
      <c r="E61" s="30">
        <v>120</v>
      </c>
      <c r="F61" s="29">
        <v>0.995</v>
      </c>
      <c r="G61" s="29">
        <v>0.57099999999999995</v>
      </c>
      <c r="H61" s="34">
        <v>0.55100000000000005</v>
      </c>
      <c r="I61" s="34">
        <v>0.55100000000000005</v>
      </c>
      <c r="J61" s="23">
        <f t="shared" si="1"/>
        <v>0.38592233009708732</v>
      </c>
      <c r="K61" s="25"/>
    </row>
    <row r="62" spans="1:11" x14ac:dyDescent="0.2">
      <c r="A62" s="33">
        <v>2002</v>
      </c>
      <c r="B62" s="33" t="s">
        <v>55</v>
      </c>
      <c r="C62" s="23">
        <v>26.91</v>
      </c>
      <c r="D62" s="29">
        <v>0.371</v>
      </c>
      <c r="E62" s="30">
        <v>137.01</v>
      </c>
      <c r="F62" s="29">
        <v>1.1359999999999999</v>
      </c>
      <c r="G62" s="29">
        <v>0.55100000000000005</v>
      </c>
      <c r="H62" s="34">
        <v>0.51600000000000001</v>
      </c>
      <c r="I62" s="34">
        <v>0.51600000000000001</v>
      </c>
      <c r="J62" s="23">
        <f t="shared" si="1"/>
        <v>0.48517520215633447</v>
      </c>
      <c r="K62" s="25"/>
    </row>
    <row r="63" spans="1:11" x14ac:dyDescent="0.2">
      <c r="A63" s="33">
        <v>2002</v>
      </c>
      <c r="B63" s="33" t="s">
        <v>52</v>
      </c>
      <c r="C63" s="23">
        <v>28.59</v>
      </c>
      <c r="D63" s="29">
        <v>0.39400000000000002</v>
      </c>
      <c r="E63" s="30">
        <v>134.86000000000001</v>
      </c>
      <c r="F63" s="29">
        <v>1.119</v>
      </c>
      <c r="G63" s="29">
        <v>0.69</v>
      </c>
      <c r="H63" s="34">
        <v>0.61199999999999999</v>
      </c>
      <c r="I63" s="34">
        <v>0.61199999999999999</v>
      </c>
      <c r="J63" s="23">
        <f t="shared" si="1"/>
        <v>0.75126903553299473</v>
      </c>
      <c r="K63" s="32"/>
    </row>
    <row r="64" spans="1:11" x14ac:dyDescent="0.2">
      <c r="A64" s="33">
        <v>2003</v>
      </c>
      <c r="B64" s="33" t="s">
        <v>53</v>
      </c>
      <c r="C64" s="23">
        <v>26.129000000000001</v>
      </c>
      <c r="D64" s="29">
        <v>0.36199999999999999</v>
      </c>
      <c r="E64" s="30">
        <v>165.73</v>
      </c>
      <c r="F64" s="29">
        <v>1.3680000000000001</v>
      </c>
      <c r="G64" s="29">
        <v>0.72</v>
      </c>
      <c r="H64" s="31">
        <v>0.626</v>
      </c>
      <c r="I64" s="31">
        <v>0.626</v>
      </c>
      <c r="J64" s="23">
        <f t="shared" si="1"/>
        <v>0.98895027624309395</v>
      </c>
      <c r="K64" s="25"/>
    </row>
    <row r="65" spans="1:11" x14ac:dyDescent="0.2">
      <c r="A65" s="33">
        <v>2003</v>
      </c>
      <c r="B65" s="33" t="s">
        <v>54</v>
      </c>
      <c r="C65" s="23">
        <v>27.92</v>
      </c>
      <c r="D65" s="29">
        <v>0.38700000000000001</v>
      </c>
      <c r="E65" s="30">
        <v>149.4</v>
      </c>
      <c r="F65" s="29">
        <v>1.2330000000000001</v>
      </c>
      <c r="G65" s="29">
        <v>0.67400000000000004</v>
      </c>
      <c r="H65" s="31">
        <v>0.57499999999999996</v>
      </c>
      <c r="I65" s="31">
        <v>0.57499999999999996</v>
      </c>
      <c r="J65" s="23">
        <f t="shared" si="1"/>
        <v>0.74160206718346267</v>
      </c>
      <c r="K65" s="25"/>
    </row>
    <row r="66" spans="1:11" x14ac:dyDescent="0.2">
      <c r="A66" s="33">
        <v>2003</v>
      </c>
      <c r="B66" s="33" t="s">
        <v>55</v>
      </c>
      <c r="C66" s="23">
        <v>28.26</v>
      </c>
      <c r="D66" s="29">
        <v>0.39100000000000001</v>
      </c>
      <c r="E66" s="30">
        <v>160.5</v>
      </c>
      <c r="F66" s="29">
        <v>1.325</v>
      </c>
      <c r="G66" s="29">
        <v>0.56599999999999995</v>
      </c>
      <c r="H66" s="29">
        <v>0.54</v>
      </c>
      <c r="I66" s="29">
        <v>0.54</v>
      </c>
      <c r="J66" s="23">
        <f t="shared" si="1"/>
        <v>0.44757033248081823</v>
      </c>
      <c r="K66" s="25"/>
    </row>
    <row r="67" spans="1:11" x14ac:dyDescent="0.2">
      <c r="A67" s="33">
        <v>2003</v>
      </c>
      <c r="B67" s="33" t="s">
        <v>52</v>
      </c>
      <c r="C67" s="23">
        <v>30.36</v>
      </c>
      <c r="D67" s="29">
        <v>0.42</v>
      </c>
      <c r="E67" s="30">
        <v>156.85</v>
      </c>
      <c r="F67" s="29">
        <v>1.2949999999999999</v>
      </c>
      <c r="G67" s="29">
        <v>0.76600000000000001</v>
      </c>
      <c r="H67" s="35">
        <v>0.66</v>
      </c>
      <c r="I67" s="34">
        <v>0.66</v>
      </c>
      <c r="J67" s="23">
        <f t="shared" si="1"/>
        <v>0.82380952380952399</v>
      </c>
      <c r="K67" s="25"/>
    </row>
    <row r="68" spans="1:11" x14ac:dyDescent="0.2">
      <c r="A68" s="33">
        <v>2004</v>
      </c>
      <c r="B68" s="33" t="s">
        <v>53</v>
      </c>
      <c r="C68" s="23">
        <v>29.03</v>
      </c>
      <c r="D68" s="29">
        <v>0.4</v>
      </c>
      <c r="E68" s="30">
        <v>134.57</v>
      </c>
      <c r="F68" s="29">
        <v>1.1140000000000001</v>
      </c>
      <c r="G68" s="29">
        <v>0.73599999999999999</v>
      </c>
      <c r="H68" s="35">
        <v>0.625</v>
      </c>
      <c r="I68" s="34">
        <v>0.625</v>
      </c>
      <c r="J68" s="23">
        <f t="shared" si="1"/>
        <v>0.83999999999999986</v>
      </c>
      <c r="K68" s="25"/>
    </row>
    <row r="69" spans="1:11" x14ac:dyDescent="0.2">
      <c r="A69" s="33">
        <v>2004</v>
      </c>
      <c r="B69" s="33" t="s">
        <v>54</v>
      </c>
      <c r="C69" s="23">
        <v>33.35</v>
      </c>
      <c r="D69" s="29">
        <v>0.46</v>
      </c>
      <c r="E69" s="30">
        <v>150.18</v>
      </c>
      <c r="F69" s="29">
        <v>1.2430000000000001</v>
      </c>
      <c r="G69" s="29">
        <v>0.68300000000000005</v>
      </c>
      <c r="H69" s="36" t="s">
        <v>0</v>
      </c>
      <c r="I69" s="36" t="s">
        <v>0</v>
      </c>
      <c r="J69" s="23">
        <f t="shared" si="1"/>
        <v>0.48478260869565215</v>
      </c>
      <c r="K69" s="25"/>
    </row>
    <row r="70" spans="1:11" x14ac:dyDescent="0.2">
      <c r="A70" s="33">
        <v>2004</v>
      </c>
      <c r="B70" s="33" t="s">
        <v>55</v>
      </c>
      <c r="C70" s="23">
        <v>34.398299999999999</v>
      </c>
      <c r="D70" s="29">
        <v>0.47399999999999998</v>
      </c>
      <c r="E70" s="30">
        <v>147.91</v>
      </c>
      <c r="F70" s="29">
        <v>1.224</v>
      </c>
      <c r="G70" s="29">
        <v>0.73399999999999999</v>
      </c>
      <c r="H70" s="36" t="s">
        <v>0</v>
      </c>
      <c r="I70" s="36" t="s">
        <v>0</v>
      </c>
      <c r="J70" s="23">
        <f t="shared" si="1"/>
        <v>0.54852320675105481</v>
      </c>
      <c r="K70" s="25"/>
    </row>
    <row r="71" spans="1:11" x14ac:dyDescent="0.2">
      <c r="A71" s="33">
        <v>2004</v>
      </c>
      <c r="B71" s="33" t="s">
        <v>52</v>
      </c>
      <c r="C71" s="23">
        <v>34.01</v>
      </c>
      <c r="D71" s="29">
        <v>0.46899999999999997</v>
      </c>
      <c r="E71" s="30">
        <v>153.44999999999999</v>
      </c>
      <c r="F71" s="29">
        <v>1.27</v>
      </c>
      <c r="G71" s="29">
        <v>0.88</v>
      </c>
      <c r="H71" s="36" t="s">
        <v>0</v>
      </c>
      <c r="I71" s="36" t="s">
        <v>0</v>
      </c>
      <c r="J71" s="23">
        <f t="shared" si="1"/>
        <v>0.87633262260127953</v>
      </c>
      <c r="K71" s="25"/>
    </row>
    <row r="72" spans="1:11" x14ac:dyDescent="0.2">
      <c r="A72" s="33">
        <v>2005</v>
      </c>
      <c r="B72" s="33" t="s">
        <v>53</v>
      </c>
      <c r="C72" s="23">
        <v>36.42</v>
      </c>
      <c r="D72" s="29">
        <v>0.502</v>
      </c>
      <c r="E72" s="30">
        <v>187.87</v>
      </c>
      <c r="F72" s="29">
        <v>1.5549999999999999</v>
      </c>
      <c r="G72" s="29">
        <v>0.96499999999999997</v>
      </c>
      <c r="H72" s="36" t="s">
        <v>0</v>
      </c>
      <c r="I72" s="36" t="s">
        <v>0</v>
      </c>
      <c r="J72" s="23">
        <f t="shared" si="1"/>
        <v>0.9223107569721114</v>
      </c>
      <c r="K72" s="25"/>
    </row>
    <row r="73" spans="1:11" x14ac:dyDescent="0.2">
      <c r="A73" s="33">
        <v>2005</v>
      </c>
      <c r="B73" s="33" t="s">
        <v>54</v>
      </c>
      <c r="C73" s="23">
        <v>37.15</v>
      </c>
      <c r="D73" s="29">
        <v>0.51200000000000001</v>
      </c>
      <c r="E73" s="30">
        <v>222.3</v>
      </c>
      <c r="F73" s="29">
        <v>1.84</v>
      </c>
      <c r="G73" s="29">
        <v>0.86899999999999999</v>
      </c>
      <c r="H73" s="36" t="s">
        <v>0</v>
      </c>
      <c r="I73" s="36" t="s">
        <v>0</v>
      </c>
      <c r="J73" s="23">
        <f t="shared" si="1"/>
        <v>0.697265625</v>
      </c>
      <c r="K73" s="25"/>
    </row>
    <row r="74" spans="1:11" x14ac:dyDescent="0.2">
      <c r="A74" s="33">
        <v>2005</v>
      </c>
      <c r="B74" s="33" t="s">
        <v>55</v>
      </c>
      <c r="C74" s="23">
        <v>35.478200000000001</v>
      </c>
      <c r="D74" s="29">
        <v>0.48899999999999999</v>
      </c>
      <c r="E74" s="30">
        <v>220.4</v>
      </c>
      <c r="F74" s="29">
        <v>1.8240000000000001</v>
      </c>
      <c r="G74" s="29">
        <v>0.91300000000000003</v>
      </c>
      <c r="H74" s="36" t="s">
        <v>0</v>
      </c>
      <c r="I74" s="36" t="s">
        <v>0</v>
      </c>
      <c r="J74" s="23">
        <f t="shared" si="1"/>
        <v>0.86707566462167707</v>
      </c>
      <c r="K74" s="25"/>
    </row>
    <row r="75" spans="1:11" x14ac:dyDescent="0.2">
      <c r="A75" s="33">
        <v>2005</v>
      </c>
      <c r="B75" s="33" t="s">
        <v>52</v>
      </c>
      <c r="C75" s="23">
        <v>35.43</v>
      </c>
      <c r="D75" s="29">
        <v>0.48899999999999999</v>
      </c>
      <c r="E75" s="30">
        <v>261</v>
      </c>
      <c r="F75" s="29">
        <v>2.16</v>
      </c>
      <c r="G75" s="29">
        <v>1.2689999999999999</v>
      </c>
      <c r="H75" s="36" t="s">
        <v>0</v>
      </c>
      <c r="I75" s="36" t="s">
        <v>0</v>
      </c>
      <c r="J75" s="23">
        <f t="shared" si="1"/>
        <v>1.595092024539877</v>
      </c>
      <c r="K75" s="25"/>
    </row>
    <row r="76" spans="1:11" x14ac:dyDescent="0.2">
      <c r="A76" s="33">
        <v>2006</v>
      </c>
      <c r="B76" s="33" t="s">
        <v>53</v>
      </c>
      <c r="C76" s="23">
        <v>36.6</v>
      </c>
      <c r="D76" s="29">
        <v>0.503</v>
      </c>
      <c r="E76" s="30">
        <v>270.38</v>
      </c>
      <c r="F76" s="29">
        <v>2.2480000000000002</v>
      </c>
      <c r="G76" s="29">
        <v>1.5446</v>
      </c>
      <c r="H76" s="36" t="s">
        <v>0</v>
      </c>
      <c r="I76" s="36" t="s">
        <v>0</v>
      </c>
      <c r="J76" s="23">
        <f t="shared" si="1"/>
        <v>2.0707753479125248</v>
      </c>
      <c r="K76" s="25"/>
    </row>
    <row r="77" spans="1:11" x14ac:dyDescent="0.2">
      <c r="A77" s="33">
        <v>2006</v>
      </c>
      <c r="B77" s="33" t="s">
        <v>54</v>
      </c>
      <c r="C77" s="23">
        <v>38.582999999999998</v>
      </c>
      <c r="D77" s="29">
        <v>0.53</v>
      </c>
      <c r="E77" s="30">
        <v>232.67</v>
      </c>
      <c r="F77" s="29">
        <v>1.9339999999999999</v>
      </c>
      <c r="G77" s="29">
        <v>1.0505</v>
      </c>
      <c r="H77" s="36" t="s">
        <v>0</v>
      </c>
      <c r="I77" s="36" t="s">
        <v>0</v>
      </c>
      <c r="J77" s="23">
        <f t="shared" si="1"/>
        <v>0.98207547169811304</v>
      </c>
      <c r="K77" s="25"/>
    </row>
    <row r="78" spans="1:11" x14ac:dyDescent="0.2">
      <c r="A78" s="33">
        <v>2006</v>
      </c>
      <c r="B78" s="33" t="s">
        <v>55</v>
      </c>
      <c r="C78" s="23">
        <v>38.24</v>
      </c>
      <c r="D78" s="29">
        <v>0.52544999999999997</v>
      </c>
      <c r="E78" s="30">
        <v>239.25</v>
      </c>
      <c r="F78" s="29">
        <v>1.9890000000000001</v>
      </c>
      <c r="G78" s="29">
        <v>1.0893999999999999</v>
      </c>
      <c r="H78" s="36" t="s">
        <v>0</v>
      </c>
      <c r="I78" s="36" t="s">
        <v>0</v>
      </c>
      <c r="J78" s="23">
        <f t="shared" si="1"/>
        <v>1.0732705300218859</v>
      </c>
      <c r="K78" s="25"/>
    </row>
    <row r="79" spans="1:11" x14ac:dyDescent="0.2">
      <c r="A79" s="33">
        <v>2006</v>
      </c>
      <c r="B79" s="33" t="s">
        <v>52</v>
      </c>
      <c r="C79" s="23">
        <v>38.880000000000003</v>
      </c>
      <c r="D79" s="29">
        <v>0.53400000000000003</v>
      </c>
      <c r="E79" s="30">
        <v>231.12</v>
      </c>
      <c r="F79" s="29">
        <v>1.92139825</v>
      </c>
      <c r="G79" s="29">
        <v>1.4443999999999999</v>
      </c>
      <c r="H79" s="36" t="s">
        <v>0</v>
      </c>
      <c r="I79" s="36" t="s">
        <v>0</v>
      </c>
      <c r="J79" s="23">
        <f t="shared" si="1"/>
        <v>1.7048689138576774</v>
      </c>
      <c r="K79" s="25"/>
    </row>
    <row r="80" spans="1:11" x14ac:dyDescent="0.2">
      <c r="A80" s="33">
        <v>2007</v>
      </c>
      <c r="B80" s="33" t="s">
        <v>53</v>
      </c>
      <c r="C80" s="23">
        <v>38.107999999999997</v>
      </c>
      <c r="D80" s="29">
        <v>0.52355200000000002</v>
      </c>
      <c r="E80" s="30">
        <v>208.6</v>
      </c>
      <c r="F80" s="29">
        <v>1.722</v>
      </c>
      <c r="G80" s="29">
        <v>1.52</v>
      </c>
      <c r="H80" s="36" t="s">
        <v>0</v>
      </c>
      <c r="I80" s="36" t="s">
        <v>0</v>
      </c>
      <c r="J80" s="23">
        <f t="shared" si="1"/>
        <v>1.9032455228897986</v>
      </c>
      <c r="K80" s="25"/>
    </row>
    <row r="81" spans="1:11" x14ac:dyDescent="0.2">
      <c r="A81" s="33">
        <v>2007</v>
      </c>
      <c r="B81" s="33" t="s">
        <v>54</v>
      </c>
      <c r="C81" s="23">
        <v>38.484000000000002</v>
      </c>
      <c r="D81" s="29">
        <v>0.52900000000000003</v>
      </c>
      <c r="E81" s="30">
        <v>234.42</v>
      </c>
      <c r="F81" s="29">
        <v>1.9350000000000001</v>
      </c>
      <c r="G81" s="29">
        <v>0.95640000000000003</v>
      </c>
      <c r="H81" s="36" t="s">
        <v>0</v>
      </c>
      <c r="I81" s="36" t="s">
        <v>0</v>
      </c>
      <c r="J81" s="23">
        <f t="shared" si="1"/>
        <v>0.80793950850661611</v>
      </c>
      <c r="K81" s="25"/>
    </row>
    <row r="82" spans="1:11" x14ac:dyDescent="0.2">
      <c r="A82" s="33">
        <v>2007</v>
      </c>
      <c r="B82" s="33" t="s">
        <v>55</v>
      </c>
      <c r="C82" s="23">
        <v>40.6614</v>
      </c>
      <c r="D82" s="29">
        <v>0.55867809999999996</v>
      </c>
      <c r="E82" s="30">
        <v>235.68</v>
      </c>
      <c r="F82" s="29">
        <v>1.946</v>
      </c>
      <c r="G82" s="29">
        <v>1.0381</v>
      </c>
      <c r="H82" s="36" t="s">
        <v>0</v>
      </c>
      <c r="I82" s="36" t="s">
        <v>0</v>
      </c>
      <c r="J82" s="23">
        <f t="shared" si="1"/>
        <v>0.85813619685468279</v>
      </c>
      <c r="K82" s="25"/>
    </row>
    <row r="83" spans="1:11" x14ac:dyDescent="0.2">
      <c r="A83" s="33">
        <v>2007</v>
      </c>
      <c r="B83" s="33" t="s">
        <v>52</v>
      </c>
      <c r="C83" s="23">
        <v>47.844398519788349</v>
      </c>
      <c r="D83" s="29">
        <v>0.65735140000000003</v>
      </c>
      <c r="E83" s="30">
        <v>269.12925041482492</v>
      </c>
      <c r="F83" s="29">
        <v>2.222</v>
      </c>
      <c r="G83" s="29">
        <v>1.3936999999999999</v>
      </c>
      <c r="H83" s="36" t="s">
        <v>0</v>
      </c>
      <c r="I83" s="36" t="s">
        <v>0</v>
      </c>
      <c r="J83" s="23">
        <f t="shared" si="1"/>
        <v>1.1201749931619522</v>
      </c>
      <c r="K83" s="25"/>
    </row>
    <row r="84" spans="1:11" x14ac:dyDescent="0.2">
      <c r="A84" s="33">
        <v>2008</v>
      </c>
      <c r="B84" s="33" t="s">
        <v>53</v>
      </c>
      <c r="C84" s="23">
        <v>59.027999999999999</v>
      </c>
      <c r="D84" s="29">
        <v>0.81100689999999998</v>
      </c>
      <c r="E84" s="30">
        <v>315.86649999999997</v>
      </c>
      <c r="F84" s="29">
        <v>2.6080000000000001</v>
      </c>
      <c r="G84" s="29">
        <v>1.6212222045319755</v>
      </c>
      <c r="H84" s="36" t="s">
        <v>0</v>
      </c>
      <c r="I84" s="36" t="s">
        <v>0</v>
      </c>
      <c r="J84" s="23">
        <f t="shared" si="1"/>
        <v>0.99902393497758846</v>
      </c>
      <c r="K84" s="25"/>
    </row>
    <row r="85" spans="1:11" x14ac:dyDescent="0.2">
      <c r="A85" s="33">
        <v>2008</v>
      </c>
      <c r="B85" s="33" t="s">
        <v>54</v>
      </c>
      <c r="C85" s="23">
        <v>67.040000000000006</v>
      </c>
      <c r="D85" s="29">
        <v>0.92108659999999998</v>
      </c>
      <c r="E85" s="30">
        <v>369.49</v>
      </c>
      <c r="F85" s="29">
        <v>3.0510000000000002</v>
      </c>
      <c r="G85" s="29">
        <v>1.4513545739477389</v>
      </c>
      <c r="H85" s="36" t="s">
        <v>0</v>
      </c>
      <c r="I85" s="36" t="s">
        <v>0</v>
      </c>
      <c r="J85" s="23">
        <f t="shared" si="1"/>
        <v>0.57569828281916058</v>
      </c>
      <c r="K85" s="25"/>
    </row>
    <row r="86" spans="1:11" x14ac:dyDescent="0.2">
      <c r="A86" s="33">
        <v>2008</v>
      </c>
      <c r="B86" s="33" t="s">
        <v>55</v>
      </c>
      <c r="C86" s="23">
        <v>72.514631457381441</v>
      </c>
      <c r="D86" s="29">
        <v>0.99630450000000004</v>
      </c>
      <c r="E86" s="30">
        <v>318.04000000000002</v>
      </c>
      <c r="F86" s="29">
        <v>2.6259999999999999</v>
      </c>
      <c r="G86" s="29">
        <v>1.5215238431922533</v>
      </c>
      <c r="H86" s="36" t="s">
        <v>0</v>
      </c>
      <c r="I86" s="36" t="s">
        <v>0</v>
      </c>
      <c r="J86" s="23">
        <f t="shared" si="1"/>
        <v>0.52716749065396495</v>
      </c>
      <c r="K86" s="25"/>
    </row>
    <row r="87" spans="1:11" x14ac:dyDescent="0.2">
      <c r="A87" s="33">
        <v>2008</v>
      </c>
      <c r="B87" s="33" t="s">
        <v>52</v>
      </c>
      <c r="C87" s="23">
        <v>63.935255881139071</v>
      </c>
      <c r="D87" s="29">
        <v>0.87842940000000003</v>
      </c>
      <c r="E87" s="30">
        <v>233.20565942212866</v>
      </c>
      <c r="F87" s="29">
        <v>1.925</v>
      </c>
      <c r="G87" s="29">
        <v>1.9927953933810514</v>
      </c>
      <c r="H87" s="36" t="s">
        <v>0</v>
      </c>
      <c r="I87" s="36" t="s">
        <v>0</v>
      </c>
      <c r="J87" s="23">
        <f t="shared" si="1"/>
        <v>1.2685891357701045</v>
      </c>
      <c r="K87" s="25"/>
    </row>
    <row r="88" spans="1:11" x14ac:dyDescent="0.2">
      <c r="A88" s="33">
        <v>2009</v>
      </c>
      <c r="B88" s="33" t="s">
        <v>53</v>
      </c>
      <c r="C88" s="23">
        <v>60.760847705385601</v>
      </c>
      <c r="D88" s="29">
        <v>0.84123669999999995</v>
      </c>
      <c r="E88" s="30">
        <v>209.02386803273072</v>
      </c>
      <c r="F88" s="29">
        <v>1.73</v>
      </c>
      <c r="G88" s="29">
        <v>1.8699058889074915</v>
      </c>
      <c r="H88" s="36" t="s">
        <v>0</v>
      </c>
      <c r="I88" s="36" t="s">
        <v>0</v>
      </c>
      <c r="J88" s="23">
        <f t="shared" ref="J88:J119" si="2">G88/D88-1</f>
        <v>1.2228058867468472</v>
      </c>
      <c r="K88" s="25"/>
    </row>
    <row r="89" spans="1:11" x14ac:dyDescent="0.2">
      <c r="A89" s="33">
        <v>2009</v>
      </c>
      <c r="B89" s="33" t="s">
        <v>54</v>
      </c>
      <c r="C89" s="23">
        <v>49.421664720470893</v>
      </c>
      <c r="D89" s="29">
        <v>0.6842452</v>
      </c>
      <c r="E89" s="30">
        <v>296.32897092777995</v>
      </c>
      <c r="F89" s="29">
        <v>2.452</v>
      </c>
      <c r="G89" s="29">
        <v>1.3842373462773856</v>
      </c>
      <c r="H89" s="36" t="s">
        <v>0</v>
      </c>
      <c r="I89" s="36" t="s">
        <v>0</v>
      </c>
      <c r="J89" s="23">
        <f t="shared" si="2"/>
        <v>1.0230136013776723</v>
      </c>
      <c r="K89" s="25"/>
    </row>
    <row r="90" spans="1:11" x14ac:dyDescent="0.2">
      <c r="A90" s="33">
        <v>2009</v>
      </c>
      <c r="B90" s="33" t="s">
        <v>55</v>
      </c>
      <c r="C90" s="23">
        <v>49.993410763207343</v>
      </c>
      <c r="D90" s="29">
        <v>0.69216109999999997</v>
      </c>
      <c r="E90" s="30">
        <v>392.55674180953639</v>
      </c>
      <c r="F90" s="29">
        <v>3.2480000000000002</v>
      </c>
      <c r="G90" s="29">
        <v>1.1875</v>
      </c>
      <c r="H90" s="36" t="s">
        <v>0</v>
      </c>
      <c r="I90" s="36" t="s">
        <v>0</v>
      </c>
      <c r="J90" s="23">
        <f t="shared" si="2"/>
        <v>0.71564105523988575</v>
      </c>
      <c r="K90" s="25"/>
    </row>
    <row r="91" spans="1:11" x14ac:dyDescent="0.2">
      <c r="A91" s="33">
        <v>2009</v>
      </c>
      <c r="B91" s="33" t="s">
        <v>52</v>
      </c>
      <c r="C91" s="23">
        <v>54.145412801627174</v>
      </c>
      <c r="D91" s="29">
        <v>0.74964569999999997</v>
      </c>
      <c r="E91" s="30">
        <v>344.88635512467408</v>
      </c>
      <c r="F91" s="29">
        <v>2.8540000000000001</v>
      </c>
      <c r="G91" s="29">
        <v>1.2586999999999999</v>
      </c>
      <c r="H91" s="36" t="s">
        <v>0</v>
      </c>
      <c r="I91" s="36" t="s">
        <v>0</v>
      </c>
      <c r="J91" s="23">
        <f t="shared" si="2"/>
        <v>0.67905985454195217</v>
      </c>
      <c r="K91" s="25"/>
    </row>
    <row r="92" spans="1:11" x14ac:dyDescent="0.2">
      <c r="A92" s="33">
        <v>2010</v>
      </c>
      <c r="B92" s="33" t="s">
        <v>53</v>
      </c>
      <c r="C92" s="23">
        <v>59.71409153607032</v>
      </c>
      <c r="D92" s="29">
        <v>0.83315320000000004</v>
      </c>
      <c r="E92" s="30">
        <v>396.61588520321612</v>
      </c>
      <c r="F92" s="29">
        <v>3.2970000000000002</v>
      </c>
      <c r="G92" s="29">
        <v>1.465973359082011</v>
      </c>
      <c r="H92" s="36" t="s">
        <v>0</v>
      </c>
      <c r="I92" s="36" t="s">
        <v>0</v>
      </c>
      <c r="J92" s="23">
        <f t="shared" si="2"/>
        <v>0.75954837487512616</v>
      </c>
      <c r="K92" s="25"/>
    </row>
    <row r="93" spans="1:11" x14ac:dyDescent="0.2">
      <c r="A93" s="33">
        <v>2010</v>
      </c>
      <c r="B93" s="33" t="s">
        <v>54</v>
      </c>
      <c r="C93" s="23">
        <v>58.750217383809783</v>
      </c>
      <c r="D93" s="29">
        <v>0.81970489999999996</v>
      </c>
      <c r="E93" s="30">
        <v>422.21699414752845</v>
      </c>
      <c r="F93" s="29">
        <v>3.51</v>
      </c>
      <c r="G93" s="29">
        <v>1.3254634925129996</v>
      </c>
      <c r="H93" s="36" t="s">
        <v>0</v>
      </c>
      <c r="I93" s="36" t="s">
        <v>0</v>
      </c>
      <c r="J93" s="23">
        <f t="shared" si="2"/>
        <v>0.61700081640722115</v>
      </c>
      <c r="K93" s="25"/>
    </row>
    <row r="94" spans="1:11" x14ac:dyDescent="0.2">
      <c r="A94" s="33">
        <v>2010</v>
      </c>
      <c r="B94" s="33" t="s">
        <v>55</v>
      </c>
      <c r="C94" s="23">
        <v>61.088405644623933</v>
      </c>
      <c r="D94" s="29">
        <v>0.85232819999999998</v>
      </c>
      <c r="E94" s="30">
        <v>431.27357178364497</v>
      </c>
      <c r="F94" s="29">
        <v>3.585</v>
      </c>
      <c r="G94" s="29">
        <v>1.4035080569128286</v>
      </c>
      <c r="H94" s="36" t="s">
        <v>0</v>
      </c>
      <c r="I94" s="36" t="s">
        <v>0</v>
      </c>
      <c r="J94" s="23">
        <f t="shared" si="2"/>
        <v>0.6466756079557483</v>
      </c>
      <c r="K94" s="25"/>
    </row>
    <row r="95" spans="1:11" x14ac:dyDescent="0.2">
      <c r="A95" s="33">
        <v>2010</v>
      </c>
      <c r="B95" s="33" t="s">
        <v>52</v>
      </c>
      <c r="C95" s="23">
        <v>68.05084619591203</v>
      </c>
      <c r="D95" s="29">
        <v>0.9494707</v>
      </c>
      <c r="E95" s="30">
        <v>433.93108306515597</v>
      </c>
      <c r="F95" s="29">
        <v>3.6070000000000002</v>
      </c>
      <c r="G95" s="29">
        <v>1.6996466654225346</v>
      </c>
      <c r="H95" s="36" t="s">
        <v>0</v>
      </c>
      <c r="I95" s="36" t="s">
        <v>0</v>
      </c>
      <c r="J95" s="23">
        <f t="shared" si="2"/>
        <v>0.79009912093394208</v>
      </c>
      <c r="K95" s="25"/>
    </row>
    <row r="96" spans="1:11" x14ac:dyDescent="0.2">
      <c r="A96" s="33">
        <v>2011</v>
      </c>
      <c r="B96" s="33" t="s">
        <v>53</v>
      </c>
      <c r="C96" s="23">
        <v>78.781523386543114</v>
      </c>
      <c r="D96" s="29">
        <v>1.0907338</v>
      </c>
      <c r="E96" s="30">
        <v>493.67835831919598</v>
      </c>
      <c r="F96" s="29">
        <v>4.1040000000000001</v>
      </c>
      <c r="G96" s="29">
        <v>1.8733611375345522</v>
      </c>
      <c r="H96" s="36" t="s">
        <v>0</v>
      </c>
      <c r="I96" s="36" t="s">
        <v>0</v>
      </c>
      <c r="J96" s="23">
        <f t="shared" si="2"/>
        <v>0.71752368683775303</v>
      </c>
      <c r="K96" s="25"/>
    </row>
    <row r="97" spans="1:11" x14ac:dyDescent="0.2">
      <c r="A97" s="33">
        <v>2011</v>
      </c>
      <c r="B97" s="33" t="s">
        <v>54</v>
      </c>
      <c r="C97" s="23">
        <v>82.747578311659936</v>
      </c>
      <c r="D97" s="29">
        <v>1.1456440000000001</v>
      </c>
      <c r="E97" s="30">
        <v>525.64608487293185</v>
      </c>
      <c r="F97" s="29">
        <v>4.37</v>
      </c>
      <c r="G97" s="29">
        <v>1.9264573230053248</v>
      </c>
      <c r="H97" s="36" t="s">
        <v>0</v>
      </c>
      <c r="I97" s="36" t="s">
        <v>0</v>
      </c>
      <c r="J97" s="23">
        <f t="shared" si="2"/>
        <v>0.68154969868940496</v>
      </c>
      <c r="K97" s="25"/>
    </row>
    <row r="98" spans="1:11" x14ac:dyDescent="0.2">
      <c r="A98" s="33">
        <v>2011</v>
      </c>
      <c r="B98" s="33" t="s">
        <v>55</v>
      </c>
      <c r="C98" s="23">
        <v>80.056526724606698</v>
      </c>
      <c r="D98" s="29">
        <v>1.1083863</v>
      </c>
      <c r="E98" s="30">
        <v>565.13843614989264</v>
      </c>
      <c r="F98" s="29">
        <v>4.6980000000000004</v>
      </c>
      <c r="G98" s="29">
        <v>1.825016304406871</v>
      </c>
      <c r="H98" s="36" t="s">
        <v>0</v>
      </c>
      <c r="I98" s="36" t="s">
        <v>0</v>
      </c>
      <c r="J98" s="23">
        <f t="shared" si="2"/>
        <v>0.64655256421598772</v>
      </c>
      <c r="K98" s="25"/>
    </row>
    <row r="99" spans="1:11" x14ac:dyDescent="0.2">
      <c r="A99" s="33">
        <v>2011</v>
      </c>
      <c r="B99" s="33" t="s">
        <v>52</v>
      </c>
      <c r="C99" s="23">
        <v>79.242278503614912</v>
      </c>
      <c r="D99" s="29">
        <v>1.097113</v>
      </c>
      <c r="E99" s="30">
        <v>544.62223256547134</v>
      </c>
      <c r="F99" s="29">
        <v>4.5279999999999996</v>
      </c>
      <c r="G99" s="29">
        <v>2.0568122483631415</v>
      </c>
      <c r="H99" s="36" t="s">
        <v>0</v>
      </c>
      <c r="I99" s="36" t="s">
        <v>0</v>
      </c>
      <c r="J99" s="23">
        <f t="shared" si="2"/>
        <v>0.87474968245125284</v>
      </c>
      <c r="K99" s="25"/>
    </row>
    <row r="100" spans="1:11" x14ac:dyDescent="0.2">
      <c r="A100" s="33">
        <v>2012</v>
      </c>
      <c r="B100" s="33" t="s">
        <v>53</v>
      </c>
      <c r="C100" s="23">
        <v>72.052562049884045</v>
      </c>
      <c r="D100" s="29">
        <v>0.98995599999999995</v>
      </c>
      <c r="E100" s="30">
        <v>607.19358222176754</v>
      </c>
      <c r="F100" s="29">
        <v>5.048</v>
      </c>
      <c r="G100" s="29">
        <v>2.1221650325563544</v>
      </c>
      <c r="H100" s="36" t="s">
        <v>0</v>
      </c>
      <c r="I100" s="36" t="s">
        <v>0</v>
      </c>
      <c r="J100" s="23">
        <f t="shared" si="2"/>
        <v>1.1436963183781446</v>
      </c>
      <c r="K100" s="25"/>
    </row>
    <row r="101" spans="1:11" x14ac:dyDescent="0.2">
      <c r="A101" s="33">
        <v>2012</v>
      </c>
      <c r="B101" s="33" t="s">
        <v>54</v>
      </c>
      <c r="C101" s="23">
        <v>66.057743588846435</v>
      </c>
      <c r="D101" s="29">
        <v>0.90759100000000004</v>
      </c>
      <c r="E101" s="30">
        <v>562.86904373939092</v>
      </c>
      <c r="F101" s="29">
        <v>4.6790000000000003</v>
      </c>
      <c r="G101" s="29">
        <v>2.0674531560273861</v>
      </c>
      <c r="H101" s="36" t="s">
        <v>0</v>
      </c>
      <c r="I101" s="36" t="s">
        <v>0</v>
      </c>
      <c r="J101" s="23">
        <f t="shared" si="2"/>
        <v>1.2779568726743502</v>
      </c>
      <c r="K101" s="25"/>
    </row>
    <row r="102" spans="1:11" x14ac:dyDescent="0.2">
      <c r="A102" s="33">
        <v>2012</v>
      </c>
      <c r="B102" s="33" t="s">
        <v>55</v>
      </c>
      <c r="C102" s="23">
        <v>65.276439229817129</v>
      </c>
      <c r="D102" s="29">
        <v>0.8968564</v>
      </c>
      <c r="E102" s="30">
        <v>599.0436289840062</v>
      </c>
      <c r="F102" s="29">
        <v>4.9800000000000004</v>
      </c>
      <c r="G102" s="29">
        <v>2.0468696144552596</v>
      </c>
      <c r="H102" s="36" t="s">
        <v>0</v>
      </c>
      <c r="I102" s="36" t="s">
        <v>0</v>
      </c>
      <c r="J102" s="23">
        <f t="shared" si="2"/>
        <v>1.2822712916530001</v>
      </c>
      <c r="K102" s="25"/>
    </row>
    <row r="103" spans="1:11" x14ac:dyDescent="0.2">
      <c r="A103" s="33">
        <v>2012</v>
      </c>
      <c r="B103" s="33" t="s">
        <v>52</v>
      </c>
      <c r="C103" s="23">
        <v>62.905349082666334</v>
      </c>
      <c r="D103" s="29">
        <v>0.86427920000000003</v>
      </c>
      <c r="E103" s="30">
        <v>542.93494706892398</v>
      </c>
      <c r="F103" s="29">
        <v>4.5140000000000002</v>
      </c>
      <c r="G103" s="29">
        <v>2.2829814905758719</v>
      </c>
      <c r="H103" s="36" t="s">
        <v>0</v>
      </c>
      <c r="I103" s="36" t="s">
        <v>0</v>
      </c>
      <c r="J103" s="23">
        <f t="shared" si="2"/>
        <v>1.6414860968259699</v>
      </c>
      <c r="K103" s="25"/>
    </row>
    <row r="104" spans="1:11" x14ac:dyDescent="0.2">
      <c r="A104" s="33">
        <v>2013</v>
      </c>
      <c r="B104" s="33" t="s">
        <v>53</v>
      </c>
      <c r="C104" s="23">
        <v>63.768683691975582</v>
      </c>
      <c r="D104" s="29">
        <v>0.87280950000000002</v>
      </c>
      <c r="E104" s="30">
        <v>573.63618669988318</v>
      </c>
      <c r="F104" s="29">
        <v>4.7690000000000001</v>
      </c>
      <c r="G104" s="29">
        <v>2.4398592859055581</v>
      </c>
      <c r="H104" s="36" t="s">
        <v>0</v>
      </c>
      <c r="I104" s="36" t="s">
        <v>0</v>
      </c>
      <c r="J104" s="23">
        <f t="shared" si="2"/>
        <v>1.7954087185182539</v>
      </c>
      <c r="K104" s="25"/>
    </row>
    <row r="105" spans="1:11" x14ac:dyDescent="0.2">
      <c r="A105" s="33">
        <v>2013</v>
      </c>
      <c r="B105" s="33" t="s">
        <v>54</v>
      </c>
      <c r="C105" s="23">
        <v>62.290301746908888</v>
      </c>
      <c r="D105" s="29">
        <v>0.85257470000000002</v>
      </c>
      <c r="E105" s="30">
        <v>554.3303755029898</v>
      </c>
      <c r="F105" s="29">
        <v>4.6079999999999997</v>
      </c>
      <c r="G105" s="29">
        <v>2.1610661743828667</v>
      </c>
      <c r="H105" s="36" t="s">
        <v>0</v>
      </c>
      <c r="I105" s="36" t="s">
        <v>0</v>
      </c>
      <c r="J105" s="23">
        <f t="shared" si="2"/>
        <v>1.534752877821576</v>
      </c>
      <c r="K105" s="25"/>
    </row>
    <row r="106" spans="1:11" x14ac:dyDescent="0.2">
      <c r="A106" s="33">
        <v>2013</v>
      </c>
      <c r="B106" s="33" t="s">
        <v>55</v>
      </c>
      <c r="C106" s="23">
        <v>58.150075841073104</v>
      </c>
      <c r="D106" s="29">
        <v>0.79590689999999997</v>
      </c>
      <c r="E106" s="30">
        <v>539.83327947478097</v>
      </c>
      <c r="F106" s="29">
        <v>4.4880000000000004</v>
      </c>
      <c r="G106" s="29">
        <v>2.1951985207109108</v>
      </c>
      <c r="H106" s="36" t="s">
        <v>0</v>
      </c>
      <c r="I106" s="36" t="s">
        <v>0</v>
      </c>
      <c r="J106" s="23">
        <f t="shared" si="2"/>
        <v>1.7581096742733489</v>
      </c>
      <c r="K106" s="25"/>
    </row>
    <row r="107" spans="1:11" x14ac:dyDescent="0.2">
      <c r="A107" s="33">
        <v>2013</v>
      </c>
      <c r="B107" s="33" t="s">
        <v>52</v>
      </c>
      <c r="C107" s="23">
        <v>61.890518898274841</v>
      </c>
      <c r="D107" s="29">
        <v>0.84710280000000004</v>
      </c>
      <c r="E107" s="30">
        <v>488.18527442735137</v>
      </c>
      <c r="F107" s="29">
        <v>4.0579999999999998</v>
      </c>
      <c r="G107" s="29">
        <v>2.3760484679925549</v>
      </c>
      <c r="H107" s="36" t="s">
        <v>0</v>
      </c>
      <c r="I107" s="36" t="s">
        <v>0</v>
      </c>
      <c r="J107" s="23">
        <f t="shared" si="2"/>
        <v>1.8049115974974406</v>
      </c>
      <c r="K107" s="25"/>
    </row>
    <row r="108" spans="1:11" x14ac:dyDescent="0.2">
      <c r="A108" s="33">
        <v>2014</v>
      </c>
      <c r="B108" s="33" t="s">
        <v>53</v>
      </c>
      <c r="C108" s="23">
        <v>58.800320135011766</v>
      </c>
      <c r="D108" s="29">
        <v>0.80787869999999995</v>
      </c>
      <c r="E108" s="30">
        <v>516.09521961610187</v>
      </c>
      <c r="F108" s="29">
        <v>4.2809999999999997</v>
      </c>
      <c r="G108" s="29">
        <v>2.2561870972110483</v>
      </c>
      <c r="H108" s="36" t="s">
        <v>0</v>
      </c>
      <c r="I108" s="36" t="s">
        <v>0</v>
      </c>
      <c r="J108" s="23">
        <f t="shared" si="2"/>
        <v>1.792730019012815</v>
      </c>
      <c r="K108" s="25"/>
    </row>
    <row r="109" spans="1:11" x14ac:dyDescent="0.2">
      <c r="A109" s="33">
        <v>2014</v>
      </c>
      <c r="B109" s="33" t="s">
        <v>54</v>
      </c>
      <c r="C109" s="23">
        <v>55.921480515532494</v>
      </c>
      <c r="D109" s="29">
        <v>0.76832529999999999</v>
      </c>
      <c r="E109" s="30">
        <v>505.59266662960744</v>
      </c>
      <c r="F109" s="29">
        <v>4.194</v>
      </c>
      <c r="G109" s="29">
        <v>1.7297070609825014</v>
      </c>
      <c r="H109" s="36" t="s">
        <v>0</v>
      </c>
      <c r="I109" s="36" t="s">
        <v>0</v>
      </c>
      <c r="J109" s="23">
        <f t="shared" si="2"/>
        <v>1.2512691707308106</v>
      </c>
      <c r="K109" s="25"/>
    </row>
    <row r="110" spans="1:11" x14ac:dyDescent="0.2">
      <c r="A110" s="33">
        <v>2014</v>
      </c>
      <c r="B110" s="33" t="s">
        <v>55</v>
      </c>
      <c r="C110" s="23">
        <v>55.409441819633841</v>
      </c>
      <c r="D110" s="29">
        <v>0.76129020000000003</v>
      </c>
      <c r="E110" s="30">
        <v>509.2128520678603</v>
      </c>
      <c r="F110" s="29">
        <v>4.2240000000000002</v>
      </c>
      <c r="G110" s="29">
        <v>1.6260047479175661</v>
      </c>
      <c r="H110" s="36" t="s">
        <v>0</v>
      </c>
      <c r="I110" s="36" t="s">
        <v>0</v>
      </c>
      <c r="J110" s="23">
        <f t="shared" si="2"/>
        <v>1.1358540382071989</v>
      </c>
      <c r="K110" s="25"/>
    </row>
    <row r="111" spans="1:11" x14ac:dyDescent="0.2">
      <c r="A111" s="33">
        <v>2014</v>
      </c>
      <c r="B111" s="33" t="s">
        <v>52</v>
      </c>
      <c r="C111" s="23">
        <v>56.217459413677368</v>
      </c>
      <c r="D111" s="29">
        <v>0.77239179999999996</v>
      </c>
      <c r="E111" s="30">
        <v>432.43167618224885</v>
      </c>
      <c r="F111" s="29">
        <v>3.5870000000000002</v>
      </c>
      <c r="G111" s="29">
        <v>2.0255393070214116</v>
      </c>
      <c r="H111" s="36" t="s">
        <v>0</v>
      </c>
      <c r="I111" s="36" t="s">
        <v>0</v>
      </c>
      <c r="J111" s="23">
        <f t="shared" si="2"/>
        <v>1.6224246645567852</v>
      </c>
      <c r="K111" s="25"/>
    </row>
    <row r="112" spans="1:11" x14ac:dyDescent="0.2">
      <c r="A112" s="33">
        <v>2015</v>
      </c>
      <c r="B112" s="33" t="s">
        <v>53</v>
      </c>
      <c r="C112" s="23">
        <v>51.972833410094537</v>
      </c>
      <c r="D112" s="29">
        <v>0.71407339999999997</v>
      </c>
      <c r="E112" s="30">
        <v>304.287316454208</v>
      </c>
      <c r="F112" s="29">
        <v>2.524</v>
      </c>
      <c r="G112" s="29">
        <v>1.8240710569889449</v>
      </c>
      <c r="H112" s="36" t="s">
        <v>0</v>
      </c>
      <c r="I112" s="36" t="s">
        <v>0</v>
      </c>
      <c r="J112" s="23">
        <f t="shared" si="2"/>
        <v>1.5544587671084584</v>
      </c>
      <c r="K112" s="25"/>
    </row>
    <row r="113" spans="1:11" x14ac:dyDescent="0.2">
      <c r="A113" s="33">
        <v>2015</v>
      </c>
      <c r="B113" s="33" t="s">
        <v>54</v>
      </c>
      <c r="C113" s="23">
        <v>47.70112943520278</v>
      </c>
      <c r="D113" s="29">
        <v>0.65538289999999999</v>
      </c>
      <c r="E113" s="30">
        <v>335.17162964581746</v>
      </c>
      <c r="F113" s="29">
        <v>2.78</v>
      </c>
      <c r="G113" s="29">
        <v>1.6040507786971365</v>
      </c>
      <c r="H113" s="36" t="s">
        <v>0</v>
      </c>
      <c r="I113" s="36" t="s">
        <v>0</v>
      </c>
      <c r="J113" s="23">
        <f t="shared" si="2"/>
        <v>1.4475017256280815</v>
      </c>
      <c r="K113" s="25"/>
    </row>
    <row r="114" spans="1:11" x14ac:dyDescent="0.2">
      <c r="A114" s="33">
        <v>2015</v>
      </c>
      <c r="B114" s="33" t="s">
        <v>55</v>
      </c>
      <c r="C114" s="23">
        <v>47.0942215280444</v>
      </c>
      <c r="D114" s="29">
        <v>0.64704439999999996</v>
      </c>
      <c r="E114" s="30">
        <v>304.05258328140235</v>
      </c>
      <c r="F114" s="29">
        <v>2.5219999999999998</v>
      </c>
      <c r="G114" s="29">
        <v>1.5302007675306863</v>
      </c>
      <c r="H114" s="36" t="s">
        <v>0</v>
      </c>
      <c r="I114" s="36" t="s">
        <v>0</v>
      </c>
      <c r="J114" s="23">
        <f t="shared" si="2"/>
        <v>1.3649084475975473</v>
      </c>
      <c r="K114" s="25"/>
    </row>
    <row r="115" spans="1:11" x14ac:dyDescent="0.2">
      <c r="A115" s="33">
        <v>2015</v>
      </c>
      <c r="B115" s="33" t="s">
        <v>52</v>
      </c>
      <c r="C115" s="23">
        <v>44.421427259559216</v>
      </c>
      <c r="D115" s="29">
        <v>0.61032189999999997</v>
      </c>
      <c r="E115" s="30">
        <v>277.67013108040879</v>
      </c>
      <c r="F115" s="29">
        <v>2.3029999999999999</v>
      </c>
      <c r="G115" s="29">
        <v>1.3882493564947098</v>
      </c>
      <c r="H115" s="36" t="s">
        <v>0</v>
      </c>
      <c r="I115" s="36" t="s">
        <v>0</v>
      </c>
      <c r="J115" s="23">
        <f t="shared" si="2"/>
        <v>1.2746182899461904</v>
      </c>
      <c r="K115" s="25"/>
    </row>
    <row r="116" spans="1:11" x14ac:dyDescent="0.2">
      <c r="A116" s="33">
        <v>2016</v>
      </c>
      <c r="B116" s="33" t="s">
        <v>53</v>
      </c>
      <c r="C116" s="23">
        <v>48.319000000000003</v>
      </c>
      <c r="D116" s="29">
        <v>0.6563542</v>
      </c>
      <c r="E116" s="30">
        <v>223.13185102065216</v>
      </c>
      <c r="F116" s="29">
        <v>1.855</v>
      </c>
      <c r="G116" s="29">
        <v>1.2729365929866185</v>
      </c>
      <c r="H116" s="36" t="s">
        <v>0</v>
      </c>
      <c r="I116" s="36" t="s">
        <v>0</v>
      </c>
      <c r="J116" s="23">
        <f t="shared" si="2"/>
        <v>0.93940496303157439</v>
      </c>
      <c r="K116" s="25"/>
    </row>
    <row r="117" spans="1:11" x14ac:dyDescent="0.2">
      <c r="A117" s="33">
        <v>2016</v>
      </c>
      <c r="B117" s="33" t="s">
        <v>54</v>
      </c>
      <c r="C117" s="23">
        <v>37.198817121856131</v>
      </c>
      <c r="D117" s="29">
        <v>0.50530200000000003</v>
      </c>
      <c r="E117" s="30">
        <v>264.61855231795505</v>
      </c>
      <c r="F117" s="29">
        <v>2.2000000000000002</v>
      </c>
      <c r="G117" s="29">
        <v>1.1516388909845794</v>
      </c>
      <c r="H117" s="36" t="s">
        <v>0</v>
      </c>
      <c r="I117" s="36" t="s">
        <v>0</v>
      </c>
      <c r="J117" s="23">
        <f t="shared" si="2"/>
        <v>1.2791100984848254</v>
      </c>
      <c r="K117" s="25"/>
    </row>
    <row r="118" spans="1:11" x14ac:dyDescent="0.2">
      <c r="A118" s="33">
        <v>2016</v>
      </c>
      <c r="B118" s="33" t="s">
        <v>55</v>
      </c>
      <c r="C118" s="23">
        <v>51.753453772582361</v>
      </c>
      <c r="D118" s="29">
        <v>0.70300949999999995</v>
      </c>
      <c r="E118" s="30">
        <v>327.57690942972687</v>
      </c>
      <c r="F118" s="29">
        <v>2.7229999999999999</v>
      </c>
      <c r="G118" s="29">
        <v>1.1562923076238414</v>
      </c>
      <c r="H118" s="36" t="s">
        <v>0</v>
      </c>
      <c r="I118" s="36" t="s">
        <v>0</v>
      </c>
      <c r="J118" s="23">
        <f t="shared" si="2"/>
        <v>0.64477479696055529</v>
      </c>
      <c r="K118" s="25"/>
    </row>
    <row r="119" spans="1:11" x14ac:dyDescent="0.2">
      <c r="A119" s="33">
        <v>2016</v>
      </c>
      <c r="B119" s="33" t="s">
        <v>52</v>
      </c>
      <c r="C119" s="23">
        <v>75.520423395304647</v>
      </c>
      <c r="D119" s="29">
        <v>1.0258558</v>
      </c>
      <c r="E119" s="30">
        <v>360.47028275618732</v>
      </c>
      <c r="F119" s="29">
        <v>2.9969999999999999</v>
      </c>
      <c r="G119" s="29">
        <v>1.4811841827966044</v>
      </c>
      <c r="H119" s="36" t="s">
        <v>0</v>
      </c>
      <c r="I119" s="36" t="s">
        <v>0</v>
      </c>
      <c r="J119" s="23">
        <f t="shared" si="2"/>
        <v>0.44385222835081151</v>
      </c>
      <c r="K119" s="25"/>
    </row>
    <row r="120" spans="1:11" x14ac:dyDescent="0.2">
      <c r="A120" s="33">
        <v>2017</v>
      </c>
      <c r="B120" s="33" t="s">
        <v>53</v>
      </c>
      <c r="C120" s="23">
        <v>74.182247626429117</v>
      </c>
      <c r="D120" s="29">
        <v>1.0076782</v>
      </c>
      <c r="E120" s="30">
        <v>352.52411732456255</v>
      </c>
      <c r="F120" s="29">
        <v>2.931</v>
      </c>
      <c r="G120" s="29">
        <v>1.5729689035320753</v>
      </c>
      <c r="H120" s="36" t="s">
        <v>0</v>
      </c>
      <c r="I120" s="36" t="s">
        <v>0</v>
      </c>
      <c r="J120" s="23">
        <f t="shared" ref="J120:J139" si="3">G120/D120-1</f>
        <v>0.56098336108896207</v>
      </c>
      <c r="K120" s="25"/>
    </row>
    <row r="121" spans="1:11" x14ac:dyDescent="0.2">
      <c r="A121" s="33">
        <v>2017</v>
      </c>
      <c r="B121" s="33" t="s">
        <v>54</v>
      </c>
      <c r="C121" s="23">
        <v>67.02702899554285</v>
      </c>
      <c r="D121" s="29">
        <v>0.91048300000000004</v>
      </c>
      <c r="E121" s="30">
        <v>376.45277791518612</v>
      </c>
      <c r="F121" s="29">
        <v>3.13</v>
      </c>
      <c r="G121" s="29">
        <v>1.4162614834138014</v>
      </c>
      <c r="H121" s="36" t="s">
        <v>0</v>
      </c>
      <c r="I121" s="36" t="s">
        <v>0</v>
      </c>
      <c r="J121" s="23">
        <f t="shared" si="3"/>
        <v>0.55550568589836535</v>
      </c>
      <c r="K121" s="25"/>
    </row>
    <row r="122" spans="1:11" x14ac:dyDescent="0.2">
      <c r="A122" s="33">
        <v>2017</v>
      </c>
      <c r="B122" s="33" t="s">
        <v>55</v>
      </c>
      <c r="C122" s="23">
        <v>76.72980008794255</v>
      </c>
      <c r="D122" s="29">
        <v>1.0422837</v>
      </c>
      <c r="E122" s="30">
        <v>354.74248772403371</v>
      </c>
      <c r="F122" s="29">
        <v>2.9489999999999998</v>
      </c>
      <c r="G122" s="29">
        <v>1.4571492233670549</v>
      </c>
      <c r="H122" s="36" t="s">
        <v>0</v>
      </c>
      <c r="I122" s="36" t="s">
        <v>0</v>
      </c>
      <c r="J122" s="23">
        <f t="shared" si="3"/>
        <v>0.39803512552969478</v>
      </c>
      <c r="K122" s="25"/>
    </row>
    <row r="123" spans="1:11" x14ac:dyDescent="0.2">
      <c r="A123" s="33">
        <v>2017</v>
      </c>
      <c r="B123" s="33" t="s">
        <v>52</v>
      </c>
      <c r="C123" s="23">
        <v>79.507795240740435</v>
      </c>
      <c r="D123" s="29">
        <v>1.0800194999999999</v>
      </c>
      <c r="E123" s="30">
        <v>398.8449878654551</v>
      </c>
      <c r="F123" s="29">
        <v>3.3159999999999998</v>
      </c>
      <c r="G123" s="29">
        <v>1.6443373935254575</v>
      </c>
      <c r="H123" s="36" t="s">
        <v>0</v>
      </c>
      <c r="I123" s="36" t="s">
        <v>0</v>
      </c>
      <c r="J123" s="23">
        <f t="shared" si="3"/>
        <v>0.52250713392254267</v>
      </c>
      <c r="K123" s="25"/>
    </row>
    <row r="124" spans="1:11" x14ac:dyDescent="0.2">
      <c r="A124" s="33">
        <v>2018</v>
      </c>
      <c r="B124" s="33" t="s">
        <v>53</v>
      </c>
      <c r="C124" s="23">
        <v>71.087562008005975</v>
      </c>
      <c r="D124" s="29">
        <v>0.96564059999999996</v>
      </c>
      <c r="E124" s="30">
        <v>398.04779045604636</v>
      </c>
      <c r="F124" s="29">
        <v>3.3017524929887361</v>
      </c>
      <c r="G124" s="29">
        <v>1.7483919467921569</v>
      </c>
      <c r="H124" s="36" t="s">
        <v>0</v>
      </c>
      <c r="I124" s="36" t="s">
        <v>0</v>
      </c>
      <c r="J124" s="23">
        <f t="shared" si="3"/>
        <v>0.81060318589769009</v>
      </c>
      <c r="K124" s="25"/>
    </row>
    <row r="125" spans="1:11" x14ac:dyDescent="0.2">
      <c r="A125" s="33">
        <v>2018</v>
      </c>
      <c r="B125" s="33" t="s">
        <v>54</v>
      </c>
      <c r="C125" s="23">
        <v>73.143990528675118</v>
      </c>
      <c r="D125" s="29">
        <v>0.99357470000000003</v>
      </c>
      <c r="E125" s="30">
        <v>497.73760741831427</v>
      </c>
      <c r="F125" s="29">
        <v>4.1379999999999999</v>
      </c>
      <c r="G125" s="29">
        <v>1.8592069328042338</v>
      </c>
      <c r="H125" s="36" t="s">
        <v>0</v>
      </c>
      <c r="I125" s="36" t="s">
        <v>0</v>
      </c>
      <c r="J125" s="23">
        <f t="shared" si="3"/>
        <v>0.87123014787336439</v>
      </c>
      <c r="K125" s="25"/>
    </row>
    <row r="126" spans="1:11" x14ac:dyDescent="0.2">
      <c r="A126" s="33">
        <v>2018</v>
      </c>
      <c r="B126" s="33" t="s">
        <v>55</v>
      </c>
      <c r="C126" s="23">
        <v>82.063403713186631</v>
      </c>
      <c r="D126" s="29">
        <v>1.1147343999999999</v>
      </c>
      <c r="E126" s="30">
        <v>515.11151225065885</v>
      </c>
      <c r="F126" s="29">
        <v>4.282</v>
      </c>
      <c r="G126" s="29">
        <v>1.9088291769727372</v>
      </c>
      <c r="H126" s="36" t="s">
        <v>0</v>
      </c>
      <c r="I126" s="36" t="s">
        <v>0</v>
      </c>
      <c r="J126" s="23">
        <f t="shared" si="3"/>
        <v>0.71236231426314411</v>
      </c>
      <c r="K126" s="25"/>
    </row>
    <row r="127" spans="1:11" x14ac:dyDescent="0.2">
      <c r="A127" s="33">
        <v>2018</v>
      </c>
      <c r="B127" s="33" t="s">
        <v>52</v>
      </c>
      <c r="C127" s="23">
        <v>80.799775943034277</v>
      </c>
      <c r="D127" s="29">
        <v>1.0975695000000001</v>
      </c>
      <c r="E127" s="30">
        <v>468.24749217145268</v>
      </c>
      <c r="F127" s="29">
        <v>3.8929999999999998</v>
      </c>
      <c r="G127" s="29">
        <v>2.1615345089572395</v>
      </c>
      <c r="H127" s="36" t="s">
        <v>0</v>
      </c>
      <c r="I127" s="36" t="s">
        <v>0</v>
      </c>
      <c r="J127" s="23">
        <f t="shared" si="3"/>
        <v>0.96938281262119563</v>
      </c>
      <c r="K127" s="25"/>
    </row>
    <row r="128" spans="1:11" x14ac:dyDescent="0.2">
      <c r="A128" s="33">
        <v>2019</v>
      </c>
      <c r="B128" s="33" t="s">
        <v>53</v>
      </c>
      <c r="C128" s="23">
        <v>66.90113811550674</v>
      </c>
      <c r="D128" s="29">
        <v>0.90877289999999999</v>
      </c>
      <c r="E128" s="30">
        <v>462.68470682030784</v>
      </c>
      <c r="F128" s="29">
        <v>3.8380000000000001</v>
      </c>
      <c r="G128" s="29">
        <v>1.703857383027148</v>
      </c>
      <c r="H128" s="36" t="s">
        <v>0</v>
      </c>
      <c r="I128" s="36" t="s">
        <v>0</v>
      </c>
      <c r="J128" s="23">
        <f t="shared" si="3"/>
        <v>0.8748989797419664</v>
      </c>
      <c r="K128" s="25"/>
    </row>
    <row r="129" spans="1:11" x14ac:dyDescent="0.2">
      <c r="A129" s="33">
        <v>2019</v>
      </c>
      <c r="B129" s="33" t="s">
        <v>54</v>
      </c>
      <c r="C129" s="23">
        <v>51.493375770575305</v>
      </c>
      <c r="D129" s="29">
        <v>0.69947669999999995</v>
      </c>
      <c r="E129" s="30">
        <v>503.10799557199113</v>
      </c>
      <c r="F129" s="29">
        <v>4.173</v>
      </c>
      <c r="G129" s="29">
        <v>1.2046402809416703</v>
      </c>
      <c r="H129" s="36" t="s">
        <v>0</v>
      </c>
      <c r="I129" s="36" t="s">
        <v>0</v>
      </c>
      <c r="J129" s="23">
        <f t="shared" si="3"/>
        <v>0.7222021561857177</v>
      </c>
      <c r="K129" s="25"/>
    </row>
    <row r="130" spans="1:11" x14ac:dyDescent="0.2">
      <c r="A130" s="33">
        <v>2019</v>
      </c>
      <c r="B130" s="33" t="s">
        <v>55</v>
      </c>
      <c r="C130" s="23">
        <v>57.232720997609412</v>
      </c>
      <c r="D130" s="29">
        <v>0.77743890000000004</v>
      </c>
      <c r="E130" s="30">
        <v>499.25896259596288</v>
      </c>
      <c r="F130" s="29">
        <v>4.141</v>
      </c>
      <c r="G130" s="29">
        <v>1.2479844415763792</v>
      </c>
      <c r="H130" s="36" t="s">
        <v>0</v>
      </c>
      <c r="I130" s="36" t="s">
        <v>0</v>
      </c>
      <c r="J130" s="23">
        <f t="shared" si="3"/>
        <v>0.6052508326717112</v>
      </c>
      <c r="K130" s="25"/>
    </row>
    <row r="131" spans="1:11" x14ac:dyDescent="0.2">
      <c r="A131" s="33">
        <v>2019</v>
      </c>
      <c r="B131" s="33" t="s">
        <v>52</v>
      </c>
      <c r="C131" s="23">
        <v>58.609615384615388</v>
      </c>
      <c r="D131" s="29">
        <v>0.79614240000000003</v>
      </c>
      <c r="E131" s="30">
        <v>479.37875669727327</v>
      </c>
      <c r="F131" s="29">
        <v>3.976</v>
      </c>
      <c r="G131" s="29">
        <v>1.4411019962233935</v>
      </c>
      <c r="H131" s="36" t="s">
        <v>0</v>
      </c>
      <c r="I131" s="36" t="s">
        <v>0</v>
      </c>
      <c r="J131" s="23">
        <f t="shared" si="3"/>
        <v>0.81010582557014099</v>
      </c>
      <c r="K131" s="25"/>
    </row>
    <row r="132" spans="1:11" x14ac:dyDescent="0.2">
      <c r="A132" s="33">
        <v>2020</v>
      </c>
      <c r="B132" s="33" t="s">
        <v>53</v>
      </c>
      <c r="C132" s="23">
        <v>54.3656015037594</v>
      </c>
      <c r="D132" s="29">
        <v>0.73843729999999996</v>
      </c>
      <c r="E132" s="30">
        <v>513.03458521549817</v>
      </c>
      <c r="F132" s="29">
        <v>4.2629999999999999</v>
      </c>
      <c r="G132" s="29">
        <v>1.3906786046721675</v>
      </c>
      <c r="H132" s="36" t="s">
        <v>0</v>
      </c>
      <c r="I132" s="36" t="s">
        <v>0</v>
      </c>
      <c r="J132" s="23">
        <f t="shared" si="3"/>
        <v>0.8832724249874262</v>
      </c>
      <c r="K132" s="25"/>
    </row>
    <row r="133" spans="1:11" x14ac:dyDescent="0.2">
      <c r="A133" s="33">
        <v>2020</v>
      </c>
      <c r="B133" s="33" t="s">
        <v>54</v>
      </c>
      <c r="C133" s="23">
        <v>54.051934826883915</v>
      </c>
      <c r="D133" s="29">
        <v>0.73417679999999996</v>
      </c>
      <c r="E133" s="30">
        <v>291.21157192963472</v>
      </c>
      <c r="F133" s="29">
        <v>2.42</v>
      </c>
      <c r="G133" s="29">
        <v>0.91624481686502324</v>
      </c>
      <c r="H133" s="36" t="s">
        <v>0</v>
      </c>
      <c r="I133" s="36" t="s">
        <v>0</v>
      </c>
      <c r="J133" s="23">
        <f t="shared" si="3"/>
        <v>0.24798933562736281</v>
      </c>
      <c r="K133" s="25"/>
    </row>
    <row r="134" spans="1:11" x14ac:dyDescent="0.2">
      <c r="A134" s="33">
        <v>2020</v>
      </c>
      <c r="B134" s="33" t="s">
        <v>55</v>
      </c>
      <c r="C134" s="23">
        <v>59.066326530612244</v>
      </c>
      <c r="D134" s="29">
        <v>0.80228630000000001</v>
      </c>
      <c r="E134" s="30">
        <v>389.72163446918131</v>
      </c>
      <c r="F134" s="29">
        <v>3.238</v>
      </c>
      <c r="G134" s="29">
        <v>0.99713755416094718</v>
      </c>
      <c r="H134" s="36" t="s">
        <v>0</v>
      </c>
      <c r="I134" s="36" t="s">
        <v>0</v>
      </c>
      <c r="J134" s="23">
        <f t="shared" si="3"/>
        <v>0.24286997566946766</v>
      </c>
      <c r="K134" s="25"/>
    </row>
    <row r="135" spans="1:11" x14ac:dyDescent="0.2">
      <c r="A135" s="33">
        <v>2020</v>
      </c>
      <c r="B135" s="33" t="s">
        <v>52</v>
      </c>
      <c r="C135" s="23">
        <v>69.463157894736838</v>
      </c>
      <c r="D135" s="29">
        <v>0.94350440000000002</v>
      </c>
      <c r="E135" s="30">
        <v>425.95089697402506</v>
      </c>
      <c r="F135" s="29">
        <v>3.5390000000000001</v>
      </c>
      <c r="G135" s="29">
        <v>1.4648898945929185</v>
      </c>
      <c r="H135" s="36" t="s">
        <v>0</v>
      </c>
      <c r="I135" s="36" t="s">
        <v>0</v>
      </c>
      <c r="J135" s="23">
        <f t="shared" si="3"/>
        <v>0.55260526033892199</v>
      </c>
      <c r="K135" s="25"/>
    </row>
    <row r="136" spans="1:11" x14ac:dyDescent="0.2">
      <c r="A136" s="33">
        <v>2021</v>
      </c>
      <c r="B136" s="33" t="s">
        <v>53</v>
      </c>
      <c r="C136" s="23">
        <v>62.372285418821093</v>
      </c>
      <c r="D136" s="29">
        <v>0.84719049999999996</v>
      </c>
      <c r="E136" s="30">
        <v>476.99327470244833</v>
      </c>
      <c r="F136" s="29">
        <v>3.9630000000000001</v>
      </c>
      <c r="G136" s="29">
        <v>1.629188518806</v>
      </c>
      <c r="H136" s="36" t="s">
        <v>0</v>
      </c>
      <c r="I136" s="36" t="s">
        <v>0</v>
      </c>
      <c r="J136" s="23">
        <f t="shared" si="3"/>
        <v>0.92304861634543833</v>
      </c>
      <c r="K136" s="37"/>
    </row>
    <row r="137" spans="1:11" x14ac:dyDescent="0.2">
      <c r="A137" s="33">
        <v>2021</v>
      </c>
      <c r="B137" s="33" t="s">
        <v>54</v>
      </c>
      <c r="C137" s="23">
        <v>81.611641221374043</v>
      </c>
      <c r="D137" s="29">
        <v>1.1085148</v>
      </c>
      <c r="E137" s="30">
        <v>538.02635838603987</v>
      </c>
      <c r="F137" s="29">
        <v>4.47</v>
      </c>
      <c r="G137" s="29">
        <v>1.8645028409500688</v>
      </c>
      <c r="H137" s="36" t="s">
        <v>0</v>
      </c>
      <c r="I137" s="36" t="s">
        <v>0</v>
      </c>
      <c r="J137" s="23">
        <f t="shared" si="3"/>
        <v>0.6819828124532652</v>
      </c>
      <c r="K137" s="37"/>
    </row>
    <row r="138" spans="1:11" x14ac:dyDescent="0.2">
      <c r="A138" s="33">
        <v>2021</v>
      </c>
      <c r="B138" s="33" t="s">
        <v>55</v>
      </c>
      <c r="C138" s="23">
        <v>124.54400440044003</v>
      </c>
      <c r="D138" s="29">
        <v>1.6916567</v>
      </c>
      <c r="E138" s="30">
        <v>575.25846539040936</v>
      </c>
      <c r="F138" s="29">
        <v>4.78</v>
      </c>
      <c r="G138" s="29">
        <v>3.1160211341690132</v>
      </c>
      <c r="H138" s="36" t="s">
        <v>0</v>
      </c>
      <c r="I138" s="36" t="s">
        <v>0</v>
      </c>
      <c r="J138" s="23">
        <f t="shared" si="3"/>
        <v>0.84199378879237918</v>
      </c>
      <c r="K138" s="25"/>
    </row>
    <row r="139" spans="1:11" x14ac:dyDescent="0.2">
      <c r="A139" s="38">
        <v>2021</v>
      </c>
      <c r="B139" s="38" t="s">
        <v>52</v>
      </c>
      <c r="C139" s="57">
        <v>159.06626937628099</v>
      </c>
      <c r="D139" s="102">
        <v>2.1605658000000001</v>
      </c>
      <c r="E139" s="103">
        <v>622.09859371167363</v>
      </c>
      <c r="F139" s="102">
        <v>5.1689999999999996</v>
      </c>
      <c r="G139" s="102">
        <v>5.7771788735302518</v>
      </c>
      <c r="H139" s="104" t="s">
        <v>0</v>
      </c>
      <c r="I139" s="104" t="s">
        <v>0</v>
      </c>
      <c r="J139" s="57">
        <f t="shared" si="3"/>
        <v>1.6739194305168819</v>
      </c>
      <c r="K139" s="25"/>
    </row>
  </sheetData>
  <phoneticPr fontId="19" type="noConversion"/>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pageSetUpPr fitToPage="1"/>
  </sheetPr>
  <dimension ref="A1:K143"/>
  <sheetViews>
    <sheetView showGridLines="0" zoomScaleNormal="100" workbookViewId="0">
      <pane ySplit="14" topLeftCell="A15" activePane="bottomLeft" state="frozen"/>
      <selection activeCell="A12" sqref="A12"/>
      <selection pane="bottomLeft" activeCell="A15" sqref="A15"/>
    </sheetView>
  </sheetViews>
  <sheetFormatPr defaultColWidth="14.5703125" defaultRowHeight="12.75" x14ac:dyDescent="0.2"/>
  <cols>
    <col min="1" max="10" width="14.5703125" style="24" customWidth="1"/>
    <col min="11" max="16384" width="14.5703125" style="24"/>
  </cols>
  <sheetData>
    <row r="1" spans="1:11" s="27" customFormat="1" ht="18" customHeight="1" x14ac:dyDescent="0.2">
      <c r="A1" s="90" t="s">
        <v>48</v>
      </c>
      <c r="B1" s="91"/>
      <c r="C1" s="91"/>
      <c r="D1" s="91"/>
      <c r="E1" s="91"/>
      <c r="F1" s="91"/>
      <c r="G1" s="91"/>
      <c r="H1" s="91"/>
      <c r="I1" s="91"/>
      <c r="J1" s="92"/>
    </row>
    <row r="2" spans="1:11" s="27" customFormat="1" ht="18" customHeight="1" x14ac:dyDescent="0.2">
      <c r="A2" s="74" t="s">
        <v>45</v>
      </c>
    </row>
    <row r="3" spans="1:11" s="93" customFormat="1" ht="18" customHeight="1" x14ac:dyDescent="0.2">
      <c r="A3" s="40" t="s">
        <v>30</v>
      </c>
      <c r="B3" s="91"/>
      <c r="C3" s="91"/>
      <c r="D3" s="91"/>
      <c r="E3" s="91"/>
      <c r="F3" s="91"/>
      <c r="G3" s="91"/>
      <c r="H3" s="91"/>
      <c r="I3" s="91"/>
      <c r="J3" s="91"/>
      <c r="K3" s="91"/>
    </row>
    <row r="4" spans="1:11" s="93" customFormat="1" ht="18" customHeight="1" x14ac:dyDescent="0.2">
      <c r="A4" s="94" t="s">
        <v>50</v>
      </c>
      <c r="B4" s="91"/>
      <c r="C4" s="91"/>
      <c r="D4" s="91"/>
      <c r="E4" s="91"/>
      <c r="F4" s="91"/>
      <c r="G4" s="91"/>
      <c r="H4" s="91"/>
      <c r="I4" s="91"/>
      <c r="J4" s="91"/>
      <c r="K4" s="91"/>
    </row>
    <row r="5" spans="1:11" s="93" customFormat="1" ht="18" customHeight="1" x14ac:dyDescent="0.2">
      <c r="A5" s="95" t="s">
        <v>12</v>
      </c>
      <c r="B5" s="91"/>
      <c r="C5" s="91"/>
      <c r="D5" s="91"/>
      <c r="E5" s="91"/>
      <c r="F5" s="91"/>
      <c r="G5" s="91"/>
      <c r="H5" s="91"/>
      <c r="I5" s="91"/>
      <c r="J5" s="91"/>
      <c r="K5" s="91"/>
    </row>
    <row r="6" spans="1:11" s="93" customFormat="1" ht="18" customHeight="1" x14ac:dyDescent="0.2">
      <c r="A6" s="40" t="s">
        <v>33</v>
      </c>
      <c r="B6" s="91"/>
      <c r="C6" s="91"/>
      <c r="D6" s="91"/>
      <c r="E6" s="91"/>
      <c r="F6" s="91"/>
      <c r="G6" s="91"/>
      <c r="H6" s="91"/>
      <c r="I6" s="91"/>
      <c r="J6" s="91"/>
      <c r="K6" s="91"/>
    </row>
    <row r="7" spans="1:11" s="93" customFormat="1" ht="18" customHeight="1" x14ac:dyDescent="0.2">
      <c r="A7" s="40" t="s">
        <v>37</v>
      </c>
      <c r="B7" s="91"/>
      <c r="C7" s="91"/>
      <c r="D7" s="91"/>
      <c r="E7" s="91"/>
      <c r="F7" s="91"/>
      <c r="G7" s="91"/>
      <c r="H7" s="91"/>
      <c r="I7" s="91"/>
      <c r="J7" s="91"/>
      <c r="K7" s="91"/>
    </row>
    <row r="8" spans="1:11" s="93" customFormat="1" ht="18" customHeight="1" x14ac:dyDescent="0.2">
      <c r="A8" s="40" t="s">
        <v>34</v>
      </c>
      <c r="B8" s="91"/>
      <c r="C8" s="91"/>
      <c r="D8" s="91"/>
      <c r="E8" s="91"/>
      <c r="F8" s="91"/>
      <c r="G8" s="91"/>
      <c r="H8" s="91"/>
      <c r="I8" s="91"/>
      <c r="J8" s="91"/>
      <c r="K8" s="91"/>
    </row>
    <row r="9" spans="1:11" s="93" customFormat="1" ht="18" customHeight="1" x14ac:dyDescent="0.2">
      <c r="A9" s="40" t="s">
        <v>38</v>
      </c>
      <c r="B9" s="91"/>
      <c r="C9" s="91"/>
      <c r="D9" s="91"/>
      <c r="E9" s="91"/>
      <c r="F9" s="91"/>
      <c r="G9" s="91"/>
      <c r="H9" s="91"/>
      <c r="I9" s="91"/>
      <c r="J9" s="91"/>
      <c r="K9" s="91"/>
    </row>
    <row r="10" spans="1:11" s="93" customFormat="1" ht="18" customHeight="1" x14ac:dyDescent="0.2">
      <c r="A10" s="40" t="s">
        <v>40</v>
      </c>
      <c r="B10" s="91"/>
      <c r="C10" s="91"/>
      <c r="D10" s="91"/>
      <c r="E10" s="91"/>
      <c r="F10" s="91"/>
      <c r="G10" s="91"/>
      <c r="H10" s="91"/>
      <c r="I10" s="91"/>
      <c r="J10" s="91"/>
      <c r="K10" s="91"/>
    </row>
    <row r="11" spans="1:11" s="93" customFormat="1" ht="18" customHeight="1" x14ac:dyDescent="0.2">
      <c r="A11" s="96" t="s">
        <v>51</v>
      </c>
      <c r="B11" s="91"/>
      <c r="C11" s="91"/>
      <c r="D11" s="91"/>
      <c r="E11" s="91"/>
      <c r="F11" s="91"/>
      <c r="G11" s="91"/>
      <c r="H11" s="91"/>
      <c r="I11" s="91"/>
      <c r="J11" s="91"/>
      <c r="K11" s="91"/>
    </row>
    <row r="12" spans="1:11" s="93" customFormat="1" ht="18" customHeight="1" x14ac:dyDescent="0.2">
      <c r="A12" s="96" t="s">
        <v>56</v>
      </c>
      <c r="B12" s="91"/>
      <c r="C12" s="91"/>
      <c r="D12" s="91"/>
      <c r="E12" s="91"/>
      <c r="F12" s="91"/>
      <c r="G12" s="91"/>
      <c r="H12" s="91"/>
      <c r="I12" s="91"/>
      <c r="J12" s="91"/>
      <c r="K12" s="91"/>
    </row>
    <row r="13" spans="1:11" s="93" customFormat="1" ht="18" customHeight="1" x14ac:dyDescent="0.2">
      <c r="A13" s="74" t="s">
        <v>43</v>
      </c>
      <c r="B13" s="91"/>
      <c r="C13" s="91"/>
      <c r="D13" s="91"/>
      <c r="E13" s="91"/>
      <c r="F13" s="91"/>
      <c r="G13" s="91"/>
      <c r="H13" s="91"/>
      <c r="I13" s="91"/>
      <c r="J13" s="91"/>
      <c r="K13" s="91"/>
    </row>
    <row r="14" spans="1:11" s="27" customFormat="1" ht="63.95" customHeight="1" x14ac:dyDescent="0.2">
      <c r="A14" s="43" t="s">
        <v>25</v>
      </c>
      <c r="B14" s="43" t="s">
        <v>15</v>
      </c>
      <c r="C14" s="44" t="s">
        <v>31</v>
      </c>
      <c r="D14" s="45" t="s">
        <v>32</v>
      </c>
      <c r="E14" s="44" t="s">
        <v>35</v>
      </c>
      <c r="F14" s="45" t="s">
        <v>36</v>
      </c>
      <c r="G14" s="45" t="s">
        <v>39</v>
      </c>
      <c r="H14" s="45" t="s">
        <v>41</v>
      </c>
      <c r="I14" s="45" t="s">
        <v>42</v>
      </c>
      <c r="J14" s="45" t="s">
        <v>26</v>
      </c>
    </row>
    <row r="15" spans="1:11" s="25" customFormat="1" ht="12.75" customHeight="1" x14ac:dyDescent="0.2">
      <c r="A15" s="28">
        <v>1990</v>
      </c>
      <c r="B15" s="28" t="s">
        <v>53</v>
      </c>
      <c r="C15" s="47">
        <f>'3.2.1'!C12/'3.2.1 (Real)'!$J15*100</f>
        <v>75.213017751479285</v>
      </c>
      <c r="D15" s="47">
        <f>'3.2.1'!D12/'3.2.1 (Real)'!$J15*100</f>
        <v>1.0910946745562129</v>
      </c>
      <c r="E15" s="54" t="s">
        <v>0</v>
      </c>
      <c r="F15" s="54" t="s">
        <v>0</v>
      </c>
      <c r="G15" s="54" t="s">
        <v>0</v>
      </c>
      <c r="H15" s="47">
        <f>'3.2.1'!H12/'3.2.1 (Real)'!$J15*100</f>
        <v>0.82464497041420093</v>
      </c>
      <c r="I15" s="47">
        <f>'3.2.1'!I12/'3.2.1 (Real)'!$J15*100</f>
        <v>0.93088757396449695</v>
      </c>
      <c r="J15" s="47">
        <v>59.298245614035096</v>
      </c>
    </row>
    <row r="16" spans="1:11" s="25" customFormat="1" ht="12.75" customHeight="1" x14ac:dyDescent="0.2">
      <c r="A16" s="28">
        <v>1990</v>
      </c>
      <c r="B16" s="28" t="s">
        <v>54</v>
      </c>
      <c r="C16" s="47">
        <f>'3.2.1'!C13/'3.2.1 (Real)'!$J16*100</f>
        <v>70.512741312741312</v>
      </c>
      <c r="D16" s="47">
        <f>'3.2.1'!D13/'3.2.1 (Real)'!$J16*100</f>
        <v>1.0233590733590734</v>
      </c>
      <c r="E16" s="54" t="s">
        <v>0</v>
      </c>
      <c r="F16" s="54" t="s">
        <v>0</v>
      </c>
      <c r="G16" s="54" t="s">
        <v>0</v>
      </c>
      <c r="H16" s="47">
        <f>'3.2.1'!H13/'3.2.1 (Real)'!$J16*100</f>
        <v>0.8500482625482626</v>
      </c>
      <c r="I16" s="47">
        <f>'3.2.1'!I13/'3.2.1 (Real)'!$J16*100</f>
        <v>0.92762548262548283</v>
      </c>
      <c r="J16" s="47">
        <v>60.584795321637422</v>
      </c>
    </row>
    <row r="17" spans="1:10" s="25" customFormat="1" ht="12.75" customHeight="1" x14ac:dyDescent="0.2">
      <c r="A17" s="28">
        <v>1990</v>
      </c>
      <c r="B17" s="28" t="s">
        <v>55</v>
      </c>
      <c r="C17" s="47">
        <f>'3.2.1'!C14/'3.2.1 (Real)'!$J17*100</f>
        <v>69.728932584269671</v>
      </c>
      <c r="D17" s="47">
        <f>'3.2.1'!D14/'3.2.1 (Real)'!$J17*100</f>
        <v>1.0119101123595506</v>
      </c>
      <c r="E17" s="54" t="s">
        <v>0</v>
      </c>
      <c r="F17" s="54" t="s">
        <v>0</v>
      </c>
      <c r="G17" s="54" t="s">
        <v>0</v>
      </c>
      <c r="H17" s="47">
        <f>'3.2.1'!H14/'3.2.1 (Real)'!$J17*100</f>
        <v>0.88382022471910127</v>
      </c>
      <c r="I17" s="47">
        <f>'3.2.1'!I14/'3.2.1 (Real)'!$J17*100</f>
        <v>0.93025280898876417</v>
      </c>
      <c r="J17" s="47">
        <v>62.456140350877185</v>
      </c>
    </row>
    <row r="18" spans="1:10" s="25" customFormat="1" ht="12.75" customHeight="1" x14ac:dyDescent="0.2">
      <c r="A18" s="28">
        <v>1990</v>
      </c>
      <c r="B18" s="28" t="s">
        <v>52</v>
      </c>
      <c r="C18" s="47">
        <f>'3.2.1'!C15/'3.2.1 (Real)'!$J18*100</f>
        <v>70.390223463687136</v>
      </c>
      <c r="D18" s="47">
        <f>'3.2.1'!D15/'3.2.1 (Real)'!$J18*100</f>
        <v>1.0221787709497205</v>
      </c>
      <c r="E18" s="54" t="s">
        <v>0</v>
      </c>
      <c r="F18" s="54" t="s">
        <v>0</v>
      </c>
      <c r="G18" s="54" t="s">
        <v>0</v>
      </c>
      <c r="H18" s="47">
        <f>'3.2.1'!H15/'3.2.1 (Real)'!$J18*100</f>
        <v>0.81837988826815644</v>
      </c>
      <c r="I18" s="47">
        <f>'3.2.1'!I15/'3.2.1 (Real)'!$J18*100</f>
        <v>0.90117318435754168</v>
      </c>
      <c r="J18" s="47">
        <v>62.807017543859658</v>
      </c>
    </row>
    <row r="19" spans="1:10" s="25" customFormat="1" ht="12.75" customHeight="1" x14ac:dyDescent="0.2">
      <c r="A19" s="28">
        <f>A15+1</f>
        <v>1991</v>
      </c>
      <c r="B19" s="28" t="s">
        <v>53</v>
      </c>
      <c r="C19" s="47">
        <f>'3.2.1'!C16/'3.2.1 (Real)'!$J19*100</f>
        <v>65.690163934426224</v>
      </c>
      <c r="D19" s="47">
        <f>'3.2.1'!D16/'3.2.1 (Real)'!$J19*100</f>
        <v>0.9453278688524589</v>
      </c>
      <c r="E19" s="54" t="s">
        <v>0</v>
      </c>
      <c r="F19" s="54" t="s">
        <v>0</v>
      </c>
      <c r="G19" s="54" t="s">
        <v>0</v>
      </c>
      <c r="H19" s="47">
        <f>'3.2.1'!H16/'3.2.1 (Real)'!$J19*100</f>
        <v>0.81762295081967207</v>
      </c>
      <c r="I19" s="47">
        <f>'3.2.1'!I16/'3.2.1 (Real)'!$J19*100</f>
        <v>0.89081967213114743</v>
      </c>
      <c r="J19" s="47">
        <v>64.21052631578948</v>
      </c>
    </row>
    <row r="20" spans="1:10" s="25" customFormat="1" ht="12.75" customHeight="1" x14ac:dyDescent="0.2">
      <c r="A20" s="28">
        <f t="shared" ref="A20:A82" si="0">A16+1</f>
        <v>1991</v>
      </c>
      <c r="B20" s="28" t="s">
        <v>54</v>
      </c>
      <c r="C20" s="47">
        <f>'3.2.1'!C17/'3.2.1 (Real)'!$J20*100</f>
        <v>66.308633093525174</v>
      </c>
      <c r="D20" s="47">
        <f>'3.2.1'!D17/'3.2.1 (Real)'!$J20*100</f>
        <v>0.95495503597122311</v>
      </c>
      <c r="E20" s="54" t="s">
        <v>0</v>
      </c>
      <c r="F20" s="54" t="s">
        <v>0</v>
      </c>
      <c r="G20" s="54" t="s">
        <v>0</v>
      </c>
      <c r="H20" s="47">
        <f>'3.2.1'!H17/'3.2.1 (Real)'!$J20*100</f>
        <v>0.85346223021582746</v>
      </c>
      <c r="I20" s="47">
        <f>'3.2.1'!I17/'3.2.1 (Real)'!$J20*100</f>
        <v>0.92573741007194243</v>
      </c>
      <c r="J20" s="47">
        <v>65.029239766081872</v>
      </c>
    </row>
    <row r="21" spans="1:10" s="25" customFormat="1" ht="12.75" customHeight="1" x14ac:dyDescent="0.2">
      <c r="A21" s="28">
        <f t="shared" si="0"/>
        <v>1991</v>
      </c>
      <c r="B21" s="28" t="s">
        <v>55</v>
      </c>
      <c r="C21" s="47">
        <f>'3.2.1'!C18/'3.2.1 (Real)'!$J21*100</f>
        <v>67.503996447602148</v>
      </c>
      <c r="D21" s="47">
        <f>'3.2.1'!D18/'3.2.1 (Real)'!$J21*100</f>
        <v>0.97193605683836592</v>
      </c>
      <c r="E21" s="54" t="s">
        <v>0</v>
      </c>
      <c r="F21" s="54" t="s">
        <v>0</v>
      </c>
      <c r="G21" s="54" t="s">
        <v>0</v>
      </c>
      <c r="H21" s="47">
        <f>'3.2.1'!H18/'3.2.1 (Real)'!$J21*100</f>
        <v>0.89752220248667858</v>
      </c>
      <c r="I21" s="47">
        <f>'3.2.1'!I18/'3.2.1 (Real)'!$J21*100</f>
        <v>0.96282415630550633</v>
      </c>
      <c r="J21" s="47">
        <v>65.847953216374265</v>
      </c>
    </row>
    <row r="22" spans="1:10" s="25" customFormat="1" ht="12.75" customHeight="1" x14ac:dyDescent="0.2">
      <c r="A22" s="28">
        <f t="shared" si="0"/>
        <v>1991</v>
      </c>
      <c r="B22" s="28" t="s">
        <v>52</v>
      </c>
      <c r="C22" s="47">
        <f>'3.2.1'!C19/'3.2.1 (Real)'!$J22*100</f>
        <v>66.420000000000016</v>
      </c>
      <c r="D22" s="47">
        <f>'3.2.1'!D19/'3.2.1 (Real)'!$J22*100</f>
        <v>0.95700000000000018</v>
      </c>
      <c r="E22" s="54" t="s">
        <v>0</v>
      </c>
      <c r="F22" s="54" t="s">
        <v>0</v>
      </c>
      <c r="G22" s="54" t="s">
        <v>0</v>
      </c>
      <c r="H22" s="47">
        <f>'3.2.1'!H19/'3.2.1 (Real)'!$J22*100</f>
        <v>0.89400000000000002</v>
      </c>
      <c r="I22" s="47">
        <f>'3.2.1'!I19/'3.2.1 (Real)'!$J22*100</f>
        <v>0.96000000000000008</v>
      </c>
      <c r="J22" s="47">
        <v>66.666666666666657</v>
      </c>
    </row>
    <row r="23" spans="1:10" s="25" customFormat="1" ht="12.75" customHeight="1" x14ac:dyDescent="0.2">
      <c r="A23" s="28">
        <f>A19+1</f>
        <v>1992</v>
      </c>
      <c r="B23" s="28" t="s">
        <v>53</v>
      </c>
      <c r="C23" s="47">
        <f>'3.2.1'!C20/'3.2.1 (Real)'!$J23*100</f>
        <v>65.728125000000006</v>
      </c>
      <c r="D23" s="47">
        <f>'3.2.1'!D20/'3.2.1 (Real)'!$J23*100</f>
        <v>0.9470312500000001</v>
      </c>
      <c r="E23" s="54" t="s">
        <v>0</v>
      </c>
      <c r="F23" s="54" t="s">
        <v>0</v>
      </c>
      <c r="G23" s="54" t="s">
        <v>0</v>
      </c>
      <c r="H23" s="47">
        <f>'3.2.1'!H20/'3.2.1 (Real)'!$J23*100</f>
        <v>0.85796875000000006</v>
      </c>
      <c r="I23" s="47">
        <f>'3.2.1'!I20/'3.2.1 (Real)'!$J23*100</f>
        <v>0.92031250000000009</v>
      </c>
      <c r="J23" s="47">
        <v>67.368421052631575</v>
      </c>
    </row>
    <row r="24" spans="1:10" s="25" customFormat="1" ht="12.75" customHeight="1" x14ac:dyDescent="0.2">
      <c r="A24" s="28">
        <f t="shared" si="0"/>
        <v>1992</v>
      </c>
      <c r="B24" s="28" t="s">
        <v>54</v>
      </c>
      <c r="C24" s="47">
        <f>'3.2.1'!C21/'3.2.1 (Real)'!$J24*100</f>
        <v>66.772837370242229</v>
      </c>
      <c r="D24" s="47">
        <f>'3.2.1'!D21/'3.2.1 (Real)'!$J24*100</f>
        <v>0.9615051903114189</v>
      </c>
      <c r="E24" s="54" t="s">
        <v>0</v>
      </c>
      <c r="F24" s="54" t="s">
        <v>0</v>
      </c>
      <c r="G24" s="54" t="s">
        <v>0</v>
      </c>
      <c r="H24" s="47">
        <f>'3.2.1'!H21/'3.2.1 (Real)'!$J24*100</f>
        <v>0.80618512110726659</v>
      </c>
      <c r="I24" s="47">
        <f>'3.2.1'!I21/'3.2.1 (Real)'!$J24*100</f>
        <v>0.88754325259515576</v>
      </c>
      <c r="J24" s="47">
        <v>67.602339181286538</v>
      </c>
    </row>
    <row r="25" spans="1:10" s="25" customFormat="1" ht="12.75" customHeight="1" x14ac:dyDescent="0.2">
      <c r="A25" s="28">
        <f t="shared" si="0"/>
        <v>1992</v>
      </c>
      <c r="B25" s="28" t="s">
        <v>55</v>
      </c>
      <c r="C25" s="47">
        <f>'3.2.1'!C22/'3.2.1 (Real)'!$J25*100</f>
        <v>68.756250000000009</v>
      </c>
      <c r="D25" s="47">
        <f>'3.2.1'!D22/'3.2.1 (Real)'!$J25*100</f>
        <v>0.99007812500000003</v>
      </c>
      <c r="E25" s="54" t="s">
        <v>0</v>
      </c>
      <c r="F25" s="54" t="s">
        <v>0</v>
      </c>
      <c r="G25" s="54" t="s">
        <v>0</v>
      </c>
      <c r="H25" s="47">
        <f>'3.2.1'!H22/'3.2.1 (Real)'!$J25*100</f>
        <v>0.79562500000000014</v>
      </c>
      <c r="I25" s="47">
        <f>'3.2.1'!I22/'3.2.1 (Real)'!$J25*100</f>
        <v>0.87429687499999997</v>
      </c>
      <c r="J25" s="47">
        <v>67.368421052631575</v>
      </c>
    </row>
    <row r="26" spans="1:10" s="25" customFormat="1" ht="12.75" customHeight="1" x14ac:dyDescent="0.2">
      <c r="A26" s="28">
        <f t="shared" si="0"/>
        <v>1992</v>
      </c>
      <c r="B26" s="28" t="s">
        <v>52</v>
      </c>
      <c r="C26" s="47">
        <f>'3.2.1'!C23/'3.2.1 (Real)'!$J26*100</f>
        <v>67.767211703958679</v>
      </c>
      <c r="D26" s="47">
        <f>'3.2.1'!D23/'3.2.1 (Real)'!$J26*100</f>
        <v>0.97567125645438901</v>
      </c>
      <c r="E26" s="54" t="s">
        <v>0</v>
      </c>
      <c r="F26" s="54" t="s">
        <v>0</v>
      </c>
      <c r="G26" s="54" t="s">
        <v>0</v>
      </c>
      <c r="H26" s="47">
        <f>'3.2.1'!H23/'3.2.1 (Real)'!$J26*100</f>
        <v>0.77553356282271946</v>
      </c>
      <c r="I26" s="47">
        <f>'3.2.1'!I23/'3.2.1 (Real)'!$J26*100</f>
        <v>0.83734079173838216</v>
      </c>
      <c r="J26" s="47">
        <v>67.953216374269005</v>
      </c>
    </row>
    <row r="27" spans="1:10" s="25" customFormat="1" ht="12.75" customHeight="1" x14ac:dyDescent="0.2">
      <c r="A27" s="28">
        <f>A23+1</f>
        <v>1993</v>
      </c>
      <c r="B27" s="28" t="s">
        <v>53</v>
      </c>
      <c r="C27" s="47">
        <f>'3.2.1'!C24/'3.2.1 (Real)'!$J27*100</f>
        <v>66.392483108108109</v>
      </c>
      <c r="D27" s="47">
        <f>'3.2.1'!D24/'3.2.1 (Real)'!$J27*100</f>
        <v>0.95609797297297283</v>
      </c>
      <c r="E27" s="54">
        <f>'3.2.1'!E24/'3.2.1 (Real)'!$J27*100</f>
        <v>90.020523648648648</v>
      </c>
      <c r="F27" s="54">
        <f>'3.2.1'!F24/'3.2.1 (Real)'!$J27*100</f>
        <v>0.74956925675675667</v>
      </c>
      <c r="G27" s="54">
        <f>'3.2.1'!G24/'3.2.1 (Real)'!$J27*100</f>
        <v>1.1034121621621622</v>
      </c>
      <c r="H27" s="47">
        <f>'3.2.1'!H24/'3.2.1 (Real)'!$J27*100</f>
        <v>0.74668074324324318</v>
      </c>
      <c r="I27" s="47">
        <f>'3.2.1'!I24/'3.2.1 (Real)'!$J27*100</f>
        <v>0.80445101351351356</v>
      </c>
      <c r="J27" s="47">
        <v>69.239766081871352</v>
      </c>
    </row>
    <row r="28" spans="1:10" s="25" customFormat="1" ht="12.75" customHeight="1" x14ac:dyDescent="0.2">
      <c r="A28" s="28">
        <f t="shared" si="0"/>
        <v>1993</v>
      </c>
      <c r="B28" s="28" t="s">
        <v>54</v>
      </c>
      <c r="C28" s="47">
        <f>'3.2.1'!C25/'3.2.1 (Real)'!$J28*100</f>
        <v>59.328305084745757</v>
      </c>
      <c r="D28" s="47">
        <f>'3.2.1'!D25/'3.2.1 (Real)'!$J28*100</f>
        <v>0.8535508474576271</v>
      </c>
      <c r="E28" s="54">
        <f>'3.2.1'!E25/'3.2.1 (Real)'!$J28*100</f>
        <v>82.81906779661017</v>
      </c>
      <c r="F28" s="54">
        <f>'3.2.1'!F25/'3.2.1 (Real)'!$J28*100</f>
        <v>0.68979661016949145</v>
      </c>
      <c r="G28" s="54">
        <f>'3.2.1'!G25/'3.2.1 (Real)'!$J28*100</f>
        <v>0.91586440677966108</v>
      </c>
      <c r="H28" s="47">
        <f>'3.2.1'!H25/'3.2.1 (Real)'!$J28*100</f>
        <v>0.7883389830508476</v>
      </c>
      <c r="I28" s="47">
        <f>'3.2.1'!I25/'3.2.1 (Real)'!$J28*100</f>
        <v>0.83616101694915257</v>
      </c>
      <c r="J28" s="47">
        <v>69.005847953216374</v>
      </c>
    </row>
    <row r="29" spans="1:10" s="25" customFormat="1" ht="12.75" customHeight="1" x14ac:dyDescent="0.2">
      <c r="A29" s="28">
        <f t="shared" si="0"/>
        <v>1993</v>
      </c>
      <c r="B29" s="28" t="s">
        <v>55</v>
      </c>
      <c r="C29" s="47">
        <f>'3.2.1'!C26/'3.2.1 (Real)'!$J29*100</f>
        <v>58.04244966442954</v>
      </c>
      <c r="D29" s="47">
        <f>'3.2.1'!D26/'3.2.1 (Real)'!$J29*100</f>
        <v>0.83635067114093964</v>
      </c>
      <c r="E29" s="54">
        <f>'3.2.1'!E26/'3.2.1 (Real)'!$J29*100</f>
        <v>75.888422818791952</v>
      </c>
      <c r="F29" s="54">
        <f>'3.2.1'!F26/'3.2.1 (Real)'!$J29*100</f>
        <v>0.63264261744966455</v>
      </c>
      <c r="G29" s="54">
        <f>'3.2.1'!G26/'3.2.1 (Real)'!$J29*100</f>
        <v>0.90520973154362439</v>
      </c>
      <c r="H29" s="47">
        <f>'3.2.1'!H26/'3.2.1 (Real)'!$J29*100</f>
        <v>0.79474832214765123</v>
      </c>
      <c r="I29" s="47">
        <f>'3.2.1'!I26/'3.2.1 (Real)'!$J29*100</f>
        <v>0.83921979865771812</v>
      </c>
      <c r="J29" s="47">
        <v>69.707602339181278</v>
      </c>
    </row>
    <row r="30" spans="1:10" s="25" customFormat="1" ht="12.75" customHeight="1" x14ac:dyDescent="0.2">
      <c r="A30" s="28">
        <f t="shared" si="0"/>
        <v>1993</v>
      </c>
      <c r="B30" s="28" t="s">
        <v>52</v>
      </c>
      <c r="C30" s="47">
        <f>'3.2.1'!C27/'3.2.1 (Real)'!$J30*100</f>
        <v>56.424290484140236</v>
      </c>
      <c r="D30" s="47">
        <f>'3.2.1'!D27/'3.2.1 (Real)'!$J30*100</f>
        <v>0.81217863105175292</v>
      </c>
      <c r="E30" s="54">
        <f>'3.2.1'!E27/'3.2.1 (Real)'!$J30*100</f>
        <v>74.337896494156922</v>
      </c>
      <c r="F30" s="54">
        <f>'3.2.1'!F27/'3.2.1 (Real)'!$J30*100</f>
        <v>0.61948247078464103</v>
      </c>
      <c r="G30" s="54">
        <f>'3.2.1'!G27/'3.2.1 (Real)'!$J30*100</f>
        <v>1.0091569282136894</v>
      </c>
      <c r="H30" s="47">
        <f>'3.2.1'!H27/'3.2.1 (Real)'!$J30*100</f>
        <v>0.72225375626043398</v>
      </c>
      <c r="I30" s="47">
        <f>'3.2.1'!I27/'3.2.1 (Real)'!$J30*100</f>
        <v>0.75936560934891484</v>
      </c>
      <c r="J30" s="47">
        <v>70.058479532163744</v>
      </c>
    </row>
    <row r="31" spans="1:10" s="25" customFormat="1" ht="12.75" customHeight="1" x14ac:dyDescent="0.2">
      <c r="A31" s="28">
        <f>A27+1</f>
        <v>1994</v>
      </c>
      <c r="B31" s="28" t="s">
        <v>53</v>
      </c>
      <c r="C31" s="47">
        <f>'3.2.1'!C28/'3.2.1 (Real)'!$J31*100</f>
        <v>48.260631229235877</v>
      </c>
      <c r="D31" s="47">
        <f>'3.2.1'!D28/'3.2.1 (Real)'!$J31*100</f>
        <v>0.70019102990033222</v>
      </c>
      <c r="E31" s="54">
        <f>'3.2.1'!E28/'3.2.1 (Real)'!$J31*100</f>
        <v>88.937043189368765</v>
      </c>
      <c r="F31" s="54">
        <f>'3.2.1'!F28/'3.2.1 (Real)'!$J31*100</f>
        <v>0.74137873754152828</v>
      </c>
      <c r="G31" s="54">
        <f>'3.2.1'!G28/'3.2.1 (Real)'!$J31*100</f>
        <v>0.96436046511627926</v>
      </c>
      <c r="H31" s="47">
        <f>'3.2.1'!H28/'3.2.1 (Real)'!$J31*100</f>
        <v>0.78114617940199349</v>
      </c>
      <c r="I31" s="47">
        <f>'3.2.1'!I28/'3.2.1 (Real)'!$J31*100</f>
        <v>0.81949335548172753</v>
      </c>
      <c r="J31" s="47">
        <v>70.409356725146196</v>
      </c>
    </row>
    <row r="32" spans="1:10" s="25" customFormat="1" ht="12.75" customHeight="1" x14ac:dyDescent="0.2">
      <c r="A32" s="28">
        <f t="shared" si="0"/>
        <v>1994</v>
      </c>
      <c r="B32" s="28" t="s">
        <v>54</v>
      </c>
      <c r="C32" s="47">
        <f>'3.2.1'!C29/'3.2.1 (Real)'!$J32*100</f>
        <v>55.461000000000006</v>
      </c>
      <c r="D32" s="47">
        <f>'3.2.1'!D29/'3.2.1 (Real)'!$J32*100</f>
        <v>0.80512500000000009</v>
      </c>
      <c r="E32" s="54">
        <f>'3.2.1'!E29/'3.2.1 (Real)'!$J32*100</f>
        <v>94.235250000000008</v>
      </c>
      <c r="F32" s="54">
        <f>'3.2.1'!F29/'3.2.1 (Real)'!$J32*100</f>
        <v>0.78517500000000007</v>
      </c>
      <c r="G32" s="54">
        <f>'3.2.1'!G29/'3.2.1 (Real)'!$J32*100</f>
        <v>0.91485000000000016</v>
      </c>
      <c r="H32" s="47">
        <f>'3.2.1'!H29/'3.2.1 (Real)'!$J32*100</f>
        <v>0.83362499999999995</v>
      </c>
      <c r="I32" s="47">
        <f>'3.2.1'!I29/'3.2.1 (Real)'!$J32*100</f>
        <v>0.87067500000000009</v>
      </c>
      <c r="J32" s="47">
        <v>70.175438596491219</v>
      </c>
    </row>
    <row r="33" spans="1:10" s="25" customFormat="1" ht="12.75" customHeight="1" x14ac:dyDescent="0.2">
      <c r="A33" s="28">
        <f t="shared" si="0"/>
        <v>1994</v>
      </c>
      <c r="B33" s="28" t="s">
        <v>55</v>
      </c>
      <c r="C33" s="47">
        <f>'3.2.1'!C30/'3.2.1 (Real)'!$J33*100</f>
        <v>54.202163061564058</v>
      </c>
      <c r="D33" s="47">
        <f>'3.2.1'!D30/'3.2.1 (Real)'!$J33*100</f>
        <v>0.78671381031613974</v>
      </c>
      <c r="E33" s="54">
        <f>'3.2.1'!E30/'3.2.1 (Real)'!$J33*100</f>
        <v>102.65690515806986</v>
      </c>
      <c r="F33" s="54">
        <f>'3.2.1'!F30/'3.2.1 (Real)'!$J33*100</f>
        <v>0.85499999999999987</v>
      </c>
      <c r="G33" s="54">
        <f>'3.2.1'!G30/'3.2.1 (Real)'!$J33*100</f>
        <v>0.96454242928452583</v>
      </c>
      <c r="H33" s="47">
        <f>'3.2.1'!H30/'3.2.1 (Real)'!$J33*100</f>
        <v>0.74545757071547414</v>
      </c>
      <c r="I33" s="47">
        <f>'3.2.1'!I30/'3.2.1 (Real)'!$J33*100</f>
        <v>0.77391014975041594</v>
      </c>
      <c r="J33" s="47">
        <v>70.292397660818722</v>
      </c>
    </row>
    <row r="34" spans="1:10" s="25" customFormat="1" ht="12.75" customHeight="1" x14ac:dyDescent="0.2">
      <c r="A34" s="28">
        <f t="shared" si="0"/>
        <v>1994</v>
      </c>
      <c r="B34" s="28" t="s">
        <v>52</v>
      </c>
      <c r="C34" s="47">
        <f>'3.2.1'!C31/'3.2.1 (Real)'!$J34*100</f>
        <v>48.062213114754101</v>
      </c>
      <c r="D34" s="47">
        <f>'3.2.1'!D31/'3.2.1 (Real)'!$J34*100</f>
        <v>0.69801639344262301</v>
      </c>
      <c r="E34" s="54">
        <f>'3.2.1'!E31/'3.2.1 (Real)'!$J34*100</f>
        <v>99.992950819672146</v>
      </c>
      <c r="F34" s="54">
        <f>'3.2.1'!F31/'3.2.1 (Real)'!$J34*100</f>
        <v>0.83257377049180337</v>
      </c>
      <c r="G34" s="54">
        <f>'3.2.1'!G31/'3.2.1 (Real)'!$J34*100</f>
        <v>0.93349180327868875</v>
      </c>
      <c r="H34" s="47">
        <f>'3.2.1'!H31/'3.2.1 (Real)'!$J34*100</f>
        <v>0.82416393442622948</v>
      </c>
      <c r="I34" s="47">
        <f>'3.2.1'!I31/'3.2.1 (Real)'!$J34*100</f>
        <v>0.85499999999999998</v>
      </c>
      <c r="J34" s="47">
        <v>71.345029239766077</v>
      </c>
    </row>
    <row r="35" spans="1:10" s="25" customFormat="1" ht="12.75" customHeight="1" x14ac:dyDescent="0.2">
      <c r="A35" s="28">
        <f>A31+1</f>
        <v>1995</v>
      </c>
      <c r="B35" s="28" t="s">
        <v>53</v>
      </c>
      <c r="C35" s="47">
        <f>'3.2.1'!C32/'3.2.1 (Real)'!$J35*100</f>
        <v>46.094435351882154</v>
      </c>
      <c r="D35" s="47">
        <f>'3.2.1'!D32/'3.2.1 (Real)'!$J35*100</f>
        <v>0.65349427168576113</v>
      </c>
      <c r="E35" s="54">
        <f>'3.2.1'!E32/'3.2.1 (Real)'!$J35*100</f>
        <v>121.32324058919804</v>
      </c>
      <c r="F35" s="54">
        <f>'3.2.1'!F32/'3.2.1 (Real)'!$J35*100</f>
        <v>1.0103273322422259</v>
      </c>
      <c r="G35" s="54">
        <f>'3.2.1'!G32/'3.2.1 (Real)'!$J35*100</f>
        <v>0.93756137479541735</v>
      </c>
      <c r="H35" s="47">
        <f>'3.2.1'!H32/'3.2.1 (Real)'!$J35*100</f>
        <v>0.74585106382978728</v>
      </c>
      <c r="I35" s="47">
        <f>'3.2.1'!I32/'3.2.1 (Real)'!$J35*100</f>
        <v>0.77523731587561384</v>
      </c>
      <c r="J35" s="47">
        <v>71.461988304093566</v>
      </c>
    </row>
    <row r="36" spans="1:10" s="25" customFormat="1" ht="12.75" customHeight="1" x14ac:dyDescent="0.2">
      <c r="A36" s="28">
        <f t="shared" si="0"/>
        <v>1995</v>
      </c>
      <c r="B36" s="28" t="s">
        <v>54</v>
      </c>
      <c r="C36" s="47">
        <f>'3.2.1'!C33/'3.2.1 (Real)'!$J36*100</f>
        <v>51.522077922077912</v>
      </c>
      <c r="D36" s="47">
        <f>'3.2.1'!D33/'3.2.1 (Real)'!$J36*100</f>
        <v>0.73008116883116891</v>
      </c>
      <c r="E36" s="54">
        <f>'3.2.1'!E33/'3.2.1 (Real)'!$J36*100</f>
        <v>110.88628246753247</v>
      </c>
      <c r="F36" s="54">
        <f>'3.2.1'!F33/'3.2.1 (Real)'!$J36*100</f>
        <v>0.92439935064935075</v>
      </c>
      <c r="G36" s="54">
        <f>'3.2.1'!G33/'3.2.1 (Real)'!$J36*100</f>
        <v>0.92301136363636371</v>
      </c>
      <c r="H36" s="47">
        <f>'3.2.1'!H33/'3.2.1 (Real)'!$J36*100</f>
        <v>0.80086850649350638</v>
      </c>
      <c r="I36" s="47">
        <f>'3.2.1'!I33/'3.2.1 (Real)'!$J36*100</f>
        <v>0.83695616883116886</v>
      </c>
      <c r="J36" s="47">
        <v>72.046783625730995</v>
      </c>
    </row>
    <row r="37" spans="1:10" s="25" customFormat="1" ht="12.75" customHeight="1" x14ac:dyDescent="0.2">
      <c r="A37" s="28">
        <f t="shared" si="0"/>
        <v>1995</v>
      </c>
      <c r="B37" s="28" t="s">
        <v>55</v>
      </c>
      <c r="C37" s="47">
        <f>'3.2.1'!C34/'3.2.1 (Real)'!$J37*100</f>
        <v>48.75289855072463</v>
      </c>
      <c r="D37" s="47">
        <f>'3.2.1'!D34/'3.2.1 (Real)'!$J37*100</f>
        <v>0.691159420289855</v>
      </c>
      <c r="E37" s="54">
        <f>'3.2.1'!E34/'3.2.1 (Real)'!$J37*100</f>
        <v>107.04710144927536</v>
      </c>
      <c r="F37" s="54">
        <f>'3.2.1'!F34/'3.2.1 (Real)'!$J37*100</f>
        <v>0.89217391304347826</v>
      </c>
      <c r="G37" s="54">
        <f>'3.2.1'!G34/'3.2.1 (Real)'!$J37*100</f>
        <v>0.83434782608695657</v>
      </c>
      <c r="H37" s="47">
        <f>'3.2.1'!H34/'3.2.1 (Real)'!$J37*100</f>
        <v>0.81231884057971004</v>
      </c>
      <c r="I37" s="47">
        <f>'3.2.1'!I34/'3.2.1 (Real)'!$J37*100</f>
        <v>0.85086956521739121</v>
      </c>
      <c r="J37" s="47">
        <v>72.631578947368425</v>
      </c>
    </row>
    <row r="38" spans="1:10" s="25" customFormat="1" ht="12.75" customHeight="1" x14ac:dyDescent="0.2">
      <c r="A38" s="28">
        <f t="shared" si="0"/>
        <v>1995</v>
      </c>
      <c r="B38" s="28" t="s">
        <v>52</v>
      </c>
      <c r="C38" s="47">
        <f>'3.2.1'!C35/'3.2.1 (Real)'!$J38*100</f>
        <v>47.994728434504793</v>
      </c>
      <c r="D38" s="47">
        <f>'3.2.1'!D35/'3.2.1 (Real)'!$J38*100</f>
        <v>0.68017571884984029</v>
      </c>
      <c r="E38" s="54">
        <f>'3.2.1'!E35/'3.2.1 (Real)'!$J38*100</f>
        <v>105.78234824281152</v>
      </c>
      <c r="F38" s="54">
        <f>'3.2.1'!F35/'3.2.1 (Real)'!$J38*100</f>
        <v>0.880950479233227</v>
      </c>
      <c r="G38" s="54">
        <f>'3.2.1'!G35/'3.2.1 (Real)'!$J38*100</f>
        <v>0.86865814696485633</v>
      </c>
      <c r="H38" s="47">
        <f>'3.2.1'!H35/'3.2.1 (Real)'!$J38*100</f>
        <v>0.7798801916932907</v>
      </c>
      <c r="I38" s="47">
        <f>'3.2.1'!I35/'3.2.1 (Real)'!$J38*100</f>
        <v>0.8099281150159745</v>
      </c>
      <c r="J38" s="47">
        <v>73.21637426900584</v>
      </c>
    </row>
    <row r="39" spans="1:10" s="25" customFormat="1" ht="12.75" customHeight="1" x14ac:dyDescent="0.2">
      <c r="A39" s="28">
        <f>A35+1</f>
        <v>1996</v>
      </c>
      <c r="B39" s="28" t="s">
        <v>53</v>
      </c>
      <c r="C39" s="47">
        <f>'3.2.1'!C36/'3.2.1 (Real)'!$J39*100</f>
        <v>47.807176656151427</v>
      </c>
      <c r="D39" s="47">
        <f>'3.2.1'!D36/'3.2.1 (Real)'!$J39*100</f>
        <v>0.67698738170347017</v>
      </c>
      <c r="E39" s="54">
        <f>'3.2.1'!E36/'3.2.1 (Real)'!$J39*100</f>
        <v>114.79116719242903</v>
      </c>
      <c r="F39" s="54">
        <f>'3.2.1'!F36/'3.2.1 (Real)'!$J39*100</f>
        <v>0.95614353312302847</v>
      </c>
      <c r="G39" s="54">
        <f>'3.2.1'!G36/'3.2.1 (Real)'!$J39*100</f>
        <v>0.92512618296529991</v>
      </c>
      <c r="H39" s="47">
        <f>'3.2.1'!H36/'3.2.1 (Real)'!$J39*100</f>
        <v>0.75385646687697183</v>
      </c>
      <c r="I39" s="47">
        <f>'3.2.1'!I36/'3.2.1 (Real)'!$J39*100</f>
        <v>0.78487381703470027</v>
      </c>
      <c r="J39" s="47">
        <v>74.152046783625721</v>
      </c>
    </row>
    <row r="40" spans="1:10" s="25" customFormat="1" ht="12.75" customHeight="1" x14ac:dyDescent="0.2">
      <c r="A40" s="28">
        <f t="shared" si="0"/>
        <v>1996</v>
      </c>
      <c r="B40" s="28" t="s">
        <v>54</v>
      </c>
      <c r="C40" s="47">
        <f>'3.2.1'!C37/'3.2.1 (Real)'!$J40*100</f>
        <v>47.747441860465123</v>
      </c>
      <c r="D40" s="47">
        <f>'3.2.1'!D37/'3.2.1 (Real)'!$J40*100</f>
        <v>0.67604651162790697</v>
      </c>
      <c r="E40" s="54">
        <f>'3.2.1'!E37/'3.2.1 (Real)'!$J40*100</f>
        <v>105.63558139534884</v>
      </c>
      <c r="F40" s="54">
        <f>'3.2.1'!F37/'3.2.1 (Real)'!$J40*100</f>
        <v>0.88018604651162802</v>
      </c>
      <c r="G40" s="54">
        <f>'3.2.1'!G37/'3.2.1 (Real)'!$J40*100</f>
        <v>0.76618604651162781</v>
      </c>
      <c r="H40" s="47">
        <f>'3.2.1'!H37/'3.2.1 (Real)'!$J40*100</f>
        <v>0.72641860465116281</v>
      </c>
      <c r="I40" s="47">
        <f>'3.2.1'!I37/'3.2.1 (Real)'!$J40*100</f>
        <v>0.75160465116279074</v>
      </c>
      <c r="J40" s="47">
        <v>75.438596491228068</v>
      </c>
    </row>
    <row r="41" spans="1:10" s="25" customFormat="1" ht="12.75" customHeight="1" x14ac:dyDescent="0.2">
      <c r="A41" s="28">
        <f t="shared" si="0"/>
        <v>1996</v>
      </c>
      <c r="B41" s="28" t="s">
        <v>55</v>
      </c>
      <c r="C41" s="47">
        <f>'3.2.1'!C38/'3.2.1 (Real)'!$J41*100</f>
        <v>46.367307692307691</v>
      </c>
      <c r="D41" s="47">
        <f>'3.2.1'!D38/'3.2.1 (Real)'!$J41*100</f>
        <v>0.65769230769230769</v>
      </c>
      <c r="E41" s="54">
        <f>'3.2.1'!E38/'3.2.1 (Real)'!$J41*100</f>
        <v>105.29653846153846</v>
      </c>
      <c r="F41" s="54">
        <f>'3.2.1'!F38/'3.2.1 (Real)'!$J41*100</f>
        <v>0.87736153846153853</v>
      </c>
      <c r="G41" s="54">
        <f>'3.2.1'!G38/'3.2.1 (Real)'!$J41*100</f>
        <v>0.74713846153846153</v>
      </c>
      <c r="H41" s="47">
        <f>'3.2.1'!H38/'3.2.1 (Real)'!$J41*100</f>
        <v>0.75371538461538456</v>
      </c>
      <c r="I41" s="47">
        <f>'3.2.1'!I38/'3.2.1 (Real)'!$J41*100</f>
        <v>0.77739230769230772</v>
      </c>
      <c r="J41" s="47">
        <v>76.023391812865498</v>
      </c>
    </row>
    <row r="42" spans="1:10" s="25" customFormat="1" ht="12.75" customHeight="1" x14ac:dyDescent="0.2">
      <c r="A42" s="28">
        <f t="shared" si="0"/>
        <v>1996</v>
      </c>
      <c r="B42" s="28" t="s">
        <v>52</v>
      </c>
      <c r="C42" s="47">
        <f>'3.2.1'!C39/'3.2.1 (Real)'!$J42*100</f>
        <v>45.192857142857143</v>
      </c>
      <c r="D42" s="47">
        <f>'3.2.1'!D39/'3.2.1 (Real)'!$J42*100</f>
        <v>0.64092165898617526</v>
      </c>
      <c r="E42" s="54">
        <f>'3.2.1'!E39/'3.2.1 (Real)'!$J42*100</f>
        <v>116.863133640553</v>
      </c>
      <c r="F42" s="54">
        <f>'3.2.1'!F39/'3.2.1 (Real)'!$J42*100</f>
        <v>0.97320276497695857</v>
      </c>
      <c r="G42" s="54">
        <f>'3.2.1'!G39/'3.2.1 (Real)'!$J42*100</f>
        <v>0.87338709677419368</v>
      </c>
      <c r="H42" s="47">
        <f>'3.2.1'!H39/'3.2.1 (Real)'!$J42*100</f>
        <v>0.78407834101382501</v>
      </c>
      <c r="I42" s="47">
        <f>'3.2.1'!I39/'3.2.1 (Real)'!$J42*100</f>
        <v>0.81428571428571439</v>
      </c>
      <c r="J42" s="47">
        <v>76.140350877192972</v>
      </c>
    </row>
    <row r="43" spans="1:10" s="25" customFormat="1" ht="12.75" customHeight="1" x14ac:dyDescent="0.2">
      <c r="A43" s="28">
        <f>A39+1</f>
        <v>1997</v>
      </c>
      <c r="B43" s="28" t="s">
        <v>53</v>
      </c>
      <c r="C43" s="47">
        <f>'3.2.1'!C40/'3.2.1 (Real)'!$J43*100</f>
        <v>44.727187499999999</v>
      </c>
      <c r="D43" s="47">
        <f>'3.2.1'!D40/'3.2.1 (Real)'!$J43*100</f>
        <v>0.62922656249999998</v>
      </c>
      <c r="E43" s="54">
        <f>'3.2.1'!E40/'3.2.1 (Real)'!$J43*100</f>
        <v>121.38328125</v>
      </c>
      <c r="F43" s="54">
        <f>'3.2.1'!F40/'3.2.1 (Real)'!$J43*100</f>
        <v>1.0086328124999999</v>
      </c>
      <c r="G43" s="54">
        <f>'3.2.1'!G40/'3.2.1 (Real)'!$J43*100</f>
        <v>0.94450781250000004</v>
      </c>
      <c r="H43" s="47">
        <f>'3.2.1'!H40/'3.2.1 (Real)'!$J43*100</f>
        <v>0.79221093749999993</v>
      </c>
      <c r="I43" s="47">
        <f>'3.2.1'!I40/'3.2.1 (Real)'!$J43*100</f>
        <v>0.82560937500000009</v>
      </c>
      <c r="J43" s="47">
        <v>74.853801169590639</v>
      </c>
    </row>
    <row r="44" spans="1:10" s="25" customFormat="1" ht="12.75" customHeight="1" x14ac:dyDescent="0.2">
      <c r="A44" s="28">
        <f t="shared" si="0"/>
        <v>1997</v>
      </c>
      <c r="B44" s="28" t="s">
        <v>54</v>
      </c>
      <c r="C44" s="47">
        <f>'3.2.1'!C41/'3.2.1 (Real)'!$J44*100</f>
        <v>44.4921630094044</v>
      </c>
      <c r="D44" s="47">
        <f>'3.2.1'!D41/'3.2.1 (Real)'!$J44*100</f>
        <v>0.62583855799373056</v>
      </c>
      <c r="E44" s="54">
        <f>'3.2.1'!E41/'3.2.1 (Real)'!$J44*100</f>
        <v>107.1966300940439</v>
      </c>
      <c r="F44" s="54">
        <f>'3.2.1'!F41/'3.2.1 (Real)'!$J44*100</f>
        <v>0.89118338557993748</v>
      </c>
      <c r="G44" s="54">
        <f>'3.2.1'!G41/'3.2.1 (Real)'!$J44*100</f>
        <v>0.81747648902821324</v>
      </c>
      <c r="H44" s="47">
        <f>'3.2.1'!H41/'3.2.1 (Real)'!$J44*100</f>
        <v>0.72366771159874621</v>
      </c>
      <c r="I44" s="47">
        <f>'3.2.1'!I41/'3.2.1 (Real)'!$J44*100</f>
        <v>0.74242946708463964</v>
      </c>
      <c r="J44" s="47">
        <v>74.619883040935662</v>
      </c>
    </row>
    <row r="45" spans="1:10" s="25" customFormat="1" ht="12.75" customHeight="1" x14ac:dyDescent="0.2">
      <c r="A45" s="28">
        <f t="shared" si="0"/>
        <v>1997</v>
      </c>
      <c r="B45" s="28" t="s">
        <v>55</v>
      </c>
      <c r="C45" s="47">
        <f>'3.2.1'!C42/'3.2.1 (Real)'!$J45*100</f>
        <v>45.260091743119261</v>
      </c>
      <c r="D45" s="47">
        <f>'3.2.1'!D42/'3.2.1 (Real)'!$J45*100</f>
        <v>0.63667431192660551</v>
      </c>
      <c r="E45" s="54">
        <f>'3.2.1'!E42/'3.2.1 (Real)'!$J45*100</f>
        <v>123.15137614678899</v>
      </c>
      <c r="F45" s="54">
        <f>'3.2.1'!F42/'3.2.1 (Real)'!$J45*100</f>
        <v>1.0236467889908258</v>
      </c>
      <c r="G45" s="54">
        <f>'3.2.1'!G42/'3.2.1 (Real)'!$J45*100</f>
        <v>0.73733944954128439</v>
      </c>
      <c r="H45" s="47">
        <f>'3.2.1'!H42/'3.2.1 (Real)'!$J45*100</f>
        <v>0.71511467889908265</v>
      </c>
      <c r="I45" s="47">
        <f>'3.2.1'!I42/'3.2.1 (Real)'!$J45*100</f>
        <v>0.73211009174311936</v>
      </c>
      <c r="J45" s="47">
        <v>76.491228070175438</v>
      </c>
    </row>
    <row r="46" spans="1:10" s="25" customFormat="1" ht="12.75" customHeight="1" x14ac:dyDescent="0.2">
      <c r="A46" s="28">
        <f t="shared" si="0"/>
        <v>1997</v>
      </c>
      <c r="B46" s="28" t="s">
        <v>52</v>
      </c>
      <c r="C46" s="47">
        <f>'3.2.1'!C43/'3.2.1 (Real)'!$J46*100</f>
        <v>45.225352112676056</v>
      </c>
      <c r="D46" s="47">
        <f>'3.2.1'!D43/'3.2.1 (Real)'!$J46*100</f>
        <v>0.63556338028169013</v>
      </c>
      <c r="E46" s="54">
        <f>'3.2.1'!E43/'3.2.1 (Real)'!$J46*100</f>
        <v>125.53380281690141</v>
      </c>
      <c r="F46" s="54">
        <f>'3.2.1'!F43/'3.2.1 (Real)'!$J46*100</f>
        <v>1.0436619718309861</v>
      </c>
      <c r="G46" s="54">
        <f>'3.2.1'!G43/'3.2.1 (Real)'!$J46*100</f>
        <v>0.9433098591549296</v>
      </c>
      <c r="H46" s="47">
        <f>'3.2.1'!H43/'3.2.1 (Real)'!$J46*100</f>
        <v>0.80281690140845074</v>
      </c>
      <c r="I46" s="47">
        <f>'3.2.1'!I43/'3.2.1 (Real)'!$J46*100</f>
        <v>0.82154929577464786</v>
      </c>
      <c r="J46" s="47">
        <v>74.73684210526315</v>
      </c>
    </row>
    <row r="47" spans="1:10" s="25" customFormat="1" ht="12.75" customHeight="1" x14ac:dyDescent="0.2">
      <c r="A47" s="28">
        <f>A43+1</f>
        <v>1998</v>
      </c>
      <c r="B47" s="28" t="s">
        <v>53</v>
      </c>
      <c r="C47" s="47">
        <f>'3.2.1'!C44/'3.2.1 (Real)'!$J47*100</f>
        <v>43.705900621118012</v>
      </c>
      <c r="D47" s="47">
        <f>'3.2.1'!D44/'3.2.1 (Real)'!$J47*100</f>
        <v>0.60938664596273295</v>
      </c>
      <c r="E47" s="54">
        <f>'3.2.1'!E44/'3.2.1 (Real)'!$J47*100</f>
        <v>104.85698757763974</v>
      </c>
      <c r="F47" s="54">
        <f>'3.2.1'!F44/'3.2.1 (Real)'!$J47*100</f>
        <v>0.87358695652173901</v>
      </c>
      <c r="G47" s="54">
        <f>'3.2.1'!G44/'3.2.1 (Real)'!$J47*100</f>
        <v>0.92403726708074518</v>
      </c>
      <c r="H47" s="47">
        <f>'3.2.1'!H44/'3.2.1 (Real)'!$J47*100</f>
        <v>0.78197981366459612</v>
      </c>
      <c r="I47" s="47">
        <f>'3.2.1'!I44/'3.2.1 (Real)'!$J47*100</f>
        <v>0.80454968944099359</v>
      </c>
      <c r="J47" s="47">
        <v>75.321637426900594</v>
      </c>
    </row>
    <row r="48" spans="1:10" s="25" customFormat="1" ht="12.75" customHeight="1" x14ac:dyDescent="0.2">
      <c r="A48" s="28">
        <f t="shared" si="0"/>
        <v>1998</v>
      </c>
      <c r="B48" s="28" t="s">
        <v>54</v>
      </c>
      <c r="C48" s="47">
        <f>'3.2.1'!C45/'3.2.1 (Real)'!$J48*100</f>
        <v>39.495993836671801</v>
      </c>
      <c r="D48" s="47">
        <f>'3.2.1'!D45/'3.2.1 (Real)'!$J48*100</f>
        <v>0.55067796610169484</v>
      </c>
      <c r="E48" s="54">
        <f>'3.2.1'!E45/'3.2.1 (Real)'!$J48*100</f>
        <v>90.835516178736512</v>
      </c>
      <c r="F48" s="54">
        <f>'3.2.1'!F45/'3.2.1 (Real)'!$J48*100</f>
        <v>0.75751155624036959</v>
      </c>
      <c r="G48" s="54">
        <f>'3.2.1'!G45/'3.2.1 (Real)'!$J48*100</f>
        <v>0.8260169491525422</v>
      </c>
      <c r="H48" s="47">
        <f>'3.2.1'!H45/'3.2.1 (Real)'!$J48*100</f>
        <v>0.73775038520801228</v>
      </c>
      <c r="I48" s="47">
        <f>'3.2.1'!I45/'3.2.1 (Real)'!$J48*100</f>
        <v>0.73775038520801228</v>
      </c>
      <c r="J48" s="47">
        <v>75.906432748538023</v>
      </c>
    </row>
    <row r="49" spans="1:10" s="25" customFormat="1" ht="12.75" customHeight="1" x14ac:dyDescent="0.2">
      <c r="A49" s="28">
        <f t="shared" si="0"/>
        <v>1998</v>
      </c>
      <c r="B49" s="28" t="s">
        <v>55</v>
      </c>
      <c r="C49" s="47">
        <f>'3.2.1'!C46/'3.2.1 (Real)'!$J49*100</f>
        <v>36.779402756508425</v>
      </c>
      <c r="D49" s="47">
        <f>'3.2.1'!D46/'3.2.1 (Real)'!$J49*100</f>
        <v>0.51326186830015319</v>
      </c>
      <c r="E49" s="54">
        <f>'3.2.1'!E46/'3.2.1 (Real)'!$J49*100</f>
        <v>89.729173047473211</v>
      </c>
      <c r="F49" s="54">
        <f>'3.2.1'!F46/'3.2.1 (Real)'!$J49*100</f>
        <v>0.74763399693721277</v>
      </c>
      <c r="G49" s="54">
        <f>'3.2.1'!G46/'3.2.1 (Real)'!$J49*100</f>
        <v>0.78822358346094945</v>
      </c>
      <c r="H49" s="47">
        <f>'3.2.1'!H46/'3.2.1 (Real)'!$J49*100</f>
        <v>0.6690735068912711</v>
      </c>
      <c r="I49" s="47">
        <f>'3.2.1'!I46/'3.2.1 (Real)'!$J49*100</f>
        <v>0.6690735068912711</v>
      </c>
      <c r="J49" s="47">
        <v>76.37426900584795</v>
      </c>
    </row>
    <row r="50" spans="1:10" s="25" customFormat="1" ht="12.75" customHeight="1" x14ac:dyDescent="0.2">
      <c r="A50" s="28">
        <f t="shared" si="0"/>
        <v>1998</v>
      </c>
      <c r="B50" s="28" t="s">
        <v>52</v>
      </c>
      <c r="C50" s="47">
        <f>'3.2.1'!C47/'3.2.1 (Real)'!$J50*100</f>
        <v>37.594285714285711</v>
      </c>
      <c r="D50" s="47">
        <f>'3.2.1'!D47/'3.2.1 (Real)'!$J50*100</f>
        <v>0.52457142857142847</v>
      </c>
      <c r="E50" s="54">
        <f>'3.2.1'!E47/'3.2.1 (Real)'!$J50*100</f>
        <v>90.398571428571415</v>
      </c>
      <c r="F50" s="54">
        <f>'3.2.1'!F47/'3.2.1 (Real)'!$J50*100</f>
        <v>0.75342857142857134</v>
      </c>
      <c r="G50" s="54">
        <f>'3.2.1'!G47/'3.2.1 (Real)'!$J50*100</f>
        <v>0.86785714285714277</v>
      </c>
      <c r="H50" s="47">
        <f>'3.2.1'!H47/'3.2.1 (Real)'!$J50*100</f>
        <v>0.71871428571428575</v>
      </c>
      <c r="I50" s="47">
        <f>'3.2.1'!I47/'3.2.1 (Real)'!$J50*100</f>
        <v>0.71871428571428575</v>
      </c>
      <c r="J50" s="47">
        <v>77.777777777777786</v>
      </c>
    </row>
    <row r="51" spans="1:10" s="25" customFormat="1" ht="12.75" customHeight="1" x14ac:dyDescent="0.2">
      <c r="A51" s="28">
        <f>A47+1</f>
        <v>1999</v>
      </c>
      <c r="B51" s="28" t="s">
        <v>53</v>
      </c>
      <c r="C51" s="47">
        <f>'3.2.1'!C48/'3.2.1 (Real)'!$J51*100</f>
        <v>36.690540540540539</v>
      </c>
      <c r="D51" s="47">
        <f>'3.2.1'!D48/'3.2.1 (Real)'!$J51*100</f>
        <v>0.5096621621621622</v>
      </c>
      <c r="E51" s="54">
        <f>'3.2.1'!E48/'3.2.1 (Real)'!$J51*100</f>
        <v>94.961486486486493</v>
      </c>
      <c r="F51" s="54">
        <f>'3.2.1'!F48/'3.2.1 (Real)'!$J51*100</f>
        <v>0.79081081081081084</v>
      </c>
      <c r="G51" s="54">
        <f>'3.2.1'!G48/'3.2.1 (Real)'!$J51*100</f>
        <v>0.84601351351351362</v>
      </c>
      <c r="H51" s="47">
        <f>'3.2.1'!H48/'3.2.1 (Real)'!$J51*100</f>
        <v>0.67141891891891903</v>
      </c>
      <c r="I51" s="47">
        <f>'3.2.1'!I48/'3.2.1 (Real)'!$J51*100</f>
        <v>0.67141891891891903</v>
      </c>
      <c r="J51" s="47">
        <v>77.89473684210526</v>
      </c>
    </row>
    <row r="52" spans="1:10" s="25" customFormat="1" ht="12.75" customHeight="1" x14ac:dyDescent="0.2">
      <c r="A52" s="28">
        <f t="shared" si="0"/>
        <v>1999</v>
      </c>
      <c r="B52" s="28" t="s">
        <v>54</v>
      </c>
      <c r="C52" s="47">
        <f>'3.2.1'!C49/'3.2.1 (Real)'!$J52*100</f>
        <v>37.738821752265864</v>
      </c>
      <c r="D52" s="47">
        <f>'3.2.1'!D49/'3.2.1 (Real)'!$J52*100</f>
        <v>0.52436555891238679</v>
      </c>
      <c r="E52" s="54">
        <f>'3.2.1'!E49/'3.2.1 (Real)'!$J52*100</f>
        <v>105.0926737160121</v>
      </c>
      <c r="F52" s="54">
        <f>'3.2.1'!F49/'3.2.1 (Real)'!$J52*100</f>
        <v>0.87566465256797599</v>
      </c>
      <c r="G52" s="54">
        <f>'3.2.1'!G49/'3.2.1 (Real)'!$J52*100</f>
        <v>0.74263595166163132</v>
      </c>
      <c r="H52" s="47">
        <f>'3.2.1'!H49/'3.2.1 (Real)'!$J52*100</f>
        <v>0.58119335347432033</v>
      </c>
      <c r="I52" s="47">
        <f>'3.2.1'!I49/'3.2.1 (Real)'!$J52*100</f>
        <v>0.58119335347432033</v>
      </c>
      <c r="J52" s="47">
        <v>77.42690058479532</v>
      </c>
    </row>
    <row r="53" spans="1:10" s="25" customFormat="1" ht="12.75" customHeight="1" x14ac:dyDescent="0.2">
      <c r="A53" s="28">
        <f t="shared" si="0"/>
        <v>1999</v>
      </c>
      <c r="B53" s="28" t="s">
        <v>55</v>
      </c>
      <c r="C53" s="47">
        <f>'3.2.1'!C50/'3.2.1 (Real)'!$J53*100</f>
        <v>38.170106221547798</v>
      </c>
      <c r="D53" s="47">
        <f>'3.2.1'!D50/'3.2.1 (Real)'!$J53*100</f>
        <v>0.53064491654021229</v>
      </c>
      <c r="E53" s="54">
        <f>'3.2.1'!E50/'3.2.1 (Real)'!$J53*100</f>
        <v>119.2069802731411</v>
      </c>
      <c r="F53" s="54">
        <f>'3.2.1'!F50/'3.2.1 (Real)'!$J53*100</f>
        <v>0.99382397572078884</v>
      </c>
      <c r="G53" s="54">
        <f>'3.2.1'!G50/'3.2.1 (Real)'!$J53*100</f>
        <v>0.73044764795144135</v>
      </c>
      <c r="H53" s="47">
        <f>'3.2.1'!H50/'3.2.1 (Real)'!$J53*100</f>
        <v>0.55529590288315622</v>
      </c>
      <c r="I53" s="47">
        <f>'3.2.1'!I50/'3.2.1 (Real)'!$J53*100</f>
        <v>0.55529590288315622</v>
      </c>
      <c r="J53" s="47">
        <v>77.076023391812882</v>
      </c>
    </row>
    <row r="54" spans="1:10" s="25" customFormat="1" ht="12.75" customHeight="1" x14ac:dyDescent="0.2">
      <c r="A54" s="28">
        <f t="shared" si="0"/>
        <v>1999</v>
      </c>
      <c r="B54" s="28" t="s">
        <v>52</v>
      </c>
      <c r="C54" s="47">
        <f>'3.2.1'!C51/'3.2.1 (Real)'!$J54*100</f>
        <v>37.516363636363643</v>
      </c>
      <c r="D54" s="47">
        <f>'3.2.1'!D51/'3.2.1 (Real)'!$J54*100</f>
        <v>0.52206818181818182</v>
      </c>
      <c r="E54" s="54">
        <f>'3.2.1'!E51/'3.2.1 (Real)'!$J54*100</f>
        <v>123.80659090909091</v>
      </c>
      <c r="F54" s="54">
        <f>'3.2.1'!F51/'3.2.1 (Real)'!$J54*100</f>
        <v>1.0311818181818184</v>
      </c>
      <c r="G54" s="54">
        <f>'3.2.1'!G51/'3.2.1 (Real)'!$J54*100</f>
        <v>0.83168181818181819</v>
      </c>
      <c r="H54" s="47">
        <f>'3.2.1'!H51/'3.2.1 (Real)'!$J54*100</f>
        <v>0.5972045454545456</v>
      </c>
      <c r="I54" s="47">
        <f>'3.2.1'!I51/'3.2.1 (Real)'!$J54*100</f>
        <v>0.5972045454545456</v>
      </c>
      <c r="J54" s="47">
        <v>77.192982456140342</v>
      </c>
    </row>
    <row r="55" spans="1:10" s="25" customFormat="1" ht="12.75" customHeight="1" x14ac:dyDescent="0.2">
      <c r="A55" s="28">
        <f>A51+1</f>
        <v>2000</v>
      </c>
      <c r="B55" s="28" t="s">
        <v>53</v>
      </c>
      <c r="C55" s="47">
        <f>'3.2.1'!C52/'3.2.1 (Real)'!$J55*100</f>
        <v>38.084032983508251</v>
      </c>
      <c r="D55" s="47">
        <f>'3.2.1'!D52/'3.2.1 (Real)'!$J55*100</f>
        <v>0.5268440779610194</v>
      </c>
      <c r="E55" s="54">
        <f>'3.2.1'!E52/'3.2.1 (Real)'!$J55*100</f>
        <v>153.0667916041979</v>
      </c>
      <c r="F55" s="54">
        <f>'3.2.1'!F52/'3.2.1 (Real)'!$J55*100</f>
        <v>1.2780134932533733</v>
      </c>
      <c r="G55" s="54">
        <f>'3.2.1'!G52/'3.2.1 (Real)'!$J55*100</f>
        <v>0.80885307346326829</v>
      </c>
      <c r="H55" s="47">
        <f>'3.2.1'!H52/'3.2.1 (Real)'!$J55*100</f>
        <v>0.61785607196401793</v>
      </c>
      <c r="I55" s="47">
        <f>'3.2.1'!I52/'3.2.1 (Real)'!$J55*100</f>
        <v>0.61785607196401793</v>
      </c>
      <c r="J55" s="47">
        <v>78.011695906432749</v>
      </c>
    </row>
    <row r="56" spans="1:10" s="25" customFormat="1" ht="12.75" customHeight="1" x14ac:dyDescent="0.2">
      <c r="A56" s="28">
        <f t="shared" si="0"/>
        <v>2000</v>
      </c>
      <c r="B56" s="28" t="s">
        <v>54</v>
      </c>
      <c r="C56" s="47">
        <f>'3.2.1'!C53/'3.2.1 (Real)'!$J56*100</f>
        <v>36.786661698956792</v>
      </c>
      <c r="D56" s="47">
        <f>'3.2.1'!D53/'3.2.1 (Real)'!$J56*100</f>
        <v>0.5096870342771983</v>
      </c>
      <c r="E56" s="54">
        <f>'3.2.1'!E53/'3.2.1 (Real)'!$J56*100</f>
        <v>144.17771982116247</v>
      </c>
      <c r="F56" s="54">
        <f>'3.2.1'!F53/'3.2.1 (Real)'!$J56*100</f>
        <v>1.204135618479881</v>
      </c>
      <c r="G56" s="54">
        <f>'3.2.1'!G53/'3.2.1 (Real)'!$J56*100</f>
        <v>0.6817064083457528</v>
      </c>
      <c r="H56" s="47">
        <f>'3.2.1'!H53/'3.2.1 (Real)'!$J56*100</f>
        <v>0.58741430700447106</v>
      </c>
      <c r="I56" s="47">
        <f>'3.2.1'!I53/'3.2.1 (Real)'!$J56*100</f>
        <v>0.58741430700447106</v>
      </c>
      <c r="J56" s="47">
        <v>78.479532163742675</v>
      </c>
    </row>
    <row r="57" spans="1:10" s="25" customFormat="1" ht="12.75" customHeight="1" x14ac:dyDescent="0.2">
      <c r="A57" s="28">
        <f t="shared" si="0"/>
        <v>2000</v>
      </c>
      <c r="B57" s="28" t="s">
        <v>55</v>
      </c>
      <c r="C57" s="47">
        <f>'3.2.1'!C54/'3.2.1 (Real)'!$J57*100</f>
        <v>36.995192307692307</v>
      </c>
      <c r="D57" s="47">
        <f>'3.2.1'!D54/'3.2.1 (Real)'!$J57*100</f>
        <v>0.51224112426035506</v>
      </c>
      <c r="E57" s="54">
        <f>'3.2.1'!E54/'3.2.1 (Real)'!$J57*100</f>
        <v>139.73431952662722</v>
      </c>
      <c r="F57" s="54">
        <f>'3.2.1'!F54/'3.2.1 (Real)'!$J57*100</f>
        <v>1.1674038461538461</v>
      </c>
      <c r="G57" s="54">
        <f>'3.2.1'!G54/'3.2.1 (Real)'!$J57*100</f>
        <v>0.67792899408284035</v>
      </c>
      <c r="H57" s="47">
        <f>'3.2.1'!H54/'3.2.1 (Real)'!$J57*100</f>
        <v>0.591923076923077</v>
      </c>
      <c r="I57" s="47">
        <f>'3.2.1'!I54/'3.2.1 (Real)'!$J57*100</f>
        <v>0.591923076923077</v>
      </c>
      <c r="J57" s="47">
        <v>79.064327485380119</v>
      </c>
    </row>
    <row r="58" spans="1:10" s="25" customFormat="1" ht="12.75" customHeight="1" x14ac:dyDescent="0.2">
      <c r="A58" s="28">
        <f t="shared" si="0"/>
        <v>2000</v>
      </c>
      <c r="B58" s="28" t="s">
        <v>52</v>
      </c>
      <c r="C58" s="47">
        <f>'3.2.1'!C55/'3.2.1 (Real)'!$J58*100</f>
        <v>37.319423929098967</v>
      </c>
      <c r="D58" s="47">
        <f>'3.2.1'!D55/'3.2.1 (Real)'!$J58*100</f>
        <v>0.51653618906942378</v>
      </c>
      <c r="E58" s="54">
        <f>'3.2.1'!E55/'3.2.1 (Real)'!$J58*100</f>
        <v>178.80487444608568</v>
      </c>
      <c r="F58" s="54">
        <f>'3.2.1'!F55/'3.2.1 (Real)'!$J58*100</f>
        <v>1.4927769571639584</v>
      </c>
      <c r="G58" s="54">
        <f>'3.2.1'!G55/'3.2.1 (Real)'!$J58*100</f>
        <v>0.83605612998522894</v>
      </c>
      <c r="H58" s="47">
        <f>'3.2.1'!H55/'3.2.1 (Real)'!$J58*100</f>
        <v>0.8815214180206794</v>
      </c>
      <c r="I58" s="47">
        <f>'3.2.1'!I55/'3.2.1 (Real)'!$J58*100</f>
        <v>0.8815214180206794</v>
      </c>
      <c r="J58" s="47">
        <v>79.181286549707607</v>
      </c>
    </row>
    <row r="59" spans="1:10" s="25" customFormat="1" ht="12.75" customHeight="1" x14ac:dyDescent="0.2">
      <c r="A59" s="28">
        <f>A55+1</f>
        <v>2001</v>
      </c>
      <c r="B59" s="28" t="s">
        <v>53</v>
      </c>
      <c r="C59" s="47">
        <f>'3.2.1'!C56/'3.2.1 (Real)'!$J59*100</f>
        <v>39.213810930576074</v>
      </c>
      <c r="D59" s="47">
        <f>'3.2.1'!D56/'3.2.1 (Real)'!$J59*100</f>
        <v>0.54053175775480056</v>
      </c>
      <c r="E59" s="54">
        <f>'3.2.1'!E56/'3.2.1 (Real)'!$J59*100</f>
        <v>156.17326440177251</v>
      </c>
      <c r="F59" s="54">
        <f>'3.2.1'!F56/'3.2.1 (Real)'!$J59*100</f>
        <v>1.2919719350073853</v>
      </c>
      <c r="G59" s="54">
        <f>'3.2.1'!G56/'3.2.1 (Real)'!$J59*100</f>
        <v>0.82595273264401781</v>
      </c>
      <c r="H59" s="47">
        <f>'3.2.1'!H56/'3.2.1 (Real)'!$J59*100</f>
        <v>0.90804283604135871</v>
      </c>
      <c r="I59" s="47">
        <f>'3.2.1'!I56/'3.2.1 (Real)'!$J59*100</f>
        <v>0.90804283604135871</v>
      </c>
      <c r="J59" s="47">
        <v>79.181286549707607</v>
      </c>
    </row>
    <row r="60" spans="1:10" s="25" customFormat="1" ht="12.75" customHeight="1" x14ac:dyDescent="0.2">
      <c r="A60" s="28">
        <f t="shared" si="0"/>
        <v>2001</v>
      </c>
      <c r="B60" s="28" t="s">
        <v>54</v>
      </c>
      <c r="C60" s="47">
        <f>'3.2.1'!C57/'3.2.1 (Real)'!$J60*100</f>
        <v>39.158502906976743</v>
      </c>
      <c r="D60" s="47">
        <f>'3.2.1'!D57/'3.2.1 (Real)'!$J60*100</f>
        <v>0.54058866279069773</v>
      </c>
      <c r="E60" s="54">
        <f>'3.2.1'!E57/'3.2.1 (Real)'!$J60*100</f>
        <v>144.2688226744186</v>
      </c>
      <c r="F60" s="54">
        <f>'3.2.1'!F57/'3.2.1 (Real)'!$J60*100</f>
        <v>1.194265988372093</v>
      </c>
      <c r="G60" s="54">
        <f>'3.2.1'!G57/'3.2.1 (Real)'!$J60*100</f>
        <v>0.81523255813953488</v>
      </c>
      <c r="H60" s="47">
        <f>'3.2.1'!H57/'3.2.1 (Real)'!$J60*100</f>
        <v>0.74315406976744192</v>
      </c>
      <c r="I60" s="47">
        <f>'3.2.1'!I57/'3.2.1 (Real)'!$J60*100</f>
        <v>0.74315406976744192</v>
      </c>
      <c r="J60" s="47">
        <v>80.467836257309941</v>
      </c>
    </row>
    <row r="61" spans="1:10" s="25" customFormat="1" ht="12.75" customHeight="1" x14ac:dyDescent="0.2">
      <c r="A61" s="28">
        <f t="shared" si="0"/>
        <v>2001</v>
      </c>
      <c r="B61" s="28" t="s">
        <v>55</v>
      </c>
      <c r="C61" s="47">
        <f>'3.2.1'!C58/'3.2.1 (Real)'!$J61*100</f>
        <v>41.87755102040817</v>
      </c>
      <c r="D61" s="47">
        <f>'3.2.1'!D58/'3.2.1 (Real)'!$J61*100</f>
        <v>0.57706268221574353</v>
      </c>
      <c r="E61" s="54">
        <f>'3.2.1'!E58/'3.2.1 (Real)'!$J61*100</f>
        <v>151.46960641399417</v>
      </c>
      <c r="F61" s="54">
        <f>'3.2.1'!F58/'3.2.1 (Real)'!$J61*100</f>
        <v>1.2538338192419827</v>
      </c>
      <c r="G61" s="54">
        <f>'3.2.1'!G58/'3.2.1 (Real)'!$J61*100</f>
        <v>0.77274052478134114</v>
      </c>
      <c r="H61" s="47">
        <f>'3.2.1'!H58/'3.2.1 (Real)'!$J61*100</f>
        <v>0.6904810495626823</v>
      </c>
      <c r="I61" s="47">
        <f>'3.2.1'!I58/'3.2.1 (Real)'!$J61*100</f>
        <v>0.6904810495626823</v>
      </c>
      <c r="J61" s="47">
        <v>80.233918128654963</v>
      </c>
    </row>
    <row r="62" spans="1:10" s="25" customFormat="1" ht="12.75" customHeight="1" x14ac:dyDescent="0.2">
      <c r="A62" s="28">
        <f t="shared" si="0"/>
        <v>2001</v>
      </c>
      <c r="B62" s="28" t="s">
        <v>52</v>
      </c>
      <c r="C62" s="47">
        <f>'3.2.1'!C59/'3.2.1 (Real)'!$J62*100</f>
        <v>40.597033285094071</v>
      </c>
      <c r="D62" s="47">
        <f>'3.2.1'!D59/'3.2.1 (Real)'!$J62*100</f>
        <v>0.56051374819102751</v>
      </c>
      <c r="E62" s="54">
        <f>'3.2.1'!E59/'3.2.1 (Real)'!$J62*100</f>
        <v>134.58516642547033</v>
      </c>
      <c r="F62" s="54">
        <f>'3.2.1'!F59/'3.2.1 (Real)'!$J62*100</f>
        <v>1.1136034732272071</v>
      </c>
      <c r="G62" s="54">
        <f>'3.2.1'!G59/'3.2.1 (Real)'!$J62*100</f>
        <v>0.89335745296671498</v>
      </c>
      <c r="H62" s="47">
        <f>'3.2.1'!H59/'3.2.1 (Real)'!$J62*100</f>
        <v>0.84015195369030404</v>
      </c>
      <c r="I62" s="47">
        <f>'3.2.1'!I59/'3.2.1 (Real)'!$J62*100</f>
        <v>0.84015195369030404</v>
      </c>
      <c r="J62" s="47">
        <v>80.818713450292393</v>
      </c>
    </row>
    <row r="63" spans="1:10" s="25" customFormat="1" ht="12.75" customHeight="1" x14ac:dyDescent="0.2">
      <c r="A63" s="28">
        <f>A59+1</f>
        <v>2002</v>
      </c>
      <c r="B63" s="28" t="s">
        <v>53</v>
      </c>
      <c r="C63" s="47">
        <f>'3.2.1'!C60/'3.2.1 (Real)'!$J63*100</f>
        <v>41.948051948051948</v>
      </c>
      <c r="D63" s="47">
        <f>'3.2.1'!D60/'3.2.1 (Real)'!$J63*100</f>
        <v>0.5786363636363635</v>
      </c>
      <c r="E63" s="54">
        <f>'3.2.1'!E60/'3.2.1 (Real)'!$J63*100</f>
        <v>149.49545454545455</v>
      </c>
      <c r="F63" s="54">
        <f>'3.2.1'!F60/'3.2.1 (Real)'!$J63*100</f>
        <v>1.2399350649350649</v>
      </c>
      <c r="G63" s="54">
        <f>'3.2.1'!G60/'3.2.1 (Real)'!$J63*100</f>
        <v>0.88214285714285701</v>
      </c>
      <c r="H63" s="47">
        <f>'3.2.1'!H60/'3.2.1 (Real)'!$J63*100</f>
        <v>0.85993506493506477</v>
      </c>
      <c r="I63" s="47">
        <f>'3.2.1'!I60/'3.2.1 (Real)'!$J63*100</f>
        <v>0.85993506493506477</v>
      </c>
      <c r="J63" s="47">
        <v>81.05263157894737</v>
      </c>
    </row>
    <row r="64" spans="1:10" s="25" customFormat="1" ht="12.75" customHeight="1" x14ac:dyDescent="0.2">
      <c r="A64" s="28">
        <f t="shared" si="0"/>
        <v>2002</v>
      </c>
      <c r="B64" s="28" t="s">
        <v>54</v>
      </c>
      <c r="C64" s="47">
        <f>'3.2.1'!C61/'3.2.1 (Real)'!$J64*100</f>
        <v>36.730603448275865</v>
      </c>
      <c r="D64" s="47">
        <f>'3.2.1'!D61/'3.2.1 (Real)'!$J64*100</f>
        <v>0.50612068965517243</v>
      </c>
      <c r="E64" s="54">
        <f>'3.2.1'!E61/'3.2.1 (Real)'!$J64*100</f>
        <v>147.41379310344828</v>
      </c>
      <c r="F64" s="54">
        <f>'3.2.1'!F61/'3.2.1 (Real)'!$J64*100</f>
        <v>1.2223060344827585</v>
      </c>
      <c r="G64" s="54">
        <f>'3.2.1'!G61/'3.2.1 (Real)'!$J64*100</f>
        <v>0.70144396551724131</v>
      </c>
      <c r="H64" s="47">
        <f>'3.2.1'!H61/'3.2.1 (Real)'!$J64*100</f>
        <v>0.676875</v>
      </c>
      <c r="I64" s="47">
        <f>'3.2.1'!I61/'3.2.1 (Real)'!$J64*100</f>
        <v>0.676875</v>
      </c>
      <c r="J64" s="47">
        <v>81.403508771929822</v>
      </c>
    </row>
    <row r="65" spans="1:10" s="25" customFormat="1" ht="12.75" customHeight="1" x14ac:dyDescent="0.2">
      <c r="A65" s="28">
        <f t="shared" si="0"/>
        <v>2002</v>
      </c>
      <c r="B65" s="28" t="s">
        <v>55</v>
      </c>
      <c r="C65" s="47">
        <f>'3.2.1'!C62/'3.2.1 (Real)'!$J65*100</f>
        <v>32.821754636233955</v>
      </c>
      <c r="D65" s="47">
        <f>'3.2.1'!D62/'3.2.1 (Real)'!$J65*100</f>
        <v>0.45250356633380895</v>
      </c>
      <c r="E65" s="54">
        <f>'3.2.1'!E62/'3.2.1 (Real)'!$J65*100</f>
        <v>167.10920114122683</v>
      </c>
      <c r="F65" s="54">
        <f>'3.2.1'!F62/'3.2.1 (Real)'!$J65*100</f>
        <v>1.3855634807417976</v>
      </c>
      <c r="G65" s="54">
        <f>'3.2.1'!G62/'3.2.1 (Real)'!$J65*100</f>
        <v>0.67204707560627686</v>
      </c>
      <c r="H65" s="47">
        <f>'3.2.1'!H62/'3.2.1 (Real)'!$J65*100</f>
        <v>0.62935805991440819</v>
      </c>
      <c r="I65" s="47">
        <f>'3.2.1'!I62/'3.2.1 (Real)'!$J65*100</f>
        <v>0.62935805991440819</v>
      </c>
      <c r="J65" s="47">
        <v>81.988304093567237</v>
      </c>
    </row>
    <row r="66" spans="1:10" s="25" customFormat="1" ht="12.75" customHeight="1" x14ac:dyDescent="0.2">
      <c r="A66" s="28">
        <f t="shared" si="0"/>
        <v>2002</v>
      </c>
      <c r="B66" s="28" t="s">
        <v>52</v>
      </c>
      <c r="C66" s="47">
        <f>'3.2.1'!C63/'3.2.1 (Real)'!$J66*100</f>
        <v>34.574893917963223</v>
      </c>
      <c r="D66" s="47">
        <f>'3.2.1'!D63/'3.2.1 (Real)'!$J66*100</f>
        <v>0.47647807637906647</v>
      </c>
      <c r="E66" s="54">
        <f>'3.2.1'!E63/'3.2.1 (Real)'!$J66*100</f>
        <v>163.09094766619521</v>
      </c>
      <c r="F66" s="54">
        <f>'3.2.1'!F63/'3.2.1 (Real)'!$J66*100</f>
        <v>1.3532461103253182</v>
      </c>
      <c r="G66" s="54">
        <f>'3.2.1'!G63/'3.2.1 (Real)'!$J66*100</f>
        <v>0.83444130127298433</v>
      </c>
      <c r="H66" s="47">
        <f>'3.2.1'!H63/'3.2.1 (Real)'!$J66*100</f>
        <v>0.74011315417256007</v>
      </c>
      <c r="I66" s="47">
        <f>'3.2.1'!I63/'3.2.1 (Real)'!$J66*100</f>
        <v>0.74011315417256007</v>
      </c>
      <c r="J66" s="47">
        <v>82.690058479532169</v>
      </c>
    </row>
    <row r="67" spans="1:10" s="25" customFormat="1" ht="12.75" customHeight="1" x14ac:dyDescent="0.2">
      <c r="A67" s="28">
        <f>A63+1</f>
        <v>2003</v>
      </c>
      <c r="B67" s="28" t="s">
        <v>53</v>
      </c>
      <c r="C67" s="47">
        <f>'3.2.1'!C64/'3.2.1 (Real)'!$J67*100</f>
        <v>31.376818820224724</v>
      </c>
      <c r="D67" s="47">
        <f>'3.2.1'!D64/'3.2.1 (Real)'!$J67*100</f>
        <v>0.43470505617977534</v>
      </c>
      <c r="E67" s="54">
        <f>'3.2.1'!E64/'3.2.1 (Real)'!$J67*100</f>
        <v>199.01566011235957</v>
      </c>
      <c r="F67" s="54">
        <f>'3.2.1'!F64/'3.2.1 (Real)'!$J67*100</f>
        <v>1.6427528089887642</v>
      </c>
      <c r="G67" s="54">
        <f>'3.2.1'!G64/'3.2.1 (Real)'!$J67*100</f>
        <v>0.86460674157303374</v>
      </c>
      <c r="H67" s="47">
        <f>'3.2.1'!H64/'3.2.1 (Real)'!$J67*100</f>
        <v>0.75172752808988774</v>
      </c>
      <c r="I67" s="47">
        <f>'3.2.1'!I64/'3.2.1 (Real)'!$J67*100</f>
        <v>0.75172752808988774</v>
      </c>
      <c r="J67" s="47">
        <v>83.274853801169584</v>
      </c>
    </row>
    <row r="68" spans="1:10" s="25" customFormat="1" ht="12.75" customHeight="1" x14ac:dyDescent="0.2">
      <c r="A68" s="28">
        <f t="shared" si="0"/>
        <v>2003</v>
      </c>
      <c r="B68" s="28" t="s">
        <v>54</v>
      </c>
      <c r="C68" s="47">
        <f>'3.2.1'!C65/'3.2.1 (Real)'!$J68*100</f>
        <v>33.386853146853149</v>
      </c>
      <c r="D68" s="47">
        <f>'3.2.1'!D65/'3.2.1 (Real)'!$J68*100</f>
        <v>0.46277622377622374</v>
      </c>
      <c r="E68" s="54">
        <f>'3.2.1'!E65/'3.2.1 (Real)'!$J68*100</f>
        <v>178.65314685314686</v>
      </c>
      <c r="F68" s="54">
        <f>'3.2.1'!F65/'3.2.1 (Real)'!$J68*100</f>
        <v>1.4744265734265734</v>
      </c>
      <c r="G68" s="54">
        <f>'3.2.1'!G65/'3.2.1 (Real)'!$J68*100</f>
        <v>0.80597202797202794</v>
      </c>
      <c r="H68" s="47">
        <f>'3.2.1'!H65/'3.2.1 (Real)'!$J68*100</f>
        <v>0.68758741258741252</v>
      </c>
      <c r="I68" s="47">
        <f>'3.2.1'!I65/'3.2.1 (Real)'!$J68*100</f>
        <v>0.68758741258741252</v>
      </c>
      <c r="J68" s="47">
        <v>83.62573099415205</v>
      </c>
    </row>
    <row r="69" spans="1:10" s="25" customFormat="1" ht="12.75" customHeight="1" x14ac:dyDescent="0.2">
      <c r="A69" s="28">
        <f t="shared" si="0"/>
        <v>2003</v>
      </c>
      <c r="B69" s="28" t="s">
        <v>55</v>
      </c>
      <c r="C69" s="47">
        <f>'3.2.1'!C66/'3.2.1 (Real)'!$J69*100</f>
        <v>33.465789473684218</v>
      </c>
      <c r="D69" s="47">
        <f>'3.2.1'!D66/'3.2.1 (Real)'!$J69*100</f>
        <v>0.46302631578947373</v>
      </c>
      <c r="E69" s="54">
        <f>'3.2.1'!E66/'3.2.1 (Real)'!$J69*100</f>
        <v>190.06578947368422</v>
      </c>
      <c r="F69" s="54">
        <f>'3.2.1'!F66/'3.2.1 (Real)'!$J69*100</f>
        <v>1.569078947368421</v>
      </c>
      <c r="G69" s="54">
        <f>'3.2.1'!G66/'3.2.1 (Real)'!$J69*100</f>
        <v>0.67026315789473678</v>
      </c>
      <c r="H69" s="47">
        <f>'3.2.1'!H66/'3.2.1 (Real)'!$J69*100</f>
        <v>0.63947368421052642</v>
      </c>
      <c r="I69" s="47">
        <f>'3.2.1'!I66/'3.2.1 (Real)'!$J69*100</f>
        <v>0.63947368421052642</v>
      </c>
      <c r="J69" s="47">
        <v>84.444444444444443</v>
      </c>
    </row>
    <row r="70" spans="1:10" s="25" customFormat="1" ht="12.75" customHeight="1" x14ac:dyDescent="0.2">
      <c r="A70" s="28">
        <f t="shared" si="0"/>
        <v>2003</v>
      </c>
      <c r="B70" s="28" t="s">
        <v>52</v>
      </c>
      <c r="C70" s="47">
        <f>'3.2.1'!C67/'3.2.1 (Real)'!$J70*100</f>
        <v>35.754545454545458</v>
      </c>
      <c r="D70" s="47">
        <f>'3.2.1'!D67/'3.2.1 (Real)'!$J70*100</f>
        <v>0.49462809917355371</v>
      </c>
      <c r="E70" s="54">
        <f>'3.2.1'!E67/'3.2.1 (Real)'!$J70*100</f>
        <v>184.72004132231405</v>
      </c>
      <c r="F70" s="54">
        <f>'3.2.1'!F67/'3.2.1 (Real)'!$J70*100</f>
        <v>1.525103305785124</v>
      </c>
      <c r="G70" s="54">
        <f>'3.2.1'!G67/'3.2.1 (Real)'!$J70*100</f>
        <v>0.90210743801652904</v>
      </c>
      <c r="H70" s="47">
        <f>'3.2.1'!H67/'3.2.1 (Real)'!$J70*100</f>
        <v>0.77727272727272734</v>
      </c>
      <c r="I70" s="47">
        <f>'3.2.1'!I67/'3.2.1 (Real)'!$J70*100</f>
        <v>0.77727272727272734</v>
      </c>
      <c r="J70" s="47">
        <v>84.912280701754383</v>
      </c>
    </row>
    <row r="71" spans="1:10" s="25" customFormat="1" ht="12.75" customHeight="1" x14ac:dyDescent="0.2">
      <c r="A71" s="28">
        <f>A67+1</f>
        <v>2004</v>
      </c>
      <c r="B71" s="28" t="s">
        <v>53</v>
      </c>
      <c r="C71" s="47">
        <f>'3.2.1'!C68/'3.2.1 (Real)'!$J71*100</f>
        <v>34.235379310344833</v>
      </c>
      <c r="D71" s="47">
        <f>'3.2.1'!D68/'3.2.1 (Real)'!$J71*100</f>
        <v>0.47172413793103457</v>
      </c>
      <c r="E71" s="54">
        <f>'3.2.1'!E68/'3.2.1 (Real)'!$J71*100</f>
        <v>158.69979310344829</v>
      </c>
      <c r="F71" s="54">
        <f>'3.2.1'!F68/'3.2.1 (Real)'!$J71*100</f>
        <v>1.3137517241379313</v>
      </c>
      <c r="G71" s="54">
        <f>'3.2.1'!G68/'3.2.1 (Real)'!$J71*100</f>
        <v>0.86797241379310341</v>
      </c>
      <c r="H71" s="47">
        <f>'3.2.1'!H68/'3.2.1 (Real)'!$J71*100</f>
        <v>0.73706896551724144</v>
      </c>
      <c r="I71" s="47">
        <f>'3.2.1'!I68/'3.2.1 (Real)'!$J71*100</f>
        <v>0.73706896551724144</v>
      </c>
      <c r="J71" s="47">
        <v>84.795321637426895</v>
      </c>
    </row>
    <row r="72" spans="1:10" s="25" customFormat="1" ht="12.75" customHeight="1" x14ac:dyDescent="0.2">
      <c r="A72" s="28">
        <f t="shared" si="0"/>
        <v>2004</v>
      </c>
      <c r="B72" s="28" t="s">
        <v>54</v>
      </c>
      <c r="C72" s="47">
        <f>'3.2.1'!C69/'3.2.1 (Real)'!$J72*100</f>
        <v>38.689620081411121</v>
      </c>
      <c r="D72" s="47">
        <f>'3.2.1'!D69/'3.2.1 (Real)'!$J72*100</f>
        <v>0.53364993215739487</v>
      </c>
      <c r="E72" s="54">
        <f>'3.2.1'!E69/'3.2.1 (Real)'!$J72*100</f>
        <v>174.22510176390773</v>
      </c>
      <c r="F72" s="54">
        <f>'3.2.1'!F69/'3.2.1 (Real)'!$J72*100</f>
        <v>1.4420149253731342</v>
      </c>
      <c r="G72" s="54">
        <f>'3.2.1'!G69/'3.2.1 (Real)'!$J72*100</f>
        <v>0.79235413839891455</v>
      </c>
      <c r="H72" s="54" t="s">
        <v>0</v>
      </c>
      <c r="I72" s="47" t="s">
        <v>0</v>
      </c>
      <c r="J72" s="47">
        <v>86.198830409356731</v>
      </c>
    </row>
    <row r="73" spans="1:10" s="25" customFormat="1" ht="12.75" customHeight="1" x14ac:dyDescent="0.2">
      <c r="A73" s="28">
        <f t="shared" si="0"/>
        <v>2004</v>
      </c>
      <c r="B73" s="28" t="s">
        <v>55</v>
      </c>
      <c r="C73" s="47">
        <f>'3.2.1'!C70/'3.2.1 (Real)'!$J73*100</f>
        <v>39.797762516914744</v>
      </c>
      <c r="D73" s="47">
        <f>'3.2.1'!D70/'3.2.1 (Real)'!$J73*100</f>
        <v>0.54840324763193493</v>
      </c>
      <c r="E73" s="54">
        <f>'3.2.1'!E70/'3.2.1 (Real)'!$J73*100</f>
        <v>171.12726657645464</v>
      </c>
      <c r="F73" s="54">
        <f>'3.2.1'!F70/'3.2.1 (Real)'!$J73*100</f>
        <v>1.4161299052774017</v>
      </c>
      <c r="G73" s="54">
        <f>'3.2.1'!G70/'3.2.1 (Real)'!$J73*100</f>
        <v>0.84921515561569672</v>
      </c>
      <c r="H73" s="54" t="s">
        <v>0</v>
      </c>
      <c r="I73" s="47" t="s">
        <v>0</v>
      </c>
      <c r="J73" s="47">
        <v>86.432748538011708</v>
      </c>
    </row>
    <row r="74" spans="1:10" s="25" customFormat="1" ht="12.75" customHeight="1" x14ac:dyDescent="0.2">
      <c r="A74" s="28">
        <f t="shared" si="0"/>
        <v>2004</v>
      </c>
      <c r="B74" s="28" t="s">
        <v>52</v>
      </c>
      <c r="C74" s="47">
        <f>'3.2.1'!C71/'3.2.1 (Real)'!$J74*100</f>
        <v>38.927108433734929</v>
      </c>
      <c r="D74" s="47">
        <f>'3.2.1'!D71/'3.2.1 (Real)'!$J74*100</f>
        <v>0.53680722891566257</v>
      </c>
      <c r="E74" s="54">
        <f>'3.2.1'!E71/'3.2.1 (Real)'!$J74*100</f>
        <v>175.63554216867468</v>
      </c>
      <c r="F74" s="54">
        <f>'3.2.1'!F71/'3.2.1 (Real)'!$J74*100</f>
        <v>1.4536144578313253</v>
      </c>
      <c r="G74" s="54">
        <f>'3.2.1'!G71/'3.2.1 (Real)'!$J74*100</f>
        <v>1.0072289156626506</v>
      </c>
      <c r="H74" s="54" t="s">
        <v>0</v>
      </c>
      <c r="I74" s="47" t="s">
        <v>0</v>
      </c>
      <c r="J74" s="47">
        <v>87.368421052631589</v>
      </c>
    </row>
    <row r="75" spans="1:10" s="25" customFormat="1" ht="12.75" customHeight="1" x14ac:dyDescent="0.2">
      <c r="A75" s="28">
        <f>A71+1</f>
        <v>2005</v>
      </c>
      <c r="B75" s="28" t="s">
        <v>53</v>
      </c>
      <c r="C75" s="47">
        <f>'3.2.1'!C72/'3.2.1 (Real)'!$J75*100</f>
        <v>41.518800000000006</v>
      </c>
      <c r="D75" s="47">
        <f>'3.2.1'!D72/'3.2.1 (Real)'!$J75*100</f>
        <v>0.57228000000000001</v>
      </c>
      <c r="E75" s="54">
        <f>'3.2.1'!E72/'3.2.1 (Real)'!$J75*100</f>
        <v>214.17180000000005</v>
      </c>
      <c r="F75" s="54">
        <f>'3.2.1'!F72/'3.2.1 (Real)'!$J75*100</f>
        <v>1.7726999999999999</v>
      </c>
      <c r="G75" s="54">
        <f>'3.2.1'!G72/'3.2.1 (Real)'!$J75*100</f>
        <v>1.1001000000000001</v>
      </c>
      <c r="H75" s="54" t="s">
        <v>0</v>
      </c>
      <c r="I75" s="47" t="s">
        <v>0</v>
      </c>
      <c r="J75" s="47">
        <v>87.719298245614027</v>
      </c>
    </row>
    <row r="76" spans="1:10" s="25" customFormat="1" ht="12.75" customHeight="1" x14ac:dyDescent="0.2">
      <c r="A76" s="28">
        <f t="shared" si="0"/>
        <v>2005</v>
      </c>
      <c r="B76" s="28" t="s">
        <v>54</v>
      </c>
      <c r="C76" s="47">
        <f>'3.2.1'!C73/'3.2.1 (Real)'!$J76*100</f>
        <v>41.68405511811023</v>
      </c>
      <c r="D76" s="47">
        <f>'3.2.1'!D73/'3.2.1 (Real)'!$J76*100</f>
        <v>0.57448818897637799</v>
      </c>
      <c r="E76" s="54">
        <f>'3.2.1'!E73/'3.2.1 (Real)'!$J76*100</f>
        <v>249.43110236220471</v>
      </c>
      <c r="F76" s="54">
        <f>'3.2.1'!F73/'3.2.1 (Real)'!$J76*100</f>
        <v>2.0645669291338584</v>
      </c>
      <c r="G76" s="54">
        <f>'3.2.1'!G73/'3.2.1 (Real)'!$J76*100</f>
        <v>0.9750590551181102</v>
      </c>
      <c r="H76" s="54" t="s">
        <v>0</v>
      </c>
      <c r="I76" s="47" t="s">
        <v>0</v>
      </c>
      <c r="J76" s="47">
        <v>89.122807017543863</v>
      </c>
    </row>
    <row r="77" spans="1:10" s="25" customFormat="1" ht="12.75" customHeight="1" x14ac:dyDescent="0.2">
      <c r="A77" s="28">
        <f t="shared" si="0"/>
        <v>2005</v>
      </c>
      <c r="B77" s="28" t="s">
        <v>55</v>
      </c>
      <c r="C77" s="47">
        <f>'3.2.1'!C74/'3.2.1 (Real)'!$J77*100</f>
        <v>39.912975000000003</v>
      </c>
      <c r="D77" s="47">
        <f>'3.2.1'!D74/'3.2.1 (Real)'!$J77*100</f>
        <v>0.55012499999999998</v>
      </c>
      <c r="E77" s="54">
        <f>'3.2.1'!E74/'3.2.1 (Real)'!$J77*100</f>
        <v>247.95000000000002</v>
      </c>
      <c r="F77" s="54">
        <f>'3.2.1'!F74/'3.2.1 (Real)'!$J77*100</f>
        <v>2.052</v>
      </c>
      <c r="G77" s="54">
        <f>'3.2.1'!G74/'3.2.1 (Real)'!$J77*100</f>
        <v>1.0271250000000001</v>
      </c>
      <c r="H77" s="54" t="s">
        <v>0</v>
      </c>
      <c r="I77" s="47" t="s">
        <v>0</v>
      </c>
      <c r="J77" s="47">
        <v>88.888888888888886</v>
      </c>
    </row>
    <row r="78" spans="1:10" s="25" customFormat="1" ht="12.75" customHeight="1" x14ac:dyDescent="0.2">
      <c r="A78" s="28">
        <f t="shared" si="0"/>
        <v>2005</v>
      </c>
      <c r="B78" s="28" t="s">
        <v>52</v>
      </c>
      <c r="C78" s="47">
        <f>'3.2.1'!C75/'3.2.1 (Real)'!$J78*100</f>
        <v>39.392262678803633</v>
      </c>
      <c r="D78" s="47">
        <f>'3.2.1'!D75/'3.2.1 (Real)'!$J78*100</f>
        <v>0.54368660598179441</v>
      </c>
      <c r="E78" s="54">
        <f>'3.2.1'!E75/'3.2.1 (Real)'!$J78*100</f>
        <v>290.18855656697002</v>
      </c>
      <c r="F78" s="54">
        <f>'3.2.1'!F75/'3.2.1 (Real)'!$J78*100</f>
        <v>2.4015604681404419</v>
      </c>
      <c r="G78" s="54">
        <f>'3.2.1'!G75/'3.2.1 (Real)'!$J78*100</f>
        <v>1.4109167750325093</v>
      </c>
      <c r="H78" s="54" t="s">
        <v>0</v>
      </c>
      <c r="I78" s="47" t="s">
        <v>0</v>
      </c>
      <c r="J78" s="47">
        <v>89.94152046783627</v>
      </c>
    </row>
    <row r="79" spans="1:10" s="25" customFormat="1" ht="12.75" customHeight="1" x14ac:dyDescent="0.2">
      <c r="A79" s="28">
        <f>A75+1</f>
        <v>2006</v>
      </c>
      <c r="B79" s="28" t="s">
        <v>53</v>
      </c>
      <c r="C79" s="47">
        <f>'3.2.1'!C76/'3.2.1 (Real)'!$J79*100</f>
        <v>40.587548638132304</v>
      </c>
      <c r="D79" s="47">
        <f>'3.2.1'!D76/'3.2.1 (Real)'!$J79*100</f>
        <v>0.55780155642023355</v>
      </c>
      <c r="E79" s="54">
        <f>'3.2.1'!E76/'3.2.1 (Real)'!$J79*100</f>
        <v>299.83774319066151</v>
      </c>
      <c r="F79" s="54">
        <f>'3.2.1'!F76/'3.2.1 (Real)'!$J79*100</f>
        <v>2.4929182879377438</v>
      </c>
      <c r="G79" s="54">
        <f>'3.2.1'!G76/'3.2.1 (Real)'!$J79*100</f>
        <v>1.7128832684824906</v>
      </c>
      <c r="H79" s="54" t="s">
        <v>0</v>
      </c>
      <c r="I79" s="47" t="s">
        <v>0</v>
      </c>
      <c r="J79" s="47">
        <v>90.175438596491219</v>
      </c>
    </row>
    <row r="80" spans="1:10" s="25" customFormat="1" ht="12.75" customHeight="1" x14ac:dyDescent="0.2">
      <c r="A80" s="28">
        <f t="shared" si="0"/>
        <v>2006</v>
      </c>
      <c r="B80" s="28" t="s">
        <v>54</v>
      </c>
      <c r="C80" s="47">
        <f>'3.2.1'!C77/'3.2.1 (Real)'!$J80*100</f>
        <v>42.292903846153848</v>
      </c>
      <c r="D80" s="47">
        <f>'3.2.1'!D77/'3.2.1 (Real)'!$J80*100</f>
        <v>0.58096153846153853</v>
      </c>
      <c r="E80" s="54">
        <f>'3.2.1'!E77/'3.2.1 (Real)'!$J80*100</f>
        <v>255.04211538461541</v>
      </c>
      <c r="F80" s="54">
        <f>'3.2.1'!F77/'3.2.1 (Real)'!$J80*100</f>
        <v>2.1199615384615385</v>
      </c>
      <c r="G80" s="54">
        <f>'3.2.1'!G77/'3.2.1 (Real)'!$J80*100</f>
        <v>1.1515096153846156</v>
      </c>
      <c r="H80" s="54" t="s">
        <v>0</v>
      </c>
      <c r="I80" s="47" t="s">
        <v>0</v>
      </c>
      <c r="J80" s="47">
        <v>91.228070175438589</v>
      </c>
    </row>
    <row r="81" spans="1:10" s="25" customFormat="1" ht="12.75" customHeight="1" x14ac:dyDescent="0.2">
      <c r="A81" s="28">
        <f t="shared" si="0"/>
        <v>2006</v>
      </c>
      <c r="B81" s="28" t="s">
        <v>55</v>
      </c>
      <c r="C81" s="47">
        <f>'3.2.1'!C78/'3.2.1 (Real)'!$J81*100</f>
        <v>41.649936305732489</v>
      </c>
      <c r="D81" s="47">
        <f>'3.2.1'!D78/'3.2.1 (Real)'!$J81*100</f>
        <v>0.57230541401273893</v>
      </c>
      <c r="E81" s="54">
        <f>'3.2.1'!E78/'3.2.1 (Real)'!$J81*100</f>
        <v>260.58439490445863</v>
      </c>
      <c r="F81" s="54">
        <f>'3.2.1'!F78/'3.2.1 (Real)'!$J81*100</f>
        <v>2.1663630573248409</v>
      </c>
      <c r="G81" s="54">
        <f>'3.2.1'!G78/'3.2.1 (Real)'!$J81*100</f>
        <v>1.1865439490445859</v>
      </c>
      <c r="H81" s="54" t="s">
        <v>0</v>
      </c>
      <c r="I81" s="47" t="s">
        <v>0</v>
      </c>
      <c r="J81" s="47">
        <v>91.812865497076018</v>
      </c>
    </row>
    <row r="82" spans="1:10" s="25" customFormat="1" ht="12.75" customHeight="1" x14ac:dyDescent="0.2">
      <c r="A82" s="28">
        <f t="shared" si="0"/>
        <v>2006</v>
      </c>
      <c r="B82" s="28" t="s">
        <v>52</v>
      </c>
      <c r="C82" s="47">
        <f>'3.2.1'!C79/'3.2.1 (Real)'!$J82*100</f>
        <v>42.025790139064483</v>
      </c>
      <c r="D82" s="47">
        <f>'3.2.1'!D79/'3.2.1 (Real)'!$J82*100</f>
        <v>0.57720606826801524</v>
      </c>
      <c r="E82" s="54">
        <f>'3.2.1'!E79/'3.2.1 (Real)'!$J82*100</f>
        <v>249.81997471554996</v>
      </c>
      <c r="F82" s="54">
        <f>'3.2.1'!F79/'3.2.1 (Real)'!$J82*100</f>
        <v>2.0768590439317323</v>
      </c>
      <c r="G82" s="54">
        <f>'3.2.1'!G79/'3.2.1 (Real)'!$J82*100</f>
        <v>1.561266750948167</v>
      </c>
      <c r="H82" s="54" t="s">
        <v>0</v>
      </c>
      <c r="I82" s="47" t="s">
        <v>0</v>
      </c>
      <c r="J82" s="47">
        <v>92.514619883040922</v>
      </c>
    </row>
    <row r="83" spans="1:10" s="25" customFormat="1" ht="12.75" customHeight="1" x14ac:dyDescent="0.2">
      <c r="A83" s="28">
        <f>A79+1</f>
        <v>2007</v>
      </c>
      <c r="B83" s="28" t="s">
        <v>53</v>
      </c>
      <c r="C83" s="47">
        <f>'3.2.1'!C80/'3.2.1 (Real)'!$J83*100</f>
        <v>40.932587939698486</v>
      </c>
      <c r="D83" s="47">
        <f>'3.2.1'!D80/'3.2.1 (Real)'!$J83*100</f>
        <v>0.56235798994974884</v>
      </c>
      <c r="E83" s="54">
        <f>'3.2.1'!E80/'3.2.1 (Real)'!$J83*100</f>
        <v>224.0615577889447</v>
      </c>
      <c r="F83" s="54">
        <f>'3.2.1'!F80/'3.2.1 (Real)'!$J83*100</f>
        <v>1.8496356783919599</v>
      </c>
      <c r="G83" s="54">
        <f>'3.2.1'!G80/'3.2.1 (Real)'!$J83*100</f>
        <v>1.6326633165829145</v>
      </c>
      <c r="H83" s="54" t="s">
        <v>0</v>
      </c>
      <c r="I83" s="47" t="s">
        <v>0</v>
      </c>
      <c r="J83" s="47">
        <v>93.099415204678365</v>
      </c>
    </row>
    <row r="84" spans="1:10" s="25" customFormat="1" ht="12.75" customHeight="1" x14ac:dyDescent="0.2">
      <c r="A84" s="28">
        <f t="shared" ref="A84:A90" si="1">A80+1</f>
        <v>2007</v>
      </c>
      <c r="B84" s="28" t="s">
        <v>54</v>
      </c>
      <c r="C84" s="47">
        <f>'3.2.1'!C81/'3.2.1 (Real)'!$J84*100</f>
        <v>41.078426966292142</v>
      </c>
      <c r="D84" s="47">
        <f>'3.2.1'!D81/'3.2.1 (Real)'!$J84*100</f>
        <v>0.56466292134831475</v>
      </c>
      <c r="E84" s="54">
        <f>'3.2.1'!E81/'3.2.1 (Real)'!$J84*100</f>
        <v>250.22359550561796</v>
      </c>
      <c r="F84" s="54">
        <f>'3.2.1'!F81/'3.2.1 (Real)'!$J84*100</f>
        <v>2.0654494382022475</v>
      </c>
      <c r="G84" s="54">
        <f>'3.2.1'!G81/'3.2.1 (Real)'!$J84*100</f>
        <v>1.0208764044943821</v>
      </c>
      <c r="H84" s="54" t="s">
        <v>0</v>
      </c>
      <c r="I84" s="47" t="s">
        <v>0</v>
      </c>
      <c r="J84" s="47">
        <v>93.68421052631578</v>
      </c>
    </row>
    <row r="85" spans="1:10" s="25" customFormat="1" ht="12.75" customHeight="1" x14ac:dyDescent="0.2">
      <c r="A85" s="28">
        <f t="shared" si="1"/>
        <v>2007</v>
      </c>
      <c r="B85" s="28" t="s">
        <v>55</v>
      </c>
      <c r="C85" s="47">
        <f>'3.2.1'!C82/'3.2.1 (Real)'!$J85*100</f>
        <v>43.133370967741939</v>
      </c>
      <c r="D85" s="47">
        <f>'3.2.1'!D82/'3.2.1 (Real)'!$J85*100</f>
        <v>0.5926424013647642</v>
      </c>
      <c r="E85" s="54">
        <f>'3.2.1'!E82/'3.2.1 (Real)'!$J85*100</f>
        <v>250.00794044665017</v>
      </c>
      <c r="F85" s="54">
        <f>'3.2.1'!F82/'3.2.1 (Real)'!$J85*100</f>
        <v>2.0643052109181141</v>
      </c>
      <c r="G85" s="54">
        <f>'3.2.1'!G82/'3.2.1 (Real)'!$J85*100</f>
        <v>1.1012102977667495</v>
      </c>
      <c r="H85" s="54" t="s">
        <v>0</v>
      </c>
      <c r="I85" s="47" t="s">
        <v>0</v>
      </c>
      <c r="J85" s="47">
        <v>94.26900584795321</v>
      </c>
    </row>
    <row r="86" spans="1:10" s="25" customFormat="1" ht="12.75" customHeight="1" x14ac:dyDescent="0.2">
      <c r="A86" s="28">
        <f t="shared" si="1"/>
        <v>2007</v>
      </c>
      <c r="B86" s="28" t="s">
        <v>52</v>
      </c>
      <c r="C86" s="47">
        <f>'3.2.1'!C83/'3.2.1 (Real)'!$J86*100</f>
        <v>50.378030461107194</v>
      </c>
      <c r="D86" s="47">
        <f>'3.2.1'!D83/'3.2.1 (Real)'!$J86*100</f>
        <v>0.692161880541872</v>
      </c>
      <c r="E86" s="54">
        <f>'3.2.1'!E83/'3.2.1 (Real)'!$J86*100</f>
        <v>283.38116884812229</v>
      </c>
      <c r="F86" s="54">
        <f>'3.2.1'!F83/'3.2.1 (Real)'!$J86*100</f>
        <v>2.339667487684729</v>
      </c>
      <c r="G86" s="54">
        <f>'3.2.1'!G83/'3.2.1 (Real)'!$J86*100</f>
        <v>1.4675043103448275</v>
      </c>
      <c r="H86" s="54" t="s">
        <v>0</v>
      </c>
      <c r="I86" s="47" t="s">
        <v>0</v>
      </c>
      <c r="J86" s="47">
        <v>94.970760233918128</v>
      </c>
    </row>
    <row r="87" spans="1:10" s="25" customFormat="1" ht="12.75" customHeight="1" x14ac:dyDescent="0.2">
      <c r="A87" s="28">
        <f>A83+1</f>
        <v>2008</v>
      </c>
      <c r="B87" s="28" t="s">
        <v>53</v>
      </c>
      <c r="C87" s="47">
        <f>'3.2.1'!C84/'3.2.1 (Real)'!$J87*100</f>
        <v>61.472521315468953</v>
      </c>
      <c r="D87" s="47">
        <f>'3.2.1'!D84/'3.2.1 (Real)'!$J87*100</f>
        <v>0.84459305663824613</v>
      </c>
      <c r="E87" s="54">
        <f>'3.2.1'!E84/'3.2.1 (Real)'!$J87*100</f>
        <v>328.94745127892816</v>
      </c>
      <c r="F87" s="54">
        <f>'3.2.1'!F84/'3.2.1 (Real)'!$J87*100</f>
        <v>2.7160048721071868</v>
      </c>
      <c r="G87" s="54">
        <f>'3.2.1'!G84/'3.2.1 (Real)'!$J87*100</f>
        <v>1.6883617355357361</v>
      </c>
      <c r="H87" s="54" t="s">
        <v>0</v>
      </c>
      <c r="I87" s="47" t="s">
        <v>0</v>
      </c>
      <c r="J87" s="47">
        <v>96.023391812865484</v>
      </c>
    </row>
    <row r="88" spans="1:10" s="25" customFormat="1" ht="12.75" customHeight="1" x14ac:dyDescent="0.2">
      <c r="A88" s="28">
        <f t="shared" si="1"/>
        <v>2008</v>
      </c>
      <c r="B88" s="28" t="s">
        <v>54</v>
      </c>
      <c r="C88" s="47">
        <f>'3.2.1'!C85/'3.2.1 (Real)'!$J88*100</f>
        <v>69.646658566221149</v>
      </c>
      <c r="D88" s="47">
        <f>'3.2.1'!D85/'3.2.1 (Real)'!$J88*100</f>
        <v>0.95690041676792215</v>
      </c>
      <c r="E88" s="54">
        <f>'3.2.1'!E85/'3.2.1 (Real)'!$J88*100</f>
        <v>383.85656136087488</v>
      </c>
      <c r="F88" s="54">
        <f>'3.2.1'!F85/'3.2.1 (Real)'!$J88*100</f>
        <v>3.1696294046172544</v>
      </c>
      <c r="G88" s="54">
        <f>'3.2.1'!G85/'3.2.1 (Real)'!$J88*100</f>
        <v>1.5077863435301542</v>
      </c>
      <c r="H88" s="54" t="s">
        <v>0</v>
      </c>
      <c r="I88" s="47" t="s">
        <v>0</v>
      </c>
      <c r="J88" s="47">
        <v>96.257309941520461</v>
      </c>
    </row>
    <row r="89" spans="1:10" s="25" customFormat="1" ht="12.75" customHeight="1" x14ac:dyDescent="0.2">
      <c r="A89" s="28">
        <f t="shared" si="1"/>
        <v>2008</v>
      </c>
      <c r="B89" s="28" t="s">
        <v>55</v>
      </c>
      <c r="C89" s="47">
        <f>'3.2.1'!C86/'3.2.1 (Real)'!$J89*100</f>
        <v>74.429783788788868</v>
      </c>
      <c r="D89" s="47">
        <f>'3.2.1'!D86/'3.2.1 (Real)'!$J89*100</f>
        <v>1.0226174639855943</v>
      </c>
      <c r="E89" s="54">
        <f>'3.2.1'!E86/'3.2.1 (Real)'!$J89*100</f>
        <v>326.43961584633854</v>
      </c>
      <c r="F89" s="54">
        <f>'3.2.1'!F86/'3.2.1 (Real)'!$J89*100</f>
        <v>2.6953541416566624</v>
      </c>
      <c r="G89" s="54">
        <f>'3.2.1'!G86/'3.2.1 (Real)'!$J89*100</f>
        <v>1.5617081463738014</v>
      </c>
      <c r="H89" s="54" t="s">
        <v>0</v>
      </c>
      <c r="I89" s="47" t="s">
        <v>0</v>
      </c>
      <c r="J89" s="47">
        <v>97.42690058479532</v>
      </c>
    </row>
    <row r="90" spans="1:10" s="25" customFormat="1" ht="12.75" customHeight="1" x14ac:dyDescent="0.2">
      <c r="A90" s="28">
        <f t="shared" si="1"/>
        <v>2008</v>
      </c>
      <c r="B90" s="28" t="s">
        <v>52</v>
      </c>
      <c r="C90" s="47">
        <f>'3.2.1'!C87/'3.2.1 (Real)'!$J90*100</f>
        <v>64.922379784292048</v>
      </c>
      <c r="D90" s="47">
        <f>'3.2.1'!D87/'3.2.1 (Real)'!$J90*100</f>
        <v>0.89199184916864616</v>
      </c>
      <c r="E90" s="54">
        <f>'3.2.1'!E87/'3.2.1 (Real)'!$J90*100</f>
        <v>236.8062218597625</v>
      </c>
      <c r="F90" s="54">
        <f>'3.2.1'!F87/'3.2.1 (Real)'!$J90*100</f>
        <v>1.9547209026128265</v>
      </c>
      <c r="G90" s="54">
        <f>'3.2.1'!G87/'3.2.1 (Real)'!$J90*100</f>
        <v>2.0235630182194759</v>
      </c>
      <c r="H90" s="54" t="s">
        <v>0</v>
      </c>
      <c r="I90" s="47" t="s">
        <v>0</v>
      </c>
      <c r="J90" s="47">
        <v>98.479532163742689</v>
      </c>
    </row>
    <row r="91" spans="1:10" s="25" customFormat="1" ht="12.75" customHeight="1" x14ac:dyDescent="0.2">
      <c r="A91" s="28">
        <f>A87+1</f>
        <v>2009</v>
      </c>
      <c r="B91" s="28" t="s">
        <v>53</v>
      </c>
      <c r="C91" s="47">
        <f>'3.2.1'!C88/'3.2.1 (Real)'!$J91*100</f>
        <v>61.993466334253796</v>
      </c>
      <c r="D91" s="47">
        <f>'3.2.1'!D88/'3.2.1 (Real)'!$J91*100</f>
        <v>0.8583023609785202</v>
      </c>
      <c r="E91" s="54">
        <f>'3.2.1'!E88/'3.2.1 (Real)'!$J91*100</f>
        <v>213.26420903100808</v>
      </c>
      <c r="F91" s="54">
        <f>'3.2.1'!F88/'3.2.1 (Real)'!$J91*100</f>
        <v>1.7650954653937949</v>
      </c>
      <c r="G91" s="54">
        <f>'3.2.1'!G88/'3.2.1 (Real)'!$J91*100</f>
        <v>1.9078395405917725</v>
      </c>
      <c r="H91" s="54" t="s">
        <v>0</v>
      </c>
      <c r="I91" s="47" t="s">
        <v>0</v>
      </c>
      <c r="J91" s="47">
        <v>98.011695906432749</v>
      </c>
    </row>
    <row r="92" spans="1:10" s="25" customFormat="1" ht="12.75" customHeight="1" x14ac:dyDescent="0.2">
      <c r="A92" s="28">
        <f t="shared" ref="A92:A110" si="2">A88+1</f>
        <v>2009</v>
      </c>
      <c r="B92" s="28" t="s">
        <v>54</v>
      </c>
      <c r="C92" s="47">
        <f>'3.2.1'!C89/'3.2.1 (Real)'!$J92*100</f>
        <v>50.065785943131061</v>
      </c>
      <c r="D92" s="47">
        <f>'3.2.1'!D89/'3.2.1 (Real)'!$J92*100</f>
        <v>0.69316308767772505</v>
      </c>
      <c r="E92" s="54">
        <f>'3.2.1'!E89/'3.2.1 (Real)'!$J92*100</f>
        <v>300.1910783687818</v>
      </c>
      <c r="F92" s="54">
        <f>'3.2.1'!F89/'3.2.1 (Real)'!$J92*100</f>
        <v>2.4839573459715636</v>
      </c>
      <c r="G92" s="54">
        <f>'3.2.1'!G89/'3.2.1 (Real)'!$J92*100</f>
        <v>1.4022783543449817</v>
      </c>
      <c r="H92" s="54" t="s">
        <v>0</v>
      </c>
      <c r="I92" s="47" t="s">
        <v>0</v>
      </c>
      <c r="J92" s="47">
        <v>98.713450292397667</v>
      </c>
    </row>
    <row r="93" spans="1:10" s="25" customFormat="1" ht="12.75" customHeight="1" x14ac:dyDescent="0.2">
      <c r="A93" s="28">
        <f t="shared" si="2"/>
        <v>2009</v>
      </c>
      <c r="B93" s="28" t="s">
        <v>55</v>
      </c>
      <c r="C93" s="47">
        <f>'3.2.1'!C90/'3.2.1 (Real)'!$J93*100</f>
        <v>50.287489650049743</v>
      </c>
      <c r="D93" s="47">
        <f>'3.2.1'!D90/'3.2.1 (Real)'!$J93*100</f>
        <v>0.69623263588235296</v>
      </c>
      <c r="E93" s="54">
        <f>'3.2.1'!E90/'3.2.1 (Real)'!$J93*100</f>
        <v>394.86589911429837</v>
      </c>
      <c r="F93" s="54">
        <f>'3.2.1'!F90/'3.2.1 (Real)'!$J93*100</f>
        <v>3.2671058823529413</v>
      </c>
      <c r="G93" s="54">
        <f>'3.2.1'!G90/'3.2.1 (Real)'!$J93*100</f>
        <v>1.1944852941176471</v>
      </c>
      <c r="H93" s="54" t="s">
        <v>0</v>
      </c>
      <c r="I93" s="47" t="s">
        <v>0</v>
      </c>
      <c r="J93" s="47">
        <v>99.415204678362571</v>
      </c>
    </row>
    <row r="94" spans="1:10" s="25" customFormat="1" ht="12.75" customHeight="1" x14ac:dyDescent="0.2">
      <c r="A94" s="28">
        <f t="shared" si="2"/>
        <v>2009</v>
      </c>
      <c r="B94" s="28" t="s">
        <v>52</v>
      </c>
      <c r="C94" s="47">
        <f>'3.2.1'!C91/'3.2.1 (Real)'!$J94*100</f>
        <v>54.916166008767789</v>
      </c>
      <c r="D94" s="47">
        <f>'3.2.1'!D91/'3.2.1 (Real)'!$J94*100</f>
        <v>0.76031681316725985</v>
      </c>
      <c r="E94" s="54">
        <f>'3.2.1'!E91/'3.2.1 (Real)'!$J94*100</f>
        <v>349.79576943249867</v>
      </c>
      <c r="F94" s="54">
        <f>'3.2.1'!F91/'3.2.1 (Real)'!$J94*100</f>
        <v>2.8946263345195735</v>
      </c>
      <c r="G94" s="54">
        <f>'3.2.1'!G91/'3.2.1 (Real)'!$J94*100</f>
        <v>1.27661743772242</v>
      </c>
      <c r="H94" s="54" t="s">
        <v>0</v>
      </c>
      <c r="I94" s="47" t="s">
        <v>0</v>
      </c>
      <c r="J94" s="47">
        <v>98.596491228070164</v>
      </c>
    </row>
    <row r="95" spans="1:10" s="25" customFormat="1" ht="12.75" customHeight="1" x14ac:dyDescent="0.2">
      <c r="A95" s="28">
        <f>A91+1</f>
        <v>2010</v>
      </c>
      <c r="B95" s="28" t="s">
        <v>53</v>
      </c>
      <c r="C95" s="47">
        <f>'3.2.1'!C92/'3.2.1 (Real)'!$J95*100</f>
        <v>59.994768817085934</v>
      </c>
      <c r="D95" s="47">
        <f>'3.2.1'!D92/'3.2.1 (Real)'!$J95*100</f>
        <v>0.83706931374853133</v>
      </c>
      <c r="E95" s="54">
        <f>'3.2.1'!E92/'3.2.1 (Real)'!$J95*100</f>
        <v>398.48011968125718</v>
      </c>
      <c r="F95" s="54">
        <f>'3.2.1'!F92/'3.2.1 (Real)'!$J95*100</f>
        <v>3.3124970622796712</v>
      </c>
      <c r="G95" s="54">
        <f>'3.2.1'!G92/'3.2.1 (Real)'!$J95*100</f>
        <v>1.4728639506640653</v>
      </c>
      <c r="H95" s="54" t="s">
        <v>0</v>
      </c>
      <c r="I95" s="47" t="s">
        <v>0</v>
      </c>
      <c r="J95" s="47">
        <v>99.532163742690045</v>
      </c>
    </row>
    <row r="96" spans="1:10" s="25" customFormat="1" ht="12.75" customHeight="1" x14ac:dyDescent="0.2">
      <c r="A96" s="28">
        <f t="shared" si="2"/>
        <v>2010</v>
      </c>
      <c r="B96" s="28" t="s">
        <v>54</v>
      </c>
      <c r="C96" s="47">
        <f>'3.2.1'!C93/'3.2.1 (Real)'!$J96*100</f>
        <v>58.681583952286644</v>
      </c>
      <c r="D96" s="47">
        <f>'3.2.1'!D93/'3.2.1 (Real)'!$J96*100</f>
        <v>0.81874730081775704</v>
      </c>
      <c r="E96" s="54">
        <f>'3.2.1'!E93/'3.2.1 (Real)'!$J96*100</f>
        <v>421.72374999548703</v>
      </c>
      <c r="F96" s="54">
        <f>'3.2.1'!F93/'3.2.1 (Real)'!$J96*100</f>
        <v>3.5058995327102807</v>
      </c>
      <c r="G96" s="54">
        <f>'3.2.1'!G93/'3.2.1 (Real)'!$J96*100</f>
        <v>1.323915053853522</v>
      </c>
      <c r="H96" s="54" t="s">
        <v>0</v>
      </c>
      <c r="I96" s="47" t="s">
        <v>0</v>
      </c>
      <c r="J96" s="47">
        <v>100.11695906432747</v>
      </c>
    </row>
    <row r="97" spans="1:10" s="25" customFormat="1" ht="12.75" customHeight="1" x14ac:dyDescent="0.2">
      <c r="A97" s="28">
        <f t="shared" si="2"/>
        <v>2010</v>
      </c>
      <c r="B97" s="28" t="s">
        <v>55</v>
      </c>
      <c r="C97" s="47">
        <f>'3.2.1'!C94/'3.2.1 (Real)'!$J97*100</f>
        <v>61.088405644623933</v>
      </c>
      <c r="D97" s="47">
        <f>'3.2.1'!D94/'3.2.1 (Real)'!$J97*100</f>
        <v>0.85232819999999998</v>
      </c>
      <c r="E97" s="54">
        <f>'3.2.1'!E94/'3.2.1 (Real)'!$J97*100</f>
        <v>431.27357178364497</v>
      </c>
      <c r="F97" s="54">
        <f>'3.2.1'!F94/'3.2.1 (Real)'!$J97*100</f>
        <v>3.585</v>
      </c>
      <c r="G97" s="54">
        <f>'3.2.1'!G94/'3.2.1 (Real)'!$J97*100</f>
        <v>1.4035080569128286</v>
      </c>
      <c r="H97" s="54" t="s">
        <v>0</v>
      </c>
      <c r="I97" s="47" t="s">
        <v>0</v>
      </c>
      <c r="J97" s="47">
        <v>100</v>
      </c>
    </row>
    <row r="98" spans="1:10" s="25" customFormat="1" ht="12.75" customHeight="1" x14ac:dyDescent="0.2">
      <c r="A98" s="28">
        <f t="shared" si="2"/>
        <v>2010</v>
      </c>
      <c r="B98" s="28" t="s">
        <v>52</v>
      </c>
      <c r="C98" s="47">
        <f>'3.2.1'!C95/'3.2.1 (Real)'!$J98*100</f>
        <v>67.655201741284642</v>
      </c>
      <c r="D98" s="47">
        <f>'3.2.1'!D95/'3.2.1 (Real)'!$J98*100</f>
        <v>0.94395052151162795</v>
      </c>
      <c r="E98" s="54">
        <f>'3.2.1'!E95/'3.2.1 (Real)'!$J98*100</f>
        <v>431.40822793105633</v>
      </c>
      <c r="F98" s="54">
        <f>'3.2.1'!F95/'3.2.1 (Real)'!$J98*100</f>
        <v>3.5860290697674428</v>
      </c>
      <c r="G98" s="54">
        <f>'3.2.1'!G95/'3.2.1 (Real)'!$J98*100</f>
        <v>1.6897649987631016</v>
      </c>
      <c r="H98" s="54" t="s">
        <v>0</v>
      </c>
      <c r="I98" s="47" t="s">
        <v>0</v>
      </c>
      <c r="J98" s="47">
        <v>100.58479532163742</v>
      </c>
    </row>
    <row r="99" spans="1:10" s="25" customFormat="1" ht="12.75" customHeight="1" x14ac:dyDescent="0.2">
      <c r="A99" s="28">
        <f>A95+1</f>
        <v>2011</v>
      </c>
      <c r="B99" s="28" t="s">
        <v>53</v>
      </c>
      <c r="C99" s="47">
        <f>'3.2.1'!C96/'3.2.1 (Real)'!$J99*100</f>
        <v>77.068881573792154</v>
      </c>
      <c r="D99" s="47">
        <f>'3.2.1'!D96/'3.2.1 (Real)'!$J99*100</f>
        <v>1.0670221956521737</v>
      </c>
      <c r="E99" s="54">
        <f>'3.2.1'!E96/'3.2.1 (Real)'!$J99*100</f>
        <v>482.94622009486557</v>
      </c>
      <c r="F99" s="54">
        <f>'3.2.1'!F96/'3.2.1 (Real)'!$J99*100</f>
        <v>4.0147826086956515</v>
      </c>
      <c r="G99" s="54">
        <f>'3.2.1'!G96/'3.2.1 (Real)'!$J99*100</f>
        <v>1.8326358954142357</v>
      </c>
      <c r="H99" s="54" t="s">
        <v>0</v>
      </c>
      <c r="I99" s="47" t="s">
        <v>0</v>
      </c>
      <c r="J99" s="47">
        <v>102.22222222222224</v>
      </c>
    </row>
    <row r="100" spans="1:10" s="25" customFormat="1" ht="12.75" customHeight="1" x14ac:dyDescent="0.2">
      <c r="A100" s="28">
        <f t="shared" si="2"/>
        <v>2011</v>
      </c>
      <c r="B100" s="28" t="s">
        <v>54</v>
      </c>
      <c r="C100" s="47">
        <f>'3.2.1'!C97/'3.2.1 (Real)'!$J100*100</f>
        <v>81.696512074444854</v>
      </c>
      <c r="D100" s="47">
        <f>'3.2.1'!D97/'3.2.1 (Real)'!$J100*100</f>
        <v>1.1310919399538109</v>
      </c>
      <c r="E100" s="54">
        <f>'3.2.1'!E97/'3.2.1 (Real)'!$J100*100</f>
        <v>518.96928702812556</v>
      </c>
      <c r="F100" s="54">
        <f>'3.2.1'!F97/'3.2.1 (Real)'!$J100*100</f>
        <v>4.3144919168591231</v>
      </c>
      <c r="G100" s="54">
        <f>'3.2.1'!G97/'3.2.1 (Real)'!$J100*100</f>
        <v>1.901987310819345</v>
      </c>
      <c r="H100" s="54" t="s">
        <v>0</v>
      </c>
      <c r="I100" s="47" t="s">
        <v>0</v>
      </c>
      <c r="J100" s="47">
        <v>101.28654970760233</v>
      </c>
    </row>
    <row r="101" spans="1:10" s="25" customFormat="1" ht="12.75" customHeight="1" x14ac:dyDescent="0.2">
      <c r="A101" s="28">
        <f t="shared" si="2"/>
        <v>2011</v>
      </c>
      <c r="B101" s="28" t="s">
        <v>55</v>
      </c>
      <c r="C101" s="47">
        <f>'3.2.1'!C98/'3.2.1 (Real)'!$J101*100</f>
        <v>78.495791685250836</v>
      </c>
      <c r="D101" s="47">
        <f>'3.2.1'!D98/'3.2.1 (Real)'!$J101*100</f>
        <v>1.0867778514908257</v>
      </c>
      <c r="E101" s="54">
        <f>'3.2.1'!E98/'3.2.1 (Real)'!$J101*100</f>
        <v>554.12082902311727</v>
      </c>
      <c r="F101" s="54">
        <f>'3.2.1'!F98/'3.2.1 (Real)'!$J101*100</f>
        <v>4.6064105504587154</v>
      </c>
      <c r="G101" s="54">
        <f>'3.2.1'!G98/'3.2.1 (Real)'!$J101*100</f>
        <v>1.7894368581053608</v>
      </c>
      <c r="H101" s="54" t="s">
        <v>0</v>
      </c>
      <c r="I101" s="47" t="s">
        <v>0</v>
      </c>
      <c r="J101" s="47">
        <v>101.98830409356725</v>
      </c>
    </row>
    <row r="102" spans="1:10" s="25" customFormat="1" ht="12.75" customHeight="1" x14ac:dyDescent="0.2">
      <c r="A102" s="28">
        <f t="shared" si="2"/>
        <v>2011</v>
      </c>
      <c r="B102" s="28" t="s">
        <v>52</v>
      </c>
      <c r="C102" s="47">
        <f>'3.2.1'!C99/'3.2.1 (Real)'!$J102*100</f>
        <v>76.991077409762227</v>
      </c>
      <c r="D102" s="47">
        <f>'3.2.1'!D99/'3.2.1 (Real)'!$J102*100</f>
        <v>1.0659450170454545</v>
      </c>
      <c r="E102" s="54">
        <f>'3.2.1'!E99/'3.2.1 (Real)'!$J102*100</f>
        <v>529.15001004940677</v>
      </c>
      <c r="F102" s="54">
        <f>'3.2.1'!F99/'3.2.1 (Real)'!$J102*100</f>
        <v>4.3993636363636357</v>
      </c>
      <c r="G102" s="54">
        <f>'3.2.1'!G99/'3.2.1 (Real)'!$J102*100</f>
        <v>1.9983800822164615</v>
      </c>
      <c r="H102" s="54" t="s">
        <v>0</v>
      </c>
      <c r="I102" s="47" t="s">
        <v>0</v>
      </c>
      <c r="J102" s="47">
        <v>102.92397660818713</v>
      </c>
    </row>
    <row r="103" spans="1:10" s="25" customFormat="1" ht="12.75" customHeight="1" x14ac:dyDescent="0.2">
      <c r="A103" s="28">
        <f>A99+1</f>
        <v>2012</v>
      </c>
      <c r="B103" s="28" t="s">
        <v>53</v>
      </c>
      <c r="C103" s="47">
        <f>'3.2.1'!C100/'3.2.1 (Real)'!$J103*100</f>
        <v>70.08525660142304</v>
      </c>
      <c r="D103" s="47">
        <f>'3.2.1'!D100/'3.2.1 (Real)'!$J103*100</f>
        <v>0.96292648464163821</v>
      </c>
      <c r="E103" s="54">
        <f>'3.2.1'!E100/'3.2.1 (Real)'!$J103*100</f>
        <v>590.61491786076363</v>
      </c>
      <c r="F103" s="54">
        <f>'3.2.1'!F100/'3.2.1 (Real)'!$J103*100</f>
        <v>4.9101706484641632</v>
      </c>
      <c r="G103" s="54">
        <f>'3.2.1'!G100/'3.2.1 (Real)'!$J103*100</f>
        <v>2.0642219599950886</v>
      </c>
      <c r="H103" s="54" t="s">
        <v>0</v>
      </c>
      <c r="I103" s="47" t="s">
        <v>0</v>
      </c>
      <c r="J103" s="47">
        <v>102.80701754385966</v>
      </c>
    </row>
    <row r="104" spans="1:10" s="25" customFormat="1" ht="12.75" customHeight="1" x14ac:dyDescent="0.2">
      <c r="A104" s="28">
        <f t="shared" si="2"/>
        <v>2012</v>
      </c>
      <c r="B104" s="28" t="s">
        <v>54</v>
      </c>
      <c r="C104" s="47">
        <f>'3.2.1'!C101/'3.2.1 (Real)'!$J104*100</f>
        <v>63.963047302903405</v>
      </c>
      <c r="D104" s="47">
        <f>'3.2.1'!D101/'3.2.1 (Real)'!$J104*100</f>
        <v>0.87881121744054369</v>
      </c>
      <c r="E104" s="54">
        <f>'3.2.1'!E101/'3.2.1 (Real)'!$J104*100</f>
        <v>545.02042174085989</v>
      </c>
      <c r="F104" s="54">
        <f>'3.2.1'!F101/'3.2.1 (Real)'!$J104*100</f>
        <v>4.5306285390713485</v>
      </c>
      <c r="G104" s="54">
        <f>'3.2.1'!G101/'3.2.1 (Real)'!$J104*100</f>
        <v>2.0018940525519993</v>
      </c>
      <c r="H104" s="54" t="s">
        <v>0</v>
      </c>
      <c r="I104" s="47" t="s">
        <v>0</v>
      </c>
      <c r="J104" s="47">
        <v>103.27485380116958</v>
      </c>
    </row>
    <row r="105" spans="1:10" s="25" customFormat="1" ht="12.75" customHeight="1" x14ac:dyDescent="0.2">
      <c r="A105" s="28">
        <f t="shared" si="2"/>
        <v>2012</v>
      </c>
      <c r="B105" s="28" t="s">
        <v>55</v>
      </c>
      <c r="C105" s="47">
        <f>'3.2.1'!C102/'3.2.1 (Real)'!$J105*100</f>
        <v>62.639007341743714</v>
      </c>
      <c r="D105" s="47">
        <f>'3.2.1'!D102/'3.2.1 (Real)'!$J105*100</f>
        <v>0.86061977777777787</v>
      </c>
      <c r="E105" s="54">
        <f>'3.2.1'!E102/'3.2.1 (Real)'!$J105*100</f>
        <v>574.83984599475355</v>
      </c>
      <c r="F105" s="54">
        <f>'3.2.1'!F102/'3.2.1 (Real)'!$J105*100</f>
        <v>4.7787878787878793</v>
      </c>
      <c r="G105" s="54">
        <f>'3.2.1'!G102/'3.2.1 (Real)'!$J105*100</f>
        <v>1.9641678118510069</v>
      </c>
      <c r="H105" s="54" t="s">
        <v>0</v>
      </c>
      <c r="I105" s="47" t="s">
        <v>0</v>
      </c>
      <c r="J105" s="47">
        <v>104.21052631578947</v>
      </c>
    </row>
    <row r="106" spans="1:10" s="25" customFormat="1" ht="12.75" customHeight="1" x14ac:dyDescent="0.2">
      <c r="A106" s="28">
        <f t="shared" si="2"/>
        <v>2012</v>
      </c>
      <c r="B106" s="28" t="s">
        <v>52</v>
      </c>
      <c r="C106" s="47">
        <f>'3.2.1'!C103/'3.2.1 (Real)'!$J106*100</f>
        <v>60.026867707231837</v>
      </c>
      <c r="D106" s="47">
        <f>'3.2.1'!D103/'3.2.1 (Real)'!$J106*100</f>
        <v>0.82473070982142882</v>
      </c>
      <c r="E106" s="54">
        <f>'3.2.1'!E103/'3.2.1 (Real)'!$J106*100</f>
        <v>518.09082560706474</v>
      </c>
      <c r="F106" s="54">
        <f>'3.2.1'!F103/'3.2.1 (Real)'!$J106*100</f>
        <v>4.3074441964285723</v>
      </c>
      <c r="G106" s="54">
        <f>'3.2.1'!G103/'3.2.1 (Real)'!$J106*100</f>
        <v>2.1785147036187174</v>
      </c>
      <c r="H106" s="54" t="s">
        <v>0</v>
      </c>
      <c r="I106" s="47" t="s">
        <v>0</v>
      </c>
      <c r="J106" s="47">
        <v>104.79532163742688</v>
      </c>
    </row>
    <row r="107" spans="1:10" s="25" customFormat="1" ht="12.75" customHeight="1" x14ac:dyDescent="0.2">
      <c r="A107" s="28">
        <f>A103+1</f>
        <v>2013</v>
      </c>
      <c r="B107" s="28" t="s">
        <v>53</v>
      </c>
      <c r="C107" s="47">
        <f>'3.2.1'!C104/'3.2.1 (Real)'!$J107*100</f>
        <v>60.715172112070292</v>
      </c>
      <c r="D107" s="47">
        <f>'3.2.1'!D104/'3.2.1 (Real)'!$J107*100</f>
        <v>0.83101572661469936</v>
      </c>
      <c r="E107" s="54">
        <f>'3.2.1'!E104/'3.2.1 (Real)'!$J107*100</f>
        <v>546.16808421870837</v>
      </c>
      <c r="F107" s="54">
        <f>'3.2.1'!F104/'3.2.1 (Real)'!$J107*100</f>
        <v>4.5406403118040091</v>
      </c>
      <c r="G107" s="54">
        <f>'3.2.1'!G104/'3.2.1 (Real)'!$J107*100</f>
        <v>2.3230286074045123</v>
      </c>
      <c r="H107" s="54" t="s">
        <v>0</v>
      </c>
      <c r="I107" s="47" t="s">
        <v>0</v>
      </c>
      <c r="J107" s="47">
        <v>105.02923976608187</v>
      </c>
    </row>
    <row r="108" spans="1:10" s="25" customFormat="1" ht="12.75" customHeight="1" x14ac:dyDescent="0.2">
      <c r="A108" s="28">
        <f t="shared" si="2"/>
        <v>2013</v>
      </c>
      <c r="B108" s="28" t="s">
        <v>54</v>
      </c>
      <c r="C108" s="47">
        <f>'3.2.1'!C105/'3.2.1 (Real)'!$J108*100</f>
        <v>59.110108760940186</v>
      </c>
      <c r="D108" s="47">
        <f>'3.2.1'!D105/'3.2.1 (Real)'!$J108*100</f>
        <v>0.80904702386237515</v>
      </c>
      <c r="E108" s="54">
        <f>'3.2.1'!E105/'3.2.1 (Real)'!$J108*100</f>
        <v>526.02937963935221</v>
      </c>
      <c r="F108" s="54">
        <f>'3.2.1'!F105/'3.2.1 (Real)'!$J108*100</f>
        <v>4.3727413984461707</v>
      </c>
      <c r="G108" s="54">
        <f>'3.2.1'!G105/'3.2.1 (Real)'!$J108*100</f>
        <v>2.0507342720281367</v>
      </c>
      <c r="H108" s="54" t="s">
        <v>0</v>
      </c>
      <c r="I108" s="47" t="s">
        <v>0</v>
      </c>
      <c r="J108" s="47">
        <v>105.38011695906432</v>
      </c>
    </row>
    <row r="109" spans="1:10" s="25" customFormat="1" ht="12.75" customHeight="1" x14ac:dyDescent="0.2">
      <c r="A109" s="28">
        <f t="shared" si="2"/>
        <v>2013</v>
      </c>
      <c r="B109" s="28" t="s">
        <v>55</v>
      </c>
      <c r="C109" s="47">
        <f>'3.2.1'!C106/'3.2.1 (Real)'!$J109*100</f>
        <v>54.455985590490144</v>
      </c>
      <c r="D109" s="47">
        <f>'3.2.1'!D106/'3.2.1 (Real)'!$J109*100</f>
        <v>0.74534545399780938</v>
      </c>
      <c r="E109" s="54">
        <f>'3.2.1'!E106/'3.2.1 (Real)'!$J109*100</f>
        <v>505.53938001197992</v>
      </c>
      <c r="F109" s="54">
        <f>'3.2.1'!F106/'3.2.1 (Real)'!$J109*100</f>
        <v>4.2028915662650599</v>
      </c>
      <c r="G109" s="54">
        <f>'3.2.1'!G106/'3.2.1 (Real)'!$J109*100</f>
        <v>2.0557445073470193</v>
      </c>
      <c r="H109" s="54" t="s">
        <v>0</v>
      </c>
      <c r="I109" s="47" t="s">
        <v>0</v>
      </c>
      <c r="J109" s="47">
        <v>106.78362573099416</v>
      </c>
    </row>
    <row r="110" spans="1:10" s="25" customFormat="1" ht="12.75" customHeight="1" x14ac:dyDescent="0.2">
      <c r="A110" s="28">
        <f t="shared" si="2"/>
        <v>2013</v>
      </c>
      <c r="B110" s="28" t="s">
        <v>52</v>
      </c>
      <c r="C110" s="47">
        <f>'3.2.1'!C107/'3.2.1 (Real)'!$J110*100</f>
        <v>57.705990902971635</v>
      </c>
      <c r="D110" s="47">
        <f>'3.2.1'!D107/'3.2.1 (Real)'!$J110*100</f>
        <v>0.78982867393675038</v>
      </c>
      <c r="E110" s="54">
        <f>'3.2.1'!E107/'3.2.1 (Real)'!$J110*100</f>
        <v>455.17820025669079</v>
      </c>
      <c r="F110" s="54">
        <f>'3.2.1'!F107/'3.2.1 (Real)'!$J110*100</f>
        <v>3.7836314067611778</v>
      </c>
      <c r="G110" s="54">
        <f>'3.2.1'!G107/'3.2.1 (Real)'!$J110*100</f>
        <v>2.2153996075612152</v>
      </c>
      <c r="H110" s="54" t="s">
        <v>0</v>
      </c>
      <c r="I110" s="47" t="s">
        <v>0</v>
      </c>
      <c r="J110" s="47">
        <v>107.25146198830409</v>
      </c>
    </row>
    <row r="111" spans="1:10" s="25" customFormat="1" ht="12.75" customHeight="1" x14ac:dyDescent="0.2">
      <c r="A111" s="28">
        <f>A107+1</f>
        <v>2014</v>
      </c>
      <c r="B111" s="28" t="s">
        <v>53</v>
      </c>
      <c r="C111" s="47">
        <f>'3.2.1'!C108/'3.2.1 (Real)'!$J111*100</f>
        <v>54.705412095141511</v>
      </c>
      <c r="D111" s="47">
        <f>'3.2.1'!D108/'3.2.1 (Real)'!$J111*100</f>
        <v>0.75161728890097923</v>
      </c>
      <c r="E111" s="54">
        <f>'3.2.1'!E108/'3.2.1 (Real)'!$J111*100</f>
        <v>480.1538767919119</v>
      </c>
      <c r="F111" s="54">
        <f>'3.2.1'!F108/'3.2.1 (Real)'!$J111*100</f>
        <v>3.9828672470076163</v>
      </c>
      <c r="G111" s="54">
        <f>'3.2.1'!G108/'3.2.1 (Real)'!$J111*100</f>
        <v>2.0990641655227922</v>
      </c>
      <c r="H111" s="54" t="s">
        <v>0</v>
      </c>
      <c r="I111" s="47" t="s">
        <v>0</v>
      </c>
      <c r="J111" s="47">
        <v>107.48538011695908</v>
      </c>
    </row>
    <row r="112" spans="1:10" s="25" customFormat="1" ht="12.75" customHeight="1" x14ac:dyDescent="0.2">
      <c r="A112" s="28">
        <f t="shared" ref="A112:A141" si="3">A108+1</f>
        <v>2014</v>
      </c>
      <c r="B112" s="28" t="s">
        <v>54</v>
      </c>
      <c r="C112" s="47">
        <f>'3.2.1'!C109/'3.2.1 (Real)'!$J112*100</f>
        <v>52.027057498128706</v>
      </c>
      <c r="D112" s="47">
        <f>'3.2.1'!D109/'3.2.1 (Real)'!$J112*100</f>
        <v>0.71481842383025018</v>
      </c>
      <c r="E112" s="54">
        <f>'3.2.1'!E109/'3.2.1 (Real)'!$J112*100</f>
        <v>470.38273119511899</v>
      </c>
      <c r="F112" s="54">
        <f>'3.2.1'!F109/'3.2.1 (Real)'!$J112*100</f>
        <v>3.9019260065288353</v>
      </c>
      <c r="G112" s="54">
        <f>'3.2.1'!G109/'3.2.1 (Real)'!$J112*100</f>
        <v>1.6092486802394323</v>
      </c>
      <c r="H112" s="54" t="s">
        <v>0</v>
      </c>
      <c r="I112" s="47" t="s">
        <v>0</v>
      </c>
      <c r="J112" s="47">
        <v>107.48538011695908</v>
      </c>
    </row>
    <row r="113" spans="1:10" s="25" customFormat="1" ht="12.75" customHeight="1" x14ac:dyDescent="0.2">
      <c r="A113" s="28">
        <f t="shared" si="3"/>
        <v>2014</v>
      </c>
      <c r="B113" s="28" t="s">
        <v>55</v>
      </c>
      <c r="C113" s="47">
        <f>'3.2.1'!C110/'3.2.1 (Real)'!$J113*100</f>
        <v>51.160985697394104</v>
      </c>
      <c r="D113" s="47">
        <f>'3.2.1'!D110/'3.2.1 (Real)'!$J113*100</f>
        <v>0.70291913714902809</v>
      </c>
      <c r="E113" s="54">
        <f>'3.2.1'!E110/'3.2.1 (Real)'!$J113*100</f>
        <v>470.16953403673926</v>
      </c>
      <c r="F113" s="54">
        <f>'3.2.1'!F110/'3.2.1 (Real)'!$J113*100</f>
        <v>3.9001295896328294</v>
      </c>
      <c r="G113" s="54">
        <f>'3.2.1'!G110/'3.2.1 (Real)'!$J113*100</f>
        <v>1.5013326776128715</v>
      </c>
      <c r="H113" s="54" t="s">
        <v>0</v>
      </c>
      <c r="I113" s="47" t="s">
        <v>0</v>
      </c>
      <c r="J113" s="47">
        <v>108.30409356725146</v>
      </c>
    </row>
    <row r="114" spans="1:10" s="25" customFormat="1" ht="12.75" customHeight="1" x14ac:dyDescent="0.2">
      <c r="A114" s="28">
        <f t="shared" si="3"/>
        <v>2014</v>
      </c>
      <c r="B114" s="28" t="s">
        <v>52</v>
      </c>
      <c r="C114" s="47">
        <f>'3.2.1'!C111/'3.2.1 (Real)'!$J114*100</f>
        <v>52.132242731772394</v>
      </c>
      <c r="D114" s="47">
        <f>'3.2.1'!D111/'3.2.1 (Real)'!$J114*100</f>
        <v>0.7162635455531452</v>
      </c>
      <c r="E114" s="54">
        <f>'3.2.1'!E111/'3.2.1 (Real)'!$J114*100</f>
        <v>401.00768235989455</v>
      </c>
      <c r="F114" s="54">
        <f>'3.2.1'!F111/'3.2.1 (Real)'!$J114*100</f>
        <v>3.3263394793926246</v>
      </c>
      <c r="G114" s="54">
        <f>'3.2.1'!G111/'3.2.1 (Real)'!$J114*100</f>
        <v>1.8783471881814606</v>
      </c>
      <c r="H114" s="54" t="s">
        <v>0</v>
      </c>
      <c r="I114" s="47" t="s">
        <v>0</v>
      </c>
      <c r="J114" s="47">
        <v>107.83625730994153</v>
      </c>
    </row>
    <row r="115" spans="1:10" s="25" customFormat="1" ht="12.75" customHeight="1" x14ac:dyDescent="0.2">
      <c r="A115" s="28">
        <f>A111+1</f>
        <v>2015</v>
      </c>
      <c r="B115" s="28" t="s">
        <v>53</v>
      </c>
      <c r="C115" s="47">
        <f>'3.2.1'!C112/'3.2.1 (Real)'!$J115*100</f>
        <v>48.091745200899169</v>
      </c>
      <c r="D115" s="47">
        <f>'3.2.1'!D112/'3.2.1 (Real)'!$J115*100</f>
        <v>0.660749737012987</v>
      </c>
      <c r="E115" s="54">
        <f>'3.2.1'!E112/'3.2.1 (Real)'!$J115*100</f>
        <v>281.56456230340672</v>
      </c>
      <c r="F115" s="54">
        <f>'3.2.1'!F112/'3.2.1 (Real)'!$J115*100</f>
        <v>2.3355194805194808</v>
      </c>
      <c r="G115" s="54">
        <f>'3.2.1'!G112/'3.2.1 (Real)'!$J115*100</f>
        <v>1.6878579585774327</v>
      </c>
      <c r="H115" s="54" t="s">
        <v>0</v>
      </c>
      <c r="I115" s="47" t="s">
        <v>0</v>
      </c>
      <c r="J115" s="47">
        <v>108.07017543859649</v>
      </c>
    </row>
    <row r="116" spans="1:10" s="25" customFormat="1" ht="12.75" customHeight="1" x14ac:dyDescent="0.2">
      <c r="A116" s="28">
        <f t="shared" si="3"/>
        <v>2015</v>
      </c>
      <c r="B116" s="28" t="s">
        <v>54</v>
      </c>
      <c r="C116" s="47">
        <f>'3.2.1'!C113/'3.2.1 (Real)'!$J116*100</f>
        <v>43.854264158170295</v>
      </c>
      <c r="D116" s="47">
        <f>'3.2.1'!D113/'3.2.1 (Real)'!$J116*100</f>
        <v>0.6025294403225806</v>
      </c>
      <c r="E116" s="54">
        <f>'3.2.1'!E113/'3.2.1 (Real)'!$J116*100</f>
        <v>308.14165951309025</v>
      </c>
      <c r="F116" s="54">
        <f>'3.2.1'!F113/'3.2.1 (Real)'!$J116*100</f>
        <v>2.5558064516129031</v>
      </c>
      <c r="G116" s="54">
        <f>'3.2.1'!G113/'3.2.1 (Real)'!$J116*100</f>
        <v>1.4746918449312383</v>
      </c>
      <c r="H116" s="54" t="s">
        <v>0</v>
      </c>
      <c r="I116" s="47" t="s">
        <v>0</v>
      </c>
      <c r="J116" s="47">
        <v>108.77192982456141</v>
      </c>
    </row>
    <row r="117" spans="1:10" s="25" customFormat="1" ht="12.75" customHeight="1" x14ac:dyDescent="0.2">
      <c r="A117" s="28">
        <f t="shared" si="3"/>
        <v>2015</v>
      </c>
      <c r="B117" s="28" t="s">
        <v>55</v>
      </c>
      <c r="C117" s="47">
        <f>'3.2.1'!C114/'3.2.1 (Real)'!$J117*100</f>
        <v>43.43641791421571</v>
      </c>
      <c r="D117" s="47">
        <f>'3.2.1'!D114/'3.2.1 (Real)'!$J117*100</f>
        <v>0.59678852427184459</v>
      </c>
      <c r="E117" s="54">
        <f>'3.2.1'!E114/'3.2.1 (Real)'!$J117*100</f>
        <v>280.43684865760412</v>
      </c>
      <c r="F117" s="54">
        <f>'3.2.1'!F114/'3.2.1 (Real)'!$J117*100</f>
        <v>2.3261165048543688</v>
      </c>
      <c r="G117" s="54">
        <f>'3.2.1'!G114/'3.2.1 (Real)'!$J117*100</f>
        <v>1.4113502224797592</v>
      </c>
      <c r="H117" s="54" t="s">
        <v>0</v>
      </c>
      <c r="I117" s="47" t="s">
        <v>0</v>
      </c>
      <c r="J117" s="47">
        <v>108.42105263157895</v>
      </c>
    </row>
    <row r="118" spans="1:10" s="25" customFormat="1" ht="12.75" customHeight="1" x14ac:dyDescent="0.2">
      <c r="A118" s="28">
        <f t="shared" si="3"/>
        <v>2015</v>
      </c>
      <c r="B118" s="28" t="s">
        <v>52</v>
      </c>
      <c r="C118" s="47">
        <f>'3.2.1'!C115/'3.2.1 (Real)'!$J118*100</f>
        <v>41.104242756410315</v>
      </c>
      <c r="D118" s="47">
        <f>'3.2.1'!D115/'3.2.1 (Real)'!$J118*100</f>
        <v>0.5647459139610389</v>
      </c>
      <c r="E118" s="54">
        <f>'3.2.1'!E115/'3.2.1 (Real)'!$J118*100</f>
        <v>256.93502388933933</v>
      </c>
      <c r="F118" s="54">
        <f>'3.2.1'!F115/'3.2.1 (Real)'!$J118*100</f>
        <v>2.1310227272727271</v>
      </c>
      <c r="G118" s="54">
        <f>'3.2.1'!G115/'3.2.1 (Real)'!$J118*100</f>
        <v>1.2845813850681569</v>
      </c>
      <c r="H118" s="54" t="s">
        <v>0</v>
      </c>
      <c r="I118" s="47" t="s">
        <v>0</v>
      </c>
      <c r="J118" s="47">
        <v>108.07017543859649</v>
      </c>
    </row>
    <row r="119" spans="1:10" s="25" customFormat="1" ht="12.75" customHeight="1" x14ac:dyDescent="0.2">
      <c r="A119" s="28">
        <f>A115+1</f>
        <v>2016</v>
      </c>
      <c r="B119" s="28" t="s">
        <v>53</v>
      </c>
      <c r="C119" s="47">
        <f>'3.2.1'!C116/'3.2.1 (Real)'!$J119*100</f>
        <v>44.279469453376208</v>
      </c>
      <c r="D119" s="47">
        <f>'3.2.1'!D116/'3.2.1 (Real)'!$J119*100</f>
        <v>0.60148214469453376</v>
      </c>
      <c r="E119" s="54">
        <f>'3.2.1'!E116/'3.2.1 (Real)'!$J119*100</f>
        <v>204.47774128902205</v>
      </c>
      <c r="F119" s="54">
        <f>'3.2.1'!F116/'3.2.1 (Real)'!$J119*100</f>
        <v>1.69991961414791</v>
      </c>
      <c r="G119" s="54">
        <f>'3.2.1'!G116/'3.2.1 (Real)'!$J119*100</f>
        <v>1.1665174565954541</v>
      </c>
      <c r="H119" s="54" t="s">
        <v>0</v>
      </c>
      <c r="I119" s="47" t="s">
        <v>0</v>
      </c>
      <c r="J119" s="47">
        <v>109.12280701754386</v>
      </c>
    </row>
    <row r="120" spans="1:10" s="25" customFormat="1" ht="12.75" customHeight="1" x14ac:dyDescent="0.2">
      <c r="A120" s="28">
        <f t="shared" si="3"/>
        <v>2016</v>
      </c>
      <c r="B120" s="28" t="s">
        <v>54</v>
      </c>
      <c r="C120" s="47">
        <f>'3.2.1'!C117/'3.2.1 (Real)'!$J120*100</f>
        <v>33.727453488003171</v>
      </c>
      <c r="D120" s="47">
        <f>'3.2.1'!D117/'3.2.1 (Real)'!$J120*100</f>
        <v>0.45814762460233305</v>
      </c>
      <c r="E120" s="54">
        <f>'3.2.1'!E117/'3.2.1 (Real)'!$J120*100</f>
        <v>239.92456228192108</v>
      </c>
      <c r="F120" s="54">
        <f>'3.2.1'!F117/'3.2.1 (Real)'!$J120*100</f>
        <v>1.9946977730646873</v>
      </c>
      <c r="G120" s="54">
        <f>'3.2.1'!G117/'3.2.1 (Real)'!$J120*100</f>
        <v>1.0441688778280123</v>
      </c>
      <c r="H120" s="54" t="s">
        <v>0</v>
      </c>
      <c r="I120" s="47" t="s">
        <v>0</v>
      </c>
      <c r="J120" s="47">
        <v>110.29239766081871</v>
      </c>
    </row>
    <row r="121" spans="1:10" s="25" customFormat="1" ht="12.75" customHeight="1" x14ac:dyDescent="0.2">
      <c r="A121" s="28">
        <f t="shared" si="3"/>
        <v>2016</v>
      </c>
      <c r="B121" s="28" t="s">
        <v>55</v>
      </c>
      <c r="C121" s="47">
        <f>'3.2.1'!C118/'3.2.1 (Real)'!$J121*100</f>
        <v>46.725663120969294</v>
      </c>
      <c r="D121" s="47">
        <f>'3.2.1'!D118/'3.2.1 (Real)'!$J121*100</f>
        <v>0.63471290654699042</v>
      </c>
      <c r="E121" s="54">
        <f>'3.2.1'!E118/'3.2.1 (Real)'!$J121*100</f>
        <v>295.75317588428345</v>
      </c>
      <c r="F121" s="54">
        <f>'3.2.1'!F118/'3.2.1 (Real)'!$J121*100</f>
        <v>2.4584635691657866</v>
      </c>
      <c r="G121" s="54">
        <f>'3.2.1'!G118/'3.2.1 (Real)'!$J121*100</f>
        <v>1.04395979199407</v>
      </c>
      <c r="H121" s="54" t="s">
        <v>0</v>
      </c>
      <c r="I121" s="47" t="s">
        <v>0</v>
      </c>
      <c r="J121" s="47">
        <v>110.76023391812866</v>
      </c>
    </row>
    <row r="122" spans="1:10" s="25" customFormat="1" ht="12.75" customHeight="1" x14ac:dyDescent="0.2">
      <c r="A122" s="28">
        <f t="shared" si="3"/>
        <v>2016</v>
      </c>
      <c r="B122" s="28" t="s">
        <v>52</v>
      </c>
      <c r="C122" s="47">
        <f>'3.2.1'!C119/'3.2.1 (Real)'!$J122*100</f>
        <v>67.825590339270462</v>
      </c>
      <c r="D122" s="47">
        <f>'3.2.1'!D119/'3.2.1 (Real)'!$J122*100</f>
        <v>0.92133057668067242</v>
      </c>
      <c r="E122" s="54">
        <f>'3.2.1'!E119/'3.2.1 (Real)'!$J122*100</f>
        <v>323.74169302157583</v>
      </c>
      <c r="F122" s="54">
        <f>'3.2.1'!F119/'3.2.1 (Real)'!$J122*100</f>
        <v>2.6916334033613447</v>
      </c>
      <c r="G122" s="54">
        <f>'3.2.1'!G119/'3.2.1 (Real)'!$J122*100</f>
        <v>1.3302652061881268</v>
      </c>
      <c r="H122" s="54" t="s">
        <v>0</v>
      </c>
      <c r="I122" s="47" t="s">
        <v>0</v>
      </c>
      <c r="J122" s="47">
        <v>111.34502923976608</v>
      </c>
    </row>
    <row r="123" spans="1:10" s="25" customFormat="1" ht="12.75" customHeight="1" x14ac:dyDescent="0.2">
      <c r="A123" s="28">
        <f>A119+1</f>
        <v>2017</v>
      </c>
      <c r="B123" s="28" t="s">
        <v>53</v>
      </c>
      <c r="C123" s="47">
        <f>'3.2.1'!C120/'3.2.1 (Real)'!$J123*100</f>
        <v>66.414473005860614</v>
      </c>
      <c r="D123" s="47">
        <f>'3.2.1'!D120/'3.2.1 (Real)'!$J123*100</f>
        <v>0.90216215811518319</v>
      </c>
      <c r="E123" s="54">
        <f>'3.2.1'!E120/'3.2.1 (Real)'!$J123*100</f>
        <v>315.61059718586489</v>
      </c>
      <c r="F123" s="54">
        <f>'3.2.1'!F120/'3.2.1 (Real)'!$J123*100</f>
        <v>2.6240890052356023</v>
      </c>
      <c r="G123" s="54">
        <f>'3.2.1'!G120/'3.2.1 (Real)'!$J123*100</f>
        <v>1.4082601178219103</v>
      </c>
      <c r="H123" s="54" t="s">
        <v>0</v>
      </c>
      <c r="I123" s="47" t="s">
        <v>0</v>
      </c>
      <c r="J123" s="47">
        <v>111.69590643274854</v>
      </c>
    </row>
    <row r="124" spans="1:10" s="25" customFormat="1" ht="12.75" customHeight="1" x14ac:dyDescent="0.2">
      <c r="A124" s="28">
        <f t="shared" si="3"/>
        <v>2017</v>
      </c>
      <c r="B124" s="28" t="s">
        <v>54</v>
      </c>
      <c r="C124" s="47">
        <f>'3.2.1'!C121/'3.2.1 (Real)'!$J124*100</f>
        <v>59.883082331441109</v>
      </c>
      <c r="D124" s="47">
        <f>'3.2.1'!D121/'3.2.1 (Real)'!$J124*100</f>
        <v>0.81344092476489038</v>
      </c>
      <c r="E124" s="54">
        <f>'3.2.1'!E121/'3.2.1 (Real)'!$J124*100</f>
        <v>336.32928434428851</v>
      </c>
      <c r="F124" s="54">
        <f>'3.2.1'!F121/'3.2.1 (Real)'!$J124*100</f>
        <v>2.7963949843260187</v>
      </c>
      <c r="G124" s="54">
        <f>'3.2.1'!G121/'3.2.1 (Real)'!$J124*100</f>
        <v>1.2653119836142113</v>
      </c>
      <c r="H124" s="54" t="s">
        <v>0</v>
      </c>
      <c r="I124" s="47" t="s">
        <v>0</v>
      </c>
      <c r="J124" s="47">
        <v>111.92982456140351</v>
      </c>
    </row>
    <row r="125" spans="1:10" s="25" customFormat="1" ht="12.75" customHeight="1" x14ac:dyDescent="0.2">
      <c r="A125" s="28">
        <f t="shared" si="3"/>
        <v>2017</v>
      </c>
      <c r="B125" s="28" t="s">
        <v>55</v>
      </c>
      <c r="C125" s="47">
        <f>'3.2.1'!C122/'3.2.1 (Real)'!$J125*100</f>
        <v>68.266367403944727</v>
      </c>
      <c r="D125" s="47">
        <f>'3.2.1'!D122/'3.2.1 (Real)'!$J125*100</f>
        <v>0.92731796409989597</v>
      </c>
      <c r="E125" s="54">
        <f>'3.2.1'!E122/'3.2.1 (Real)'!$J125*100</f>
        <v>315.61376379193422</v>
      </c>
      <c r="F125" s="54">
        <f>'3.2.1'!F122/'3.2.1 (Real)'!$J125*100</f>
        <v>2.6237200832466181</v>
      </c>
      <c r="G125" s="54">
        <f>'3.2.1'!G122/'3.2.1 (Real)'!$J125*100</f>
        <v>1.2964230863463391</v>
      </c>
      <c r="H125" s="54" t="s">
        <v>0</v>
      </c>
      <c r="I125" s="47" t="s">
        <v>0</v>
      </c>
      <c r="J125" s="47">
        <v>112.39766081871345</v>
      </c>
    </row>
    <row r="126" spans="1:10" s="25" customFormat="1" ht="12.75" customHeight="1" x14ac:dyDescent="0.2">
      <c r="A126" s="28">
        <f t="shared" si="3"/>
        <v>2017</v>
      </c>
      <c r="B126" s="28" t="s">
        <v>52</v>
      </c>
      <c r="C126" s="47">
        <f>'3.2.1'!C123/'3.2.1 (Real)'!$J126*100</f>
        <v>70.009438651733348</v>
      </c>
      <c r="D126" s="47">
        <f>'3.2.1'!D123/'3.2.1 (Real)'!$J126*100</f>
        <v>0.95099554325437707</v>
      </c>
      <c r="E126" s="54">
        <f>'3.2.1'!E123/'3.2.1 (Real)'!$J126*100</f>
        <v>351.19718292993218</v>
      </c>
      <c r="F126" s="54">
        <f>'3.2.1'!F123/'3.2.1 (Real)'!$J126*100</f>
        <v>2.9198558187435637</v>
      </c>
      <c r="G126" s="54">
        <f>'3.2.1'!G123/'3.2.1 (Real)'!$J126*100</f>
        <v>1.4478974989333329</v>
      </c>
      <c r="H126" s="54" t="s">
        <v>0</v>
      </c>
      <c r="I126" s="47" t="s">
        <v>0</v>
      </c>
      <c r="J126" s="47">
        <v>113.56725146198829</v>
      </c>
    </row>
    <row r="127" spans="1:10" s="25" customFormat="1" ht="12.75" customHeight="1" x14ac:dyDescent="0.2">
      <c r="A127" s="28">
        <f>A123+1</f>
        <v>2018</v>
      </c>
      <c r="B127" s="28" t="s">
        <v>53</v>
      </c>
      <c r="C127" s="47">
        <f>'3.2.1'!C124/'3.2.1 (Real)'!$J127*100</f>
        <v>62.402325992654106</v>
      </c>
      <c r="D127" s="47">
        <f>'3.2.1'!D124/'3.2.1 (Real)'!$J127*100</f>
        <v>0.84766192299794652</v>
      </c>
      <c r="E127" s="54">
        <f>'3.2.1'!E124/'3.2.1 (Real)'!$J127*100</f>
        <v>349.41566821346981</v>
      </c>
      <c r="F127" s="54">
        <f>'3.2.1'!F124/'3.2.1 (Real)'!$J127*100</f>
        <v>2.8983556278289209</v>
      </c>
      <c r="G127" s="54">
        <f>'3.2.1'!G124/'3.2.1 (Real)'!$J127*100</f>
        <v>1.5347793783442443</v>
      </c>
      <c r="H127" s="54" t="s">
        <v>0</v>
      </c>
      <c r="I127" s="47" t="s">
        <v>0</v>
      </c>
      <c r="J127" s="47">
        <v>113.91812865497077</v>
      </c>
    </row>
    <row r="128" spans="1:10" s="25" customFormat="1" ht="12.75" customHeight="1" x14ac:dyDescent="0.2">
      <c r="A128" s="28">
        <f t="shared" si="3"/>
        <v>2018</v>
      </c>
      <c r="B128" s="28" t="s">
        <v>54</v>
      </c>
      <c r="C128" s="47">
        <f>'3.2.1'!C125/'3.2.1 (Real)'!$J128*100</f>
        <v>63.944899695314142</v>
      </c>
      <c r="D128" s="47">
        <f>'3.2.1'!D125/'3.2.1 (Real)'!$J128*100</f>
        <v>0.86861591871165644</v>
      </c>
      <c r="E128" s="54">
        <f>'3.2.1'!E125/'3.2.1 (Real)'!$J128*100</f>
        <v>435.13870587183919</v>
      </c>
      <c r="F128" s="54">
        <f>'3.2.1'!F125/'3.2.1 (Real)'!$J128*100</f>
        <v>3.6175766871165647</v>
      </c>
      <c r="G128" s="54">
        <f>'3.2.1'!G125/'3.2.1 (Real)'!$J128*100</f>
        <v>1.6253802940159712</v>
      </c>
      <c r="H128" s="54" t="s">
        <v>0</v>
      </c>
      <c r="I128" s="47" t="s">
        <v>0</v>
      </c>
      <c r="J128" s="47">
        <v>114.3859649122807</v>
      </c>
    </row>
    <row r="129" spans="1:11" s="25" customFormat="1" ht="12.75" customHeight="1" x14ac:dyDescent="0.2">
      <c r="A129" s="28">
        <f t="shared" si="3"/>
        <v>2018</v>
      </c>
      <c r="B129" s="28" t="s">
        <v>55</v>
      </c>
      <c r="C129" s="47">
        <f>'3.2.1'!C126/'3.2.1 (Real)'!$J129*100</f>
        <v>71.450315860259224</v>
      </c>
      <c r="D129" s="47">
        <f>'3.2.1'!D126/'3.2.1 (Real)'!$J129*100</f>
        <v>0.97056813849287149</v>
      </c>
      <c r="E129" s="54">
        <f>'3.2.1'!E126/'3.2.1 (Real)'!$J129*100</f>
        <v>448.49322095143924</v>
      </c>
      <c r="F129" s="54">
        <f>'3.2.1'!F126/'3.2.1 (Real)'!$J129*100</f>
        <v>3.7282179226069245</v>
      </c>
      <c r="G129" s="54">
        <f>'3.2.1'!G126/'3.2.1 (Real)'!$J129*100</f>
        <v>1.6619643037797251</v>
      </c>
      <c r="H129" s="54" t="s">
        <v>0</v>
      </c>
      <c r="I129" s="47" t="s">
        <v>0</v>
      </c>
      <c r="J129" s="47">
        <v>114.85380116959065</v>
      </c>
    </row>
    <row r="130" spans="1:11" s="25" customFormat="1" ht="12.75" customHeight="1" x14ac:dyDescent="0.2">
      <c r="A130" s="28">
        <f t="shared" si="3"/>
        <v>2018</v>
      </c>
      <c r="B130" s="28" t="s">
        <v>52</v>
      </c>
      <c r="C130" s="47">
        <f>'3.2.1'!C127/'3.2.1 (Real)'!$J130*100</f>
        <v>70.06471443336136</v>
      </c>
      <c r="D130" s="47">
        <f>'3.2.1'!D127/'3.2.1 (Real)'!$J130*100</f>
        <v>0.95174637170385401</v>
      </c>
      <c r="E130" s="54">
        <f>'3.2.1'!E127/'3.2.1 (Real)'!$J130*100</f>
        <v>406.03611136571203</v>
      </c>
      <c r="F130" s="54">
        <f>'3.2.1'!F127/'3.2.1 (Real)'!$J130*100</f>
        <v>3.375775862068966</v>
      </c>
      <c r="G130" s="54">
        <f>'3.2.1'!G127/'3.2.1 (Real)'!$J130*100</f>
        <v>1.8743529464081539</v>
      </c>
      <c r="H130" s="54" t="s">
        <v>0</v>
      </c>
      <c r="I130" s="47" t="s">
        <v>0</v>
      </c>
      <c r="J130" s="47">
        <v>115.32163742690058</v>
      </c>
    </row>
    <row r="131" spans="1:11" s="25" customFormat="1" ht="12.75" customHeight="1" x14ac:dyDescent="0.2">
      <c r="A131" s="28">
        <f t="shared" si="3"/>
        <v>2019</v>
      </c>
      <c r="B131" s="28" t="s">
        <v>53</v>
      </c>
      <c r="C131" s="47">
        <f>'3.2.1'!C128/'3.2.1 (Real)'!$J131*100</f>
        <v>57.719952662722775</v>
      </c>
      <c r="D131" s="47">
        <f>'3.2.1'!D128/'3.2.1 (Real)'!$J131*100</f>
        <v>0.78405734561049456</v>
      </c>
      <c r="E131" s="54">
        <f>'3.2.1'!E128/'3.2.1 (Real)'!$J131*100</f>
        <v>399.18811738785388</v>
      </c>
      <c r="F131" s="54">
        <f>'3.2.1'!F128/'3.2.1 (Real)'!$J131*100</f>
        <v>3.3112916246215942</v>
      </c>
      <c r="G131" s="54">
        <f>'3.2.1'!G128/'3.2.1 (Real)'!$J131*100</f>
        <v>1.4700283173443103</v>
      </c>
      <c r="H131" s="54" t="s">
        <v>0</v>
      </c>
      <c r="I131" s="47" t="s">
        <v>0</v>
      </c>
      <c r="J131" s="47">
        <v>115.90643274853801</v>
      </c>
    </row>
    <row r="132" spans="1:11" s="25" customFormat="1" ht="12.75" customHeight="1" x14ac:dyDescent="0.2">
      <c r="A132" s="28">
        <f t="shared" si="3"/>
        <v>2019</v>
      </c>
      <c r="B132" s="28" t="s">
        <v>54</v>
      </c>
      <c r="C132" s="47">
        <f>'3.2.1'!C129/'3.2.1 (Real)'!$J132*100</f>
        <v>44.115066416675234</v>
      </c>
      <c r="D132" s="47">
        <f>'3.2.1'!D129/'3.2.1 (Real)'!$J132*100</f>
        <v>0.59925108066132249</v>
      </c>
      <c r="E132" s="54">
        <f>'3.2.1'!E129/'3.2.1 (Real)'!$J132*100</f>
        <v>431.01937496398034</v>
      </c>
      <c r="F132" s="54">
        <f>'3.2.1'!F129/'3.2.1 (Real)'!$J132*100</f>
        <v>3.5750651302605205</v>
      </c>
      <c r="G132" s="54">
        <f>'3.2.1'!G129/'3.2.1 (Real)'!$J132*100</f>
        <v>1.0320315032115512</v>
      </c>
      <c r="H132" s="54" t="s">
        <v>0</v>
      </c>
      <c r="I132" s="47" t="s">
        <v>0</v>
      </c>
      <c r="J132" s="47">
        <v>116.72514619883042</v>
      </c>
    </row>
    <row r="133" spans="1:11" s="25" customFormat="1" ht="12.75" customHeight="1" x14ac:dyDescent="0.2">
      <c r="A133" s="28">
        <f t="shared" si="3"/>
        <v>2019</v>
      </c>
      <c r="B133" s="28" t="s">
        <v>55</v>
      </c>
      <c r="C133" s="47">
        <f>'3.2.1'!C130/'3.2.1 (Real)'!$J133*100</f>
        <v>48.690523833787111</v>
      </c>
      <c r="D133" s="47">
        <f>'3.2.1'!D130/'3.2.1 (Real)'!$J133*100</f>
        <v>0.66140324328358202</v>
      </c>
      <c r="E133" s="54">
        <f>'3.2.1'!E130/'3.2.1 (Real)'!$J133*100</f>
        <v>424.7426995219385</v>
      </c>
      <c r="F133" s="54">
        <f>'3.2.1'!F130/'3.2.1 (Real)'!$J133*100</f>
        <v>3.522940298507462</v>
      </c>
      <c r="G133" s="54">
        <f>'3.2.1'!G130/'3.2.1 (Real)'!$J133*100</f>
        <v>1.0617181070127404</v>
      </c>
      <c r="H133" s="54" t="s">
        <v>0</v>
      </c>
      <c r="I133" s="47" t="s">
        <v>0</v>
      </c>
      <c r="J133" s="47">
        <v>117.54385964912282</v>
      </c>
    </row>
    <row r="134" spans="1:11" s="25" customFormat="1" ht="12.75" customHeight="1" x14ac:dyDescent="0.2">
      <c r="A134" s="28">
        <f t="shared" si="3"/>
        <v>2019</v>
      </c>
      <c r="B134" s="28" t="s">
        <v>52</v>
      </c>
      <c r="C134" s="47">
        <f>'3.2.1'!C131/'3.2.1 (Real)'!$J134*100</f>
        <v>49.861911595866815</v>
      </c>
      <c r="D134" s="47">
        <f>'3.2.1'!D131/'3.2.1 (Real)'!$J134*100</f>
        <v>0.67731517611940295</v>
      </c>
      <c r="E134" s="54">
        <f>'3.2.1'!E131/'3.2.1 (Real)'!$J134*100</f>
        <v>407.82968853350104</v>
      </c>
      <c r="F134" s="54">
        <f>'3.2.1'!F131/'3.2.1 (Real)'!$J134*100</f>
        <v>3.382567164179104</v>
      </c>
      <c r="G134" s="54">
        <f>'3.2.1'!G131/'3.2.1 (Real)'!$J134*100</f>
        <v>1.2260121460407973</v>
      </c>
      <c r="H134" s="54" t="s">
        <v>0</v>
      </c>
      <c r="I134" s="47" t="s">
        <v>0</v>
      </c>
      <c r="J134" s="47">
        <v>117.54385964912282</v>
      </c>
    </row>
    <row r="135" spans="1:11" s="25" customFormat="1" ht="12.75" customHeight="1" x14ac:dyDescent="0.2">
      <c r="A135" s="28">
        <f t="shared" si="3"/>
        <v>2020</v>
      </c>
      <c r="B135" s="28" t="s">
        <v>53</v>
      </c>
      <c r="C135" s="47">
        <f>'3.2.1'!C132/'3.2.1 (Real)'!$J135*100</f>
        <v>45.481985602460156</v>
      </c>
      <c r="D135" s="47">
        <f>'3.2.1'!D132/'3.2.1 (Real)'!$J135*100</f>
        <v>0.61777288796477481</v>
      </c>
      <c r="E135" s="54">
        <f>'3.2.1'!E132/'3.2.1 (Real)'!$J135*100</f>
        <v>429.20212363918876</v>
      </c>
      <c r="F135" s="54">
        <f>'3.2.1'!F132/'3.2.1 (Real)'!$J135*100</f>
        <v>3.5664041095890409</v>
      </c>
      <c r="G135" s="54">
        <f>'3.2.1'!G132/'3.2.1 (Real)'!$J135*100</f>
        <v>1.1634346448089072</v>
      </c>
      <c r="H135" s="54" t="s">
        <v>0</v>
      </c>
      <c r="I135" s="47" t="s">
        <v>0</v>
      </c>
      <c r="J135" s="47">
        <v>119.53216374269007</v>
      </c>
    </row>
    <row r="136" spans="1:11" s="25" customFormat="1" ht="12.75" customHeight="1" x14ac:dyDescent="0.2">
      <c r="A136" s="28">
        <f t="shared" si="3"/>
        <v>2020</v>
      </c>
      <c r="B136" s="28" t="s">
        <v>54</v>
      </c>
      <c r="C136" s="47">
        <f>'3.2.1'!C133/'3.2.1 (Real)'!$J136*100</f>
        <v>41.936845986375452</v>
      </c>
      <c r="D136" s="47">
        <f>'3.2.1'!D133/'3.2.1 (Real)'!$J136*100</f>
        <v>0.56961993103448283</v>
      </c>
      <c r="E136" s="54">
        <f>'3.2.1'!E133/'3.2.1 (Real)'!$J136*100</f>
        <v>225.94001270402691</v>
      </c>
      <c r="F136" s="54">
        <f>'3.2.1'!F133/'3.2.1 (Real)'!$J136*100</f>
        <v>1.8775862068965519</v>
      </c>
      <c r="G136" s="54">
        <f>'3.2.1'!G133/'3.2.1 (Real)'!$J136*100</f>
        <v>0.71087959929182842</v>
      </c>
      <c r="H136" s="54" t="s">
        <v>0</v>
      </c>
      <c r="I136" s="47" t="s">
        <v>0</v>
      </c>
      <c r="J136" s="47">
        <v>128.88888888888889</v>
      </c>
    </row>
    <row r="137" spans="1:11" s="25" customFormat="1" ht="12.75" customHeight="1" x14ac:dyDescent="0.2">
      <c r="A137" s="28">
        <f t="shared" si="3"/>
        <v>2020</v>
      </c>
      <c r="B137" s="28" t="s">
        <v>55</v>
      </c>
      <c r="C137" s="47">
        <f>'3.2.1'!C134/'3.2.1 (Real)'!$J137*100</f>
        <v>48.142716095017605</v>
      </c>
      <c r="D137" s="47">
        <f>'3.2.1'!D134/'3.2.1 (Real)'!$J137*100</f>
        <v>0.65391304718779797</v>
      </c>
      <c r="E137" s="54">
        <f>'3.2.1'!E134/'3.2.1 (Real)'!$J137*100</f>
        <v>317.64728071606294</v>
      </c>
      <c r="F137" s="54">
        <f>'3.2.1'!F134/'3.2.1 (Real)'!$J137*100</f>
        <v>2.6391706387035274</v>
      </c>
      <c r="G137" s="54">
        <f>'3.2.1'!G134/'3.2.1 (Real)'!$J137*100</f>
        <v>0.8127288930482458</v>
      </c>
      <c r="H137" s="54" t="s">
        <v>0</v>
      </c>
      <c r="I137" s="47" t="s">
        <v>0</v>
      </c>
      <c r="J137" s="47">
        <v>122.69005847953215</v>
      </c>
    </row>
    <row r="138" spans="1:11" s="25" customFormat="1" ht="12.75" customHeight="1" x14ac:dyDescent="0.2">
      <c r="A138" s="28">
        <f t="shared" si="3"/>
        <v>2020</v>
      </c>
      <c r="B138" s="28" t="s">
        <v>52</v>
      </c>
      <c r="C138" s="47">
        <f>'3.2.1'!C135/'3.2.1 (Real)'!$J138*100</f>
        <v>56.562857142857141</v>
      </c>
      <c r="D138" s="47">
        <f>'3.2.1'!D135/'3.2.1 (Real)'!$J138*100</f>
        <v>0.76828215428571422</v>
      </c>
      <c r="E138" s="54">
        <f>'3.2.1'!E135/'3.2.1 (Real)'!$J138*100</f>
        <v>346.84573039313466</v>
      </c>
      <c r="F138" s="54">
        <f>'3.2.1'!F135/'3.2.1 (Real)'!$J138*100</f>
        <v>2.8817571428571429</v>
      </c>
      <c r="G138" s="54">
        <f>'3.2.1'!G135/'3.2.1 (Real)'!$J138*100</f>
        <v>1.1928389141685192</v>
      </c>
      <c r="H138" s="54" t="s">
        <v>0</v>
      </c>
      <c r="I138" s="47" t="s">
        <v>0</v>
      </c>
      <c r="J138" s="47">
        <v>122.80701754385966</v>
      </c>
    </row>
    <row r="139" spans="1:11" s="25" customFormat="1" ht="12.75" customHeight="1" x14ac:dyDescent="0.2">
      <c r="A139" s="28">
        <f t="shared" si="3"/>
        <v>2021</v>
      </c>
      <c r="B139" s="28" t="s">
        <v>53</v>
      </c>
      <c r="C139" s="47">
        <f>'3.2.1'!C136/'3.2.1 (Real)'!$J139*100</f>
        <v>50.120586497266949</v>
      </c>
      <c r="D139" s="47">
        <f>'3.2.1'!D136/'3.2.1 (Real)'!$J139*100</f>
        <v>0.68077808035714282</v>
      </c>
      <c r="E139" s="54">
        <f>'3.2.1'!E136/'3.2.1 (Real)'!$J139*100</f>
        <v>383.29816717161032</v>
      </c>
      <c r="F139" s="54">
        <f>'3.2.1'!F136/'3.2.1 (Real)'!$J139*100</f>
        <v>3.1845535714285713</v>
      </c>
      <c r="G139" s="54">
        <f>'3.2.1'!G136/'3.2.1 (Real)'!$J139*100</f>
        <v>1.3091693454691071</v>
      </c>
      <c r="H139" s="54" t="s">
        <v>0</v>
      </c>
      <c r="I139" s="47" t="s">
        <v>0</v>
      </c>
      <c r="J139" s="47">
        <v>124.44444444444444</v>
      </c>
    </row>
    <row r="140" spans="1:11" s="25" customFormat="1" ht="12.75" customHeight="1" x14ac:dyDescent="0.2">
      <c r="A140" s="28">
        <f t="shared" si="3"/>
        <v>2021</v>
      </c>
      <c r="B140" s="28" t="s">
        <v>54</v>
      </c>
      <c r="C140" s="47">
        <f>'3.2.1'!C137/'3.2.1 (Real)'!$J140*100</f>
        <v>66.5820164544607</v>
      </c>
      <c r="D140" s="47">
        <f>'3.2.1'!D137/'3.2.1 (Real)'!$J140*100</f>
        <v>0.90437037595419856</v>
      </c>
      <c r="E140" s="54">
        <f>'3.2.1'!E137/'3.2.1 (Real)'!$J140*100</f>
        <v>438.94325994280933</v>
      </c>
      <c r="F140" s="54">
        <f>'3.2.1'!F137/'3.2.1 (Real)'!$J140*100</f>
        <v>3.6468034351145038</v>
      </c>
      <c r="G140" s="54">
        <f>'3.2.1'!G137/'3.2.1 (Real)'!$J140*100</f>
        <v>1.5211354284468599</v>
      </c>
      <c r="H140" s="54" t="s">
        <v>0</v>
      </c>
      <c r="I140" s="47" t="s">
        <v>0</v>
      </c>
      <c r="J140" s="47">
        <v>122.57309941520467</v>
      </c>
    </row>
    <row r="141" spans="1:11" s="25" customFormat="1" ht="12.75" customHeight="1" x14ac:dyDescent="0.2">
      <c r="A141" s="28">
        <f t="shared" si="3"/>
        <v>2021</v>
      </c>
      <c r="B141" s="28" t="s">
        <v>55</v>
      </c>
      <c r="C141" s="47">
        <f>'3.2.1'!C138/'3.2.1 (Real)'!$J141*100</f>
        <v>101.22160053457816</v>
      </c>
      <c r="D141" s="47">
        <f>'3.2.1'!D138/'3.2.1 (Real)'!$J141*100</f>
        <v>1.3748730784220533</v>
      </c>
      <c r="E141" s="54">
        <f>'3.2.1'!E138/'3.2.1 (Real)'!$J141*100</f>
        <v>467.53420903878327</v>
      </c>
      <c r="F141" s="54">
        <f>'3.2.1'!F138/'3.2.1 (Real)'!$J141*100</f>
        <v>3.8848859315589355</v>
      </c>
      <c r="G141" s="54">
        <f>'3.2.1'!G138/'3.2.1 (Real)'!$J141*100</f>
        <v>2.5325076708312797</v>
      </c>
      <c r="H141" s="54" t="s">
        <v>0</v>
      </c>
      <c r="I141" s="47" t="s">
        <v>0</v>
      </c>
      <c r="J141" s="47">
        <v>123.04093567251462</v>
      </c>
    </row>
    <row r="142" spans="1:11" x14ac:dyDescent="0.2">
      <c r="A142" s="22">
        <v>2021</v>
      </c>
      <c r="B142" s="22" t="s">
        <v>52</v>
      </c>
      <c r="C142" s="105">
        <f>'3.2.1'!C139/'3.2.1 (Real)'!$J142*100</f>
        <v>128.54599273792084</v>
      </c>
      <c r="D142" s="105">
        <f>'3.2.1'!D139/'3.2.1 (Real)'!$J142*100</f>
        <v>1.7460148950850665</v>
      </c>
      <c r="E142" s="106">
        <f>'3.2.1'!E139/'3.2.1 (Real)'!$J142*100</f>
        <v>502.73563102408411</v>
      </c>
      <c r="F142" s="106">
        <f>'3.2.1'!F139/'3.2.1 (Real)'!$J142*100</f>
        <v>4.1772164461247634</v>
      </c>
      <c r="G142" s="106">
        <f>'3.2.1'!G139/'3.2.1 (Real)'!$J142*100</f>
        <v>4.6687031539398545</v>
      </c>
      <c r="H142" s="106"/>
      <c r="I142" s="105"/>
      <c r="J142" s="105">
        <v>123.74269005847952</v>
      </c>
      <c r="K142" s="25"/>
    </row>
    <row r="143" spans="1:11" x14ac:dyDescent="0.2">
      <c r="A143" s="25"/>
      <c r="B143" s="25"/>
      <c r="C143" s="25"/>
      <c r="D143" s="25"/>
      <c r="E143" s="42"/>
      <c r="F143" s="42"/>
      <c r="G143" s="42"/>
      <c r="H143" s="42"/>
      <c r="I143" s="42"/>
      <c r="K143" s="25"/>
    </row>
  </sheetData>
  <phoneticPr fontId="2" type="noConversion"/>
  <pageMargins left="0.74803149606299213" right="0.74803149606299213" top="0.98425196850393704" bottom="0.98425196850393704" header="0.51181102362204722" footer="0.51181102362204722"/>
  <pageSetup paperSize="9" scale="28" orientation="landscape" r:id="rId1"/>
  <headerFooter alignWithMargins="0"/>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tabColor theme="4"/>
  </sheetPr>
  <dimension ref="A1:S44"/>
  <sheetViews>
    <sheetView showGridLines="0" zoomScaleNormal="100" workbookViewId="0">
      <pane ySplit="11" topLeftCell="A12" activePane="bottomLeft" state="frozen"/>
      <selection pane="bottomLeft" activeCell="A12" sqref="A12"/>
    </sheetView>
  </sheetViews>
  <sheetFormatPr defaultColWidth="18" defaultRowHeight="12.75" x14ac:dyDescent="0.2"/>
  <cols>
    <col min="1" max="11" width="14.5703125" style="24" customWidth="1"/>
    <col min="12" max="16384" width="18" style="24"/>
  </cols>
  <sheetData>
    <row r="1" spans="1:19" s="74" customFormat="1" ht="18" customHeight="1" x14ac:dyDescent="0.2">
      <c r="A1" s="97" t="s">
        <v>47</v>
      </c>
      <c r="B1" s="98"/>
      <c r="C1" s="98"/>
      <c r="D1" s="98"/>
      <c r="E1" s="98"/>
      <c r="F1" s="98"/>
      <c r="G1" s="98"/>
      <c r="H1" s="98"/>
      <c r="J1" s="27"/>
      <c r="L1" s="22"/>
      <c r="S1" s="61"/>
    </row>
    <row r="2" spans="1:19" s="74" customFormat="1" ht="18" customHeight="1" x14ac:dyDescent="0.2">
      <c r="A2" s="74" t="s">
        <v>44</v>
      </c>
      <c r="B2" s="98"/>
      <c r="C2" s="98"/>
      <c r="D2" s="98"/>
      <c r="E2" s="98"/>
      <c r="F2" s="98"/>
      <c r="G2" s="98"/>
      <c r="H2" s="98"/>
      <c r="J2" s="27"/>
      <c r="L2" s="22"/>
      <c r="S2" s="61"/>
    </row>
    <row r="3" spans="1:19" s="74" customFormat="1" ht="18" customHeight="1" x14ac:dyDescent="0.2">
      <c r="A3" s="26" t="s">
        <v>30</v>
      </c>
      <c r="B3" s="98"/>
      <c r="C3" s="98"/>
      <c r="D3" s="98"/>
      <c r="E3" s="98"/>
      <c r="F3" s="98"/>
      <c r="G3" s="98"/>
      <c r="H3" s="98"/>
      <c r="J3" s="27"/>
      <c r="L3" s="22"/>
      <c r="S3" s="61"/>
    </row>
    <row r="4" spans="1:19" s="74" customFormat="1" ht="18" customHeight="1" x14ac:dyDescent="0.2">
      <c r="A4" s="26" t="s">
        <v>33</v>
      </c>
      <c r="B4" s="98"/>
      <c r="C4" s="98"/>
      <c r="D4" s="98"/>
      <c r="E4" s="98"/>
      <c r="F4" s="98"/>
      <c r="G4" s="98"/>
      <c r="H4" s="98"/>
      <c r="J4" s="27"/>
      <c r="L4" s="22"/>
      <c r="S4" s="61"/>
    </row>
    <row r="5" spans="1:19" s="74" customFormat="1" ht="18" customHeight="1" x14ac:dyDescent="0.2">
      <c r="A5" s="26" t="s">
        <v>37</v>
      </c>
      <c r="B5" s="98"/>
      <c r="C5" s="98"/>
      <c r="D5" s="98"/>
      <c r="E5" s="98"/>
      <c r="F5" s="98"/>
      <c r="G5" s="98"/>
      <c r="H5" s="98"/>
      <c r="J5" s="27"/>
      <c r="L5" s="22"/>
      <c r="S5" s="61"/>
    </row>
    <row r="6" spans="1:19" s="74" customFormat="1" ht="18" customHeight="1" x14ac:dyDescent="0.2">
      <c r="A6" s="26" t="s">
        <v>34</v>
      </c>
      <c r="B6" s="98"/>
      <c r="C6" s="98"/>
      <c r="D6" s="98"/>
      <c r="E6" s="98"/>
      <c r="F6" s="98"/>
      <c r="G6" s="98"/>
      <c r="H6" s="98"/>
      <c r="J6" s="27"/>
      <c r="L6" s="22"/>
      <c r="S6" s="61"/>
    </row>
    <row r="7" spans="1:19" s="74" customFormat="1" ht="18" customHeight="1" x14ac:dyDescent="0.2">
      <c r="A7" s="26" t="s">
        <v>38</v>
      </c>
      <c r="B7" s="98"/>
      <c r="C7" s="98"/>
      <c r="D7" s="98"/>
      <c r="E7" s="98"/>
      <c r="F7" s="98"/>
      <c r="G7" s="98"/>
      <c r="H7" s="98"/>
      <c r="J7" s="27"/>
      <c r="L7" s="22"/>
      <c r="S7" s="61"/>
    </row>
    <row r="8" spans="1:19" s="74" customFormat="1" ht="18" customHeight="1" x14ac:dyDescent="0.2">
      <c r="A8" s="26" t="s">
        <v>40</v>
      </c>
      <c r="B8" s="98"/>
      <c r="C8" s="98"/>
      <c r="D8" s="98"/>
      <c r="E8" s="98"/>
      <c r="F8" s="98"/>
      <c r="G8" s="98"/>
      <c r="H8" s="98"/>
      <c r="J8" s="27"/>
      <c r="L8" s="22"/>
      <c r="S8" s="61"/>
    </row>
    <row r="9" spans="1:19" s="74" customFormat="1" ht="18" customHeight="1" x14ac:dyDescent="0.2">
      <c r="A9" s="26" t="s">
        <v>56</v>
      </c>
      <c r="B9" s="98"/>
      <c r="C9" s="98"/>
      <c r="D9" s="98"/>
      <c r="E9" s="98"/>
      <c r="F9" s="98"/>
      <c r="G9" s="98"/>
      <c r="H9" s="98"/>
      <c r="J9" s="27"/>
      <c r="L9" s="22"/>
      <c r="S9" s="61"/>
    </row>
    <row r="10" spans="1:19" s="74" customFormat="1" ht="18" customHeight="1" x14ac:dyDescent="0.2">
      <c r="A10" s="74" t="s">
        <v>43</v>
      </c>
      <c r="B10" s="98"/>
      <c r="C10" s="98"/>
      <c r="D10" s="98"/>
      <c r="E10" s="98"/>
      <c r="F10" s="98"/>
      <c r="G10" s="98"/>
      <c r="H10" s="98"/>
      <c r="J10" s="27"/>
      <c r="L10" s="22"/>
      <c r="S10" s="61"/>
    </row>
    <row r="11" spans="1:19" s="27" customFormat="1" ht="63.95" customHeight="1" x14ac:dyDescent="0.2">
      <c r="A11" s="43" t="s">
        <v>25</v>
      </c>
      <c r="B11" s="44" t="s">
        <v>31</v>
      </c>
      <c r="C11" s="45" t="s">
        <v>32</v>
      </c>
      <c r="D11" s="44" t="s">
        <v>35</v>
      </c>
      <c r="E11" s="45" t="s">
        <v>36</v>
      </c>
      <c r="F11" s="45" t="s">
        <v>39</v>
      </c>
      <c r="G11" s="45" t="s">
        <v>41</v>
      </c>
      <c r="H11" s="45" t="s">
        <v>42</v>
      </c>
      <c r="I11" s="45" t="s">
        <v>27</v>
      </c>
      <c r="J11" s="45" t="s">
        <v>28</v>
      </c>
      <c r="K11" s="62" t="s">
        <v>29</v>
      </c>
      <c r="L11" s="63"/>
    </row>
    <row r="12" spans="1:19" s="25" customFormat="1" ht="12.75" customHeight="1" x14ac:dyDescent="0.2">
      <c r="A12" s="46">
        <v>1990</v>
      </c>
      <c r="B12" s="47">
        <v>43.77</v>
      </c>
      <c r="C12" s="64">
        <v>0.63532014213056498</v>
      </c>
      <c r="D12" s="47">
        <v>53.49</v>
      </c>
      <c r="E12" s="64">
        <v>0.44571434285257178</v>
      </c>
      <c r="F12" s="64" t="s">
        <v>0</v>
      </c>
      <c r="G12" s="64">
        <v>0.51100000000000001</v>
      </c>
      <c r="H12" s="64">
        <v>0.56200000000000006</v>
      </c>
      <c r="I12" s="65">
        <f>(E12-C12)/C12</f>
        <v>-0.29844134744751599</v>
      </c>
      <c r="J12" s="66">
        <f t="shared" ref="J12:J33" si="0">G12/$H$32*100</f>
        <v>39.097169089517983</v>
      </c>
      <c r="K12" s="66">
        <f t="shared" ref="K12:K33" si="1">H12/$H$32*100</f>
        <v>42.999234889058918</v>
      </c>
      <c r="L12" s="67"/>
    </row>
    <row r="13" spans="1:19" s="25" customFormat="1" ht="12.75" customHeight="1" x14ac:dyDescent="0.2">
      <c r="A13" s="46">
        <v>1991</v>
      </c>
      <c r="B13" s="47">
        <v>43.47</v>
      </c>
      <c r="C13" s="64">
        <v>0.62591792656587464</v>
      </c>
      <c r="D13" s="47">
        <v>56.62</v>
      </c>
      <c r="E13" s="64">
        <v>0.47179558968615837</v>
      </c>
      <c r="F13" s="64" t="s">
        <v>0</v>
      </c>
      <c r="G13" s="64">
        <v>0.56100000000000005</v>
      </c>
      <c r="H13" s="64">
        <v>0.60699999999999998</v>
      </c>
      <c r="I13" s="65">
        <f t="shared" ref="I13:I43" si="2">(E13-C13)/C13</f>
        <v>-0.24623409929368062</v>
      </c>
      <c r="J13" s="66">
        <f t="shared" si="0"/>
        <v>42.922723794950272</v>
      </c>
      <c r="K13" s="66">
        <f t="shared" si="1"/>
        <v>46.442234123947976</v>
      </c>
      <c r="L13" s="67"/>
    </row>
    <row r="14" spans="1:19" s="25" customFormat="1" ht="12.75" customHeight="1" x14ac:dyDescent="0.2">
      <c r="A14" s="46">
        <v>1992</v>
      </c>
      <c r="B14" s="47">
        <v>45.84</v>
      </c>
      <c r="C14" s="64">
        <v>0.66004319654427657</v>
      </c>
      <c r="D14" s="47">
        <v>57.76</v>
      </c>
      <c r="E14" s="64">
        <v>0.48129482974695353</v>
      </c>
      <c r="F14" s="64" t="s">
        <v>0</v>
      </c>
      <c r="G14" s="64">
        <v>0.54900000000000004</v>
      </c>
      <c r="H14" s="64">
        <v>0.59499999999999997</v>
      </c>
      <c r="I14" s="65">
        <f t="shared" si="2"/>
        <v>-0.27081313425117981</v>
      </c>
      <c r="J14" s="66">
        <f t="shared" si="0"/>
        <v>42.004590665646525</v>
      </c>
      <c r="K14" s="66">
        <f t="shared" si="1"/>
        <v>45.524100994644222</v>
      </c>
      <c r="L14" s="67"/>
    </row>
    <row r="15" spans="1:19" s="25" customFormat="1" ht="12.75" customHeight="1" x14ac:dyDescent="0.2">
      <c r="A15" s="46">
        <v>1993</v>
      </c>
      <c r="B15" s="47">
        <v>42.44</v>
      </c>
      <c r="C15" s="64">
        <v>0.61099999999999999</v>
      </c>
      <c r="D15" s="47">
        <v>55.91</v>
      </c>
      <c r="E15" s="64">
        <v>0.47199999999999998</v>
      </c>
      <c r="F15" s="64">
        <v>0.70599999999999996</v>
      </c>
      <c r="G15" s="64">
        <v>0.52300000000000002</v>
      </c>
      <c r="H15" s="64">
        <v>0.55600000000000005</v>
      </c>
      <c r="I15" s="65">
        <f t="shared" si="2"/>
        <v>-0.2274959083469722</v>
      </c>
      <c r="J15" s="66">
        <f t="shared" si="0"/>
        <v>40.015302218821731</v>
      </c>
      <c r="K15" s="66">
        <f t="shared" si="1"/>
        <v>42.540168324407048</v>
      </c>
      <c r="L15" s="67"/>
    </row>
    <row r="16" spans="1:19" s="25" customFormat="1" ht="12.75" customHeight="1" x14ac:dyDescent="0.2">
      <c r="A16" s="46">
        <v>1994</v>
      </c>
      <c r="B16" s="47">
        <v>36.35</v>
      </c>
      <c r="C16" s="64">
        <v>0.52800000000000002</v>
      </c>
      <c r="D16" s="47">
        <v>67.900000000000006</v>
      </c>
      <c r="E16" s="64">
        <v>0.52600000000000002</v>
      </c>
      <c r="F16" s="64">
        <v>0.66700000000000004</v>
      </c>
      <c r="G16" s="64">
        <v>0.56399999999999995</v>
      </c>
      <c r="H16" s="64">
        <v>0.58799999999999997</v>
      </c>
      <c r="I16" s="65">
        <f t="shared" si="2"/>
        <v>-3.787878787878791E-3</v>
      </c>
      <c r="J16" s="66">
        <f t="shared" si="0"/>
        <v>43.152257077276204</v>
      </c>
      <c r="K16" s="66">
        <f t="shared" si="1"/>
        <v>44.988523335883698</v>
      </c>
      <c r="L16" s="67"/>
    </row>
    <row r="17" spans="1:13" s="25" customFormat="1" ht="12.75" customHeight="1" x14ac:dyDescent="0.2">
      <c r="A17" s="46">
        <v>1995</v>
      </c>
      <c r="B17" s="47">
        <v>35.11</v>
      </c>
      <c r="C17" s="64">
        <v>0.5</v>
      </c>
      <c r="D17" s="47">
        <v>81.12</v>
      </c>
      <c r="E17" s="64">
        <v>0.68400000000000005</v>
      </c>
      <c r="F17" s="64">
        <v>0.64300000000000002</v>
      </c>
      <c r="G17" s="64">
        <v>0.56100000000000005</v>
      </c>
      <c r="H17" s="64">
        <v>0.58399999999999996</v>
      </c>
      <c r="I17" s="65">
        <f t="shared" si="2"/>
        <v>0.3680000000000001</v>
      </c>
      <c r="J17" s="66">
        <f t="shared" si="0"/>
        <v>42.922723794950272</v>
      </c>
      <c r="K17" s="66">
        <f t="shared" si="1"/>
        <v>44.682478959449121</v>
      </c>
      <c r="L17" s="67"/>
    </row>
    <row r="18" spans="1:13" s="25" customFormat="1" ht="12.75" customHeight="1" x14ac:dyDescent="0.2">
      <c r="A18" s="46">
        <v>1996</v>
      </c>
      <c r="B18" s="47">
        <v>35.22</v>
      </c>
      <c r="C18" s="64">
        <v>0.50700000000000001</v>
      </c>
      <c r="D18" s="47">
        <v>84.15</v>
      </c>
      <c r="E18" s="64">
        <v>0.70899999999999996</v>
      </c>
      <c r="F18" s="64">
        <v>0.628</v>
      </c>
      <c r="G18" s="64">
        <v>0.57099999999999995</v>
      </c>
      <c r="H18" s="64">
        <v>0.59199999999999997</v>
      </c>
      <c r="I18" s="65">
        <f t="shared" si="2"/>
        <v>0.39842209072978296</v>
      </c>
      <c r="J18" s="66">
        <f t="shared" si="0"/>
        <v>43.68783473603672</v>
      </c>
      <c r="K18" s="66">
        <f t="shared" si="1"/>
        <v>45.294567712318283</v>
      </c>
      <c r="L18" s="67"/>
    </row>
    <row r="19" spans="1:13" s="25" customFormat="1" ht="12.75" customHeight="1" x14ac:dyDescent="0.2">
      <c r="A19" s="46">
        <v>1997</v>
      </c>
      <c r="B19" s="47">
        <v>33.74</v>
      </c>
      <c r="C19" s="64">
        <v>0.47399999999999998</v>
      </c>
      <c r="D19" s="47">
        <v>89.75</v>
      </c>
      <c r="E19" s="64">
        <v>0.746</v>
      </c>
      <c r="F19" s="64">
        <v>0.64700000000000002</v>
      </c>
      <c r="G19" s="64">
        <v>0.57599999999999996</v>
      </c>
      <c r="H19" s="64">
        <v>0.59299999999999997</v>
      </c>
      <c r="I19" s="65">
        <f t="shared" si="2"/>
        <v>0.57383966244725748</v>
      </c>
      <c r="J19" s="66">
        <f t="shared" si="0"/>
        <v>44.070390206579951</v>
      </c>
      <c r="K19" s="66">
        <f t="shared" si="1"/>
        <v>45.371078806426937</v>
      </c>
      <c r="L19" s="67"/>
    </row>
    <row r="20" spans="1:13" s="25" customFormat="1" ht="12.75" customHeight="1" x14ac:dyDescent="0.2">
      <c r="A20" s="46">
        <v>1998</v>
      </c>
      <c r="B20" s="47">
        <v>30.17</v>
      </c>
      <c r="C20" s="64">
        <v>0.42099999999999999</v>
      </c>
      <c r="D20" s="47">
        <v>71.87</v>
      </c>
      <c r="E20" s="64">
        <v>0.59899999999999998</v>
      </c>
      <c r="F20" s="64">
        <v>0.65600000000000003</v>
      </c>
      <c r="G20" s="64">
        <v>0.56000000000000005</v>
      </c>
      <c r="H20" s="64">
        <v>0.56000000000000005</v>
      </c>
      <c r="I20" s="65">
        <f t="shared" si="2"/>
        <v>0.42280285035629456</v>
      </c>
      <c r="J20" s="66">
        <f t="shared" si="0"/>
        <v>42.846212700841626</v>
      </c>
      <c r="K20" s="66">
        <f t="shared" si="1"/>
        <v>42.846212700841626</v>
      </c>
      <c r="L20" s="67"/>
    </row>
    <row r="21" spans="1:13" s="25" customFormat="1" ht="12.75" customHeight="1" x14ac:dyDescent="0.2">
      <c r="A21" s="46">
        <v>1999</v>
      </c>
      <c r="B21" s="47">
        <v>29.01</v>
      </c>
      <c r="C21" s="64">
        <v>0.40500000000000003</v>
      </c>
      <c r="D21" s="47">
        <v>85.84</v>
      </c>
      <c r="E21" s="64">
        <v>0.71499999999999997</v>
      </c>
      <c r="F21" s="64">
        <v>0.61299999999999999</v>
      </c>
      <c r="G21" s="64">
        <v>0.46800000000000003</v>
      </c>
      <c r="H21" s="64">
        <v>0.46800000000000003</v>
      </c>
      <c r="I21" s="65">
        <f t="shared" si="2"/>
        <v>0.76543209876543195</v>
      </c>
      <c r="J21" s="66">
        <f t="shared" si="0"/>
        <v>35.807192042846211</v>
      </c>
      <c r="K21" s="66">
        <f t="shared" si="1"/>
        <v>35.807192042846211</v>
      </c>
      <c r="L21" s="67"/>
    </row>
    <row r="22" spans="1:13" s="25" customFormat="1" ht="12.75" customHeight="1" x14ac:dyDescent="0.2">
      <c r="A22" s="46">
        <v>2000</v>
      </c>
      <c r="B22" s="47">
        <v>29.35</v>
      </c>
      <c r="C22" s="64">
        <v>0.40635210721603815</v>
      </c>
      <c r="D22" s="47">
        <v>120.96</v>
      </c>
      <c r="E22" s="64">
        <v>1.01</v>
      </c>
      <c r="F22" s="64">
        <v>0.59499999999999997</v>
      </c>
      <c r="G22" s="64">
        <v>0.53400000000000003</v>
      </c>
      <c r="H22" s="64">
        <v>0.53400000000000003</v>
      </c>
      <c r="I22" s="65">
        <f t="shared" si="2"/>
        <v>1.4855291311754684</v>
      </c>
      <c r="J22" s="66">
        <f t="shared" si="0"/>
        <v>40.856924254016832</v>
      </c>
      <c r="K22" s="66">
        <f t="shared" si="1"/>
        <v>40.856924254016832</v>
      </c>
      <c r="L22" s="67"/>
    </row>
    <row r="23" spans="1:13" s="25" customFormat="1" ht="12.75" customHeight="1" x14ac:dyDescent="0.2">
      <c r="A23" s="46">
        <v>2001</v>
      </c>
      <c r="B23" s="47">
        <v>32.200000000000003</v>
      </c>
      <c r="C23" s="64">
        <v>0.44400000000000001</v>
      </c>
      <c r="D23" s="47">
        <v>118.59</v>
      </c>
      <c r="E23" s="64">
        <v>0.98099999999999998</v>
      </c>
      <c r="F23" s="64">
        <v>0.66400000000000003</v>
      </c>
      <c r="G23" s="64">
        <v>0.64700000000000002</v>
      </c>
      <c r="H23" s="64">
        <v>0.64700000000000002</v>
      </c>
      <c r="I23" s="65">
        <f t="shared" si="2"/>
        <v>1.2094594594594592</v>
      </c>
      <c r="J23" s="66">
        <f t="shared" si="0"/>
        <v>49.502677888293803</v>
      </c>
      <c r="K23" s="66">
        <f t="shared" si="1"/>
        <v>49.502677888293803</v>
      </c>
      <c r="L23" s="67"/>
    </row>
    <row r="24" spans="1:13" s="25" customFormat="1" ht="12.75" customHeight="1" x14ac:dyDescent="0.2">
      <c r="A24" s="46">
        <v>2002</v>
      </c>
      <c r="B24" s="47">
        <v>29.66</v>
      </c>
      <c r="C24" s="64">
        <v>0.40899999999999997</v>
      </c>
      <c r="D24" s="47">
        <v>127.92</v>
      </c>
      <c r="E24" s="64">
        <v>1.0609999999999999</v>
      </c>
      <c r="F24" s="64">
        <v>0.60899999999999999</v>
      </c>
      <c r="G24" s="64">
        <v>0.60099999999999998</v>
      </c>
      <c r="H24" s="64">
        <v>0.60099999999999998</v>
      </c>
      <c r="I24" s="65">
        <f t="shared" si="2"/>
        <v>1.5941320293398531</v>
      </c>
      <c r="J24" s="66">
        <f t="shared" si="0"/>
        <v>45.983167559296099</v>
      </c>
      <c r="K24" s="66">
        <f t="shared" si="1"/>
        <v>45.983167559296099</v>
      </c>
      <c r="L24" s="67"/>
    </row>
    <row r="25" spans="1:13" s="25" customFormat="1" ht="12.75" customHeight="1" x14ac:dyDescent="0.2">
      <c r="A25" s="46">
        <v>2003</v>
      </c>
      <c r="B25" s="47">
        <v>28.11</v>
      </c>
      <c r="C25" s="64">
        <v>0.38900000000000001</v>
      </c>
      <c r="D25" s="47">
        <v>158.4</v>
      </c>
      <c r="E25" s="64">
        <v>1.3080000000000001</v>
      </c>
      <c r="F25" s="64">
        <v>0.68200000000000005</v>
      </c>
      <c r="G25" s="64">
        <v>0.65</v>
      </c>
      <c r="H25" s="64">
        <v>0.65</v>
      </c>
      <c r="I25" s="65">
        <f t="shared" si="2"/>
        <v>2.3624678663239074</v>
      </c>
      <c r="J25" s="66">
        <f t="shared" si="0"/>
        <v>49.732211170619742</v>
      </c>
      <c r="K25" s="66">
        <f t="shared" si="1"/>
        <v>49.732211170619742</v>
      </c>
      <c r="L25" s="67"/>
    </row>
    <row r="26" spans="1:13" s="25" customFormat="1" ht="12.75" customHeight="1" x14ac:dyDescent="0.2">
      <c r="A26" s="46">
        <v>2004</v>
      </c>
      <c r="B26" s="47">
        <v>32.61</v>
      </c>
      <c r="C26" s="68">
        <v>0.45</v>
      </c>
      <c r="D26" s="54">
        <v>145.59989999999999</v>
      </c>
      <c r="E26" s="68">
        <v>1.2048683001911569</v>
      </c>
      <c r="F26" s="68">
        <v>0.76100000000000001</v>
      </c>
      <c r="G26" s="64">
        <v>0.70599999999999996</v>
      </c>
      <c r="H26" s="64">
        <v>0.70599999999999996</v>
      </c>
      <c r="I26" s="65">
        <f t="shared" si="2"/>
        <v>1.6774851115359042</v>
      </c>
      <c r="J26" s="66">
        <f t="shared" si="0"/>
        <v>54.016832440703901</v>
      </c>
      <c r="K26" s="66">
        <f t="shared" si="1"/>
        <v>54.016832440703901</v>
      </c>
      <c r="L26" s="67"/>
    </row>
    <row r="27" spans="1:13" s="25" customFormat="1" ht="12.75" customHeight="1" x14ac:dyDescent="0.2">
      <c r="A27" s="46">
        <v>2005</v>
      </c>
      <c r="B27" s="47">
        <v>36.07</v>
      </c>
      <c r="C27" s="68">
        <v>0.497</v>
      </c>
      <c r="D27" s="54">
        <v>233.45</v>
      </c>
      <c r="E27" s="68">
        <v>1.9319999999999999</v>
      </c>
      <c r="F27" s="68">
        <v>1.0149999999999999</v>
      </c>
      <c r="G27" s="64">
        <v>0.97299999999999998</v>
      </c>
      <c r="H27" s="64">
        <v>0.97299999999999998</v>
      </c>
      <c r="I27" s="65">
        <f t="shared" si="2"/>
        <v>2.887323943661972</v>
      </c>
      <c r="J27" s="66">
        <f t="shared" si="0"/>
        <v>74.445294567712324</v>
      </c>
      <c r="K27" s="66">
        <f t="shared" si="1"/>
        <v>74.445294567712324</v>
      </c>
      <c r="L27" s="67"/>
    </row>
    <row r="28" spans="1:13" s="25" customFormat="1" ht="12.75" customHeight="1" x14ac:dyDescent="0.2">
      <c r="A28" s="46">
        <v>2006</v>
      </c>
      <c r="B28" s="47">
        <v>38.06</v>
      </c>
      <c r="C28" s="68">
        <v>0.52291999846119186</v>
      </c>
      <c r="D28" s="54">
        <v>254.61</v>
      </c>
      <c r="E28" s="68">
        <v>2.117</v>
      </c>
      <c r="F28" s="68">
        <v>1.2839</v>
      </c>
      <c r="G28" s="64">
        <v>1.264</v>
      </c>
      <c r="H28" s="64">
        <v>1.264</v>
      </c>
      <c r="I28" s="65">
        <f t="shared" si="2"/>
        <v>3.0484204203888594</v>
      </c>
      <c r="J28" s="66">
        <f t="shared" si="0"/>
        <v>96.710022953328235</v>
      </c>
      <c r="K28" s="66">
        <f t="shared" si="1"/>
        <v>96.710022953328235</v>
      </c>
      <c r="L28" s="67"/>
    </row>
    <row r="29" spans="1:13" s="25" customFormat="1" ht="12.75" customHeight="1" x14ac:dyDescent="0.2">
      <c r="A29" s="46">
        <v>2007</v>
      </c>
      <c r="B29" s="47">
        <v>41.16</v>
      </c>
      <c r="C29" s="68">
        <v>0.56551201094752113</v>
      </c>
      <c r="D29" s="54">
        <v>240.27</v>
      </c>
      <c r="E29" s="68">
        <v>1.98373152398497</v>
      </c>
      <c r="F29" s="68">
        <v>1.2358</v>
      </c>
      <c r="G29" s="64">
        <v>1.0469999999999999</v>
      </c>
      <c r="H29" s="64">
        <v>1.0469999999999999</v>
      </c>
      <c r="I29" s="65">
        <f t="shared" si="2"/>
        <v>2.5078503826314984</v>
      </c>
      <c r="J29" s="66">
        <f t="shared" si="0"/>
        <v>80.1071155317521</v>
      </c>
      <c r="K29" s="66">
        <f t="shared" si="1"/>
        <v>80.1071155317521</v>
      </c>
      <c r="L29" s="67"/>
    </row>
    <row r="30" spans="1:13" s="25" customFormat="1" ht="12.75" customHeight="1" x14ac:dyDescent="0.2">
      <c r="A30" s="46">
        <v>2008</v>
      </c>
      <c r="B30" s="47">
        <v>65.56936832147845</v>
      </c>
      <c r="C30" s="68">
        <v>0.90088108202230244</v>
      </c>
      <c r="D30" s="54">
        <v>287.36440624719296</v>
      </c>
      <c r="E30" s="68">
        <v>2.3725438260578935</v>
      </c>
      <c r="F30" s="68">
        <v>1.6437095226559455</v>
      </c>
      <c r="G30" s="64">
        <v>1.4810000000000001</v>
      </c>
      <c r="H30" s="64">
        <v>1.4810000000000001</v>
      </c>
      <c r="I30" s="65">
        <f t="shared" si="2"/>
        <v>1.6335815829676379</v>
      </c>
      <c r="J30" s="66">
        <f t="shared" si="0"/>
        <v>113.31293037490437</v>
      </c>
      <c r="K30" s="66">
        <f t="shared" si="1"/>
        <v>113.31293037490437</v>
      </c>
      <c r="L30" s="67"/>
      <c r="M30" s="69"/>
    </row>
    <row r="31" spans="1:13" s="25" customFormat="1" ht="12.75" customHeight="1" x14ac:dyDescent="0.2">
      <c r="A31" s="46">
        <v>2009</v>
      </c>
      <c r="B31" s="47">
        <v>54.416966996362959</v>
      </c>
      <c r="C31" s="68">
        <v>0.75340542443876279</v>
      </c>
      <c r="D31" s="54">
        <v>268.31962830539692</v>
      </c>
      <c r="E31" s="68">
        <v>2.2203986023633715</v>
      </c>
      <c r="F31" s="68">
        <v>1.4031</v>
      </c>
      <c r="G31" s="64">
        <v>1.135</v>
      </c>
      <c r="H31" s="64">
        <f>G31</f>
        <v>1.135</v>
      </c>
      <c r="I31" s="65">
        <f t="shared" si="2"/>
        <v>1.947149742142382</v>
      </c>
      <c r="J31" s="66">
        <f t="shared" si="0"/>
        <v>86.840091813312938</v>
      </c>
      <c r="K31" s="66">
        <f t="shared" si="1"/>
        <v>86.840091813312938</v>
      </c>
      <c r="L31" s="67"/>
    </row>
    <row r="32" spans="1:13" s="25" customFormat="1" ht="12.75" customHeight="1" x14ac:dyDescent="0.2">
      <c r="A32" s="46">
        <v>2010</v>
      </c>
      <c r="B32" s="47">
        <v>62.303024859893661</v>
      </c>
      <c r="C32" s="68">
        <v>0.86927499092947436</v>
      </c>
      <c r="D32" s="54">
        <v>419.47636967172281</v>
      </c>
      <c r="E32" s="68">
        <v>3.4872843678699752</v>
      </c>
      <c r="F32" s="68">
        <v>1.4611343605103526</v>
      </c>
      <c r="G32" s="64">
        <v>1.3069999999999999</v>
      </c>
      <c r="H32" s="64">
        <f>G32</f>
        <v>1.3069999999999999</v>
      </c>
      <c r="I32" s="65">
        <f t="shared" si="2"/>
        <v>3.0117159751037907</v>
      </c>
      <c r="J32" s="66">
        <f t="shared" si="0"/>
        <v>100</v>
      </c>
      <c r="K32" s="66">
        <f t="shared" si="1"/>
        <v>100</v>
      </c>
      <c r="L32" s="67"/>
    </row>
    <row r="33" spans="1:17" s="25" customFormat="1" ht="12.75" customHeight="1" x14ac:dyDescent="0.2">
      <c r="A33" s="46">
        <v>2011</v>
      </c>
      <c r="B33" s="47">
        <v>80.143449919322393</v>
      </c>
      <c r="C33" s="68">
        <v>1.109589770162851</v>
      </c>
      <c r="D33" s="54">
        <v>531.38901544183193</v>
      </c>
      <c r="E33" s="68">
        <v>4.4176614960655227</v>
      </c>
      <c r="F33" s="68">
        <v>1.9142360606316786</v>
      </c>
      <c r="G33" s="64">
        <v>1.7110000000000001</v>
      </c>
      <c r="H33" s="64">
        <f>G33</f>
        <v>1.7110000000000001</v>
      </c>
      <c r="I33" s="65">
        <f t="shared" si="2"/>
        <v>2.9813466335555314</v>
      </c>
      <c r="J33" s="66">
        <f t="shared" si="0"/>
        <v>130.9104820198929</v>
      </c>
      <c r="K33" s="66">
        <f t="shared" si="1"/>
        <v>130.9104820198929</v>
      </c>
      <c r="L33" s="67"/>
    </row>
    <row r="34" spans="1:17" s="25" customFormat="1" ht="12.75" customHeight="1" x14ac:dyDescent="0.2">
      <c r="A34" s="46">
        <v>2012</v>
      </c>
      <c r="B34" s="47">
        <v>66.332591566830885</v>
      </c>
      <c r="C34" s="68">
        <v>0.9113672800854985</v>
      </c>
      <c r="D34" s="54">
        <v>577.19943437301856</v>
      </c>
      <c r="E34" s="68">
        <v>4.7985028720632306</v>
      </c>
      <c r="F34" s="68">
        <v>2.1354878997515834</v>
      </c>
      <c r="G34" s="68" t="s">
        <v>0</v>
      </c>
      <c r="H34" s="68" t="s">
        <v>0</v>
      </c>
      <c r="I34" s="108">
        <f t="shared" si="2"/>
        <v>4.2651691331436279</v>
      </c>
      <c r="J34" s="54" t="s">
        <v>0</v>
      </c>
      <c r="K34" s="54" t="s">
        <v>0</v>
      </c>
      <c r="L34" s="67"/>
      <c r="M34" s="70"/>
      <c r="N34" s="71"/>
      <c r="O34" s="72"/>
      <c r="P34" s="71"/>
      <c r="Q34" s="71"/>
    </row>
    <row r="35" spans="1:17" s="25" customFormat="1" ht="12.75" customHeight="1" x14ac:dyDescent="0.2">
      <c r="A35" s="46">
        <v>2013</v>
      </c>
      <c r="B35" s="47">
        <v>61.545150332200372</v>
      </c>
      <c r="C35" s="68">
        <v>0.84237573235936314</v>
      </c>
      <c r="D35" s="54">
        <v>539.929431405174</v>
      </c>
      <c r="E35" s="68">
        <v>4.4886615838830499</v>
      </c>
      <c r="F35" s="68">
        <v>2.2992855009575046</v>
      </c>
      <c r="G35" s="68" t="s">
        <v>0</v>
      </c>
      <c r="H35" s="68" t="s">
        <v>0</v>
      </c>
      <c r="I35" s="108">
        <f t="shared" si="2"/>
        <v>4.3285741878045423</v>
      </c>
      <c r="J35" s="54" t="s">
        <v>0</v>
      </c>
      <c r="K35" s="54" t="s">
        <v>0</v>
      </c>
      <c r="L35" s="67"/>
      <c r="M35" s="70"/>
      <c r="N35" s="71"/>
      <c r="O35" s="72"/>
      <c r="P35" s="71"/>
      <c r="Q35" s="71"/>
    </row>
    <row r="36" spans="1:17" s="25" customFormat="1" ht="12.75" customHeight="1" x14ac:dyDescent="0.2">
      <c r="A36" s="46">
        <v>2014</v>
      </c>
      <c r="B36" s="47">
        <v>56.70393378201365</v>
      </c>
      <c r="C36" s="68">
        <v>0.77907569537661847</v>
      </c>
      <c r="D36" s="54">
        <v>488.65294855579219</v>
      </c>
      <c r="E36" s="68">
        <v>4.0530181889615919</v>
      </c>
      <c r="F36" s="68">
        <v>1.8897356135974541</v>
      </c>
      <c r="G36" s="68" t="s">
        <v>0</v>
      </c>
      <c r="H36" s="68" t="s">
        <v>0</v>
      </c>
      <c r="I36" s="108">
        <f t="shared" si="2"/>
        <v>4.2023419714079182</v>
      </c>
      <c r="J36" s="54" t="s">
        <v>0</v>
      </c>
      <c r="K36" s="54" t="s">
        <v>0</v>
      </c>
      <c r="L36" s="67"/>
      <c r="M36" s="70"/>
      <c r="N36" s="71"/>
      <c r="O36" s="72"/>
      <c r="P36" s="71"/>
      <c r="Q36" s="71"/>
    </row>
    <row r="37" spans="1:17" s="25" customFormat="1" ht="12.75" customHeight="1" x14ac:dyDescent="0.2">
      <c r="A37" s="46">
        <v>2015</v>
      </c>
      <c r="B37" s="47">
        <v>48.711428015754002</v>
      </c>
      <c r="C37" s="68">
        <v>0.6692637904109443</v>
      </c>
      <c r="D37" s="54">
        <v>325.8440178326432</v>
      </c>
      <c r="E37" s="68">
        <v>2.7026373931502889</v>
      </c>
      <c r="F37" s="68">
        <v>1.5855202007177081</v>
      </c>
      <c r="G37" s="68" t="s">
        <v>0</v>
      </c>
      <c r="H37" s="68" t="s">
        <v>0</v>
      </c>
      <c r="I37" s="108">
        <f t="shared" si="2"/>
        <v>3.0382244368708542</v>
      </c>
      <c r="J37" s="54" t="s">
        <v>0</v>
      </c>
      <c r="K37" s="54" t="s">
        <v>0</v>
      </c>
      <c r="L37" s="67"/>
      <c r="M37" s="70"/>
      <c r="N37" s="71"/>
      <c r="O37" s="72"/>
      <c r="P37" s="71"/>
      <c r="Q37" s="71"/>
    </row>
    <row r="38" spans="1:17" s="25" customFormat="1" ht="12.75" customHeight="1" x14ac:dyDescent="0.2">
      <c r="A38" s="46">
        <v>2016</v>
      </c>
      <c r="B38" s="47">
        <v>54.289471124871262</v>
      </c>
      <c r="C38" s="68">
        <v>0.73745834691540335</v>
      </c>
      <c r="D38" s="54">
        <v>287.86024985993089</v>
      </c>
      <c r="E38" s="68">
        <v>2.3931039315832825</v>
      </c>
      <c r="F38" s="68">
        <v>1.2758731599011224</v>
      </c>
      <c r="G38" s="68" t="s">
        <v>0</v>
      </c>
      <c r="H38" s="68" t="s">
        <v>0</v>
      </c>
      <c r="I38" s="108">
        <f t="shared" si="2"/>
        <v>2.2450699644163152</v>
      </c>
      <c r="J38" s="54" t="s">
        <v>0</v>
      </c>
      <c r="K38" s="54" t="s">
        <v>0</v>
      </c>
      <c r="L38" s="67"/>
      <c r="M38" s="70"/>
      <c r="N38" s="71"/>
      <c r="O38" s="72"/>
      <c r="P38" s="71"/>
      <c r="Q38" s="71"/>
    </row>
    <row r="39" spans="1:17" s="25" customFormat="1" ht="12.75" customHeight="1" x14ac:dyDescent="0.2">
      <c r="A39" s="46">
        <v>2017</v>
      </c>
      <c r="B39" s="47">
        <v>73.944037161739644</v>
      </c>
      <c r="C39" s="68">
        <v>1.0044424135965828</v>
      </c>
      <c r="D39" s="54">
        <v>370.82622009988796</v>
      </c>
      <c r="E39" s="68">
        <v>3.0828351107421721</v>
      </c>
      <c r="F39" s="68">
        <v>1.5241494507076345</v>
      </c>
      <c r="G39" s="68" t="s">
        <v>0</v>
      </c>
      <c r="H39" s="68" t="s">
        <v>0</v>
      </c>
      <c r="I39" s="108">
        <f t="shared" si="2"/>
        <v>2.0692004529194845</v>
      </c>
      <c r="J39" s="66" t="s">
        <v>0</v>
      </c>
      <c r="K39" s="66" t="s">
        <v>0</v>
      </c>
      <c r="L39" s="67"/>
    </row>
    <row r="40" spans="1:17" s="25" customFormat="1" ht="12.75" customHeight="1" x14ac:dyDescent="0.2">
      <c r="A40" s="46">
        <v>2018</v>
      </c>
      <c r="B40" s="47">
        <v>76.882607478751027</v>
      </c>
      <c r="C40" s="68">
        <v>1.0443594207689939</v>
      </c>
      <c r="D40" s="54">
        <v>463.82636873376254</v>
      </c>
      <c r="E40" s="68">
        <v>3.8559846561964308</v>
      </c>
      <c r="F40" s="68">
        <v>1.925200583274177</v>
      </c>
      <c r="G40" s="68" t="s">
        <v>0</v>
      </c>
      <c r="H40" s="68" t="s">
        <v>0</v>
      </c>
      <c r="I40" s="108">
        <f t="shared" si="2"/>
        <v>2.6922007687326177</v>
      </c>
      <c r="J40" s="66" t="s">
        <v>0</v>
      </c>
      <c r="K40" s="66" t="s">
        <v>0</v>
      </c>
      <c r="L40" s="67"/>
    </row>
    <row r="41" spans="1:17" s="25" customFormat="1" ht="12.75" customHeight="1" x14ac:dyDescent="0.2">
      <c r="A41" s="46">
        <v>2019</v>
      </c>
      <c r="B41" s="47">
        <v>60.787577895854227</v>
      </c>
      <c r="C41" s="68">
        <v>0.82572745284179228</v>
      </c>
      <c r="D41" s="54">
        <v>483.05309868289339</v>
      </c>
      <c r="E41" s="68">
        <v>4.0065715370844437</v>
      </c>
      <c r="F41" s="68">
        <v>1.4195129662615138</v>
      </c>
      <c r="G41" s="68" t="s">
        <v>0</v>
      </c>
      <c r="H41" s="68" t="s">
        <v>0</v>
      </c>
      <c r="I41" s="108">
        <f t="shared" si="2"/>
        <v>3.8521718919427701</v>
      </c>
      <c r="J41" s="66" t="s">
        <v>0</v>
      </c>
      <c r="K41" s="66" t="s">
        <v>0</v>
      </c>
      <c r="L41" s="67"/>
    </row>
    <row r="42" spans="1:17" s="25" customFormat="1" ht="12.75" customHeight="1" x14ac:dyDescent="0.2">
      <c r="A42" s="46">
        <v>2020</v>
      </c>
      <c r="B42" s="47">
        <v>61.983382691674898</v>
      </c>
      <c r="C42" s="68">
        <v>0.84190807462184936</v>
      </c>
      <c r="D42" s="54">
        <v>409.34897079930806</v>
      </c>
      <c r="E42" s="68">
        <v>3.4010882915966407</v>
      </c>
      <c r="F42" s="68">
        <v>1.1897826137557157</v>
      </c>
      <c r="G42" s="68" t="s">
        <v>0</v>
      </c>
      <c r="H42" s="68" t="s">
        <v>0</v>
      </c>
      <c r="I42" s="108">
        <f t="shared" si="2"/>
        <v>3.0397382969919495</v>
      </c>
      <c r="J42" s="66" t="s">
        <v>0</v>
      </c>
      <c r="K42" s="66" t="s">
        <v>0</v>
      </c>
      <c r="L42" s="67"/>
    </row>
    <row r="43" spans="1:17" s="25" customFormat="1" ht="12.75" customHeight="1" x14ac:dyDescent="0.2">
      <c r="A43" s="46">
        <v>2021</v>
      </c>
      <c r="B43" s="47">
        <v>133.20060113250051</v>
      </c>
      <c r="C43" s="68">
        <v>1.8092375208976539</v>
      </c>
      <c r="D43" s="54">
        <v>545.91972791407647</v>
      </c>
      <c r="E43" s="68">
        <v>4.5357905533137046</v>
      </c>
      <c r="F43" s="68">
        <v>2.915914548363272</v>
      </c>
      <c r="G43" s="68" t="s">
        <v>0</v>
      </c>
      <c r="H43" s="68" t="s">
        <v>0</v>
      </c>
      <c r="I43" s="108">
        <f t="shared" si="2"/>
        <v>1.5070177358820585</v>
      </c>
      <c r="J43" s="66" t="s">
        <v>0</v>
      </c>
      <c r="K43" s="66" t="s">
        <v>0</v>
      </c>
      <c r="L43" s="67"/>
    </row>
    <row r="44" spans="1:17" s="25" customFormat="1" ht="12.75" customHeight="1" x14ac:dyDescent="0.2">
      <c r="A44" s="63"/>
      <c r="B44" s="60"/>
      <c r="C44" s="60"/>
      <c r="D44" s="60"/>
      <c r="E44" s="60"/>
      <c r="F44" s="60"/>
      <c r="G44" s="73"/>
      <c r="H44" s="73"/>
      <c r="I44" s="46"/>
      <c r="J44" s="73"/>
      <c r="K44" s="73"/>
      <c r="L44" s="67"/>
    </row>
  </sheetData>
  <phoneticPr fontId="2" type="noConversion"/>
  <pageMargins left="0.75" right="0.75" top="1" bottom="1" header="0.5" footer="0.5"/>
  <pageSetup paperSize="9" orientation="portrait" horizontalDpi="360" r:id="rId1"/>
  <headerFooter alignWithMargins="0"/>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sheetPr>
  <dimension ref="A1:N46"/>
  <sheetViews>
    <sheetView showGridLines="0" zoomScaleNormal="100" workbookViewId="0">
      <pane ySplit="13" topLeftCell="A14" activePane="bottomLeft" state="frozen"/>
      <selection pane="bottomLeft" activeCell="A14" sqref="A14"/>
    </sheetView>
  </sheetViews>
  <sheetFormatPr defaultColWidth="16.42578125" defaultRowHeight="12.75" x14ac:dyDescent="0.2"/>
  <cols>
    <col min="1" max="11" width="14.5703125" style="24" customWidth="1"/>
    <col min="12" max="16384" width="16.42578125" style="24"/>
  </cols>
  <sheetData>
    <row r="1" spans="1:14" s="27" customFormat="1" ht="18" customHeight="1" x14ac:dyDescent="0.2">
      <c r="A1" s="97" t="s">
        <v>46</v>
      </c>
      <c r="B1" s="98"/>
      <c r="C1" s="99"/>
      <c r="D1" s="98"/>
      <c r="E1" s="100"/>
      <c r="F1" s="99"/>
      <c r="G1" s="99"/>
      <c r="H1" s="99"/>
    </row>
    <row r="2" spans="1:14" s="27" customFormat="1" ht="18" customHeight="1" x14ac:dyDescent="0.2">
      <c r="A2" s="74" t="s">
        <v>45</v>
      </c>
    </row>
    <row r="3" spans="1:14" s="93" customFormat="1" ht="18" customHeight="1" x14ac:dyDescent="0.2">
      <c r="A3" s="40" t="s">
        <v>30</v>
      </c>
      <c r="B3" s="91"/>
      <c r="C3" s="91"/>
      <c r="D3" s="91"/>
      <c r="E3" s="91"/>
      <c r="F3" s="91"/>
      <c r="G3" s="91"/>
      <c r="H3" s="91"/>
      <c r="I3" s="91"/>
      <c r="J3" s="91"/>
      <c r="K3" s="91"/>
    </row>
    <row r="4" spans="1:14" s="93" customFormat="1" ht="18" customHeight="1" x14ac:dyDescent="0.2">
      <c r="A4" s="101" t="s">
        <v>23</v>
      </c>
      <c r="B4" s="91"/>
      <c r="C4" s="91"/>
      <c r="D4" s="91"/>
      <c r="E4" s="91"/>
      <c r="F4" s="91"/>
      <c r="G4" s="91"/>
      <c r="H4" s="91"/>
      <c r="I4" s="91"/>
      <c r="J4" s="91"/>
      <c r="K4" s="91"/>
    </row>
    <row r="5" spans="1:14" s="93" customFormat="1" ht="18" customHeight="1" x14ac:dyDescent="0.2">
      <c r="A5" s="95" t="s">
        <v>12</v>
      </c>
      <c r="B5" s="91"/>
      <c r="C5" s="91"/>
      <c r="D5" s="91"/>
      <c r="E5" s="91"/>
      <c r="F5" s="91"/>
      <c r="G5" s="91"/>
      <c r="H5" s="91"/>
      <c r="I5" s="91"/>
      <c r="J5" s="91"/>
      <c r="K5" s="91"/>
    </row>
    <row r="6" spans="1:14" s="93" customFormat="1" ht="18" customHeight="1" x14ac:dyDescent="0.2">
      <c r="A6" s="40" t="s">
        <v>33</v>
      </c>
      <c r="B6" s="91"/>
      <c r="C6" s="91"/>
      <c r="D6" s="91"/>
      <c r="E6" s="91"/>
      <c r="F6" s="91"/>
      <c r="G6" s="91"/>
      <c r="H6" s="91"/>
      <c r="I6" s="91"/>
      <c r="J6" s="91"/>
      <c r="K6" s="91"/>
    </row>
    <row r="7" spans="1:14" s="93" customFormat="1" ht="18" customHeight="1" x14ac:dyDescent="0.2">
      <c r="A7" s="40" t="s">
        <v>37</v>
      </c>
      <c r="B7" s="91"/>
      <c r="C7" s="91"/>
      <c r="D7" s="91"/>
      <c r="E7" s="91"/>
      <c r="F7" s="91"/>
      <c r="G7" s="91"/>
      <c r="H7" s="91"/>
      <c r="I7" s="91"/>
      <c r="J7" s="91"/>
      <c r="K7" s="91"/>
    </row>
    <row r="8" spans="1:14" s="93" customFormat="1" ht="18" customHeight="1" x14ac:dyDescent="0.2">
      <c r="A8" s="40" t="s">
        <v>34</v>
      </c>
      <c r="B8" s="91"/>
      <c r="C8" s="91"/>
      <c r="D8" s="91"/>
      <c r="E8" s="91"/>
      <c r="F8" s="91"/>
      <c r="G8" s="91"/>
      <c r="H8" s="91"/>
      <c r="I8" s="91"/>
      <c r="J8" s="91"/>
      <c r="K8" s="91"/>
    </row>
    <row r="9" spans="1:14" s="93" customFormat="1" ht="18" customHeight="1" x14ac:dyDescent="0.2">
      <c r="A9" s="40" t="s">
        <v>38</v>
      </c>
      <c r="B9" s="91"/>
      <c r="C9" s="91"/>
      <c r="D9" s="91"/>
      <c r="E9" s="91"/>
      <c r="F9" s="91"/>
      <c r="G9" s="91"/>
      <c r="H9" s="91"/>
      <c r="I9" s="91"/>
      <c r="J9" s="91"/>
      <c r="K9" s="91"/>
    </row>
    <row r="10" spans="1:14" s="93" customFormat="1" ht="18" customHeight="1" x14ac:dyDescent="0.2">
      <c r="A10" s="40" t="s">
        <v>40</v>
      </c>
      <c r="B10" s="91"/>
      <c r="C10" s="91"/>
      <c r="D10" s="91"/>
      <c r="E10" s="91"/>
      <c r="F10" s="91"/>
      <c r="G10" s="91"/>
      <c r="H10" s="91"/>
      <c r="I10" s="91"/>
      <c r="J10" s="91"/>
      <c r="K10" s="91"/>
    </row>
    <row r="11" spans="1:14" s="93" customFormat="1" ht="18" customHeight="1" x14ac:dyDescent="0.2">
      <c r="A11" s="40" t="s">
        <v>56</v>
      </c>
      <c r="B11" s="91"/>
      <c r="C11" s="91"/>
      <c r="D11" s="91"/>
      <c r="E11" s="91"/>
      <c r="F11" s="91"/>
      <c r="G11" s="91"/>
      <c r="H11" s="91"/>
      <c r="I11" s="91"/>
      <c r="J11" s="91"/>
      <c r="K11" s="91"/>
    </row>
    <row r="12" spans="1:14" s="93" customFormat="1" ht="18" customHeight="1" x14ac:dyDescent="0.2">
      <c r="A12" s="74" t="s">
        <v>43</v>
      </c>
      <c r="B12" s="91"/>
      <c r="C12" s="91"/>
      <c r="D12" s="91"/>
      <c r="E12" s="91"/>
      <c r="F12" s="91"/>
      <c r="G12" s="91"/>
      <c r="H12" s="91"/>
      <c r="I12" s="91"/>
      <c r="J12" s="91"/>
      <c r="K12" s="91"/>
    </row>
    <row r="13" spans="1:14" s="27" customFormat="1" ht="63.95" customHeight="1" x14ac:dyDescent="0.2">
      <c r="A13" s="43" t="s">
        <v>25</v>
      </c>
      <c r="B13" s="44" t="s">
        <v>31</v>
      </c>
      <c r="C13" s="45" t="s">
        <v>32</v>
      </c>
      <c r="D13" s="44" t="s">
        <v>35</v>
      </c>
      <c r="E13" s="45" t="s">
        <v>36</v>
      </c>
      <c r="F13" s="45" t="s">
        <v>39</v>
      </c>
      <c r="G13" s="45" t="s">
        <v>41</v>
      </c>
      <c r="H13" s="45" t="s">
        <v>42</v>
      </c>
      <c r="I13" s="45" t="s">
        <v>26</v>
      </c>
      <c r="J13" s="45" t="s">
        <v>28</v>
      </c>
      <c r="K13" s="62" t="s">
        <v>29</v>
      </c>
      <c r="L13" s="25"/>
    </row>
    <row r="14" spans="1:14" s="25" customFormat="1" ht="12.75" customHeight="1" x14ac:dyDescent="0.2">
      <c r="A14" s="46">
        <v>1990</v>
      </c>
      <c r="B14" s="47">
        <f>'3.2.1 (Annual)'!B12/'3.2.1 (Annual real)'!$I14*100</f>
        <v>71.418606870229013</v>
      </c>
      <c r="C14" s="48">
        <f>'3.2.1 (Annual)'!C12/'3.2.1 (Annual real)'!$I14*100</f>
        <v>1.0366387815298341</v>
      </c>
      <c r="D14" s="47">
        <f>'3.2.1 (Annual)'!D12/'3.2.1 (Annual real)'!$I14*100</f>
        <v>87.278530534351162</v>
      </c>
      <c r="E14" s="48">
        <f>'3.2.1 (Annual)'!E12/'3.2.1 (Annual real)'!$I14*100</f>
        <v>0.7272629067537193</v>
      </c>
      <c r="F14" s="49" t="s">
        <v>0</v>
      </c>
      <c r="G14" s="48">
        <f>'3.2.1 (Annual)'!G12/'3.2.1 (Annual real)'!$I14*100</f>
        <v>0.8337881679389314</v>
      </c>
      <c r="H14" s="48">
        <f>'3.2.1 (Annual)'!H12/'3.2.1 (Annual real)'!$I14*100</f>
        <v>0.91700381679389342</v>
      </c>
      <c r="I14" s="47">
        <v>61.286549707602333</v>
      </c>
      <c r="J14" s="47">
        <f>(('3.2.1 (Annual)'!J12)/I14*100)</f>
        <v>63.794044983850917</v>
      </c>
      <c r="K14" s="47">
        <f>(('3.2.1 (Annual)'!K12)/I14*100)</f>
        <v>70.160965324704932</v>
      </c>
      <c r="L14" s="24"/>
      <c r="M14" s="50"/>
      <c r="N14" s="51"/>
    </row>
    <row r="15" spans="1:14" s="25" customFormat="1" ht="12.75" customHeight="1" x14ac:dyDescent="0.2">
      <c r="A15" s="46">
        <v>1991</v>
      </c>
      <c r="B15" s="47">
        <f>'3.2.1 (Annual)'!B13/'3.2.1 (Annual real)'!$I15*100</f>
        <v>66.369374999999991</v>
      </c>
      <c r="C15" s="48">
        <f>'3.2.1 (Annual)'!C13/'3.2.1 (Annual real)'!$I15*100</f>
        <v>0.9556425485961122</v>
      </c>
      <c r="D15" s="47">
        <f>'3.2.1 (Annual)'!D13/'3.2.1 (Annual real)'!$I15*100</f>
        <v>86.446607142857133</v>
      </c>
      <c r="E15" s="48">
        <f>'3.2.1 (Annual)'!E13/'3.2.1 (Annual real)'!$I15*100</f>
        <v>0.72033076639583116</v>
      </c>
      <c r="F15" s="49" t="s">
        <v>0</v>
      </c>
      <c r="G15" s="48">
        <f>'3.2.1 (Annual)'!G13/'3.2.1 (Annual real)'!$I15*100</f>
        <v>0.85652678571428575</v>
      </c>
      <c r="H15" s="48">
        <f>'3.2.1 (Annual)'!H13/'3.2.1 (Annual real)'!$I15*100</f>
        <v>0.9267589285714285</v>
      </c>
      <c r="I15" s="47">
        <v>65.497076023391813</v>
      </c>
      <c r="J15" s="47">
        <f>(('3.2.1 (Annual)'!J13)/I15*100)</f>
        <v>65.533801508361577</v>
      </c>
      <c r="K15" s="47">
        <f>(('3.2.1 (Annual)'!K13)/I15*100)</f>
        <v>70.907339599956288</v>
      </c>
      <c r="L15" s="24"/>
      <c r="M15" s="50"/>
      <c r="N15" s="51"/>
    </row>
    <row r="16" spans="1:14" s="25" customFormat="1" ht="12.75" customHeight="1" x14ac:dyDescent="0.2">
      <c r="A16" s="46">
        <v>1992</v>
      </c>
      <c r="B16" s="47">
        <f>'3.2.1 (Annual)'!B14/'3.2.1 (Annual real)'!$I16*100</f>
        <v>67.808304498269905</v>
      </c>
      <c r="C16" s="48">
        <f>'3.2.1 (Annual)'!C14/'3.2.1 (Annual real)'!$I16*100</f>
        <v>0.97636147585701827</v>
      </c>
      <c r="D16" s="47">
        <f>'3.2.1 (Annual)'!D14/'3.2.1 (Annual real)'!$I16*100</f>
        <v>85.440830449827004</v>
      </c>
      <c r="E16" s="48">
        <f>'3.2.1 (Annual)'!E14/'3.2.1 (Annual real)'!$I16*100</f>
        <v>0.71194996441807157</v>
      </c>
      <c r="F16" s="49" t="s">
        <v>0</v>
      </c>
      <c r="G16" s="48">
        <f>'3.2.1 (Annual)'!G14/'3.2.1 (Annual real)'!$I16*100</f>
        <v>0.81210207612456775</v>
      </c>
      <c r="H16" s="48">
        <f>'3.2.1 (Annual)'!H14/'3.2.1 (Annual real)'!$I16*100</f>
        <v>0.88014705882352962</v>
      </c>
      <c r="I16" s="47">
        <v>67.602339181286538</v>
      </c>
      <c r="J16" s="47">
        <f>(('3.2.1 (Annual)'!J14)/I16*100)</f>
        <v>62.134818372193401</v>
      </c>
      <c r="K16" s="47">
        <f>(('3.2.1 (Annual)'!K14)/I16*100)</f>
        <v>67.341014447094835</v>
      </c>
      <c r="L16" s="24"/>
      <c r="M16" s="50"/>
      <c r="N16" s="51"/>
    </row>
    <row r="17" spans="1:14" s="25" customFormat="1" ht="12.75" customHeight="1" x14ac:dyDescent="0.2">
      <c r="A17" s="46">
        <v>1993</v>
      </c>
      <c r="B17" s="47">
        <f>'3.2.1 (Annual)'!B15/'3.2.1 (Annual real)'!$I17*100</f>
        <v>61.087878787878779</v>
      </c>
      <c r="C17" s="48">
        <f>'3.2.1 (Annual)'!C15/'3.2.1 (Annual real)'!$I17*100</f>
        <v>0.87946969696969701</v>
      </c>
      <c r="D17" s="47">
        <f>'3.2.1 (Annual)'!D15/'3.2.1 (Annual real)'!$I17*100</f>
        <v>80.476515151515144</v>
      </c>
      <c r="E17" s="48">
        <f>'3.2.1 (Annual)'!E15/'3.2.1 (Annual real)'!$I17*100</f>
        <v>0.67939393939393944</v>
      </c>
      <c r="F17" s="48">
        <f>'3.2.1 (Annual)'!F15/'3.2.1 (Annual real)'!$I17*100</f>
        <v>1.0162121212121211</v>
      </c>
      <c r="G17" s="48">
        <f>'3.2.1 (Annual)'!G15/'3.2.1 (Annual real)'!$I17*100</f>
        <v>0.75280303030303042</v>
      </c>
      <c r="H17" s="48">
        <f>'3.2.1 (Annual)'!H15/'3.2.1 (Annual real)'!$I17*100</f>
        <v>0.80030303030303029</v>
      </c>
      <c r="I17" s="47">
        <v>69.473684210526315</v>
      </c>
      <c r="J17" s="47">
        <f>(('3.2.1 (Annual)'!J15)/I17*100)</f>
        <v>57.597783496788857</v>
      </c>
      <c r="K17" s="47">
        <f>(('3.2.1 (Annual)'!K15)/I17*100)</f>
        <v>61.232060466949548</v>
      </c>
      <c r="L17" s="24"/>
      <c r="M17" s="50"/>
      <c r="N17" s="51"/>
    </row>
    <row r="18" spans="1:14" s="25" customFormat="1" ht="12.75" customHeight="1" x14ac:dyDescent="0.2">
      <c r="A18" s="46">
        <v>1994</v>
      </c>
      <c r="B18" s="47">
        <f>'3.2.1 (Annual)'!B16/'3.2.1 (Annual real)'!$I18*100</f>
        <v>51.541044776119406</v>
      </c>
      <c r="C18" s="48">
        <f>'3.2.1 (Annual)'!C16/'3.2.1 (Annual real)'!$I18*100</f>
        <v>0.74865671641791043</v>
      </c>
      <c r="D18" s="47">
        <f>'3.2.1 (Annual)'!D16/'3.2.1 (Annual real)'!$I18*100</f>
        <v>96.276119402985088</v>
      </c>
      <c r="E18" s="48">
        <f>'3.2.1 (Annual)'!E16/'3.2.1 (Annual real)'!$I18*100</f>
        <v>0.74582089552238806</v>
      </c>
      <c r="F18" s="48">
        <f>'3.2.1 (Annual)'!F16/'3.2.1 (Annual real)'!$I18*100</f>
        <v>0.9457462686567164</v>
      </c>
      <c r="G18" s="48">
        <f>'3.2.1 (Annual)'!G16/'3.2.1 (Annual real)'!$I18*100</f>
        <v>0.79970149253731337</v>
      </c>
      <c r="H18" s="48">
        <f>'3.2.1 (Annual)'!H16/'3.2.1 (Annual real)'!$I18*100</f>
        <v>0.833731343283582</v>
      </c>
      <c r="I18" s="47">
        <v>70.526315789473685</v>
      </c>
      <c r="J18" s="47">
        <f>(('3.2.1 (Annual)'!J16)/I18*100)</f>
        <v>61.186036154346858</v>
      </c>
      <c r="K18" s="47">
        <f>(('3.2.1 (Annual)'!K16)/I18*100)</f>
        <v>63.789697267297782</v>
      </c>
      <c r="L18" s="24"/>
      <c r="M18" s="50"/>
      <c r="N18" s="51"/>
    </row>
    <row r="19" spans="1:14" s="25" customFormat="1" ht="12.75" customHeight="1" x14ac:dyDescent="0.2">
      <c r="A19" s="46">
        <v>1995</v>
      </c>
      <c r="B19" s="47">
        <f>'3.2.1 (Annual)'!B17/'3.2.1 (Annual real)'!$I19*100</f>
        <v>48.496042003231018</v>
      </c>
      <c r="C19" s="48">
        <f>'3.2.1 (Annual)'!C17/'3.2.1 (Annual real)'!$I19*100</f>
        <v>0.69063004846526654</v>
      </c>
      <c r="D19" s="47">
        <f>'3.2.1 (Annual)'!D17/'3.2.1 (Annual real)'!$I19*100</f>
        <v>112.04781906300485</v>
      </c>
      <c r="E19" s="48">
        <f>'3.2.1 (Annual)'!E17/'3.2.1 (Annual real)'!$I19*100</f>
        <v>0.94478190630048475</v>
      </c>
      <c r="F19" s="48">
        <f>'3.2.1 (Annual)'!F17/'3.2.1 (Annual real)'!$I19*100</f>
        <v>0.88815024232633288</v>
      </c>
      <c r="G19" s="48">
        <f>'3.2.1 (Annual)'!G17/'3.2.1 (Annual real)'!$I19*100</f>
        <v>0.77488691437802915</v>
      </c>
      <c r="H19" s="48">
        <f>'3.2.1 (Annual)'!H17/'3.2.1 (Annual real)'!$I19*100</f>
        <v>0.80665589660743142</v>
      </c>
      <c r="I19" s="47">
        <v>72.397660818713447</v>
      </c>
      <c r="J19" s="47">
        <f>(('3.2.1 (Annual)'!J17)/I19*100)</f>
        <v>59.287445629535519</v>
      </c>
      <c r="K19" s="47">
        <f>(('3.2.1 (Annual)'!K17)/I19*100)</f>
        <v>61.718125218625197</v>
      </c>
      <c r="L19" s="24"/>
      <c r="M19" s="50"/>
      <c r="N19" s="51"/>
    </row>
    <row r="20" spans="1:14" s="25" customFormat="1" ht="12.75" customHeight="1" x14ac:dyDescent="0.2">
      <c r="A20" s="46">
        <v>1996</v>
      </c>
      <c r="B20" s="47">
        <f>'3.2.1 (Annual)'!B18/'3.2.1 (Annual real)'!$I20*100</f>
        <v>46.686976744186047</v>
      </c>
      <c r="C20" s="48">
        <f>'3.2.1 (Annual)'!C18/'3.2.1 (Annual real)'!$I20*100</f>
        <v>0.67206976744186042</v>
      </c>
      <c r="D20" s="47">
        <f>'3.2.1 (Annual)'!D18/'3.2.1 (Annual real)'!$I20*100</f>
        <v>111.54767441860467</v>
      </c>
      <c r="E20" s="48">
        <f>'3.2.1 (Annual)'!E18/'3.2.1 (Annual real)'!$I20*100</f>
        <v>0.93983720930232562</v>
      </c>
      <c r="F20" s="48">
        <f>'3.2.1 (Annual)'!F18/'3.2.1 (Annual real)'!$I20*100</f>
        <v>0.83246511627906983</v>
      </c>
      <c r="G20" s="48">
        <f>'3.2.1 (Annual)'!G18/'3.2.1 (Annual real)'!$I20*100</f>
        <v>0.75690697674418606</v>
      </c>
      <c r="H20" s="48">
        <f>'3.2.1 (Annual)'!H18/'3.2.1 (Annual real)'!$I20*100</f>
        <v>0.78474418604651164</v>
      </c>
      <c r="I20" s="47">
        <v>75.438596491228068</v>
      </c>
      <c r="J20" s="47">
        <f>(('3.2.1 (Annual)'!J18)/I20*100)</f>
        <v>57.911780929164955</v>
      </c>
      <c r="K20" s="47">
        <f>(('3.2.1 (Annual)'!K18)/I20*100)</f>
        <v>60.041636269817253</v>
      </c>
      <c r="L20" s="24"/>
      <c r="M20" s="50"/>
      <c r="N20" s="51"/>
    </row>
    <row r="21" spans="1:14" s="25" customFormat="1" ht="12.75" customHeight="1" x14ac:dyDescent="0.2">
      <c r="A21" s="46">
        <v>1997</v>
      </c>
      <c r="B21" s="47">
        <f>'3.2.1 (Annual)'!B19/'3.2.1 (Annual real)'!$I21*100</f>
        <v>44.864230171073103</v>
      </c>
      <c r="C21" s="48">
        <f>'3.2.1 (Annual)'!C19/'3.2.1 (Annual real)'!$I21*100</f>
        <v>0.63027993779160196</v>
      </c>
      <c r="D21" s="47">
        <f>'3.2.1 (Annual)'!D19/'3.2.1 (Annual real)'!$I21*100</f>
        <v>119.34097978227062</v>
      </c>
      <c r="E21" s="48">
        <f>'3.2.1 (Annual)'!E19/'3.2.1 (Annual real)'!$I21*100</f>
        <v>0.99195956454121315</v>
      </c>
      <c r="F21" s="48">
        <f>'3.2.1 (Annual)'!F19/'3.2.1 (Annual real)'!$I21*100</f>
        <v>0.86031881804043553</v>
      </c>
      <c r="G21" s="48">
        <f>'3.2.1 (Annual)'!G19/'3.2.1 (Annual real)'!$I21*100</f>
        <v>0.76590979782270607</v>
      </c>
      <c r="H21" s="48">
        <f>'3.2.1 (Annual)'!H19/'3.2.1 (Annual real)'!$I21*100</f>
        <v>0.78851477449455676</v>
      </c>
      <c r="I21" s="47">
        <v>75.204678362573091</v>
      </c>
      <c r="J21" s="47">
        <f>(('3.2.1 (Annual)'!J19)/I21*100)</f>
        <v>58.600596619946913</v>
      </c>
      <c r="K21" s="47">
        <f>(('3.2.1 (Annual)'!K19)/I21*100)</f>
        <v>60.330128117410631</v>
      </c>
      <c r="L21" s="24"/>
      <c r="M21" s="50"/>
      <c r="N21" s="51"/>
    </row>
    <row r="22" spans="1:14" s="25" customFormat="1" ht="12.75" customHeight="1" x14ac:dyDescent="0.2">
      <c r="A22" s="46">
        <v>1998</v>
      </c>
      <c r="B22" s="47">
        <f>'3.2.1 (Annual)'!B20/'3.2.1 (Annual real)'!$I22*100</f>
        <v>39.502833078101077</v>
      </c>
      <c r="C22" s="48">
        <f>'3.2.1 (Annual)'!C20/'3.2.1 (Annual real)'!$I22*100</f>
        <v>0.55123277182235841</v>
      </c>
      <c r="D22" s="47">
        <f>'3.2.1 (Annual)'!D20/'3.2.1 (Annual real)'!$I22*100</f>
        <v>94.102373660030636</v>
      </c>
      <c r="E22" s="48">
        <f>'3.2.1 (Annual)'!E20/'3.2.1 (Annual real)'!$I22*100</f>
        <v>0.78429555895865244</v>
      </c>
      <c r="F22" s="48">
        <f>'3.2.1 (Annual)'!F20/'3.2.1 (Annual real)'!$I22*100</f>
        <v>0.85892802450229722</v>
      </c>
      <c r="G22" s="48">
        <f>'3.2.1 (Annual)'!G20/'3.2.1 (Annual real)'!$I22*100</f>
        <v>0.73323124042879029</v>
      </c>
      <c r="H22" s="48">
        <f>'3.2.1 (Annual)'!H20/'3.2.1 (Annual real)'!$I22*100</f>
        <v>0.73323124042879029</v>
      </c>
      <c r="I22" s="47">
        <v>76.37426900584795</v>
      </c>
      <c r="J22" s="47">
        <f>(('3.2.1 (Annual)'!J20)/I22*100)</f>
        <v>56.10032443984624</v>
      </c>
      <c r="K22" s="47">
        <f>(('3.2.1 (Annual)'!K20)/I22*100)</f>
        <v>56.10032443984624</v>
      </c>
      <c r="M22" s="50"/>
      <c r="N22" s="51"/>
    </row>
    <row r="23" spans="1:14" s="25" customFormat="1" ht="12.75" customHeight="1" x14ac:dyDescent="0.2">
      <c r="A23" s="46">
        <v>1999</v>
      </c>
      <c r="B23" s="47">
        <f>'3.2.1 (Annual)'!B21/'3.2.1 (Annual real)'!$I23*100</f>
        <v>37.467598187311182</v>
      </c>
      <c r="C23" s="48">
        <f>'3.2.1 (Annual)'!C21/'3.2.1 (Annual real)'!$I23*100</f>
        <v>0.52307401812688825</v>
      </c>
      <c r="D23" s="47">
        <f>'3.2.1 (Annual)'!D21/'3.2.1 (Annual real)'!$I23*100</f>
        <v>110.86586102719033</v>
      </c>
      <c r="E23" s="48">
        <f>'3.2.1 (Annual)'!E21/'3.2.1 (Annual real)'!$I23*100</f>
        <v>0.9234516616314199</v>
      </c>
      <c r="F23" s="48">
        <f>'3.2.1 (Annual)'!F21/'3.2.1 (Annual real)'!$I23*100</f>
        <v>0.79171450151057399</v>
      </c>
      <c r="G23" s="48">
        <f>'3.2.1 (Annual)'!G21/'3.2.1 (Annual real)'!$I23*100</f>
        <v>0.60444108761329307</v>
      </c>
      <c r="H23" s="48">
        <f>'3.2.1 (Annual)'!H21/'3.2.1 (Annual real)'!$I23*100</f>
        <v>0.60444108761329307</v>
      </c>
      <c r="I23" s="47">
        <v>77.42690058479532</v>
      </c>
      <c r="J23" s="47">
        <f>(('3.2.1 (Annual)'!J21)/I23*100)</f>
        <v>46.246448937512859</v>
      </c>
      <c r="K23" s="47">
        <f>(('3.2.1 (Annual)'!K21)/I23*100)</f>
        <v>46.246448937512859</v>
      </c>
      <c r="M23" s="50"/>
      <c r="N23" s="51"/>
    </row>
    <row r="24" spans="1:14" s="25" customFormat="1" ht="12.75" customHeight="1" x14ac:dyDescent="0.2">
      <c r="A24" s="46">
        <v>2000</v>
      </c>
      <c r="B24" s="47">
        <f>'3.2.1 (Annual)'!B22/'3.2.1 (Annual real)'!$I24*100</f>
        <v>37.287147102526006</v>
      </c>
      <c r="C24" s="48">
        <f>'3.2.1 (Annual)'!C22/'3.2.1 (Annual real)'!$I24*100</f>
        <v>0.51624227588367411</v>
      </c>
      <c r="D24" s="47">
        <f>'3.2.1 (Annual)'!D22/'3.2.1 (Annual real)'!$I24*100</f>
        <v>153.67132243684992</v>
      </c>
      <c r="E24" s="48">
        <f>'3.2.1 (Annual)'!E22/'3.2.1 (Annual real)'!$I24*100</f>
        <v>1.283135215453195</v>
      </c>
      <c r="F24" s="48">
        <f>'3.2.1 (Annual)'!F22/'3.2.1 (Annual real)'!$I24*100</f>
        <v>0.75590638930163456</v>
      </c>
      <c r="G24" s="48">
        <f>'3.2.1 (Annual)'!G22/'3.2.1 (Annual real)'!$I24*100</f>
        <v>0.67841010401188717</v>
      </c>
      <c r="H24" s="48">
        <f>'3.2.1 (Annual)'!H22/'3.2.1 (Annual real)'!$I24*100</f>
        <v>0.67841010401188717</v>
      </c>
      <c r="I24" s="47">
        <v>78.713450292397653</v>
      </c>
      <c r="J24" s="47">
        <f>(('3.2.1 (Annual)'!J22)/I24*100)</f>
        <v>51.905899312309657</v>
      </c>
      <c r="K24" s="47">
        <f>(('3.2.1 (Annual)'!K22)/I24*100)</f>
        <v>51.905899312309657</v>
      </c>
      <c r="M24" s="50"/>
      <c r="N24" s="51"/>
    </row>
    <row r="25" spans="1:14" s="25" customFormat="1" ht="12.75" customHeight="1" x14ac:dyDescent="0.2">
      <c r="A25" s="46">
        <v>2001</v>
      </c>
      <c r="B25" s="47">
        <f>'3.2.1 (Annual)'!B23/'3.2.1 (Annual real)'!$I25*100</f>
        <v>40.191240875912406</v>
      </c>
      <c r="C25" s="48">
        <f>'3.2.1 (Annual)'!C23/'3.2.1 (Annual real)'!$I25*100</f>
        <v>0.55418978102189786</v>
      </c>
      <c r="D25" s="47">
        <f>'3.2.1 (Annual)'!D23/'3.2.1 (Annual real)'!$I25*100</f>
        <v>148.02109489051094</v>
      </c>
      <c r="E25" s="48">
        <f>'3.2.1 (Annual)'!E23/'3.2.1 (Annual real)'!$I25*100</f>
        <v>1.2244598540145983</v>
      </c>
      <c r="F25" s="48">
        <f>'3.2.1 (Annual)'!F23/'3.2.1 (Annual real)'!$I25*100</f>
        <v>0.82878832116788315</v>
      </c>
      <c r="G25" s="48">
        <f>'3.2.1 (Annual)'!G23/'3.2.1 (Annual real)'!$I25*100</f>
        <v>0.80756934306569339</v>
      </c>
      <c r="H25" s="48">
        <f>'3.2.1 (Annual)'!H23/'3.2.1 (Annual real)'!$I25*100</f>
        <v>0.80756934306569339</v>
      </c>
      <c r="I25" s="47">
        <v>80.116959064327489</v>
      </c>
      <c r="J25" s="47">
        <f>(('3.2.1 (Annual)'!J23)/I25*100)</f>
        <v>61.788014006556494</v>
      </c>
      <c r="K25" s="47">
        <f>(('3.2.1 (Annual)'!K23)/I25*100)</f>
        <v>61.788014006556494</v>
      </c>
      <c r="L25" s="51"/>
      <c r="M25" s="50"/>
      <c r="N25" s="51"/>
    </row>
    <row r="26" spans="1:14" s="25" customFormat="1" ht="12.75" customHeight="1" x14ac:dyDescent="0.2">
      <c r="A26" s="46">
        <v>2002</v>
      </c>
      <c r="B26" s="47">
        <f>'3.2.1 (Annual)'!B24/'3.2.1 (Annual real)'!$I26*100</f>
        <v>36.279399141630897</v>
      </c>
      <c r="C26" s="48">
        <f>'3.2.1 (Annual)'!C24/'3.2.1 (Annual real)'!$I26*100</f>
        <v>0.50027896995708154</v>
      </c>
      <c r="D26" s="47">
        <f>'3.2.1 (Annual)'!D24/'3.2.1 (Annual real)'!$I26*100</f>
        <v>156.46866952789696</v>
      </c>
      <c r="E26" s="48">
        <f>'3.2.1 (Annual)'!E24/'3.2.1 (Annual real)'!$I26*100</f>
        <v>1.2977896995708151</v>
      </c>
      <c r="F26" s="48">
        <f>'3.2.1 (Annual)'!F24/'3.2.1 (Annual real)'!$I26*100</f>
        <v>0.74491416309012859</v>
      </c>
      <c r="G26" s="48">
        <f>'3.2.1 (Annual)'!G24/'3.2.1 (Annual real)'!$I26*100</f>
        <v>0.73512875536480682</v>
      </c>
      <c r="H26" s="48">
        <f>'3.2.1 (Annual)'!H24/'3.2.1 (Annual real)'!$I26*100</f>
        <v>0.73512875536480682</v>
      </c>
      <c r="I26" s="47">
        <v>81.754385964912288</v>
      </c>
      <c r="J26" s="47">
        <f>(('3.2.1 (Annual)'!J24)/I26*100)</f>
        <v>56.245505383688354</v>
      </c>
      <c r="K26" s="47">
        <f>(('3.2.1 (Annual)'!K24)/I26*100)</f>
        <v>56.245505383688354</v>
      </c>
      <c r="L26" s="51"/>
      <c r="M26" s="50"/>
      <c r="N26" s="51"/>
    </row>
    <row r="27" spans="1:14" s="25" customFormat="1" ht="12.75" customHeight="1" x14ac:dyDescent="0.2">
      <c r="A27" s="46">
        <v>2003</v>
      </c>
      <c r="B27" s="47">
        <f>'3.2.1 (Annual)'!B25/'3.2.1 (Annual real)'!$I27*100</f>
        <v>33.427051460361611</v>
      </c>
      <c r="C27" s="48">
        <f>'3.2.1 (Annual)'!C25/'3.2.1 (Annual real)'!$I27*100</f>
        <v>0.46257997218358837</v>
      </c>
      <c r="D27" s="47">
        <f>'3.2.1 (Annual)'!D25/'3.2.1 (Annual real)'!$I27*100</f>
        <v>188.36161335187759</v>
      </c>
      <c r="E27" s="48">
        <f>'3.2.1 (Annual)'!E25/'3.2.1 (Annual real)'!$I27*100</f>
        <v>1.5554102920723227</v>
      </c>
      <c r="F27" s="48">
        <f>'3.2.1 (Annual)'!F25/'3.2.1 (Annual real)'!$I27*100</f>
        <v>0.81100139082058409</v>
      </c>
      <c r="G27" s="48">
        <f>'3.2.1 (Annual)'!G25/'3.2.1 (Annual real)'!$I27*100</f>
        <v>0.77294853963838661</v>
      </c>
      <c r="H27" s="48">
        <f>'3.2.1 (Annual)'!H25/'3.2.1 (Annual real)'!$I27*100</f>
        <v>0.77294853963838661</v>
      </c>
      <c r="I27" s="47">
        <v>84.093567251461991</v>
      </c>
      <c r="J27" s="47">
        <f>(('3.2.1 (Annual)'!J25)/I27*100)</f>
        <v>59.139138457412898</v>
      </c>
      <c r="K27" s="47">
        <f>(('3.2.1 (Annual)'!K25)/I27*100)</f>
        <v>59.139138457412898</v>
      </c>
      <c r="L27" s="51"/>
      <c r="M27" s="50"/>
      <c r="N27" s="51"/>
    </row>
    <row r="28" spans="1:14" s="25" customFormat="1" ht="12.75" customHeight="1" x14ac:dyDescent="0.2">
      <c r="A28" s="46">
        <v>2004</v>
      </c>
      <c r="B28" s="47">
        <f>'3.2.1 (Annual)'!B26/'3.2.1 (Annual real)'!$I28*100</f>
        <v>37.831139755766621</v>
      </c>
      <c r="C28" s="48">
        <f>'3.2.1 (Annual)'!C26/'3.2.1 (Annual real)'!$I28*100</f>
        <v>0.52204884667571227</v>
      </c>
      <c r="D28" s="47">
        <f>'3.2.1 (Annual)'!D26/'3.2.1 (Annual real)'!$I28*100</f>
        <v>168.91168860244233</v>
      </c>
      <c r="E28" s="48">
        <f>'3.2.1 (Annual)'!E26/'3.2.1 (Annual real)'!$I28*100</f>
        <v>1.3977780144687098</v>
      </c>
      <c r="F28" s="48">
        <f>'3.2.1 (Annual)'!F26/'3.2.1 (Annual real)'!$I28*100</f>
        <v>0.88284260515603796</v>
      </c>
      <c r="G28" s="48">
        <f>'3.2.1 (Annual)'!G26/'3.2.1 (Annual real)'!$I28*100</f>
        <v>0.81903663500678425</v>
      </c>
      <c r="H28" s="48">
        <f>'3.2.1 (Annual)'!H26/'3.2.1 (Annual real)'!$I28*100</f>
        <v>0.81903663500678425</v>
      </c>
      <c r="I28" s="47">
        <v>86.198830409356731</v>
      </c>
      <c r="J28" s="47">
        <f>(('3.2.1 (Annual)'!J26)/I28*100)</f>
        <v>62.665389059432606</v>
      </c>
      <c r="K28" s="47">
        <f>(('3.2.1 (Annual)'!K26)/I28*100)</f>
        <v>62.665389059432606</v>
      </c>
      <c r="L28" s="51"/>
      <c r="M28" s="50"/>
      <c r="N28" s="51"/>
    </row>
    <row r="29" spans="1:14" s="25" customFormat="1" ht="12.75" customHeight="1" x14ac:dyDescent="0.2">
      <c r="A29" s="46">
        <v>2005</v>
      </c>
      <c r="B29" s="47">
        <f>'3.2.1 (Annual)'!B27/'3.2.1 (Annual real)'!$I29*100</f>
        <v>40.578749999999999</v>
      </c>
      <c r="C29" s="48">
        <f>'3.2.1 (Annual)'!C27/'3.2.1 (Annual real)'!$I29*100</f>
        <v>0.55912499999999998</v>
      </c>
      <c r="D29" s="47">
        <f>'3.2.1 (Annual)'!D27/'3.2.1 (Annual real)'!$I29*100</f>
        <v>262.63125000000002</v>
      </c>
      <c r="E29" s="48">
        <f>'3.2.1 (Annual)'!E27/'3.2.1 (Annual real)'!$I29*100</f>
        <v>2.1735000000000002</v>
      </c>
      <c r="F29" s="48">
        <f>'3.2.1 (Annual)'!F27/'3.2.1 (Annual real)'!$I29*100</f>
        <v>1.141875</v>
      </c>
      <c r="G29" s="48">
        <f>'3.2.1 (Annual)'!G27/'3.2.1 (Annual real)'!$I29*100</f>
        <v>1.094625</v>
      </c>
      <c r="H29" s="48">
        <f>'3.2.1 (Annual)'!H27/'3.2.1 (Annual real)'!$I29*100</f>
        <v>1.094625</v>
      </c>
      <c r="I29" s="47">
        <v>88.888888888888886</v>
      </c>
      <c r="J29" s="47">
        <f>(('3.2.1 (Annual)'!J27)/I29*100)</f>
        <v>83.750956388676371</v>
      </c>
      <c r="K29" s="47">
        <f>(('3.2.1 (Annual)'!K27)/I29*100)</f>
        <v>83.750956388676371</v>
      </c>
      <c r="L29" s="51"/>
      <c r="M29" s="50"/>
      <c r="N29" s="51"/>
    </row>
    <row r="30" spans="1:14" s="25" customFormat="1" ht="12.75" customHeight="1" x14ac:dyDescent="0.2">
      <c r="A30" s="46">
        <v>2006</v>
      </c>
      <c r="B30" s="47">
        <f>'3.2.1 (Annual)'!B28/'3.2.1 (Annual real)'!$I30*100</f>
        <v>41.612915601023019</v>
      </c>
      <c r="C30" s="48">
        <f>'3.2.1 (Annual)'!C28/'3.2.1 (Annual real)'!$I30*100</f>
        <v>0.57173478092623919</v>
      </c>
      <c r="D30" s="47">
        <f>'3.2.1 (Annual)'!D28/'3.2.1 (Annual real)'!$I30*100</f>
        <v>278.37794117647059</v>
      </c>
      <c r="E30" s="48">
        <f>'3.2.1 (Annual)'!E28/'3.2.1 (Annual real)'!$I30*100</f>
        <v>2.3146227621483377</v>
      </c>
      <c r="F30" s="48">
        <f>'3.2.1 (Annual)'!F28/'3.2.1 (Annual real)'!$I30*100</f>
        <v>1.4037525575447569</v>
      </c>
      <c r="G30" s="48">
        <f>'3.2.1 (Annual)'!G28/'3.2.1 (Annual real)'!$I30*100</f>
        <v>1.3819948849104859</v>
      </c>
      <c r="H30" s="48">
        <f>'3.2.1 (Annual)'!H28/'3.2.1 (Annual real)'!$I30*100</f>
        <v>1.3819948849104859</v>
      </c>
      <c r="I30" s="47">
        <v>91.461988304093566</v>
      </c>
      <c r="J30" s="47">
        <f>(('3.2.1 (Annual)'!J28)/I30*100)</f>
        <v>105.73794069705325</v>
      </c>
      <c r="K30" s="47">
        <f>(('3.2.1 (Annual)'!K28)/I30*100)</f>
        <v>105.73794069705325</v>
      </c>
      <c r="L30" s="51"/>
      <c r="M30" s="50"/>
      <c r="N30" s="51"/>
    </row>
    <row r="31" spans="1:14" s="25" customFormat="1" ht="12.75" customHeight="1" x14ac:dyDescent="0.2">
      <c r="A31" s="46">
        <v>2007</v>
      </c>
      <c r="B31" s="47">
        <f>'3.2.1 (Annual)'!B29/'3.2.1 (Annual real)'!$I31*100</f>
        <v>43.770895522388052</v>
      </c>
      <c r="C31" s="48">
        <f>'3.2.1 (Annual)'!C29/'3.2.1 (Annual real)'!$I31*100</f>
        <v>0.60138404149269964</v>
      </c>
      <c r="D31" s="47">
        <f>'3.2.1 (Annual)'!D29/'3.2.1 (Annual real)'!$I31*100</f>
        <v>255.51100746268656</v>
      </c>
      <c r="E31" s="48">
        <f>'3.2.1 (Annual)'!E29/'3.2.1 (Annual real)'!$I31*100</f>
        <v>2.1095652400586435</v>
      </c>
      <c r="F31" s="48">
        <f>'3.2.1 (Annual)'!F29/'3.2.1 (Annual real)'!$I31*100</f>
        <v>1.3141902985074627</v>
      </c>
      <c r="G31" s="48">
        <f>'3.2.1 (Annual)'!G29/'3.2.1 (Annual real)'!$I31*100</f>
        <v>1.1134141791044776</v>
      </c>
      <c r="H31" s="48">
        <f>'3.2.1 (Annual)'!H29/'3.2.1 (Annual real)'!$I31*100</f>
        <v>1.1134141791044776</v>
      </c>
      <c r="I31" s="47">
        <v>94.035087719298247</v>
      </c>
      <c r="J31" s="47">
        <f>(('3.2.1 (Annual)'!J29)/I31*100)</f>
        <v>85.18853703936324</v>
      </c>
      <c r="K31" s="47">
        <f>(('3.2.1 (Annual)'!K29)/I31*100)</f>
        <v>85.18853703936324</v>
      </c>
      <c r="L31" s="51"/>
      <c r="M31" s="50"/>
      <c r="N31" s="51"/>
    </row>
    <row r="32" spans="1:14" s="25" customFormat="1" ht="12.75" customHeight="1" x14ac:dyDescent="0.2">
      <c r="A32" s="46">
        <v>2008</v>
      </c>
      <c r="B32" s="47">
        <f>'3.2.1 (Annual)'!B30/'3.2.1 (Annual real)'!$I32*100</f>
        <v>67.544349295016971</v>
      </c>
      <c r="C32" s="48">
        <f>'3.2.1 (Annual)'!C30/'3.2.1 (Annual real)'!$I32*100</f>
        <v>0.928016054372372</v>
      </c>
      <c r="D32" s="47">
        <f>'3.2.1 (Annual)'!D30/'3.2.1 (Annual real)'!$I32*100</f>
        <v>296.01996065222892</v>
      </c>
      <c r="E32" s="48">
        <f>'3.2.1 (Annual)'!E30/'3.2.1 (Annual real)'!$I32*100</f>
        <v>2.4440059894933723</v>
      </c>
      <c r="F32" s="48">
        <f>'3.2.1 (Annual)'!F30/'3.2.1 (Annual real)'!$I32*100</f>
        <v>1.6932188456275101</v>
      </c>
      <c r="G32" s="48">
        <f>'3.2.1 (Annual)'!G30/'3.2.1 (Annual real)'!$I32*100</f>
        <v>1.52560843373494</v>
      </c>
      <c r="H32" s="48">
        <f>'3.2.1 (Annual)'!H30/'3.2.1 (Annual real)'!$I32*100</f>
        <v>1.52560843373494</v>
      </c>
      <c r="I32" s="47">
        <v>97.076023391812853</v>
      </c>
      <c r="J32" s="47">
        <f>(('3.2.1 (Annual)'!J30)/I32*100)</f>
        <v>116.72597044643764</v>
      </c>
      <c r="K32" s="47">
        <f>(('3.2.1 (Annual)'!K30)/I32*100)</f>
        <v>116.72597044643764</v>
      </c>
      <c r="L32" s="51"/>
      <c r="M32" s="50"/>
      <c r="N32" s="51"/>
    </row>
    <row r="33" spans="1:14" s="25" customFormat="1" ht="12.75" customHeight="1" x14ac:dyDescent="0.2">
      <c r="A33" s="46">
        <v>2009</v>
      </c>
      <c r="B33" s="47">
        <f>'3.2.1 (Annual)'!B31/'3.2.1 (Annual real)'!$I33*100</f>
        <v>55.126192869538301</v>
      </c>
      <c r="C33" s="48">
        <f>'3.2.1 (Annual)'!C31/'3.2.1 (Annual real)'!$I33*100</f>
        <v>0.76322468944922062</v>
      </c>
      <c r="D33" s="47">
        <f>'3.2.1 (Annual)'!D31/'3.2.1 (Annual real)'!$I33*100</f>
        <v>271.81668507241039</v>
      </c>
      <c r="E33" s="48">
        <f>'3.2.1 (Annual)'!E31/'3.2.1 (Annual real)'!$I33*100</f>
        <v>2.2493374467069698</v>
      </c>
      <c r="F33" s="48">
        <f>'3.2.1 (Annual)'!F31/'3.2.1 (Annual real)'!$I33*100</f>
        <v>1.4213868483412322</v>
      </c>
      <c r="G33" s="48">
        <f>'3.2.1 (Annual)'!G31/'3.2.1 (Annual real)'!$I33*100</f>
        <v>1.149792654028436</v>
      </c>
      <c r="H33" s="48">
        <f>'3.2.1 (Annual)'!H31/'3.2.1 (Annual real)'!$I33*100</f>
        <v>1.149792654028436</v>
      </c>
      <c r="I33" s="47">
        <v>98.713450292397667</v>
      </c>
      <c r="J33" s="47">
        <f>(('3.2.1 (Annual)'!J31)/I33*100)</f>
        <v>87.971893957799239</v>
      </c>
      <c r="K33" s="47">
        <f>(('3.2.1 (Annual)'!K31)/I33*100)</f>
        <v>87.971893957799239</v>
      </c>
      <c r="L33" s="51"/>
      <c r="M33" s="50"/>
      <c r="N33" s="51"/>
    </row>
    <row r="34" spans="1:14" s="25" customFormat="1" ht="12.75" customHeight="1" x14ac:dyDescent="0.2">
      <c r="A34" s="46">
        <v>2010</v>
      </c>
      <c r="B34" s="47">
        <f>'3.2.1 (Annual)'!B32/'3.2.1 (Annual real)'!$I34*100</f>
        <v>62.303024859893661</v>
      </c>
      <c r="C34" s="48">
        <f>'3.2.1 (Annual)'!C32/'3.2.1 (Annual real)'!$I34*100</f>
        <v>0.86927499092947436</v>
      </c>
      <c r="D34" s="47">
        <f>'3.2.1 (Annual)'!D32/'3.2.1 (Annual real)'!$I34*100</f>
        <v>419.47636967172281</v>
      </c>
      <c r="E34" s="48">
        <f>'3.2.1 (Annual)'!E32/'3.2.1 (Annual real)'!$I34*100</f>
        <v>3.4872843678699752</v>
      </c>
      <c r="F34" s="48">
        <f>'3.2.1 (Annual)'!F32/'3.2.1 (Annual real)'!$I34*100</f>
        <v>1.4611343605103526</v>
      </c>
      <c r="G34" s="48">
        <f>'3.2.1 (Annual)'!G32/'3.2.1 (Annual real)'!$I34*100</f>
        <v>1.3069999999999999</v>
      </c>
      <c r="H34" s="48">
        <f>'3.2.1 (Annual)'!H32/'3.2.1 (Annual real)'!$I34*100</f>
        <v>1.3069999999999999</v>
      </c>
      <c r="I34" s="47">
        <v>100</v>
      </c>
      <c r="J34" s="47">
        <f>(('3.2.1 (Annual)'!J32)/I34*100)</f>
        <v>100</v>
      </c>
      <c r="K34" s="47">
        <f>(('3.2.1 (Annual)'!K32)/I34*100)</f>
        <v>100</v>
      </c>
      <c r="L34" s="52"/>
      <c r="M34" s="50"/>
      <c r="N34" s="51"/>
    </row>
    <row r="35" spans="1:14" s="25" customFormat="1" ht="12.75" customHeight="1" x14ac:dyDescent="0.2">
      <c r="A35" s="46">
        <v>2011</v>
      </c>
      <c r="B35" s="47">
        <f>'3.2.1 (Annual)'!B33/'3.2.1 (Annual real)'!$I35*100</f>
        <v>78.491007652944617</v>
      </c>
      <c r="C35" s="48">
        <f>'3.2.1 (Annual)'!C33/'3.2.1 (Annual real)'!$I35*100</f>
        <v>1.0867116305718643</v>
      </c>
      <c r="D35" s="47">
        <f>'3.2.1 (Annual)'!D33/'3.2.1 (Annual real)'!$I35*100</f>
        <v>520.43254089663947</v>
      </c>
      <c r="E35" s="48">
        <f>'3.2.1 (Annual)'!E33/'3.2.1 (Annual real)'!$I35*100</f>
        <v>4.326575692022935</v>
      </c>
      <c r="F35" s="48">
        <f>'3.2.1 (Annual)'!F33/'3.2.1 (Annual real)'!$I35*100</f>
        <v>1.874767275876386</v>
      </c>
      <c r="G35" s="48">
        <f>'3.2.1 (Annual)'!G33/'3.2.1 (Annual real)'!$I35*100</f>
        <v>1.6757216494845362</v>
      </c>
      <c r="H35" s="48">
        <f>'3.2.1 (Annual)'!H33/'3.2.1 (Annual real)'!$I35*100</f>
        <v>1.6757216494845362</v>
      </c>
      <c r="I35" s="47">
        <v>102.10526315789474</v>
      </c>
      <c r="J35" s="47">
        <f>(('3.2.1 (Annual)'!J33)/I35*100)</f>
        <v>128.21129682360643</v>
      </c>
      <c r="K35" s="47">
        <f>(('3.2.1 (Annual)'!K33)/I35*100)</f>
        <v>128.21129682360643</v>
      </c>
      <c r="L35" s="52"/>
      <c r="M35" s="50"/>
      <c r="N35" s="51"/>
    </row>
    <row r="36" spans="1:14" s="25" customFormat="1" ht="12.75" customHeight="1" x14ac:dyDescent="0.2">
      <c r="A36" s="46">
        <v>2012</v>
      </c>
      <c r="B36" s="47">
        <f>'3.2.1 (Annual)'!B34/'3.2.1 (Annual real)'!$I36*100</f>
        <v>63.939533021015116</v>
      </c>
      <c r="C36" s="48">
        <f>'3.2.1 (Annual)'!C34/'3.2.1 (Annual real)'!$I36*100</f>
        <v>0.87848818993585243</v>
      </c>
      <c r="D36" s="47">
        <f>'3.2.1 (Annual)'!D34/'3.2.1 (Annual real)'!$I36*100</f>
        <v>556.37600494806179</v>
      </c>
      <c r="E36" s="48">
        <f>'3.2.1 (Annual)'!E34/'3.2.1 (Annual real)'!$I36*100</f>
        <v>4.6253889014814673</v>
      </c>
      <c r="F36" s="48">
        <f>'3.2.1 (Annual)'!F34/'3.2.1 (Annual real)'!$I36*100</f>
        <v>2.0584466226466782</v>
      </c>
      <c r="G36" s="53" t="s">
        <v>0</v>
      </c>
      <c r="H36" s="53" t="s">
        <v>0</v>
      </c>
      <c r="I36" s="47">
        <v>103.74269005847954</v>
      </c>
      <c r="J36" s="54" t="s">
        <v>0</v>
      </c>
      <c r="K36" s="54" t="s">
        <v>0</v>
      </c>
      <c r="L36" s="52"/>
      <c r="M36" s="50"/>
      <c r="N36" s="51"/>
    </row>
    <row r="37" spans="1:14" s="25" customFormat="1" ht="12.75" customHeight="1" x14ac:dyDescent="0.2">
      <c r="A37" s="46">
        <v>2013</v>
      </c>
      <c r="B37" s="47">
        <f>'3.2.1 (Annual)'!B35/'3.2.1 (Annual real)'!$I37*100</f>
        <v>58.016652187465624</v>
      </c>
      <c r="C37" s="48">
        <f>'3.2.1 (Annual)'!C35/'3.2.1 (Annual real)'!$I37*100</f>
        <v>0.79408076203666533</v>
      </c>
      <c r="D37" s="47">
        <f>'3.2.1 (Annual)'!D35/'3.2.1 (Annual real)'!$I37*100</f>
        <v>508.97427106000413</v>
      </c>
      <c r="E37" s="48">
        <f>'3.2.1 (Annual)'!E35/'3.2.1 (Annual real)'!$I37*100</f>
        <v>4.2313182516207357</v>
      </c>
      <c r="F37" s="48">
        <f>'3.2.1 (Annual)'!F35/'3.2.1 (Annual real)'!$I37*100</f>
        <v>2.1674631789621457</v>
      </c>
      <c r="G37" s="53" t="s">
        <v>0</v>
      </c>
      <c r="H37" s="53" t="s">
        <v>0</v>
      </c>
      <c r="I37" s="47">
        <v>106.08187134502924</v>
      </c>
      <c r="J37" s="54" t="s">
        <v>0</v>
      </c>
      <c r="K37" s="54" t="s">
        <v>0</v>
      </c>
      <c r="L37" s="52"/>
      <c r="M37" s="50"/>
      <c r="N37" s="51"/>
    </row>
    <row r="38" spans="1:14" s="25" customFormat="1" ht="12.75" customHeight="1" x14ac:dyDescent="0.2">
      <c r="A38" s="46">
        <v>2014</v>
      </c>
      <c r="B38" s="47">
        <f>'3.2.1 (Annual)'!B36/'3.2.1 (Annual real)'!$I38*100</f>
        <v>52.583365925836944</v>
      </c>
      <c r="C38" s="48">
        <f>'3.2.1 (Annual)'!C36/'3.2.1 (Annual real)'!$I38*100</f>
        <v>0.72246173486660381</v>
      </c>
      <c r="D38" s="47">
        <f>'3.2.1 (Annual)'!D36/'3.2.1 (Annual real)'!$I38*100</f>
        <v>453.14346097093522</v>
      </c>
      <c r="E38" s="48">
        <f>'3.2.1 (Annual)'!E36/'3.2.1 (Annual real)'!$I38*100</f>
        <v>3.7584930060327122</v>
      </c>
      <c r="F38" s="48">
        <f>'3.2.1 (Annual)'!F36/'3.2.1 (Annual real)'!$I38*100</f>
        <v>1.7524120928696565</v>
      </c>
      <c r="G38" s="53" t="s">
        <v>0</v>
      </c>
      <c r="H38" s="53" t="s">
        <v>0</v>
      </c>
      <c r="I38" s="47">
        <v>107.83625730994153</v>
      </c>
      <c r="J38" s="54" t="s">
        <v>0</v>
      </c>
      <c r="K38" s="54" t="s">
        <v>0</v>
      </c>
      <c r="L38" s="52"/>
      <c r="M38" s="50"/>
      <c r="N38" s="51"/>
    </row>
    <row r="39" spans="1:14" s="25" customFormat="1" ht="12.75" customHeight="1" x14ac:dyDescent="0.2">
      <c r="A39" s="46">
        <v>2015</v>
      </c>
      <c r="B39" s="47">
        <f>'3.2.1 (Annual)'!B37/'3.2.1 (Annual real)'!$I39*100</f>
        <v>44.976534506986688</v>
      </c>
      <c r="C39" s="48">
        <f>'3.2.1 (Annual)'!C37/'3.2.1 (Annual real)'!$I39*100</f>
        <v>0.61794874816561274</v>
      </c>
      <c r="D39" s="47">
        <f>'3.2.1 (Annual)'!D37/'3.2.1 (Annual real)'!$I39*100</f>
        <v>300.86029724288335</v>
      </c>
      <c r="E39" s="48">
        <f>'3.2.1 (Annual)'!E37/'3.2.1 (Annual real)'!$I39*100</f>
        <v>2.4954157355761306</v>
      </c>
      <c r="F39" s="48">
        <f>'3.2.1 (Annual)'!F37/'3.2.1 (Annual real)'!$I39*100</f>
        <v>1.4639522371637586</v>
      </c>
      <c r="G39" s="53" t="s">
        <v>0</v>
      </c>
      <c r="H39" s="53" t="s">
        <v>0</v>
      </c>
      <c r="I39" s="47">
        <v>108.30409356725146</v>
      </c>
      <c r="J39" s="54" t="s">
        <v>0</v>
      </c>
      <c r="K39" s="54" t="s">
        <v>0</v>
      </c>
      <c r="L39" s="52"/>
      <c r="M39" s="50"/>
      <c r="N39" s="51"/>
    </row>
    <row r="40" spans="1:14" s="25" customFormat="1" ht="12.75" customHeight="1" x14ac:dyDescent="0.2">
      <c r="A40" s="55">
        <v>2016</v>
      </c>
      <c r="B40" s="47">
        <f>'3.2.1 (Annual)'!B38/'3.2.1 (Annual real)'!$I40*100</f>
        <v>49.17107819042895</v>
      </c>
      <c r="C40" s="48">
        <f>'3.2.1 (Annual)'!C38/'3.2.1 (Annual real)'!$I40*100</f>
        <v>0.66793102395409942</v>
      </c>
      <c r="D40" s="47">
        <f>'3.2.1 (Annual)'!D38/'3.2.1 (Annual real)'!$I40*100</f>
        <v>260.72088308288232</v>
      </c>
      <c r="E40" s="48">
        <f>'3.2.1 (Annual)'!E38/'3.2.1 (Annual real)'!$I40*100</f>
        <v>2.1674829041352823</v>
      </c>
      <c r="F40" s="48">
        <f>'3.2.1 (Annual)'!F38/'3.2.1 (Annual real)'!$I40*100</f>
        <v>1.1555842708850208</v>
      </c>
      <c r="G40" s="53" t="s">
        <v>0</v>
      </c>
      <c r="H40" s="53" t="s">
        <v>0</v>
      </c>
      <c r="I40" s="47">
        <v>110.4093567251462</v>
      </c>
      <c r="J40" s="54" t="s">
        <v>0</v>
      </c>
      <c r="K40" s="54" t="s">
        <v>0</v>
      </c>
      <c r="L40" s="52"/>
      <c r="M40" s="50"/>
      <c r="N40" s="51"/>
    </row>
    <row r="41" spans="1:14" s="25" customFormat="1" ht="12.75" customHeight="1" x14ac:dyDescent="0.2">
      <c r="A41" s="55">
        <v>2017</v>
      </c>
      <c r="B41" s="47">
        <f>'3.2.1 (Annual)'!B39/'3.2.1 (Annual real)'!$I41*100</f>
        <v>65.787879056490524</v>
      </c>
      <c r="C41" s="48">
        <f>'3.2.1 (Annual)'!C39/'3.2.1 (Annual real)'!$I41*100</f>
        <v>0.89365063852765692</v>
      </c>
      <c r="D41" s="47">
        <f>'3.2.1 (Annual)'!D39/'3.2.1 (Annual real)'!$I41*100</f>
        <v>329.92343203475986</v>
      </c>
      <c r="E41" s="48">
        <f>'3.2.1 (Annual)'!E39/'3.2.1 (Annual real)'!$I41*100</f>
        <v>2.742792944520871</v>
      </c>
      <c r="F41" s="48">
        <f>'3.2.1 (Annual)'!F39/'3.2.1 (Annual real)'!$I41*100</f>
        <v>1.3560330700884782</v>
      </c>
      <c r="G41" s="53" t="s">
        <v>0</v>
      </c>
      <c r="H41" s="53" t="s">
        <v>0</v>
      </c>
      <c r="I41" s="47">
        <v>112.39766081871345</v>
      </c>
      <c r="J41" s="47" t="s">
        <v>0</v>
      </c>
      <c r="K41" s="47" t="s">
        <v>0</v>
      </c>
      <c r="L41" s="56"/>
    </row>
    <row r="42" spans="1:14" s="25" customFormat="1" ht="12.75" customHeight="1" x14ac:dyDescent="0.2">
      <c r="A42" s="55">
        <v>2018</v>
      </c>
      <c r="B42" s="47">
        <f>'3.2.1 (Annual)'!B40/'3.2.1 (Annual real)'!$I42*100</f>
        <v>67.076152443196051</v>
      </c>
      <c r="C42" s="48">
        <f>'3.2.1 (Annual)'!C40/'3.2.1 (Annual real)'!$I42*100</f>
        <v>0.91115031097703059</v>
      </c>
      <c r="D42" s="47">
        <f>'3.2.1 (Annual)'!D40/'3.2.1 (Annual real)'!$I42*100</f>
        <v>404.66484210955815</v>
      </c>
      <c r="E42" s="48">
        <f>'3.2.1 (Annual)'!E40/'3.2.1 (Annual real)'!$I42*100</f>
        <v>3.3641498786203559</v>
      </c>
      <c r="F42" s="48">
        <f>'3.2.1 (Annual)'!F40/'3.2.1 (Annual real)'!$I42*100</f>
        <v>1.6796392843871646</v>
      </c>
      <c r="G42" s="53" t="s">
        <v>0</v>
      </c>
      <c r="H42" s="53" t="s">
        <v>0</v>
      </c>
      <c r="I42" s="47">
        <v>114.61988304093566</v>
      </c>
      <c r="J42" s="47" t="s">
        <v>0</v>
      </c>
      <c r="K42" s="47" t="s">
        <v>0</v>
      </c>
      <c r="L42" s="56"/>
    </row>
    <row r="43" spans="1:14" s="25" customFormat="1" ht="12.75" customHeight="1" x14ac:dyDescent="0.2">
      <c r="A43" s="55">
        <v>2019</v>
      </c>
      <c r="B43" s="47">
        <f>'3.2.1 (Annual)'!B41/'3.2.1 (Annual real)'!$I43*100</f>
        <v>51.973379100955363</v>
      </c>
      <c r="C43" s="48">
        <f>'3.2.1 (Annual)'!C41/'3.2.1 (Annual real)'!$I43*100</f>
        <v>0.70599697217973245</v>
      </c>
      <c r="D43" s="47">
        <f>'3.2.1 (Annual)'!D41/'3.2.1 (Annual real)'!$I43*100</f>
        <v>413.01039937387384</v>
      </c>
      <c r="E43" s="48">
        <f>'3.2.1 (Annual)'!E41/'3.2.1 (Annual real)'!$I43*100</f>
        <v>3.4256186642071995</v>
      </c>
      <c r="F43" s="48">
        <f>'3.2.1 (Annual)'!F41/'3.2.1 (Annual real)'!$I43*100</f>
        <v>1.2136835861535944</v>
      </c>
      <c r="G43" s="53" t="s">
        <v>0</v>
      </c>
      <c r="H43" s="53" t="s">
        <v>0</v>
      </c>
      <c r="I43" s="47">
        <v>116.95906432748538</v>
      </c>
      <c r="J43" s="47" t="s">
        <v>0</v>
      </c>
      <c r="K43" s="47" t="s">
        <v>0</v>
      </c>
    </row>
    <row r="44" spans="1:14" s="25" customFormat="1" ht="12.75" customHeight="1" x14ac:dyDescent="0.2">
      <c r="A44" s="55">
        <v>2020</v>
      </c>
      <c r="B44" s="47">
        <f>'3.2.1 (Annual)'!B42/'3.2.1 (Annual real)'!$I44*100</f>
        <v>50.328387655633463</v>
      </c>
      <c r="C44" s="48">
        <f>'3.2.1 (Annual)'!C42/'3.2.1 (Annual real)'!$I44*100</f>
        <v>0.6836005734109033</v>
      </c>
      <c r="D44" s="47">
        <f>'3.2.1 (Annual)'!D42/'3.2.1 (Annual real)'!$I44*100</f>
        <v>332.3773694524296</v>
      </c>
      <c r="E44" s="48">
        <f>'3.2.1 (Annual)'!E42/'3.2.1 (Annual real)'!$I44*100</f>
        <v>2.7615674162536825</v>
      </c>
      <c r="F44" s="48">
        <f>'3.2.1 (Annual)'!F42/'3.2.1 (Annual real)'!$I44*100</f>
        <v>0.96606280604096573</v>
      </c>
      <c r="G44" s="53" t="s">
        <v>0</v>
      </c>
      <c r="H44" s="53" t="s">
        <v>0</v>
      </c>
      <c r="I44" s="47">
        <v>123.15789473684211</v>
      </c>
      <c r="J44" s="47" t="s">
        <v>0</v>
      </c>
      <c r="K44" s="47" t="s">
        <v>0</v>
      </c>
    </row>
    <row r="45" spans="1:14" s="25" customFormat="1" ht="12.75" customHeight="1" x14ac:dyDescent="0.2">
      <c r="A45" s="39">
        <v>2021</v>
      </c>
      <c r="B45" s="105">
        <f>'3.2.1 (Annual)'!B43/'3.2.1 (Annual real)'!$I45*100</f>
        <v>107.8470776214848</v>
      </c>
      <c r="C45" s="58">
        <f>'3.2.1 (Annual)'!C43/'3.2.1 (Annual real)'!$I45*100</f>
        <v>1.4648656064086119</v>
      </c>
      <c r="D45" s="105">
        <f>'3.2.1 (Annual)'!D43/'3.2.1 (Annual real)'!$I45*100</f>
        <v>442.00887061224944</v>
      </c>
      <c r="E45" s="58">
        <f>'3.2.1 (Annual)'!E43/'3.2.1 (Annual real)'!$I45*100</f>
        <v>3.6724440559500171</v>
      </c>
      <c r="F45" s="58">
        <f>'3.2.1 (Annual)'!F43/'3.2.1 (Annual real)'!$I45*100</f>
        <v>2.3608967223963995</v>
      </c>
      <c r="G45" s="107" t="s">
        <v>0</v>
      </c>
      <c r="H45" s="107" t="s">
        <v>0</v>
      </c>
      <c r="I45" s="105">
        <v>123.50877192982455</v>
      </c>
      <c r="J45" s="105" t="s">
        <v>0</v>
      </c>
      <c r="K45" s="105" t="s">
        <v>0</v>
      </c>
    </row>
    <row r="46" spans="1:14" s="25" customFormat="1" ht="12.75" customHeight="1" x14ac:dyDescent="0.2">
      <c r="A46" s="38"/>
      <c r="B46" s="41"/>
      <c r="C46" s="41"/>
      <c r="D46" s="41"/>
      <c r="E46" s="41"/>
      <c r="F46" s="41"/>
      <c r="G46" s="49"/>
      <c r="H46" s="49"/>
      <c r="I46" s="59"/>
      <c r="J46" s="60"/>
      <c r="K46" s="60"/>
    </row>
  </sheetData>
  <phoneticPr fontId="2" type="noConversion"/>
  <pageMargins left="0.75" right="0.75" top="1" bottom="1" header="0.5" footer="0.5"/>
  <pageSetup paperSize="9" orientation="portrait" r:id="rId1"/>
  <headerFooter alignWithMargins="0"/>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6DFC8-E530-4C22-952C-52E12EAD2C47}">
  <sheetPr>
    <tabColor theme="3"/>
    <pageSetUpPr fitToPage="1"/>
  </sheetPr>
  <dimension ref="A1:X31"/>
  <sheetViews>
    <sheetView showGridLines="0" zoomScaleNormal="100" workbookViewId="0"/>
  </sheetViews>
  <sheetFormatPr defaultColWidth="9.28515625" defaultRowHeight="12.75" x14ac:dyDescent="0.2"/>
  <cols>
    <col min="1" max="16384" width="9.28515625" style="21"/>
  </cols>
  <sheetData>
    <row r="1" spans="1:24" ht="18" customHeight="1" x14ac:dyDescent="0.25">
      <c r="A1" s="20" t="s">
        <v>22</v>
      </c>
      <c r="B1" s="2"/>
      <c r="C1" s="2"/>
      <c r="D1" s="2"/>
      <c r="E1" s="2"/>
      <c r="F1" s="2"/>
      <c r="G1" s="2"/>
      <c r="H1" s="2"/>
      <c r="I1" s="2"/>
      <c r="J1" s="2"/>
      <c r="K1" s="2"/>
      <c r="L1" s="2"/>
      <c r="M1" s="2"/>
      <c r="N1" s="2"/>
      <c r="O1" s="2"/>
      <c r="P1" s="2"/>
      <c r="Q1" s="2"/>
      <c r="R1" s="2"/>
      <c r="S1" s="2"/>
      <c r="T1" s="2"/>
      <c r="U1" s="2"/>
      <c r="V1" s="2"/>
      <c r="W1" s="2"/>
      <c r="X1" s="2"/>
    </row>
    <row r="2" spans="1:24" ht="18" customHeight="1" x14ac:dyDescent="0.2">
      <c r="A2" s="3"/>
      <c r="B2" s="3"/>
      <c r="C2" s="2"/>
      <c r="D2" s="2"/>
      <c r="E2" s="2"/>
      <c r="F2" s="2"/>
      <c r="G2" s="2"/>
      <c r="H2" s="2"/>
      <c r="I2" s="2"/>
      <c r="J2" s="2"/>
      <c r="K2" s="2"/>
      <c r="L2" s="2"/>
      <c r="M2" s="2"/>
      <c r="N2" s="2"/>
      <c r="O2" s="2"/>
      <c r="P2" s="2"/>
      <c r="Q2" s="2"/>
      <c r="R2" s="2"/>
      <c r="S2" s="2"/>
      <c r="T2" s="2"/>
      <c r="U2" s="2"/>
      <c r="V2" s="2"/>
      <c r="W2" s="2"/>
      <c r="X2" s="2"/>
    </row>
    <row r="3" spans="1:24" ht="18" customHeight="1" x14ac:dyDescent="0.2">
      <c r="A3" s="3"/>
      <c r="B3" s="3"/>
      <c r="C3" s="2"/>
      <c r="D3" s="2"/>
      <c r="E3" s="2"/>
      <c r="F3" s="2"/>
      <c r="G3" s="2"/>
      <c r="H3" s="2"/>
      <c r="I3" s="2"/>
      <c r="J3" s="2"/>
      <c r="K3" s="2"/>
      <c r="L3" s="2"/>
      <c r="M3" s="2"/>
      <c r="N3" s="2"/>
      <c r="O3" s="2"/>
      <c r="P3" s="2"/>
      <c r="Q3" s="2"/>
      <c r="R3" s="2"/>
      <c r="S3" s="2"/>
      <c r="T3" s="2"/>
      <c r="U3" s="2"/>
      <c r="V3" s="2"/>
      <c r="W3" s="2"/>
      <c r="X3" s="2"/>
    </row>
    <row r="4" spans="1:24" ht="14.25" x14ac:dyDescent="0.2">
      <c r="A4" s="3"/>
      <c r="B4" s="3"/>
      <c r="C4" s="2"/>
      <c r="D4" s="2"/>
      <c r="E4" s="2"/>
      <c r="F4" s="2"/>
      <c r="G4" s="2"/>
      <c r="H4" s="2"/>
      <c r="I4" s="2"/>
      <c r="J4" s="2"/>
      <c r="K4" s="2"/>
      <c r="L4" s="2"/>
      <c r="M4" s="2"/>
      <c r="N4" s="2"/>
      <c r="O4" s="2"/>
      <c r="P4" s="2"/>
      <c r="Q4" s="2"/>
      <c r="R4" s="2"/>
      <c r="S4" s="2"/>
      <c r="T4" s="2"/>
      <c r="U4" s="2"/>
      <c r="V4" s="2"/>
      <c r="W4" s="2"/>
      <c r="X4" s="2"/>
    </row>
    <row r="5" spans="1:24" ht="14.25" x14ac:dyDescent="0.2">
      <c r="A5" s="3"/>
      <c r="B5" s="2"/>
      <c r="C5" s="2"/>
      <c r="D5" s="2"/>
      <c r="E5" s="2"/>
      <c r="F5" s="2"/>
      <c r="G5" s="2"/>
      <c r="H5" s="2"/>
      <c r="I5" s="2"/>
      <c r="J5" s="2"/>
      <c r="K5" s="2"/>
      <c r="L5" s="2"/>
      <c r="M5" s="2"/>
      <c r="N5" s="2"/>
      <c r="O5" s="2"/>
      <c r="P5" s="2"/>
      <c r="Q5" s="2"/>
      <c r="R5" s="2"/>
      <c r="S5" s="2"/>
      <c r="T5" s="2"/>
      <c r="U5" s="2"/>
      <c r="V5" s="2"/>
      <c r="W5" s="2"/>
      <c r="X5" s="2"/>
    </row>
    <row r="6" spans="1:24" ht="14.25" x14ac:dyDescent="0.2">
      <c r="A6" s="3"/>
      <c r="B6" s="3"/>
      <c r="C6" s="2"/>
      <c r="D6" s="2"/>
      <c r="E6" s="2"/>
      <c r="F6" s="2"/>
      <c r="G6" s="2"/>
      <c r="H6" s="2"/>
      <c r="I6" s="2"/>
      <c r="J6" s="2"/>
      <c r="K6" s="2"/>
      <c r="L6" s="2"/>
      <c r="M6" s="2"/>
      <c r="N6" s="2"/>
      <c r="O6" s="2"/>
      <c r="P6" s="2"/>
      <c r="Q6" s="2"/>
      <c r="R6" s="2"/>
      <c r="S6" s="2"/>
      <c r="T6" s="2"/>
      <c r="U6" s="2"/>
      <c r="V6" s="2"/>
      <c r="W6" s="2"/>
      <c r="X6" s="2"/>
    </row>
    <row r="7" spans="1:24" ht="14.25" x14ac:dyDescent="0.2">
      <c r="A7" s="3"/>
      <c r="B7" s="2"/>
      <c r="C7" s="2"/>
      <c r="D7" s="2"/>
      <c r="E7" s="2"/>
      <c r="F7" s="2"/>
      <c r="G7" s="2"/>
      <c r="H7" s="2"/>
      <c r="I7" s="2"/>
      <c r="J7" s="2"/>
      <c r="K7" s="2"/>
      <c r="L7" s="2"/>
      <c r="M7" s="2"/>
      <c r="N7" s="2"/>
      <c r="O7" s="2"/>
      <c r="P7" s="2"/>
      <c r="Q7" s="2"/>
      <c r="R7" s="2"/>
      <c r="S7" s="2"/>
      <c r="T7" s="2"/>
      <c r="U7" s="2"/>
      <c r="V7" s="2"/>
      <c r="W7" s="2"/>
      <c r="X7" s="2"/>
    </row>
    <row r="8" spans="1:24" ht="14.25" x14ac:dyDescent="0.2">
      <c r="A8" s="3"/>
      <c r="B8" s="3"/>
      <c r="C8" s="2"/>
      <c r="D8" s="2"/>
      <c r="E8" s="2"/>
      <c r="F8" s="2"/>
      <c r="G8" s="2"/>
      <c r="H8" s="2"/>
      <c r="I8" s="2"/>
      <c r="J8" s="2"/>
      <c r="K8" s="2"/>
      <c r="L8" s="2"/>
      <c r="M8" s="2"/>
      <c r="N8" s="2"/>
      <c r="O8" s="2"/>
      <c r="P8" s="2"/>
      <c r="Q8" s="2"/>
      <c r="R8" s="2"/>
      <c r="S8" s="2"/>
      <c r="T8" s="2"/>
      <c r="U8" s="2"/>
      <c r="V8" s="2"/>
      <c r="W8" s="2"/>
      <c r="X8" s="2"/>
    </row>
    <row r="9" spans="1:24" ht="14.25" x14ac:dyDescent="0.2">
      <c r="A9" s="3"/>
      <c r="B9" s="2"/>
      <c r="C9" s="2"/>
      <c r="D9" s="2"/>
      <c r="E9" s="2"/>
      <c r="F9" s="2"/>
      <c r="G9" s="2"/>
      <c r="H9" s="2"/>
      <c r="I9" s="2"/>
      <c r="J9" s="2"/>
      <c r="K9" s="2"/>
      <c r="L9" s="2"/>
      <c r="M9" s="2"/>
      <c r="N9" s="2"/>
      <c r="O9" s="2"/>
      <c r="P9" s="2"/>
      <c r="Q9" s="2"/>
      <c r="R9" s="2"/>
      <c r="S9" s="2"/>
      <c r="T9" s="2"/>
      <c r="U9" s="2"/>
      <c r="V9" s="2"/>
      <c r="W9" s="2"/>
      <c r="X9" s="2"/>
    </row>
    <row r="10" spans="1:24" ht="14.25" x14ac:dyDescent="0.2">
      <c r="A10" s="3"/>
      <c r="B10" s="3"/>
      <c r="C10" s="2"/>
      <c r="D10" s="2"/>
      <c r="E10" s="2"/>
      <c r="F10" s="2"/>
      <c r="G10" s="2"/>
      <c r="H10" s="2"/>
      <c r="I10" s="2"/>
      <c r="J10" s="2"/>
      <c r="K10" s="2"/>
      <c r="L10" s="2"/>
      <c r="M10" s="2"/>
      <c r="N10" s="2"/>
      <c r="O10" s="2"/>
      <c r="P10" s="2"/>
      <c r="Q10" s="2"/>
      <c r="R10" s="2"/>
      <c r="S10" s="2"/>
      <c r="T10" s="2"/>
      <c r="U10" s="2"/>
      <c r="V10" s="2"/>
      <c r="W10" s="2"/>
      <c r="X10" s="2"/>
    </row>
    <row r="11" spans="1:24" ht="14.25" x14ac:dyDescent="0.2">
      <c r="A11" s="3"/>
      <c r="B11" s="2"/>
      <c r="C11" s="2"/>
      <c r="D11" s="2"/>
      <c r="E11" s="2"/>
      <c r="F11" s="2"/>
      <c r="G11" s="2"/>
      <c r="H11" s="2"/>
      <c r="I11" s="2"/>
      <c r="J11" s="2"/>
      <c r="K11" s="2"/>
      <c r="L11" s="2"/>
      <c r="M11" s="2"/>
      <c r="N11" s="2"/>
      <c r="O11" s="2"/>
      <c r="P11" s="2"/>
      <c r="Q11" s="2"/>
      <c r="R11" s="2"/>
      <c r="S11" s="2"/>
      <c r="T11" s="2"/>
      <c r="U11" s="2"/>
      <c r="V11" s="2"/>
      <c r="W11" s="2"/>
      <c r="X11" s="2"/>
    </row>
    <row r="12" spans="1:24" ht="14.25" x14ac:dyDescent="0.2">
      <c r="A12" s="3"/>
      <c r="B12" s="3"/>
      <c r="C12" s="2"/>
      <c r="D12" s="2"/>
      <c r="E12" s="2"/>
      <c r="F12" s="2"/>
      <c r="G12" s="2"/>
      <c r="H12" s="2"/>
      <c r="I12" s="2"/>
      <c r="J12" s="2"/>
      <c r="K12" s="2"/>
      <c r="L12" s="2"/>
      <c r="M12" s="2"/>
      <c r="N12" s="2"/>
      <c r="O12" s="2"/>
      <c r="P12" s="2"/>
      <c r="Q12" s="2"/>
      <c r="R12" s="2"/>
      <c r="S12" s="2"/>
      <c r="T12" s="2"/>
      <c r="U12" s="2"/>
      <c r="V12" s="2"/>
      <c r="W12" s="2"/>
      <c r="X12" s="2"/>
    </row>
    <row r="13" spans="1:24" ht="14.25" x14ac:dyDescent="0.2">
      <c r="A13" s="3"/>
      <c r="B13" s="2"/>
      <c r="C13" s="2"/>
      <c r="D13" s="2"/>
      <c r="E13" s="2"/>
      <c r="F13" s="2"/>
      <c r="G13" s="2"/>
      <c r="H13" s="2"/>
      <c r="I13" s="2"/>
      <c r="J13" s="2"/>
      <c r="K13" s="2"/>
      <c r="L13" s="2"/>
      <c r="M13" s="2"/>
      <c r="N13" s="2"/>
      <c r="O13" s="2"/>
      <c r="P13" s="2"/>
      <c r="Q13" s="2"/>
      <c r="R13" s="2"/>
      <c r="S13" s="2"/>
      <c r="T13" s="2"/>
      <c r="U13" s="2"/>
      <c r="V13" s="2"/>
      <c r="W13" s="2"/>
      <c r="X13" s="2"/>
    </row>
    <row r="14" spans="1:24" ht="14.25" x14ac:dyDescent="0.2">
      <c r="A14" s="3"/>
      <c r="B14" s="3"/>
      <c r="C14" s="2"/>
      <c r="D14" s="2"/>
      <c r="E14" s="2"/>
      <c r="F14" s="2"/>
      <c r="G14" s="2"/>
      <c r="H14" s="2"/>
      <c r="I14" s="2"/>
      <c r="J14" s="2"/>
      <c r="K14" s="2"/>
      <c r="L14" s="2"/>
      <c r="M14" s="2"/>
      <c r="N14" s="2"/>
      <c r="O14" s="2"/>
      <c r="P14" s="2"/>
      <c r="Q14" s="2"/>
      <c r="R14" s="2"/>
      <c r="S14" s="2"/>
      <c r="T14" s="2"/>
      <c r="U14" s="2"/>
      <c r="V14" s="2"/>
      <c r="W14" s="2"/>
      <c r="X14" s="2"/>
    </row>
    <row r="15" spans="1:24" x14ac:dyDescent="0.2">
      <c r="A15" s="2"/>
      <c r="B15" s="2"/>
      <c r="C15" s="2"/>
      <c r="D15" s="2"/>
      <c r="E15" s="2"/>
      <c r="F15" s="2"/>
      <c r="G15" s="2"/>
      <c r="H15" s="2"/>
      <c r="I15" s="2"/>
      <c r="J15" s="2"/>
      <c r="K15" s="2"/>
      <c r="L15" s="2"/>
      <c r="M15" s="2"/>
      <c r="N15" s="2"/>
      <c r="O15" s="2"/>
      <c r="P15" s="2"/>
      <c r="Q15" s="2"/>
      <c r="R15" s="2"/>
      <c r="S15" s="2"/>
      <c r="T15" s="2"/>
      <c r="U15" s="2"/>
      <c r="V15" s="2"/>
      <c r="W15" s="2"/>
      <c r="X15" s="2"/>
    </row>
    <row r="16" spans="1:24" x14ac:dyDescent="0.2">
      <c r="A16" s="2"/>
      <c r="B16" s="2"/>
      <c r="C16" s="2"/>
      <c r="D16" s="2"/>
      <c r="E16" s="2"/>
      <c r="F16" s="2"/>
      <c r="G16" s="2"/>
      <c r="H16" s="2"/>
      <c r="I16" s="2"/>
      <c r="J16" s="2"/>
      <c r="K16" s="2"/>
      <c r="L16" s="2"/>
      <c r="M16" s="2"/>
      <c r="N16" s="2"/>
      <c r="O16" s="2"/>
      <c r="P16" s="2"/>
      <c r="Q16" s="2"/>
      <c r="R16" s="2"/>
      <c r="S16" s="2"/>
      <c r="T16" s="2"/>
      <c r="U16" s="2"/>
      <c r="V16" s="2"/>
      <c r="W16" s="2"/>
      <c r="X16" s="2"/>
    </row>
    <row r="17" spans="1:24" x14ac:dyDescent="0.2">
      <c r="A17" s="2"/>
      <c r="B17" s="2"/>
      <c r="C17" s="2"/>
      <c r="D17" s="2"/>
      <c r="E17" s="2"/>
      <c r="F17" s="2"/>
      <c r="G17" s="2"/>
      <c r="H17" s="2"/>
      <c r="I17" s="2"/>
      <c r="J17" s="2"/>
      <c r="K17" s="2"/>
      <c r="L17" s="2"/>
      <c r="M17" s="2"/>
      <c r="N17" s="2"/>
      <c r="O17" s="2"/>
      <c r="P17" s="2"/>
      <c r="Q17" s="2"/>
      <c r="R17" s="2"/>
      <c r="S17" s="2"/>
      <c r="T17" s="2"/>
      <c r="U17" s="2"/>
      <c r="V17" s="2"/>
      <c r="W17" s="2"/>
      <c r="X17" s="2"/>
    </row>
    <row r="18" spans="1:24" x14ac:dyDescent="0.2">
      <c r="A18" s="2"/>
      <c r="B18" s="2"/>
      <c r="C18" s="2"/>
      <c r="D18" s="2"/>
      <c r="E18" s="2"/>
      <c r="F18" s="2"/>
      <c r="G18" s="2"/>
      <c r="H18" s="2"/>
      <c r="I18" s="2"/>
      <c r="J18" s="2"/>
      <c r="K18" s="2"/>
      <c r="L18" s="2"/>
      <c r="M18" s="2"/>
      <c r="N18" s="2"/>
      <c r="O18" s="2"/>
      <c r="P18" s="2"/>
      <c r="Q18" s="2"/>
      <c r="R18" s="2"/>
      <c r="S18" s="2"/>
      <c r="T18" s="2"/>
      <c r="U18" s="2"/>
      <c r="V18" s="2"/>
      <c r="W18" s="2"/>
      <c r="X18" s="2"/>
    </row>
    <row r="19" spans="1:24" x14ac:dyDescent="0.2">
      <c r="A19" s="2"/>
      <c r="B19" s="2"/>
      <c r="C19" s="2"/>
      <c r="D19" s="2"/>
      <c r="E19" s="2"/>
      <c r="F19" s="2"/>
      <c r="G19" s="2"/>
      <c r="H19" s="2"/>
      <c r="I19" s="2"/>
      <c r="J19" s="2"/>
      <c r="K19" s="2"/>
      <c r="L19" s="2"/>
      <c r="M19" s="2"/>
      <c r="N19" s="2"/>
      <c r="O19" s="2"/>
      <c r="P19" s="2"/>
      <c r="Q19" s="2"/>
      <c r="R19" s="2"/>
      <c r="S19" s="2"/>
      <c r="T19" s="2"/>
      <c r="U19" s="2"/>
      <c r="V19" s="2"/>
      <c r="W19" s="2"/>
      <c r="X19" s="2"/>
    </row>
    <row r="20" spans="1:24" x14ac:dyDescent="0.2">
      <c r="A20" s="2"/>
      <c r="B20" s="2"/>
      <c r="C20" s="2"/>
      <c r="D20" s="2"/>
      <c r="E20" s="2"/>
      <c r="F20" s="2"/>
      <c r="G20" s="2"/>
      <c r="H20" s="2"/>
      <c r="I20" s="2"/>
      <c r="J20" s="2"/>
      <c r="K20" s="2"/>
      <c r="L20" s="2"/>
      <c r="M20" s="2"/>
      <c r="N20" s="2"/>
      <c r="O20" s="2"/>
      <c r="P20" s="2"/>
      <c r="Q20" s="2"/>
      <c r="R20" s="2"/>
      <c r="S20" s="2"/>
      <c r="T20" s="2"/>
      <c r="U20" s="2"/>
      <c r="V20" s="2"/>
      <c r="W20" s="2"/>
      <c r="X20" s="2"/>
    </row>
    <row r="21" spans="1:24" x14ac:dyDescent="0.2">
      <c r="A21" s="2"/>
      <c r="B21" s="2"/>
      <c r="C21" s="2"/>
      <c r="D21" s="2"/>
      <c r="E21" s="2"/>
      <c r="F21" s="2"/>
      <c r="G21" s="2"/>
      <c r="H21" s="2"/>
      <c r="I21" s="2"/>
      <c r="J21" s="2"/>
      <c r="K21" s="2"/>
      <c r="L21" s="2"/>
      <c r="M21" s="2"/>
      <c r="N21" s="2"/>
      <c r="O21" s="2"/>
      <c r="P21" s="2"/>
      <c r="Q21" s="2"/>
      <c r="R21" s="2"/>
      <c r="S21" s="2"/>
      <c r="T21" s="2"/>
      <c r="U21" s="2"/>
      <c r="V21" s="2"/>
      <c r="W21" s="2"/>
      <c r="X21" s="2"/>
    </row>
    <row r="22" spans="1:24" x14ac:dyDescent="0.2">
      <c r="A22" s="2"/>
      <c r="B22" s="2"/>
      <c r="C22" s="2"/>
      <c r="D22" s="2"/>
      <c r="E22" s="2"/>
      <c r="F22" s="2"/>
      <c r="G22" s="2"/>
      <c r="H22" s="2"/>
      <c r="I22" s="2"/>
      <c r="J22" s="2"/>
      <c r="K22" s="2"/>
      <c r="L22" s="2"/>
      <c r="M22" s="2"/>
      <c r="N22" s="2"/>
      <c r="O22" s="2"/>
      <c r="P22" s="2"/>
      <c r="Q22" s="2"/>
      <c r="R22" s="2"/>
      <c r="S22" s="2"/>
      <c r="T22" s="2"/>
      <c r="U22" s="2"/>
      <c r="V22" s="2"/>
      <c r="W22" s="2"/>
      <c r="X22" s="2"/>
    </row>
    <row r="23" spans="1:24" x14ac:dyDescent="0.2">
      <c r="A23" s="2"/>
      <c r="B23" s="2"/>
      <c r="C23" s="2"/>
      <c r="D23" s="2"/>
      <c r="E23" s="2"/>
      <c r="F23" s="2"/>
      <c r="G23" s="2"/>
      <c r="H23" s="2"/>
      <c r="I23" s="2"/>
      <c r="J23" s="2"/>
      <c r="K23" s="2"/>
      <c r="L23" s="2"/>
      <c r="M23" s="2"/>
      <c r="N23" s="2"/>
      <c r="O23" s="2"/>
      <c r="P23" s="2"/>
      <c r="Q23" s="2"/>
      <c r="R23" s="2"/>
      <c r="S23" s="2"/>
      <c r="T23" s="2"/>
      <c r="U23" s="2"/>
      <c r="V23" s="2"/>
      <c r="W23" s="2"/>
      <c r="X23" s="2"/>
    </row>
    <row r="24" spans="1:24" x14ac:dyDescent="0.2">
      <c r="A24" s="2"/>
      <c r="B24" s="2"/>
      <c r="C24" s="2"/>
      <c r="D24" s="2"/>
      <c r="E24" s="2"/>
      <c r="F24" s="2"/>
      <c r="G24" s="2"/>
      <c r="H24" s="2"/>
      <c r="I24" s="2"/>
      <c r="J24" s="2"/>
      <c r="K24" s="2"/>
      <c r="L24" s="2"/>
      <c r="M24" s="2"/>
      <c r="N24" s="2"/>
      <c r="O24" s="2"/>
      <c r="P24" s="2"/>
      <c r="Q24" s="2"/>
      <c r="R24" s="2"/>
      <c r="S24" s="2"/>
      <c r="T24" s="2"/>
      <c r="U24" s="2"/>
      <c r="V24" s="2"/>
      <c r="W24" s="2"/>
      <c r="X24" s="2"/>
    </row>
    <row r="25" spans="1:24" x14ac:dyDescent="0.2">
      <c r="A25" s="2"/>
      <c r="B25" s="2"/>
      <c r="C25" s="2"/>
      <c r="D25" s="2"/>
      <c r="E25" s="2"/>
      <c r="F25" s="2"/>
      <c r="G25" s="2"/>
      <c r="H25" s="2"/>
      <c r="I25" s="2"/>
      <c r="J25" s="2"/>
      <c r="K25" s="2"/>
      <c r="L25" s="2"/>
      <c r="M25" s="2"/>
      <c r="N25" s="2"/>
      <c r="O25" s="2"/>
      <c r="P25" s="2"/>
      <c r="Q25" s="2"/>
      <c r="R25" s="2"/>
      <c r="S25" s="2"/>
      <c r="T25" s="2"/>
      <c r="U25" s="2"/>
      <c r="V25" s="2"/>
      <c r="W25" s="2"/>
      <c r="X25" s="2"/>
    </row>
    <row r="26" spans="1:24" x14ac:dyDescent="0.2">
      <c r="A26" s="2"/>
      <c r="B26" s="2"/>
      <c r="C26" s="2"/>
      <c r="D26" s="2"/>
      <c r="E26" s="2"/>
      <c r="F26" s="2"/>
      <c r="G26" s="2"/>
      <c r="H26" s="2"/>
      <c r="I26" s="2"/>
      <c r="J26" s="2"/>
      <c r="K26" s="2"/>
      <c r="L26" s="2"/>
      <c r="M26" s="2"/>
      <c r="N26" s="2"/>
      <c r="O26" s="2"/>
      <c r="P26" s="2"/>
      <c r="Q26" s="2"/>
      <c r="R26" s="2"/>
      <c r="S26" s="2"/>
      <c r="T26" s="2"/>
      <c r="U26" s="2"/>
      <c r="V26" s="2"/>
      <c r="W26" s="2"/>
      <c r="X26" s="2"/>
    </row>
    <row r="27" spans="1:24" x14ac:dyDescent="0.2">
      <c r="A27" s="2"/>
      <c r="B27" s="2"/>
      <c r="C27" s="2"/>
      <c r="D27" s="2"/>
      <c r="E27" s="2"/>
      <c r="F27" s="2"/>
      <c r="G27" s="2"/>
      <c r="H27" s="2"/>
      <c r="I27" s="2"/>
      <c r="J27" s="2"/>
      <c r="K27" s="2"/>
      <c r="L27" s="2"/>
      <c r="M27" s="2"/>
      <c r="N27" s="2"/>
      <c r="O27" s="2"/>
      <c r="P27" s="2"/>
      <c r="Q27" s="2"/>
      <c r="R27" s="2"/>
      <c r="S27" s="2"/>
      <c r="T27" s="2"/>
      <c r="U27" s="2"/>
      <c r="V27" s="2"/>
      <c r="W27" s="2"/>
      <c r="X27" s="2"/>
    </row>
    <row r="28" spans="1:24" x14ac:dyDescent="0.2">
      <c r="A28" s="2"/>
      <c r="B28" s="2"/>
      <c r="C28" s="2"/>
      <c r="D28" s="2"/>
      <c r="E28" s="2"/>
      <c r="F28" s="2"/>
      <c r="G28" s="2"/>
      <c r="H28" s="2"/>
      <c r="I28" s="2"/>
      <c r="J28" s="2"/>
      <c r="K28" s="2"/>
      <c r="L28" s="2"/>
      <c r="M28" s="2"/>
      <c r="N28" s="2"/>
      <c r="O28" s="2"/>
      <c r="P28" s="2"/>
      <c r="Q28" s="2"/>
      <c r="R28" s="2"/>
      <c r="S28" s="2"/>
      <c r="T28" s="2"/>
      <c r="U28" s="2"/>
      <c r="V28" s="2"/>
      <c r="W28" s="2"/>
      <c r="X28" s="2"/>
    </row>
    <row r="29" spans="1:24" x14ac:dyDescent="0.2">
      <c r="A29" s="2"/>
      <c r="B29" s="2"/>
      <c r="C29" s="2"/>
      <c r="D29" s="2"/>
      <c r="E29" s="2"/>
      <c r="F29" s="2"/>
      <c r="G29" s="2"/>
      <c r="H29" s="2"/>
      <c r="I29" s="2"/>
      <c r="J29" s="2"/>
      <c r="K29" s="2"/>
      <c r="L29" s="2"/>
      <c r="M29" s="2"/>
      <c r="N29" s="2"/>
      <c r="O29" s="2"/>
      <c r="P29" s="2"/>
      <c r="Q29" s="2"/>
      <c r="R29" s="2"/>
      <c r="S29" s="2"/>
      <c r="T29" s="2"/>
      <c r="U29" s="2"/>
      <c r="V29" s="2"/>
      <c r="W29" s="2"/>
      <c r="X29" s="2"/>
    </row>
    <row r="30" spans="1:24" x14ac:dyDescent="0.2">
      <c r="A30" s="2"/>
      <c r="B30" s="2"/>
      <c r="C30" s="2"/>
      <c r="D30" s="2"/>
      <c r="E30" s="2"/>
      <c r="F30" s="2"/>
      <c r="G30" s="2"/>
      <c r="H30" s="2"/>
      <c r="I30" s="2"/>
      <c r="J30" s="2"/>
      <c r="K30" s="2"/>
      <c r="L30" s="2"/>
      <c r="M30" s="2"/>
      <c r="N30" s="2"/>
      <c r="O30" s="2"/>
      <c r="P30" s="2"/>
      <c r="Q30" s="2"/>
      <c r="R30" s="2"/>
      <c r="S30" s="2"/>
      <c r="T30" s="2"/>
      <c r="U30" s="2"/>
      <c r="V30" s="2"/>
      <c r="W30" s="2"/>
      <c r="X30" s="2"/>
    </row>
    <row r="31" spans="1:24" ht="15" customHeight="1" x14ac:dyDescent="0.25">
      <c r="A31" s="18" t="s">
        <v>1</v>
      </c>
    </row>
  </sheetData>
  <hyperlinks>
    <hyperlink ref="A31" location="Contents!A1" display="Return to Contents Page" xr:uid="{2F027DC5-0CD6-4CDA-A504-03B83EFF8044}"/>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39997558519241921"/>
    <pageSetUpPr fitToPage="1"/>
  </sheetPr>
  <dimension ref="A1:AC57"/>
  <sheetViews>
    <sheetView showGridLines="0" zoomScaleNormal="100" workbookViewId="0"/>
  </sheetViews>
  <sheetFormatPr defaultColWidth="8.5703125" defaultRowHeight="12.75" x14ac:dyDescent="0.2"/>
  <sheetData>
    <row r="1" spans="1:29" ht="18" customHeight="1" x14ac:dyDescent="0.2">
      <c r="A1" s="1" t="s">
        <v>72</v>
      </c>
      <c r="B1" s="4"/>
      <c r="C1" s="4"/>
      <c r="D1" s="4"/>
      <c r="E1" s="4"/>
      <c r="F1" s="4"/>
      <c r="G1" s="4"/>
      <c r="H1" s="4"/>
      <c r="I1" s="4"/>
      <c r="J1" s="4"/>
      <c r="K1" s="5"/>
      <c r="L1" s="4"/>
      <c r="M1" s="4"/>
      <c r="N1" s="4"/>
      <c r="O1" s="4"/>
      <c r="P1" s="4"/>
      <c r="Q1" s="4"/>
      <c r="R1" s="4"/>
      <c r="S1" s="4"/>
      <c r="T1" s="4"/>
      <c r="U1" s="4"/>
      <c r="V1" s="4"/>
      <c r="W1" s="4"/>
      <c r="X1" s="4"/>
      <c r="Y1" s="4"/>
      <c r="Z1" s="4"/>
      <c r="AA1" s="4"/>
      <c r="AB1" s="4"/>
      <c r="AC1" s="4"/>
    </row>
    <row r="2" spans="1:29" ht="18" customHeight="1" x14ac:dyDescent="0.2">
      <c r="A2" s="4"/>
      <c r="B2" s="4"/>
      <c r="C2" s="4"/>
      <c r="D2" s="4"/>
      <c r="E2" s="4"/>
      <c r="F2" s="4"/>
      <c r="G2" s="4"/>
      <c r="H2" s="4"/>
      <c r="I2" s="4"/>
      <c r="J2" s="4"/>
      <c r="K2" s="4"/>
      <c r="L2" s="4"/>
      <c r="M2" s="4"/>
      <c r="N2" s="4"/>
      <c r="O2" s="4"/>
      <c r="P2" s="4"/>
      <c r="Q2" s="4"/>
      <c r="R2" s="4"/>
      <c r="S2" s="4"/>
      <c r="T2" s="4"/>
      <c r="U2" s="4"/>
      <c r="V2" s="4"/>
      <c r="W2" s="4"/>
      <c r="X2" s="4"/>
      <c r="Y2" s="4"/>
      <c r="Z2" s="4"/>
      <c r="AA2" s="4"/>
      <c r="AB2" s="4"/>
      <c r="AC2" s="4"/>
    </row>
    <row r="3" spans="1:29" ht="18" customHeight="1" x14ac:dyDescent="0.2">
      <c r="A3" s="1" t="s">
        <v>71</v>
      </c>
      <c r="B3" s="4"/>
      <c r="C3" s="4"/>
      <c r="D3" s="4"/>
      <c r="E3" s="4"/>
      <c r="F3" s="4"/>
      <c r="G3" s="4"/>
      <c r="H3" s="4"/>
      <c r="I3" s="4"/>
      <c r="J3" s="4"/>
      <c r="K3" s="4"/>
      <c r="L3" s="4"/>
      <c r="M3" s="4"/>
      <c r="N3" s="4"/>
      <c r="O3" s="4"/>
      <c r="P3" s="1"/>
      <c r="Q3" s="5"/>
      <c r="R3" s="4"/>
      <c r="S3" s="4"/>
      <c r="T3" s="4"/>
      <c r="U3" s="4"/>
      <c r="V3" s="4"/>
      <c r="W3" s="4"/>
      <c r="X3" s="4"/>
      <c r="Y3" s="4"/>
      <c r="Z3" s="4"/>
      <c r="AA3" s="4"/>
      <c r="AB3" s="4"/>
      <c r="AC3" s="4"/>
    </row>
    <row r="4" spans="1:29" x14ac:dyDescent="0.2">
      <c r="A4" s="7"/>
      <c r="B4" s="7"/>
      <c r="C4" s="7"/>
      <c r="D4" s="7"/>
      <c r="E4" s="7"/>
      <c r="F4" s="7"/>
      <c r="G4" s="7"/>
      <c r="H4" s="4"/>
      <c r="I4" s="4"/>
      <c r="J4" s="4"/>
      <c r="K4" s="4"/>
      <c r="L4" s="4"/>
      <c r="M4" s="4"/>
      <c r="N4" s="4"/>
      <c r="O4" s="4"/>
      <c r="P4" s="4"/>
      <c r="Q4" s="4"/>
      <c r="R4" s="4"/>
      <c r="S4" s="4"/>
      <c r="T4" s="4"/>
      <c r="U4" s="4"/>
      <c r="V4" s="4"/>
      <c r="W4" s="4"/>
      <c r="X4" s="4"/>
      <c r="Y4" s="4"/>
      <c r="Z4" s="4"/>
      <c r="AA4" s="4"/>
      <c r="AB4" s="4"/>
      <c r="AC4" s="4"/>
    </row>
    <row r="5" spans="1:29" x14ac:dyDescent="0.2">
      <c r="A5" s="7"/>
      <c r="B5" s="7"/>
      <c r="C5" s="7"/>
      <c r="D5" s="7"/>
      <c r="E5" s="7"/>
      <c r="F5" s="7"/>
      <c r="G5" s="7"/>
      <c r="H5" s="4"/>
      <c r="I5" s="4"/>
      <c r="J5" s="4"/>
      <c r="K5" s="4"/>
      <c r="L5" s="4"/>
      <c r="M5" s="4"/>
      <c r="N5" s="4"/>
      <c r="O5" s="4"/>
      <c r="P5" s="4"/>
      <c r="Q5" s="4"/>
      <c r="R5" s="4"/>
      <c r="S5" s="4"/>
      <c r="T5" s="4"/>
      <c r="U5" s="4"/>
      <c r="V5" s="4"/>
      <c r="W5" s="4"/>
      <c r="X5" s="4"/>
      <c r="Y5" s="4"/>
      <c r="Z5" s="4"/>
      <c r="AA5" s="4"/>
      <c r="AB5" s="4"/>
      <c r="AC5" s="4"/>
    </row>
    <row r="6" spans="1:29" x14ac:dyDescent="0.2">
      <c r="A6" s="7"/>
      <c r="B6" s="7"/>
      <c r="C6" s="7"/>
      <c r="D6" s="7"/>
      <c r="E6" s="7"/>
      <c r="F6" s="7"/>
      <c r="G6" s="7"/>
      <c r="H6" s="4"/>
      <c r="I6" s="4"/>
      <c r="J6" s="4"/>
      <c r="K6" s="4"/>
      <c r="L6" s="4"/>
      <c r="M6" s="4"/>
      <c r="N6" s="4"/>
      <c r="O6" s="4"/>
      <c r="P6" s="4"/>
      <c r="Q6" s="4"/>
      <c r="R6" s="4"/>
      <c r="S6" s="4"/>
      <c r="T6" s="4"/>
      <c r="U6" s="4"/>
      <c r="V6" s="4"/>
      <c r="W6" s="4"/>
      <c r="X6" s="4"/>
      <c r="Y6" s="4"/>
      <c r="Z6" s="4"/>
      <c r="AA6" s="4"/>
      <c r="AB6" s="4"/>
      <c r="AC6" s="4"/>
    </row>
    <row r="7" spans="1:29" x14ac:dyDescent="0.2">
      <c r="A7" s="7"/>
      <c r="B7" s="7"/>
      <c r="C7" s="7"/>
      <c r="D7" s="7"/>
      <c r="E7" s="7"/>
      <c r="F7" s="7"/>
      <c r="G7" s="7"/>
      <c r="H7" s="4"/>
      <c r="I7" s="4"/>
      <c r="J7" s="4"/>
      <c r="K7" s="4"/>
      <c r="L7" s="4"/>
      <c r="M7" s="4"/>
      <c r="N7" s="4"/>
      <c r="O7" s="4"/>
      <c r="P7" s="4"/>
      <c r="Q7" s="4"/>
      <c r="R7" s="4"/>
      <c r="S7" s="4"/>
      <c r="T7" s="4"/>
      <c r="U7" s="4"/>
      <c r="V7" s="4"/>
      <c r="W7" s="4"/>
      <c r="X7" s="4"/>
      <c r="Y7" s="4"/>
      <c r="Z7" s="4"/>
      <c r="AA7" s="4"/>
      <c r="AB7" s="4"/>
      <c r="AC7" s="4"/>
    </row>
    <row r="8" spans="1:29" ht="12.75" customHeight="1" x14ac:dyDescent="0.2">
      <c r="A8" s="7"/>
      <c r="B8" s="7"/>
      <c r="C8" s="7"/>
      <c r="D8" s="7"/>
      <c r="E8" s="7"/>
      <c r="F8" s="7"/>
      <c r="G8" s="7"/>
      <c r="H8" s="4"/>
      <c r="I8" s="4"/>
      <c r="J8" s="4"/>
      <c r="K8" s="4"/>
      <c r="L8" s="4"/>
      <c r="M8" s="4"/>
      <c r="N8" s="4"/>
      <c r="O8" s="4"/>
      <c r="P8" s="4"/>
      <c r="Q8" s="4"/>
      <c r="R8" s="4"/>
      <c r="S8" s="4"/>
      <c r="T8" s="4"/>
      <c r="U8" s="4"/>
      <c r="V8" s="4"/>
      <c r="W8" s="4"/>
      <c r="X8" s="4"/>
      <c r="Y8" s="4"/>
      <c r="Z8" s="4"/>
      <c r="AA8" s="4"/>
      <c r="AB8" s="4"/>
      <c r="AC8" s="4"/>
    </row>
    <row r="9" spans="1:29" ht="12.75" customHeight="1" x14ac:dyDescent="0.2">
      <c r="A9" s="7"/>
      <c r="B9" s="7"/>
      <c r="C9" s="7"/>
      <c r="D9" s="7"/>
      <c r="E9" s="7"/>
      <c r="F9" s="7"/>
      <c r="G9" s="7"/>
      <c r="H9" s="4"/>
      <c r="I9" s="4"/>
      <c r="J9" s="4"/>
      <c r="K9" s="4"/>
      <c r="L9" s="4"/>
      <c r="M9" s="4"/>
      <c r="N9" s="4"/>
      <c r="O9" s="4"/>
      <c r="P9" s="4"/>
      <c r="Q9" s="4"/>
      <c r="R9" s="4"/>
      <c r="S9" s="4"/>
      <c r="T9" s="4"/>
      <c r="U9" s="4"/>
      <c r="V9" s="4"/>
      <c r="W9" s="4"/>
      <c r="X9" s="4"/>
      <c r="Y9" s="4"/>
      <c r="Z9" s="4"/>
      <c r="AA9" s="4"/>
      <c r="AB9" s="4"/>
      <c r="AC9" s="4"/>
    </row>
    <row r="10" spans="1:29" ht="12.75" customHeight="1" x14ac:dyDescent="0.2">
      <c r="A10" s="7"/>
      <c r="B10" s="7"/>
      <c r="C10" s="7"/>
      <c r="D10" s="7"/>
      <c r="E10" s="7"/>
      <c r="F10" s="7"/>
      <c r="G10" s="7"/>
      <c r="H10" s="4"/>
      <c r="I10" s="4"/>
      <c r="J10" s="4"/>
      <c r="K10" s="4"/>
      <c r="L10" s="4"/>
      <c r="M10" s="4"/>
      <c r="N10" s="4"/>
      <c r="O10" s="4"/>
      <c r="P10" s="4"/>
      <c r="Q10" s="4"/>
      <c r="R10" s="4"/>
      <c r="S10" s="4"/>
      <c r="T10" s="4"/>
      <c r="U10" s="4"/>
      <c r="V10" s="4"/>
      <c r="W10" s="4"/>
      <c r="X10" s="4"/>
      <c r="Y10" s="4"/>
      <c r="Z10" s="4"/>
      <c r="AA10" s="4"/>
      <c r="AB10" s="4"/>
      <c r="AC10" s="4"/>
    </row>
    <row r="11" spans="1:29" ht="12.75" customHeight="1" x14ac:dyDescent="0.2">
      <c r="A11" s="7"/>
      <c r="B11" s="7"/>
      <c r="C11" s="7"/>
      <c r="D11" s="7"/>
      <c r="E11" s="7"/>
      <c r="F11" s="7"/>
      <c r="G11" s="7"/>
      <c r="H11" s="4"/>
      <c r="I11" s="4"/>
      <c r="J11" s="4"/>
      <c r="K11" s="4"/>
      <c r="L11" s="4"/>
      <c r="M11" s="4"/>
      <c r="N11" s="4"/>
      <c r="O11" s="4"/>
      <c r="P11" s="4"/>
      <c r="Q11" s="4"/>
      <c r="R11" s="4"/>
      <c r="S11" s="4"/>
      <c r="T11" s="4"/>
      <c r="U11" s="4"/>
      <c r="V11" s="4"/>
      <c r="W11" s="4"/>
      <c r="X11" s="4"/>
      <c r="Y11" s="4"/>
      <c r="Z11" s="4"/>
      <c r="AA11" s="4"/>
      <c r="AB11" s="4"/>
      <c r="AC11" s="4"/>
    </row>
    <row r="12" spans="1:29" ht="12.75" customHeight="1" x14ac:dyDescent="0.2">
      <c r="A12" s="7"/>
      <c r="B12" s="7"/>
      <c r="C12" s="7"/>
      <c r="D12" s="7"/>
      <c r="E12" s="7"/>
      <c r="F12" s="7"/>
      <c r="G12" s="7"/>
      <c r="H12" s="4"/>
      <c r="I12" s="4"/>
      <c r="J12" s="4"/>
      <c r="K12" s="4"/>
      <c r="L12" s="4"/>
      <c r="M12" s="4"/>
      <c r="N12" s="4"/>
      <c r="O12" s="4"/>
      <c r="P12" s="4"/>
      <c r="Q12" s="4"/>
      <c r="R12" s="4"/>
      <c r="S12" s="4"/>
      <c r="T12" s="4"/>
      <c r="U12" s="4"/>
      <c r="V12" s="4"/>
      <c r="W12" s="4"/>
      <c r="X12" s="4"/>
      <c r="Y12" s="4"/>
      <c r="Z12" s="4"/>
      <c r="AA12" s="4"/>
      <c r="AB12" s="4"/>
      <c r="AC12" s="4"/>
    </row>
    <row r="13" spans="1:29" ht="12.75" customHeight="1" x14ac:dyDescent="0.2">
      <c r="A13" s="7"/>
      <c r="B13" s="7"/>
      <c r="C13" s="7"/>
      <c r="D13" s="7"/>
      <c r="E13" s="7"/>
      <c r="F13" s="7"/>
      <c r="G13" s="7"/>
      <c r="H13" s="4"/>
      <c r="I13" s="4"/>
      <c r="J13" s="4"/>
      <c r="K13" s="4"/>
      <c r="L13" s="4"/>
      <c r="M13" s="4"/>
      <c r="N13" s="4"/>
      <c r="O13" s="4"/>
      <c r="P13" s="4"/>
      <c r="Q13" s="4"/>
      <c r="R13" s="4"/>
      <c r="S13" s="4"/>
      <c r="T13" s="4"/>
      <c r="U13" s="4"/>
      <c r="V13" s="4"/>
      <c r="W13" s="4"/>
      <c r="X13" s="4"/>
      <c r="Y13" s="4"/>
      <c r="Z13" s="4"/>
      <c r="AA13" s="4"/>
      <c r="AB13" s="4"/>
      <c r="AC13" s="4"/>
    </row>
    <row r="14" spans="1:29" ht="12.75" customHeight="1" x14ac:dyDescent="0.2">
      <c r="A14" s="7"/>
      <c r="B14" s="7"/>
      <c r="C14" s="7"/>
      <c r="D14" s="7"/>
      <c r="E14" s="7"/>
      <c r="F14" s="7"/>
      <c r="G14" s="7"/>
      <c r="H14" s="4"/>
      <c r="I14" s="4"/>
      <c r="J14" s="4"/>
      <c r="K14" s="4"/>
      <c r="L14" s="4"/>
      <c r="M14" s="4"/>
      <c r="N14" s="4"/>
      <c r="O14" s="4"/>
      <c r="P14" s="4"/>
      <c r="Q14" s="4"/>
      <c r="R14" s="4"/>
      <c r="S14" s="4"/>
      <c r="T14" s="4"/>
      <c r="U14" s="4"/>
      <c r="V14" s="4"/>
      <c r="W14" s="4"/>
      <c r="X14" s="4"/>
      <c r="Y14" s="4"/>
      <c r="Z14" s="4"/>
      <c r="AA14" s="4"/>
      <c r="AB14" s="4"/>
      <c r="AC14" s="4"/>
    </row>
    <row r="15" spans="1:29" ht="12.75" customHeight="1" x14ac:dyDescent="0.2">
      <c r="A15" s="7"/>
      <c r="B15" s="7"/>
      <c r="C15" s="7"/>
      <c r="D15" s="7"/>
      <c r="E15" s="7"/>
      <c r="F15" s="7"/>
      <c r="G15" s="7"/>
      <c r="H15" s="4"/>
      <c r="I15" s="4"/>
      <c r="J15" s="4"/>
      <c r="K15" s="4"/>
      <c r="L15" s="4"/>
      <c r="M15" s="4"/>
      <c r="N15" s="4"/>
      <c r="O15" s="4"/>
      <c r="P15" s="4"/>
      <c r="Q15" s="4"/>
      <c r="R15" s="4"/>
      <c r="S15" s="4"/>
      <c r="T15" s="4"/>
      <c r="U15" s="4"/>
      <c r="V15" s="4"/>
      <c r="W15" s="4"/>
      <c r="X15" s="4"/>
      <c r="Y15" s="4"/>
      <c r="Z15" s="4"/>
      <c r="AA15" s="4"/>
      <c r="AB15" s="4"/>
      <c r="AC15" s="4"/>
    </row>
    <row r="16" spans="1:29" ht="12.75" customHeight="1" x14ac:dyDescent="0.2">
      <c r="A16" s="7"/>
      <c r="B16" s="7"/>
      <c r="C16" s="7"/>
      <c r="D16" s="7"/>
      <c r="E16" s="7"/>
      <c r="F16" s="7"/>
      <c r="G16" s="7"/>
      <c r="H16" s="4"/>
      <c r="I16" s="4"/>
      <c r="J16" s="4"/>
      <c r="K16" s="4"/>
      <c r="L16" s="4"/>
      <c r="M16" s="4"/>
      <c r="N16" s="4"/>
      <c r="O16" s="4"/>
      <c r="P16" s="4"/>
      <c r="Q16" s="4"/>
      <c r="R16" s="4"/>
      <c r="S16" s="4"/>
      <c r="T16" s="4"/>
      <c r="U16" s="4"/>
      <c r="V16" s="4"/>
      <c r="W16" s="4"/>
      <c r="X16" s="4"/>
      <c r="Y16" s="4"/>
      <c r="Z16" s="4"/>
      <c r="AA16" s="4"/>
      <c r="AB16" s="4"/>
      <c r="AC16" s="4"/>
    </row>
    <row r="17" spans="1:29" ht="12.75" customHeight="1" x14ac:dyDescent="0.2">
      <c r="A17" s="7"/>
      <c r="B17" s="7"/>
      <c r="C17" s="7"/>
      <c r="D17" s="7"/>
      <c r="E17" s="7"/>
      <c r="F17" s="7"/>
      <c r="G17" s="7"/>
      <c r="H17" s="4"/>
      <c r="I17" s="4"/>
      <c r="J17" s="4"/>
      <c r="K17" s="4"/>
      <c r="L17" s="4"/>
      <c r="M17" s="4"/>
      <c r="N17" s="4"/>
      <c r="O17" s="4"/>
      <c r="P17" s="4"/>
      <c r="Q17" s="4"/>
      <c r="R17" s="4"/>
      <c r="S17" s="4"/>
      <c r="T17" s="4"/>
      <c r="U17" s="4"/>
      <c r="V17" s="4"/>
      <c r="W17" s="4"/>
      <c r="X17" s="4"/>
      <c r="Y17" s="4"/>
      <c r="Z17" s="4"/>
      <c r="AA17" s="4"/>
      <c r="AB17" s="4"/>
      <c r="AC17" s="4"/>
    </row>
    <row r="18" spans="1:29" ht="12.75" customHeight="1" x14ac:dyDescent="0.2">
      <c r="A18" s="7"/>
      <c r="B18" s="7"/>
      <c r="C18" s="7"/>
      <c r="D18" s="7"/>
      <c r="E18" s="7"/>
      <c r="F18" s="7"/>
      <c r="G18" s="7"/>
      <c r="H18" s="4"/>
      <c r="I18" s="4"/>
      <c r="J18" s="4"/>
      <c r="K18" s="4"/>
      <c r="L18" s="4"/>
      <c r="M18" s="4"/>
      <c r="N18" s="4"/>
      <c r="O18" s="4"/>
      <c r="P18" s="4"/>
      <c r="Q18" s="4"/>
      <c r="R18" s="4"/>
      <c r="S18" s="4"/>
      <c r="T18" s="4"/>
      <c r="U18" s="4"/>
      <c r="V18" s="4"/>
      <c r="W18" s="4"/>
      <c r="X18" s="4"/>
      <c r="Y18" s="4"/>
      <c r="Z18" s="4"/>
      <c r="AA18" s="4"/>
      <c r="AB18" s="4"/>
      <c r="AC18" s="4"/>
    </row>
    <row r="19" spans="1:29" ht="12.75" customHeight="1" x14ac:dyDescent="0.2">
      <c r="A19" s="7"/>
      <c r="B19" s="7"/>
      <c r="C19" s="7"/>
      <c r="D19" s="7"/>
      <c r="E19" s="7"/>
      <c r="F19" s="7"/>
      <c r="G19" s="7"/>
      <c r="H19" s="4"/>
      <c r="I19" s="4"/>
      <c r="J19" s="4"/>
      <c r="K19" s="4"/>
      <c r="L19" s="4"/>
      <c r="M19" s="4"/>
      <c r="N19" s="4"/>
      <c r="O19" s="4"/>
      <c r="P19" s="4"/>
      <c r="Q19" s="4"/>
      <c r="R19" s="4"/>
      <c r="S19" s="4"/>
      <c r="T19" s="4"/>
      <c r="U19" s="4"/>
      <c r="V19" s="4"/>
      <c r="W19" s="4"/>
      <c r="X19" s="4"/>
      <c r="Y19" s="4"/>
      <c r="Z19" s="4"/>
      <c r="AA19" s="4"/>
      <c r="AB19" s="4"/>
      <c r="AC19" s="4"/>
    </row>
    <row r="20" spans="1:29" ht="12.75" customHeight="1" x14ac:dyDescent="0.2">
      <c r="A20" s="4"/>
      <c r="B20" s="7"/>
      <c r="C20" s="7"/>
      <c r="D20" s="7"/>
      <c r="E20" s="7"/>
      <c r="F20" s="7"/>
      <c r="G20" s="7"/>
      <c r="H20" s="4"/>
      <c r="I20" s="4"/>
      <c r="J20" s="4"/>
      <c r="K20" s="4"/>
      <c r="L20" s="4"/>
      <c r="M20" s="4"/>
      <c r="N20" s="4"/>
      <c r="O20" s="4"/>
      <c r="P20" s="4"/>
      <c r="Q20" s="4"/>
      <c r="R20" s="4"/>
      <c r="S20" s="4"/>
      <c r="T20" s="4"/>
      <c r="U20" s="4"/>
      <c r="V20" s="4"/>
      <c r="W20" s="4"/>
      <c r="X20" s="4"/>
      <c r="Y20" s="4"/>
      <c r="Z20" s="4"/>
      <c r="AA20" s="4"/>
      <c r="AB20" s="4"/>
      <c r="AC20" s="4"/>
    </row>
    <row r="21" spans="1:29" ht="12.75" customHeight="1" x14ac:dyDescent="0.2">
      <c r="A21" s="7"/>
      <c r="B21" s="7"/>
      <c r="C21" s="7"/>
      <c r="D21" s="7"/>
      <c r="E21" s="7"/>
      <c r="F21" s="7"/>
      <c r="G21" s="7"/>
      <c r="H21" s="4"/>
      <c r="I21" s="4"/>
      <c r="J21" s="4"/>
      <c r="K21" s="4"/>
      <c r="L21" s="4"/>
      <c r="M21" s="4"/>
      <c r="N21" s="4"/>
      <c r="O21" s="4"/>
      <c r="P21" s="4"/>
      <c r="Q21" s="4"/>
      <c r="R21" s="4"/>
      <c r="S21" s="4"/>
      <c r="T21" s="4"/>
      <c r="U21" s="4"/>
      <c r="V21" s="4"/>
      <c r="W21" s="4"/>
      <c r="X21" s="4"/>
      <c r="Y21" s="4"/>
      <c r="Z21" s="4"/>
      <c r="AA21" s="4"/>
      <c r="AB21" s="4"/>
      <c r="AC21" s="4"/>
    </row>
    <row r="22" spans="1:29" ht="12.75" customHeight="1" x14ac:dyDescent="0.2">
      <c r="A22" s="7"/>
      <c r="B22" s="7"/>
      <c r="C22" s="7"/>
      <c r="D22" s="7"/>
      <c r="E22" s="7"/>
      <c r="F22" s="7"/>
      <c r="G22" s="7"/>
      <c r="H22" s="4"/>
      <c r="I22" s="4"/>
      <c r="J22" s="4"/>
      <c r="K22" s="4"/>
      <c r="L22" s="4"/>
      <c r="M22" s="4"/>
      <c r="N22" s="4"/>
      <c r="O22" s="4"/>
      <c r="P22" s="4"/>
      <c r="Q22" s="4"/>
      <c r="R22" s="4"/>
      <c r="S22" s="4"/>
      <c r="T22" s="4"/>
      <c r="U22" s="4"/>
      <c r="V22" s="4"/>
      <c r="W22" s="4"/>
      <c r="X22" s="4"/>
      <c r="Y22" s="4"/>
      <c r="Z22" s="4"/>
      <c r="AA22" s="4"/>
      <c r="AB22" s="4"/>
      <c r="AC22" s="4"/>
    </row>
    <row r="23" spans="1:29" ht="12.75" customHeight="1" x14ac:dyDescent="0.2">
      <c r="A23" s="7"/>
      <c r="B23" s="7"/>
      <c r="C23" s="7"/>
      <c r="D23" s="7"/>
      <c r="E23" s="7"/>
      <c r="F23" s="7"/>
      <c r="G23" s="7"/>
      <c r="H23" s="4"/>
      <c r="I23" s="4"/>
      <c r="J23" s="4"/>
      <c r="K23" s="4"/>
      <c r="L23" s="4"/>
      <c r="M23" s="4"/>
      <c r="N23" s="4"/>
      <c r="O23" s="4"/>
      <c r="P23" s="4"/>
      <c r="Q23" s="4"/>
      <c r="R23" s="4"/>
      <c r="S23" s="4"/>
      <c r="T23" s="4"/>
      <c r="U23" s="4"/>
      <c r="V23" s="4"/>
      <c r="W23" s="4"/>
      <c r="X23" s="4"/>
      <c r="Y23" s="4"/>
      <c r="Z23" s="4"/>
      <c r="AA23" s="4"/>
      <c r="AB23" s="4"/>
      <c r="AC23" s="4"/>
    </row>
    <row r="24" spans="1:29" ht="12.75" customHeight="1" x14ac:dyDescent="0.2">
      <c r="A24" s="7"/>
      <c r="B24" s="7"/>
      <c r="C24" s="7"/>
      <c r="D24" s="7"/>
      <c r="E24" s="7"/>
      <c r="F24" s="7"/>
      <c r="G24" s="7"/>
      <c r="H24" s="4"/>
      <c r="I24" s="4"/>
      <c r="J24" s="4"/>
      <c r="K24" s="4"/>
      <c r="L24" s="4"/>
      <c r="M24" s="4"/>
      <c r="N24" s="4"/>
      <c r="O24" s="4"/>
      <c r="P24" s="4"/>
      <c r="Q24" s="4"/>
      <c r="R24" s="4"/>
      <c r="S24" s="4"/>
      <c r="T24" s="4"/>
      <c r="U24" s="4"/>
      <c r="V24" s="4"/>
      <c r="W24" s="4"/>
      <c r="X24" s="4"/>
      <c r="Y24" s="4"/>
      <c r="Z24" s="4"/>
      <c r="AA24" s="4"/>
      <c r="AB24" s="4"/>
      <c r="AC24" s="4"/>
    </row>
    <row r="25" spans="1:29" ht="12.75" customHeight="1" x14ac:dyDescent="0.2">
      <c r="A25" s="7"/>
      <c r="B25" s="7"/>
      <c r="C25" s="7"/>
      <c r="D25" s="7"/>
      <c r="E25" s="7"/>
      <c r="F25" s="7"/>
      <c r="G25" s="7"/>
      <c r="H25" s="4"/>
      <c r="I25" s="4"/>
      <c r="J25" s="4"/>
      <c r="K25" s="4"/>
      <c r="L25" s="4"/>
      <c r="M25" s="4"/>
      <c r="N25" s="4"/>
      <c r="O25" s="4"/>
      <c r="P25" s="4"/>
      <c r="Q25" s="4"/>
      <c r="R25" s="4"/>
      <c r="S25" s="4"/>
      <c r="T25" s="4"/>
      <c r="U25" s="4"/>
      <c r="V25" s="4"/>
      <c r="W25" s="4"/>
      <c r="X25" s="4"/>
      <c r="Y25" s="4"/>
      <c r="Z25" s="4"/>
      <c r="AA25" s="4"/>
      <c r="AB25" s="4"/>
      <c r="AC25" s="4"/>
    </row>
    <row r="26" spans="1:29" ht="12.75" customHeight="1" x14ac:dyDescent="0.2">
      <c r="A26" s="7"/>
      <c r="B26" s="7"/>
      <c r="C26" s="7"/>
      <c r="D26" s="7"/>
      <c r="E26" s="7"/>
      <c r="F26" s="7"/>
      <c r="G26" s="7"/>
      <c r="H26" s="4"/>
      <c r="I26" s="4"/>
      <c r="J26" s="4"/>
      <c r="K26" s="4"/>
      <c r="L26" s="4"/>
      <c r="M26" s="4"/>
      <c r="N26" s="4"/>
      <c r="O26" s="4"/>
      <c r="P26" s="4"/>
      <c r="Q26" s="4"/>
      <c r="R26" s="4"/>
      <c r="S26" s="4"/>
      <c r="T26" s="4"/>
      <c r="U26" s="4"/>
      <c r="V26" s="4"/>
      <c r="W26" s="4"/>
      <c r="X26" s="4"/>
      <c r="Y26" s="4"/>
      <c r="Z26" s="4"/>
      <c r="AA26" s="4"/>
      <c r="AB26" s="4"/>
      <c r="AC26" s="4"/>
    </row>
    <row r="27" spans="1:29" ht="12.75" customHeight="1" x14ac:dyDescent="0.2">
      <c r="A27" s="7"/>
      <c r="B27" s="7"/>
      <c r="C27" s="7"/>
      <c r="D27" s="7"/>
      <c r="E27" s="7"/>
      <c r="F27" s="7"/>
      <c r="G27" s="7"/>
      <c r="H27" s="4"/>
      <c r="I27" s="4"/>
      <c r="J27" s="4"/>
      <c r="K27" s="4"/>
      <c r="L27" s="4"/>
      <c r="M27" s="4"/>
      <c r="N27" s="4"/>
      <c r="O27" s="4"/>
      <c r="P27" s="4"/>
      <c r="Q27" s="4"/>
      <c r="R27" s="4"/>
      <c r="S27" s="4"/>
      <c r="T27" s="4"/>
      <c r="U27" s="4"/>
      <c r="V27" s="4"/>
      <c r="W27" s="4"/>
      <c r="X27" s="4"/>
      <c r="Y27" s="4"/>
      <c r="Z27" s="4"/>
      <c r="AA27" s="4"/>
      <c r="AB27" s="4"/>
      <c r="AC27" s="4"/>
    </row>
    <row r="28" spans="1:29" ht="18" customHeight="1" x14ac:dyDescent="0.2">
      <c r="A28" s="7"/>
      <c r="B28" s="7"/>
      <c r="C28" s="7"/>
      <c r="D28" s="7"/>
      <c r="E28" s="7"/>
      <c r="F28" s="7"/>
      <c r="G28" s="7"/>
      <c r="H28" s="4"/>
      <c r="I28" s="4"/>
      <c r="J28" s="4"/>
      <c r="K28" s="4"/>
      <c r="L28" s="4"/>
      <c r="M28" s="4"/>
      <c r="N28" s="4"/>
      <c r="O28" s="4"/>
      <c r="P28" s="4"/>
      <c r="Q28" s="4"/>
      <c r="R28" s="4"/>
      <c r="S28" s="4"/>
      <c r="T28" s="4"/>
      <c r="U28" s="4"/>
      <c r="V28" s="4"/>
      <c r="W28" s="4"/>
      <c r="X28" s="4"/>
      <c r="Y28" s="4"/>
      <c r="Z28" s="4"/>
      <c r="AA28" s="4"/>
      <c r="AB28" s="4"/>
      <c r="AC28" s="4"/>
    </row>
    <row r="29" spans="1:29" ht="18" customHeight="1" x14ac:dyDescent="0.2">
      <c r="A29" s="7"/>
      <c r="B29" s="7"/>
      <c r="C29" s="7"/>
      <c r="D29" s="7"/>
      <c r="E29" s="7"/>
      <c r="F29" s="7"/>
      <c r="G29" s="7"/>
      <c r="H29" s="4"/>
      <c r="I29" s="4"/>
      <c r="J29" s="4"/>
      <c r="K29" s="4"/>
      <c r="L29" s="4"/>
      <c r="M29" s="4"/>
      <c r="N29" s="4"/>
      <c r="O29" s="4"/>
      <c r="P29" s="4"/>
      <c r="Q29" s="4"/>
      <c r="R29" s="4"/>
      <c r="S29" s="4"/>
      <c r="T29" s="4"/>
      <c r="U29" s="4"/>
      <c r="V29" s="4"/>
      <c r="W29" s="4"/>
      <c r="X29" s="4"/>
      <c r="Y29" s="4"/>
      <c r="Z29" s="4"/>
      <c r="AA29" s="4"/>
      <c r="AB29" s="4"/>
      <c r="AC29" s="4"/>
    </row>
    <row r="30" spans="1:29" ht="18" customHeight="1" x14ac:dyDescent="0.2">
      <c r="A30" s="1" t="s">
        <v>70</v>
      </c>
      <c r="B30" s="7"/>
      <c r="C30" s="7"/>
      <c r="D30" s="7"/>
      <c r="E30" s="7"/>
      <c r="F30" s="7"/>
      <c r="G30" s="7"/>
      <c r="H30" s="4"/>
      <c r="I30" s="4"/>
      <c r="J30" s="4"/>
      <c r="K30" s="4"/>
      <c r="L30" s="4"/>
      <c r="M30" s="4"/>
      <c r="N30" s="4"/>
      <c r="O30" s="4"/>
      <c r="P30" s="4"/>
      <c r="Q30" s="4"/>
      <c r="R30" s="4"/>
      <c r="S30" s="4"/>
      <c r="T30" s="4"/>
      <c r="U30" s="4"/>
      <c r="V30" s="4"/>
      <c r="W30" s="4"/>
      <c r="X30" s="4"/>
      <c r="Y30" s="4"/>
      <c r="Z30" s="4"/>
      <c r="AA30" s="4"/>
      <c r="AB30" s="4"/>
      <c r="AC30" s="4"/>
    </row>
    <row r="31" spans="1:29" ht="12.75" customHeight="1" x14ac:dyDescent="0.2">
      <c r="A31" s="7"/>
      <c r="B31" s="7"/>
      <c r="C31" s="7"/>
      <c r="D31" s="7"/>
      <c r="E31" s="7"/>
      <c r="F31" s="7"/>
      <c r="G31" s="7"/>
      <c r="H31" s="4"/>
      <c r="I31" s="4"/>
      <c r="J31" s="4"/>
      <c r="K31" s="4"/>
      <c r="L31" s="4"/>
      <c r="M31" s="4"/>
      <c r="N31" s="4"/>
      <c r="O31" s="4"/>
      <c r="P31" s="4"/>
      <c r="Q31" s="4"/>
      <c r="R31" s="4"/>
      <c r="S31" s="4"/>
      <c r="T31" s="4"/>
      <c r="U31" s="4"/>
      <c r="V31" s="4"/>
      <c r="W31" s="4"/>
      <c r="X31" s="4"/>
      <c r="Y31" s="4"/>
      <c r="Z31" s="4"/>
      <c r="AA31" s="4"/>
      <c r="AB31" s="4"/>
      <c r="AC31" s="4"/>
    </row>
    <row r="32" spans="1:29" ht="12.75" customHeight="1" x14ac:dyDescent="0.2">
      <c r="A32" s="7"/>
      <c r="B32" s="7"/>
      <c r="C32" s="7"/>
      <c r="D32" s="7"/>
      <c r="E32" s="7"/>
      <c r="F32" s="7"/>
      <c r="G32" s="7"/>
      <c r="H32" s="4"/>
      <c r="I32" s="4"/>
      <c r="J32" s="4"/>
      <c r="K32" s="4"/>
      <c r="L32" s="4"/>
      <c r="M32" s="4"/>
      <c r="N32" s="4"/>
      <c r="O32" s="4"/>
      <c r="P32" s="4"/>
      <c r="Q32" s="4"/>
      <c r="R32" s="4"/>
      <c r="S32" s="4"/>
      <c r="T32" s="4"/>
      <c r="U32" s="4"/>
      <c r="V32" s="4"/>
      <c r="W32" s="4"/>
      <c r="X32" s="4"/>
      <c r="Y32" s="4"/>
      <c r="Z32" s="4"/>
      <c r="AA32" s="4"/>
      <c r="AB32" s="4"/>
      <c r="AC32" s="4"/>
    </row>
    <row r="33" spans="1:29" ht="12.75" customHeight="1" x14ac:dyDescent="0.2">
      <c r="A33" s="7"/>
      <c r="B33" s="7"/>
      <c r="C33" s="7"/>
      <c r="D33" s="7"/>
      <c r="E33" s="7"/>
      <c r="F33" s="7"/>
      <c r="G33" s="7"/>
      <c r="H33" s="4"/>
      <c r="I33" s="4"/>
      <c r="J33" s="4"/>
      <c r="K33" s="4"/>
      <c r="L33" s="4"/>
      <c r="M33" s="4"/>
      <c r="N33" s="4"/>
      <c r="O33" s="4"/>
      <c r="P33" s="4"/>
      <c r="Q33" s="4"/>
      <c r="R33" s="4"/>
      <c r="S33" s="4"/>
      <c r="T33" s="4"/>
      <c r="U33" s="4"/>
      <c r="V33" s="4"/>
      <c r="W33" s="4"/>
      <c r="X33" s="4"/>
      <c r="Y33" s="4"/>
      <c r="Z33" s="4"/>
      <c r="AA33" s="4"/>
      <c r="AB33" s="4"/>
      <c r="AC33" s="4"/>
    </row>
    <row r="34" spans="1:29" x14ac:dyDescent="0.2">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row>
    <row r="35" spans="1:29" x14ac:dyDescent="0.2">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row>
    <row r="36" spans="1:29" ht="12.75" customHeight="1" x14ac:dyDescent="0.2">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row>
    <row r="37" spans="1:29" x14ac:dyDescent="0.2">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row>
    <row r="38" spans="1:29" ht="12.75" customHeight="1" x14ac:dyDescent="0.2">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row>
    <row r="39" spans="1:29" ht="12.75" customHeight="1" x14ac:dyDescent="0.2">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row>
    <row r="40" spans="1:29" ht="12.75" customHeight="1" x14ac:dyDescent="0.2">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row>
    <row r="41" spans="1:29"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row>
    <row r="42" spans="1:29" ht="12.75" customHeight="1" x14ac:dyDescent="0.2">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row>
    <row r="43" spans="1:29" ht="12.75" customHeight="1" x14ac:dyDescent="0.2">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row>
    <row r="44" spans="1:29" ht="12.75" customHeight="1" x14ac:dyDescent="0.2">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row>
    <row r="45" spans="1:29" x14ac:dyDescent="0.2">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row>
    <row r="46" spans="1:29" ht="15" customHeight="1" x14ac:dyDescent="0.2">
      <c r="A46" s="7"/>
      <c r="B46" s="7"/>
      <c r="C46" s="7"/>
      <c r="D46" s="7"/>
      <c r="E46" s="7"/>
      <c r="F46" s="7"/>
      <c r="G46" s="7"/>
      <c r="H46" s="4"/>
      <c r="I46" s="4"/>
      <c r="J46" s="4"/>
      <c r="K46" s="4"/>
      <c r="L46" s="4"/>
      <c r="M46" s="4"/>
      <c r="N46" s="4"/>
      <c r="O46" s="4"/>
      <c r="P46" s="4"/>
      <c r="Q46" s="4"/>
      <c r="R46" s="4"/>
      <c r="S46" s="4"/>
      <c r="T46" s="4"/>
      <c r="U46" s="4"/>
      <c r="V46" s="4"/>
      <c r="W46" s="4"/>
      <c r="X46" s="4"/>
      <c r="Y46" s="4"/>
      <c r="Z46" s="4"/>
      <c r="AA46" s="4"/>
      <c r="AB46" s="4"/>
      <c r="AC46" s="4"/>
    </row>
    <row r="47" spans="1:29" x14ac:dyDescent="0.2">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row>
    <row r="48" spans="1:29" x14ac:dyDescent="0.2">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row>
    <row r="49" spans="1:29" x14ac:dyDescent="0.2">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row>
    <row r="50" spans="1:29" x14ac:dyDescent="0.2">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row>
    <row r="51" spans="1:29" x14ac:dyDescent="0.2">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row>
    <row r="52" spans="1:29" x14ac:dyDescent="0.2">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row>
    <row r="53" spans="1:29" x14ac:dyDescent="0.2">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row>
    <row r="54" spans="1:29" x14ac:dyDescent="0.2">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row>
    <row r="55" spans="1:29" x14ac:dyDescent="0.2">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row>
    <row r="56" spans="1:29" ht="6" customHeight="1" x14ac:dyDescent="0.2">
      <c r="A56" s="17"/>
    </row>
    <row r="57" spans="1:29" ht="15" customHeight="1" x14ac:dyDescent="0.25">
      <c r="A57" s="18" t="s">
        <v>1</v>
      </c>
    </row>
  </sheetData>
  <hyperlinks>
    <hyperlink ref="A57" location="Contents!A1" display="Return to Contents Page" xr:uid="{CF0D639B-851B-44FD-8E23-6235F3E39596}"/>
  </hyperlinks>
  <pageMargins left="0.70866141732283472" right="0.70866141732283472" top="0.74803149606299213" bottom="0.74803149606299213" header="0.31496062992125984" footer="0.31496062992125984"/>
  <pageSetup paperSize="9" scale="52" orientation="landscape" verticalDpi="4"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Cover sheet</vt:lpstr>
      <vt:lpstr>Contents</vt:lpstr>
      <vt:lpstr>3.2.1</vt:lpstr>
      <vt:lpstr>3.2.1 (Real)</vt:lpstr>
      <vt:lpstr>3.2.1 (Annual)</vt:lpstr>
      <vt:lpstr>3.2.1 (Annual real)</vt:lpstr>
      <vt:lpstr>Methodology</vt:lpstr>
      <vt:lpstr>Charts</vt:lpstr>
      <vt:lpstr>'3.2.1 (Annual)'!Print_Area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 Computer Services</dc:creator>
  <cp:lastModifiedBy>Colin Ramsay</cp:lastModifiedBy>
  <cp:lastPrinted>2020-09-01T20:39:35Z</cp:lastPrinted>
  <dcterms:created xsi:type="dcterms:W3CDTF">2000-02-09T13:24:14Z</dcterms:created>
  <dcterms:modified xsi:type="dcterms:W3CDTF">2022-04-22T08:12:58Z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2019-11-07T09:53:33Z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2121ed43-149c-4252-8231-000097a6f6cd</vt:lpwstr>
  </property>
  <property fmtid="{D5CDD505-2E9C-101B-9397-08002B2CF9AE}" pid="8" name="MSIP_Label_ba62f585-b40f-4ab9-bafe-39150f03d124_ContentBits">
    <vt:lpwstr>0</vt:lpwstr>
  </property>
</Properties>
</file>